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BACKUP\BACKUP\2024\BALANCES 2024\BALANCE FEB 2024\"/>
    </mc:Choice>
  </mc:AlternateContent>
  <xr:revisionPtr revIDLastSave="0" documentId="13_ncr:1_{03699D90-D595-4A5D-8A15-9EA5EF72E00F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'!$A$1:$F$86</definedName>
    <definedName name="_xlnm.Print_Area" localSheetId="0">'SITUACION FINANCIERA'!$A$1:$I$93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I55" i="2"/>
  <c r="I75" i="2" s="1"/>
  <c r="D17" i="2" l="1"/>
  <c r="D40" i="2" l="1"/>
  <c r="D59" i="1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 s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53" i="2" l="1"/>
</calcChain>
</file>

<file path=xl/sharedStrings.xml><?xml version="1.0" encoding="utf-8"?>
<sst xmlns="http://schemas.openxmlformats.org/spreadsheetml/2006/main" count="156" uniqueCount="135">
  <si>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</si>
  <si>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</si>
  <si>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</si>
  <si>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</si>
  <si>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</si>
  <si>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</si>
  <si>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</si>
  <si>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</si>
  <si>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</si>
  <si>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</si>
  <si>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</si>
  <si>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</si>
  <si>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</si>
  <si>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</si>
  <si>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</si>
  <si>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</si>
  <si>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</si>
  <si>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</si>
  <si>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</si>
  <si>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</si>
  <si>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</si>
  <si>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</si>
  <si>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</si>
  <si>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</si>
  <si>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</si>
  <si>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</si>
  <si>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</si>
  <si>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</si>
  <si>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</si>
  <si>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</si>
  <si>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</si>
  <si>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</si>
  <si>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</si>
  <si>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</si>
  <si>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</si>
  <si>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</si>
  <si>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</si>
  <si>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</si>
  <si>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</si>
  <si>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</si>
  <si>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</si>
  <si>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</si>
  <si>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</si>
  <si>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</si>
  <si>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</si>
  <si>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</si>
  <si>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</si>
  <si>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</si>
  <si>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</si>
  <si>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</si>
  <si>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</si>
  <si>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</si>
  <si>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</si>
  <si>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</si>
  <si>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</si>
  <si>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</si>
  <si>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</si>
  <si>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</si>
  <si>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</si>
  <si>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</si>
  <si>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</si>
  <si>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</si>
  <si>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</si>
  <si>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</si>
  <si>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</si>
  <si>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</si>
  <si>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</si>
  <si>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</si>
  <si>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</si>
  <si>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</si>
  <si>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</si>
  <si>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</si>
  <si>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</si>
  <si>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</si>
  <si>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</si>
  <si>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</si>
  <si>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</si>
  <si>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</si>
  <si>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</si>
  <si>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</si>
  <si>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</si>
  <si>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</si>
  <si>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</si>
  <si>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</si>
  <si>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</si>
  <si>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</si>
  <si>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</si>
  <si>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</si>
  <si>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</si>
  <si>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</si>
  <si>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</si>
  <si>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</si>
  <si>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</si>
  <si>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</si>
  <si>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</si>
  <si>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</si>
  <si>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</si>
  <si>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</si>
  <si>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</si>
  <si>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</si>
  <si>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</si>
  <si>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</si>
  <si>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</si>
  <si>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</si>
  <si>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</si>
  <si>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</si>
  <si>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</si>
  <si>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</si>
  <si>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</si>
  <si>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</si>
  <si>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</si>
  <si>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</si>
  <si>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</si>
  <si>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</si>
  <si>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</si>
  <si>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</si>
  <si>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</si>
  <si>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</si>
  <si>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</si>
  <si>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</si>
  <si>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</si>
  <si>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</si>
  <si>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PAULA XIMENA HENAO ESCOBAR</t>
  </si>
  <si>
    <t>Directora UAE Cuerpo Oficial de Bomberos</t>
  </si>
  <si>
    <t>SENTENCIAS  LAUDOS Y CONCILIACIONES EXTRAJUDICIALES A FAVOR</t>
  </si>
  <si>
    <t>DEPÓSITOS ENTREGADOS EN GARANTÍA</t>
  </si>
  <si>
    <t>SEGUROS CON COBERTURA MAYOR A 12 MESES</t>
  </si>
  <si>
    <t>A 29 DE  FEBRERO DE 2024</t>
  </si>
  <si>
    <t>DEL 01 DE ENERO AL 29 DE FEBRERO DE 2024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</si>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</sst>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  <xf numFmtId="3" fontId="1" fillId="3" borderId="0" xfId="1" applyNumberFormat="1" applyFont="1" applyFill="1" applyBorder="1"/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view="pageBreakPreview" topLeftCell="A64" zoomScale="60" zoomScaleNormal="50" workbookViewId="0">
      <selection activeCell="E80" sqref="E80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0" width="14.42578125" style="66" bestFit="1" customWidth="1"/>
    <col min="11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127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9141369272</v>
      </c>
      <c r="E11" s="73"/>
      <c r="F11" s="22"/>
      <c r="G11" s="22" t="s">
        <v>46</v>
      </c>
      <c r="H11" s="22"/>
      <c r="I11" s="103">
        <f>I13+I22+I27+I31</f>
        <v>21611090786.68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416656505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377951835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38704670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483429258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120</v>
      </c>
      <c r="C19" s="57"/>
      <c r="D19" s="14">
        <v>64645644</v>
      </c>
      <c r="E19" s="14"/>
      <c r="F19" s="15">
        <v>2490</v>
      </c>
      <c r="G19" s="15" t="s">
        <v>57</v>
      </c>
      <c r="H19" s="57"/>
      <c r="I19" s="58">
        <v>0</v>
      </c>
    </row>
    <row r="20" spans="1:9" ht="27" customHeight="1" x14ac:dyDescent="0.35">
      <c r="A20" s="15">
        <v>1338</v>
      </c>
      <c r="B20" s="15" t="s">
        <v>124</v>
      </c>
      <c r="C20" s="57"/>
      <c r="D20" s="14">
        <v>9335942</v>
      </c>
      <c r="E20" s="74"/>
      <c r="F20" s="15"/>
      <c r="G20" s="15"/>
      <c r="H20" s="57"/>
      <c r="I20" s="58"/>
    </row>
    <row r="21" spans="1:9" ht="27" customHeight="1" x14ac:dyDescent="0.35">
      <c r="A21" s="15">
        <v>1384</v>
      </c>
      <c r="B21" s="15" t="s">
        <v>55</v>
      </c>
      <c r="C21" s="57"/>
      <c r="D21" s="14">
        <v>409447672</v>
      </c>
      <c r="E21" s="74"/>
    </row>
    <row r="22" spans="1:9" ht="27" customHeight="1" x14ac:dyDescent="0.35">
      <c r="A22" s="15">
        <v>1385</v>
      </c>
      <c r="B22" s="15" t="s">
        <v>56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6783658239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8657940014</v>
      </c>
      <c r="E24" s="14"/>
      <c r="F24" s="15">
        <v>2511</v>
      </c>
      <c r="G24" s="15" t="s">
        <v>61</v>
      </c>
      <c r="H24" s="57"/>
      <c r="I24" s="58">
        <v>6783658239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92433617</v>
      </c>
      <c r="E27" s="14"/>
      <c r="F27" s="76">
        <v>27</v>
      </c>
      <c r="G27" s="76" t="s">
        <v>66</v>
      </c>
      <c r="H27" s="85"/>
      <c r="I27" s="107">
        <f>SUM(I29:I30)</f>
        <v>10969468300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6848976818</v>
      </c>
      <c r="E28" s="14"/>
      <c r="F28" s="66"/>
      <c r="G28" s="66"/>
      <c r="H28" s="67"/>
      <c r="I28" s="66"/>
    </row>
    <row r="29" spans="1:9" s="60" customFormat="1" ht="20.25" x14ac:dyDescent="0.3">
      <c r="A29" s="15">
        <v>1906</v>
      </c>
      <c r="B29" s="15" t="s">
        <v>68</v>
      </c>
      <c r="C29" s="57"/>
      <c r="D29" s="13">
        <v>1317792970</v>
      </c>
      <c r="E29" s="14"/>
      <c r="F29" s="15">
        <v>2701</v>
      </c>
      <c r="G29" s="15" t="s">
        <v>69</v>
      </c>
      <c r="H29" s="57"/>
      <c r="I29" s="58">
        <v>10969468300</v>
      </c>
    </row>
    <row r="30" spans="1:9" s="60" customFormat="1" ht="20.25" x14ac:dyDescent="0.3">
      <c r="A30" s="15">
        <v>1909</v>
      </c>
      <c r="B30" s="15" t="s">
        <v>125</v>
      </c>
      <c r="C30" s="62"/>
      <c r="D30" s="13">
        <v>229136737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1915</v>
      </c>
      <c r="B31" s="15" t="s">
        <v>67</v>
      </c>
      <c r="C31" s="62"/>
      <c r="D31" s="13">
        <v>0</v>
      </c>
      <c r="E31" s="14"/>
      <c r="F31" s="76">
        <v>29</v>
      </c>
      <c r="G31" s="76" t="s">
        <v>71</v>
      </c>
      <c r="H31" s="85"/>
      <c r="I31" s="107">
        <f>SUM(I33:I36)</f>
        <v>3441307742.6799998</v>
      </c>
    </row>
    <row r="32" spans="1:9" s="60" customFormat="1" ht="27" customHeight="1" x14ac:dyDescent="0.3">
      <c r="A32" s="15">
        <v>1925</v>
      </c>
      <c r="B32" s="15" t="s">
        <v>70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72</v>
      </c>
      <c r="C33" s="57"/>
      <c r="D33" s="13">
        <v>0</v>
      </c>
      <c r="E33" s="72"/>
      <c r="F33" s="15">
        <v>2905</v>
      </c>
      <c r="G33" s="15" t="s">
        <v>74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73</v>
      </c>
      <c r="C34" s="57"/>
      <c r="D34" s="13">
        <v>0</v>
      </c>
      <c r="F34" s="15">
        <v>2910</v>
      </c>
      <c r="G34" s="15" t="s">
        <v>75</v>
      </c>
      <c r="H34" s="57"/>
      <c r="I34" s="58">
        <v>3441307742.6799998</v>
      </c>
    </row>
    <row r="35" spans="1:9" ht="27" customHeight="1" x14ac:dyDescent="0.3">
      <c r="A35" s="15">
        <v>1986</v>
      </c>
      <c r="B35" s="15" t="s">
        <v>126</v>
      </c>
      <c r="C35" s="57"/>
      <c r="D35" s="13">
        <v>169599872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>
        <v>1915</v>
      </c>
      <c r="B37" s="15" t="s">
        <v>67</v>
      </c>
      <c r="C37" s="57"/>
      <c r="D37" s="13"/>
      <c r="E37" s="74"/>
      <c r="F37" s="60"/>
      <c r="G37" s="22" t="s">
        <v>76</v>
      </c>
      <c r="H37" s="63"/>
      <c r="I37" s="103">
        <f>I39</f>
        <v>5168736013</v>
      </c>
    </row>
    <row r="38" spans="1:9" s="60" customFormat="1" ht="27" customHeight="1" x14ac:dyDescent="0.4">
      <c r="A38" s="15"/>
      <c r="B38" s="22" t="s">
        <v>76</v>
      </c>
      <c r="C38" s="63"/>
      <c r="D38" s="83">
        <f>D40+D46+D69</f>
        <v>54583802321.040001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5168736013</v>
      </c>
    </row>
    <row r="40" spans="1:9" ht="27" customHeight="1" x14ac:dyDescent="0.35">
      <c r="A40" s="76">
        <v>13</v>
      </c>
      <c r="B40" s="76" t="s">
        <v>77</v>
      </c>
      <c r="C40" s="77"/>
      <c r="D40" s="89">
        <f>SUM(D42:D44)</f>
        <v>56381843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5168736013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0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144061881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-87680038</v>
      </c>
      <c r="E44" s="14"/>
      <c r="F44" s="64"/>
      <c r="G44" s="22" t="s">
        <v>79</v>
      </c>
      <c r="H44" s="63"/>
      <c r="I44" s="111">
        <f>+I11+I37</f>
        <v>26779826799.68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78</v>
      </c>
      <c r="C46" s="77"/>
      <c r="D46" s="89">
        <f>SUM(D48:D67)</f>
        <v>53370131486.050003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82</v>
      </c>
      <c r="H47" s="63"/>
      <c r="I47" s="65"/>
    </row>
    <row r="48" spans="1:9" ht="27" customHeight="1" x14ac:dyDescent="0.4">
      <c r="A48" s="15">
        <v>1605</v>
      </c>
      <c r="B48" s="15" t="s">
        <v>80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81</v>
      </c>
      <c r="C49" s="57"/>
      <c r="D49" s="14">
        <v>114250000</v>
      </c>
      <c r="E49" s="14"/>
      <c r="F49" s="76">
        <v>31</v>
      </c>
      <c r="G49" s="76" t="s">
        <v>85</v>
      </c>
      <c r="H49" s="85"/>
      <c r="I49" s="89">
        <f>SUM(I51:I54)</f>
        <v>36945344793.740005</v>
      </c>
    </row>
    <row r="50" spans="1:9" s="60" customFormat="1" ht="27" customHeight="1" x14ac:dyDescent="0.3">
      <c r="A50" s="15">
        <v>1615</v>
      </c>
      <c r="B50" s="15" t="s">
        <v>83</v>
      </c>
      <c r="C50" s="57"/>
      <c r="D50" s="14">
        <v>5530336020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84</v>
      </c>
      <c r="C51" s="57"/>
      <c r="D51" s="14">
        <v>0</v>
      </c>
      <c r="E51" s="14"/>
      <c r="F51" s="15">
        <v>3105</v>
      </c>
      <c r="G51" s="15" t="s">
        <v>88</v>
      </c>
      <c r="H51" s="57"/>
      <c r="I51" s="58">
        <v>73254783915.270004</v>
      </c>
    </row>
    <row r="52" spans="1:9" ht="27" customHeight="1" x14ac:dyDescent="0.3">
      <c r="A52" s="15">
        <v>1625</v>
      </c>
      <c r="B52" s="15" t="s">
        <v>86</v>
      </c>
      <c r="C52" s="57"/>
      <c r="D52" s="14">
        <v>0</v>
      </c>
      <c r="E52" s="14"/>
      <c r="F52" s="15">
        <v>3109</v>
      </c>
      <c r="G52" s="15" t="s">
        <v>90</v>
      </c>
      <c r="H52" s="57"/>
      <c r="I52" s="58">
        <v>-40653016293.93</v>
      </c>
    </row>
    <row r="53" spans="1:9" ht="27" customHeight="1" x14ac:dyDescent="0.3">
      <c r="A53" s="15">
        <v>1635</v>
      </c>
      <c r="B53" s="15" t="s">
        <v>87</v>
      </c>
      <c r="C53" s="57"/>
      <c r="D53" s="14">
        <v>257458396</v>
      </c>
      <c r="E53" s="14"/>
      <c r="F53" s="15">
        <v>3110</v>
      </c>
      <c r="G53" s="15" t="s">
        <v>92</v>
      </c>
      <c r="H53" s="57"/>
      <c r="I53" s="58">
        <f>+'RESULTADOS '!D72</f>
        <v>4343577172.4000015</v>
      </c>
    </row>
    <row r="54" spans="1:9" ht="27" customHeight="1" x14ac:dyDescent="0.3">
      <c r="A54" s="15">
        <v>1636</v>
      </c>
      <c r="B54" s="15" t="s">
        <v>89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91</v>
      </c>
      <c r="C55" s="57"/>
      <c r="D55" s="14">
        <v>350765930.95999998</v>
      </c>
      <c r="E55" s="14"/>
      <c r="F55" s="8"/>
      <c r="G55" s="22" t="s">
        <v>95</v>
      </c>
      <c r="H55" s="63"/>
      <c r="I55" s="111">
        <f>+I49</f>
        <v>36945344793.740005</v>
      </c>
    </row>
    <row r="56" spans="1:9" ht="27" customHeight="1" thickTop="1" x14ac:dyDescent="0.3">
      <c r="A56" s="15">
        <v>1640</v>
      </c>
      <c r="B56" s="15" t="s">
        <v>93</v>
      </c>
      <c r="C56" s="57"/>
      <c r="D56" s="14">
        <v>7775460373</v>
      </c>
      <c r="E56" s="14"/>
    </row>
    <row r="57" spans="1:9" ht="27" customHeight="1" x14ac:dyDescent="0.3">
      <c r="A57" s="15">
        <v>1645</v>
      </c>
      <c r="B57" s="15" t="s">
        <v>94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96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97</v>
      </c>
      <c r="C59" s="57"/>
      <c r="D59" s="14">
        <v>21984653580.619999</v>
      </c>
      <c r="E59" s="14"/>
    </row>
    <row r="60" spans="1:9" ht="27" customHeight="1" x14ac:dyDescent="0.3">
      <c r="A60" s="15">
        <v>1660</v>
      </c>
      <c r="B60" s="15" t="s">
        <v>98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99</v>
      </c>
      <c r="C61" s="57"/>
      <c r="D61" s="14">
        <v>3485127320.5</v>
      </c>
      <c r="E61" s="14"/>
    </row>
    <row r="62" spans="1:9" s="60" customFormat="1" ht="27" customHeight="1" x14ac:dyDescent="0.3">
      <c r="A62" s="15">
        <v>1670</v>
      </c>
      <c r="B62" s="15" t="s">
        <v>100</v>
      </c>
      <c r="C62" s="57"/>
      <c r="D62" s="14">
        <v>15711965565.860001</v>
      </c>
      <c r="E62" s="14"/>
    </row>
    <row r="63" spans="1:9" ht="27" customHeight="1" x14ac:dyDescent="0.3">
      <c r="A63" s="15">
        <v>1675</v>
      </c>
      <c r="B63" s="15" t="s">
        <v>101</v>
      </c>
      <c r="C63" s="57"/>
      <c r="D63" s="14">
        <v>55312480727</v>
      </c>
      <c r="E63" s="14"/>
    </row>
    <row r="64" spans="1:9" ht="27" customHeight="1" x14ac:dyDescent="0.3">
      <c r="A64" s="15">
        <v>1680</v>
      </c>
      <c r="B64" s="15" t="s">
        <v>102</v>
      </c>
      <c r="C64" s="57"/>
      <c r="D64" s="14">
        <v>1365411375</v>
      </c>
      <c r="E64" s="14"/>
    </row>
    <row r="65" spans="1:10" s="59" customFormat="1" ht="27" customHeight="1" x14ac:dyDescent="0.3">
      <c r="A65" s="15">
        <v>1681</v>
      </c>
      <c r="B65" s="15" t="s">
        <v>103</v>
      </c>
      <c r="C65" s="57"/>
      <c r="D65" s="14">
        <v>0</v>
      </c>
      <c r="E65" s="14"/>
      <c r="F65" s="60"/>
      <c r="G65" s="60"/>
      <c r="H65" s="69"/>
      <c r="I65" s="60"/>
    </row>
    <row r="66" spans="1:10" s="59" customFormat="1" ht="27" customHeight="1" x14ac:dyDescent="0.3">
      <c r="A66" s="15">
        <v>1685</v>
      </c>
      <c r="B66" s="15" t="s">
        <v>104</v>
      </c>
      <c r="C66" s="57"/>
      <c r="D66" s="14">
        <v>-57566948181.889999</v>
      </c>
      <c r="E66" s="72"/>
    </row>
    <row r="67" spans="1:10" ht="27" customHeight="1" x14ac:dyDescent="0.35">
      <c r="A67" s="15">
        <v>1695</v>
      </c>
      <c r="B67" s="15" t="s">
        <v>105</v>
      </c>
      <c r="C67" s="57"/>
      <c r="D67" s="14">
        <v>-1096329295</v>
      </c>
      <c r="E67" s="74"/>
      <c r="F67" s="60"/>
      <c r="G67" s="60"/>
      <c r="H67" s="69"/>
      <c r="I67" s="60"/>
    </row>
    <row r="68" spans="1:10" ht="27" customHeight="1" x14ac:dyDescent="0.35">
      <c r="A68" s="59"/>
      <c r="B68" s="59"/>
      <c r="C68" s="59"/>
      <c r="D68" s="59"/>
      <c r="E68" s="74"/>
    </row>
    <row r="69" spans="1:10" ht="27" customHeight="1" x14ac:dyDescent="0.35">
      <c r="A69" s="76">
        <v>19</v>
      </c>
      <c r="B69" s="76" t="s">
        <v>60</v>
      </c>
      <c r="C69" s="77"/>
      <c r="D69" s="89">
        <f>SUM(D71:D72)</f>
        <v>1157288991.9899998</v>
      </c>
      <c r="E69" s="14"/>
    </row>
    <row r="70" spans="1:10" ht="27" customHeight="1" x14ac:dyDescent="0.35">
      <c r="A70" s="76"/>
      <c r="B70" s="76"/>
      <c r="C70" s="77"/>
      <c r="D70" s="74"/>
      <c r="E70" s="60"/>
    </row>
    <row r="71" spans="1:10" ht="27" customHeight="1" x14ac:dyDescent="0.3">
      <c r="A71" s="15">
        <v>1970</v>
      </c>
      <c r="B71" s="17" t="s">
        <v>106</v>
      </c>
      <c r="C71" s="57"/>
      <c r="D71" s="13">
        <v>3375643079.1999998</v>
      </c>
      <c r="E71" s="19"/>
    </row>
    <row r="72" spans="1:10" ht="27" customHeight="1" x14ac:dyDescent="0.35">
      <c r="A72" s="15">
        <v>1975</v>
      </c>
      <c r="B72" s="17" t="s">
        <v>107</v>
      </c>
      <c r="C72" s="57"/>
      <c r="D72" s="13">
        <v>-2218354087.21</v>
      </c>
      <c r="E72" s="74"/>
    </row>
    <row r="73" spans="1:10" ht="27" customHeight="1" x14ac:dyDescent="0.4">
      <c r="A73" s="67"/>
      <c r="B73" s="67"/>
      <c r="C73" s="67"/>
      <c r="D73" s="67"/>
      <c r="E73" s="74"/>
      <c r="F73" s="64"/>
    </row>
    <row r="74" spans="1:10" ht="27" customHeight="1" x14ac:dyDescent="0.3">
      <c r="E74" s="14"/>
    </row>
    <row r="75" spans="1:10" ht="27" customHeight="1" thickBot="1" x14ac:dyDescent="0.45">
      <c r="B75" s="22" t="s">
        <v>108</v>
      </c>
      <c r="C75" s="63"/>
      <c r="D75" s="93">
        <f>D38+D11</f>
        <v>63725171593.040001</v>
      </c>
      <c r="E75" s="14"/>
      <c r="G75" s="22" t="s">
        <v>109</v>
      </c>
      <c r="H75" s="63"/>
      <c r="I75" s="111">
        <f>+I44+I55</f>
        <v>63725171593.420006</v>
      </c>
      <c r="J75" s="141"/>
    </row>
    <row r="76" spans="1:10" ht="27" customHeight="1" thickTop="1" x14ac:dyDescent="0.4">
      <c r="B76" s="22"/>
      <c r="C76" s="63"/>
      <c r="D76" s="73"/>
      <c r="E76" s="14"/>
    </row>
    <row r="77" spans="1:10" ht="27" customHeight="1" x14ac:dyDescent="0.4">
      <c r="B77" s="22"/>
      <c r="C77" s="63"/>
      <c r="D77" s="73"/>
      <c r="E77" s="14"/>
    </row>
    <row r="78" spans="1:10" ht="27" customHeight="1" x14ac:dyDescent="0.4">
      <c r="A78" s="22">
        <v>8</v>
      </c>
      <c r="B78" s="22" t="s">
        <v>110</v>
      </c>
      <c r="C78" s="63"/>
      <c r="D78" s="103">
        <f>+D79+D80+D81</f>
        <v>0</v>
      </c>
      <c r="E78" s="14"/>
      <c r="F78" s="22">
        <v>9</v>
      </c>
      <c r="G78" s="22" t="s">
        <v>111</v>
      </c>
      <c r="H78" s="63"/>
      <c r="I78" s="103">
        <f>+I79+I80+I81</f>
        <v>0</v>
      </c>
    </row>
    <row r="79" spans="1:10" ht="27" customHeight="1" x14ac:dyDescent="0.35">
      <c r="A79" s="27">
        <v>81</v>
      </c>
      <c r="B79" s="27" t="s">
        <v>112</v>
      </c>
      <c r="C79" s="115"/>
      <c r="D79" s="116">
        <v>281294526</v>
      </c>
      <c r="E79" s="14"/>
      <c r="F79" s="27">
        <v>91</v>
      </c>
      <c r="G79" s="27" t="s">
        <v>113</v>
      </c>
      <c r="H79" s="115"/>
      <c r="I79" s="117">
        <v>4660479803</v>
      </c>
    </row>
    <row r="80" spans="1:10" ht="27" customHeight="1" x14ac:dyDescent="0.35">
      <c r="A80" s="27">
        <v>83</v>
      </c>
      <c r="B80" s="27" t="s">
        <v>114</v>
      </c>
      <c r="C80" s="115"/>
      <c r="D80" s="116">
        <v>1398017696.75</v>
      </c>
      <c r="E80" s="14"/>
      <c r="F80" s="27">
        <v>93</v>
      </c>
      <c r="G80" s="27" t="s">
        <v>115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116</v>
      </c>
      <c r="C81" s="115"/>
      <c r="D81" s="116">
        <v>-1679312222.75</v>
      </c>
      <c r="E81" s="14"/>
      <c r="F81" s="27">
        <v>99</v>
      </c>
      <c r="G81" s="27" t="s">
        <v>117</v>
      </c>
      <c r="H81" s="115"/>
      <c r="I81" s="117">
        <f>-I79</f>
        <v>-4660479803</v>
      </c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39"/>
      <c r="E84" s="14"/>
    </row>
    <row r="85" spans="1:9" s="19" customFormat="1" ht="27" customHeight="1" x14ac:dyDescent="0.3">
      <c r="A85" s="15"/>
      <c r="B85" s="138" t="s">
        <v>129</v>
      </c>
      <c r="C85" s="57"/>
      <c r="D85" s="13"/>
      <c r="E85" s="14"/>
      <c r="G85" s="138" t="s">
        <v>129</v>
      </c>
    </row>
    <row r="86" spans="1:9" ht="27" customHeight="1" x14ac:dyDescent="0.4">
      <c r="A86" s="66"/>
      <c r="B86" s="119" t="s">
        <v>122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121" t="s">
        <v>123</v>
      </c>
      <c r="C87" s="121"/>
      <c r="D87" s="116"/>
      <c r="F87" s="118"/>
      <c r="G87" s="118" t="s">
        <v>118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119</v>
      </c>
      <c r="H88" s="118"/>
      <c r="I88" s="118"/>
    </row>
    <row r="89" spans="1:9" ht="23.25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 t="s">
        <v>130</v>
      </c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131</v>
      </c>
      <c r="C91" s="68"/>
      <c r="D91" s="36"/>
      <c r="F91" s="118"/>
      <c r="G91" s="118"/>
      <c r="H91" s="118"/>
      <c r="I91" s="118"/>
    </row>
  </sheetData>
  <pageMargins left="0.70866141732283472" right="0.51181102362204722" top="0.94488188976377963" bottom="0.94488188976377963" header="0.31496062992125984" footer="0.31496062992125984"/>
  <pageSetup scale="38" orientation="landscape" horizontalDpi="1200" verticalDpi="1200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tabSelected="1" view="pageBreakPreview" zoomScale="46" zoomScaleNormal="50" zoomScaleSheetLayoutView="46" workbookViewId="0">
      <pane ySplit="8" topLeftCell="A42" activePane="bottomLeft" state="frozen"/>
      <selection activeCell="A153" sqref="A153"/>
      <selection pane="bottomLeft" activeCell="B65" sqref="B65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128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23146884618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1041981283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1041981283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22104903335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22104903335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19292545119.599998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16091467815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6894787943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16471911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1552723870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214904900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3748171210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54962560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3609445421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1806765252.5999999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0">
        <v>1712753755.5699999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94011497.030000001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0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1393330224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1393330224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981828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981827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3854339498.4000015</v>
      </c>
    </row>
    <row r="58" spans="1:4" s="71" customFormat="1" ht="33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489237674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489237674</v>
      </c>
    </row>
    <row r="61" spans="1:4" s="71" customFormat="1" ht="27" customHeight="1" x14ac:dyDescent="0.35">
      <c r="A61" s="15">
        <v>4830</v>
      </c>
      <c r="B61" s="15" t="s">
        <v>121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489237674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4343577172.4000015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4343577172.4000015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129</v>
      </c>
      <c r="C78" s="17" t="s">
        <v>129</v>
      </c>
      <c r="D78" s="91"/>
      <c r="E78" s="14"/>
      <c r="F78" s="19"/>
    </row>
    <row r="79" spans="1:6" s="75" customFormat="1" ht="27" customHeight="1" x14ac:dyDescent="0.4">
      <c r="A79" s="122"/>
      <c r="B79" s="22" t="s">
        <v>122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123</v>
      </c>
      <c r="C80" s="27" t="s">
        <v>118</v>
      </c>
      <c r="D80" s="28"/>
    </row>
    <row r="81" spans="1:4" s="75" customFormat="1" ht="27" customHeight="1" x14ac:dyDescent="0.4">
      <c r="A81" s="122"/>
      <c r="B81" s="29"/>
      <c r="C81" s="27" t="s">
        <v>119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132</v>
      </c>
      <c r="C84" s="30"/>
      <c r="D84" s="31"/>
    </row>
    <row r="85" spans="1:4" s="75" customFormat="1" ht="27" customHeight="1" x14ac:dyDescent="0.4">
      <c r="A85" s="122"/>
      <c r="B85" s="29" t="s">
        <v>133</v>
      </c>
      <c r="C85" s="30"/>
      <c r="D85" s="31"/>
    </row>
    <row r="86" spans="1:4" s="75" customFormat="1" ht="27" customHeight="1" x14ac:dyDescent="0.4">
      <c r="B86" s="29" t="s">
        <v>134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2024-04-08T23:20:55Z</cp:lastPrinted>
  <dcterms:created xsi:type="dcterms:W3CDTF">2021-08-26T15:57:19Z</dcterms:created>
  <dcterms:modified xsi:type="dcterms:W3CDTF">2024-04-08T23:21:06Z</dcterms:modified>
</cp:coreProperties>
</file>