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ThinkPad\Desktop\Docs_UAECOB_2026\ClasificacionActivos\Diciembre_16_2025\"/>
    </mc:Choice>
  </mc:AlternateContent>
  <xr:revisionPtr revIDLastSave="0" documentId="13_ncr:1_{C17B5B72-69E0-4CBC-A8C4-990EACC11E4D}" xr6:coauthVersionLast="47" xr6:coauthVersionMax="47" xr10:uidLastSave="{00000000-0000-0000-0000-000000000000}"/>
  <bookViews>
    <workbookView xWindow="-120" yWindow="-120" windowWidth="20730" windowHeight="11040" firstSheet="5" activeTab="8" xr2:uid="{A99F66E6-28AE-4567-90B1-5AE32355DE69}"/>
  </bookViews>
  <sheets>
    <sheet name="Manejo" sheetId="3" r:id="rId1"/>
    <sheet name="TalentoHumano" sheetId="6" r:id="rId2"/>
    <sheet name="Riestos_Cto_Reduc" sheetId="10" r:id="rId3"/>
    <sheet name="ServicioAlCiudadano" sheetId="9" r:id="rId4"/>
    <sheet name="Corporativa" sheetId="8" r:id="rId5"/>
    <sheet name="Corp_Financiera" sheetId="7" r:id="rId6"/>
    <sheet name="Consolidado" sheetId="5" r:id="rId7"/>
    <sheet name="Consolidado_2026_v1" sheetId="11" state="hidden" r:id="rId8"/>
    <sheet name="Consolidado_2026_v2" sheetId="12" r:id="rId9"/>
  </sheets>
  <externalReferences>
    <externalReference r:id="rId10"/>
    <externalReference r:id="rId11"/>
    <externalReference r:id="rId12"/>
    <externalReference r:id="rId13"/>
    <externalReference r:id="rId14"/>
  </externalReferences>
  <definedNames>
    <definedName name="_xlnm._FilterDatabase" localSheetId="6" hidden="1">Consolidado!$A$5:$Z$5</definedName>
    <definedName name="_xlnm._FilterDatabase" localSheetId="7" hidden="1">Consolidado_2026_v1!$A$7:$BL$7</definedName>
    <definedName name="_xlnm._FilterDatabase" localSheetId="8" hidden="1">Consolidado_2026_v2!$A$5:$AI$5</definedName>
    <definedName name="_xlnm._FilterDatabase" localSheetId="5" hidden="1">Corp_Financiera!$A$7:$BL$7</definedName>
    <definedName name="_xlnm._FilterDatabase" localSheetId="4" hidden="1">Corporativa!$A$7:$BL$14</definedName>
    <definedName name="_xlnm._FilterDatabase" localSheetId="0" hidden="1">Manejo!$A$7:$BH$12</definedName>
    <definedName name="_xlnm._FilterDatabase" localSheetId="2" hidden="1">Riestos_Cto_Reduc!$A$12:$BH$24</definedName>
    <definedName name="_xlnm._FilterDatabase" localSheetId="3" hidden="1">ServicioAlCiudadano!$A$7:$BH$22</definedName>
    <definedName name="_xlnm._FilterDatabase" localSheetId="1" hidden="1">TalentoHumano!$A$12:$AF$28</definedName>
    <definedName name="ACCESO" localSheetId="6">#REF!</definedName>
    <definedName name="ACCESO" localSheetId="7">[1]!Tabla3[[#All],[ACCESO]]</definedName>
    <definedName name="ACCESO" localSheetId="8">[1]!Tabla3[[#All],[ACCESO]]</definedName>
    <definedName name="ACCESO" localSheetId="5">[1]!Tabla3[[#All],[ACCESO]]</definedName>
    <definedName name="ACCESO" localSheetId="4">[2]!Tabla3[[#All],[ACCESO]]</definedName>
    <definedName name="ACCESO" localSheetId="0">#REF!</definedName>
    <definedName name="ACCESO" localSheetId="2">[5]!Tabla3[[#All],[ACCESO]]</definedName>
    <definedName name="ACCESO" localSheetId="3">[3]!Tabla3[[#All],[ACCESO]]</definedName>
    <definedName name="ACCESO" localSheetId="1">#REF!</definedName>
    <definedName name="ACCESO">#REF!</definedName>
    <definedName name="CATEGORIA" localSheetId="6">#REF!</definedName>
    <definedName name="CATEGORIA" localSheetId="7">[1]!Tabla4[[#All],[CATEGORIA]]</definedName>
    <definedName name="CATEGORIA" localSheetId="8">[1]!Tabla4[[#All],[CATEGORIA]]</definedName>
    <definedName name="CATEGORIA" localSheetId="5">[1]!Tabla4[[#All],[CATEGORIA]]</definedName>
    <definedName name="CATEGORIA" localSheetId="4">[2]!Tabla4[[#All],[CATEGORIA]]</definedName>
    <definedName name="CATEGORIA" localSheetId="0">#REF!</definedName>
    <definedName name="CATEGORIA" localSheetId="2">[5]!Tabla4[[#All],[CATEGORIA]]</definedName>
    <definedName name="CATEGORIA" localSheetId="3">[3]!Tabla4[[#All],[CATEGORIA]]</definedName>
    <definedName name="CATEGORIA" localSheetId="1">#REF!</definedName>
    <definedName name="CATEGORIA">#REF!</definedName>
    <definedName name="CONSULTADIGITAL" localSheetId="6">#REF!</definedName>
    <definedName name="CONSULTADIGITAL" localSheetId="7">[1]!Tabla7[[#All],[CONSULTADIGITAL]]</definedName>
    <definedName name="CONSULTADIGITAL" localSheetId="8">[1]!Tabla7[[#All],[CONSULTADIGITAL]]</definedName>
    <definedName name="CONSULTADIGITAL" localSheetId="5">[1]!Tabla7[[#All],[CONSULTADIGITAL]]</definedName>
    <definedName name="CONSULTADIGITAL" localSheetId="4">[2]!Tabla7[[#All],[CONSULTADIGITAL]]</definedName>
    <definedName name="CONSULTADIGITAL" localSheetId="0">#REF!</definedName>
    <definedName name="CONSULTADIGITAL" localSheetId="2">[5]!Tabla7[[#All],[CONSULTADIGITAL]]</definedName>
    <definedName name="CONSULTADIGITAL" localSheetId="3">[3]!Tabla7[[#All],[CONSULTADIGITAL]]</definedName>
    <definedName name="CONSULTADIGITAL" localSheetId="1">#REF!</definedName>
    <definedName name="CONSULTADIGITAL">#REF!</definedName>
    <definedName name="CONSULTAFISICO" localSheetId="6">#REF!</definedName>
    <definedName name="CONSULTAFISICO" localSheetId="7">[1]!Tabla6[[#All],[CONSULTAFISICO]]</definedName>
    <definedName name="CONSULTAFISICO" localSheetId="8">[1]!Tabla6[[#All],[CONSULTAFISICO]]</definedName>
    <definedName name="CONSULTAFISICO" localSheetId="5">[1]!Tabla6[[#All],[CONSULTAFISICO]]</definedName>
    <definedName name="CONSULTAFISICO" localSheetId="4">[2]!Tabla6[[#All],[CONSULTAFISICO]]</definedName>
    <definedName name="CONSULTAFISICO" localSheetId="0">#REF!</definedName>
    <definedName name="CONSULTAFISICO" localSheetId="2">[5]!Tabla6[[#All],[CONSULTAFISICO]]</definedName>
    <definedName name="CONSULTAFISICO" localSheetId="3">[3]!Tabla6[[#All],[CONSULTAFISICO]]</definedName>
    <definedName name="CONSULTAFISICO" localSheetId="1">#REF!</definedName>
    <definedName name="CONSULTAFISICO">#REF!</definedName>
    <definedName name="FORMATO" localSheetId="6">#REF!</definedName>
    <definedName name="FORMATO" localSheetId="7">[1]!Tabla2[[#All],[FORMATO]]</definedName>
    <definedName name="FORMATO" localSheetId="8">[1]!Tabla2[[#All],[FORMATO]]</definedName>
    <definedName name="FORMATO" localSheetId="5">[1]!Tabla2[[#All],[FORMATO]]</definedName>
    <definedName name="FORMATO" localSheetId="4">[2]!Tabla2[[#All],[FORMATO]]</definedName>
    <definedName name="FORMATO" localSheetId="0">#REF!</definedName>
    <definedName name="FORMATO" localSheetId="2">[5]!Tabla2[[#All],[FORMATO]]</definedName>
    <definedName name="FORMATO" localSheetId="3">[3]!Tabla2[[#All],[FORMATO]]</definedName>
    <definedName name="FORMATO" localSheetId="1">#REF!</definedName>
    <definedName name="FORMATO">#REF!</definedName>
    <definedName name="https___www.bomberosbogota.gov.co_transparencia_contratacion_plan_anual_adquisiciones_plan_anual_adquisiciones_2021" comment="Página web de bomberos de bogotá" localSheetId="6">Consolidado!#REF!</definedName>
    <definedName name="https___www.bomberosbogota.gov.co_transparencia_contratacion_plan_anual_adquisiciones_plan_anual_adquisiciones_2021" comment="Página web de bomberos de bogotá" localSheetId="7">Consolidado_2026_v1!#REF!</definedName>
    <definedName name="https___www.bomberosbogota.gov.co_transparencia_contratacion_plan_anual_adquisiciones_plan_anual_adquisiciones_2021" comment="Página web de bomberos de bogotá" localSheetId="8">Consolidado_2026_v2!#REF!</definedName>
    <definedName name="https___www.bomberosbogota.gov.co_transparencia_contratacion_plan_anual_adquisiciones_plan_anual_adquisiciones_2021" comment="Página web de bomberos de bogotá" localSheetId="5">Corp_Financiera!#REF!</definedName>
    <definedName name="https___www.bomberosbogota.gov.co_transparencia_contratacion_plan_anual_adquisiciones_plan_anual_adquisiciones_2021" comment="Página web de bomberos de bogotá" localSheetId="4">Corporativa!#REF!</definedName>
    <definedName name="https___www.bomberosbogota.gov.co_transparencia_contratacion_plan_anual_adquisiciones_plan_anual_adquisiciones_2021" comment="Página web de bomberos de bogotá" localSheetId="0">Manejo!$Q$8</definedName>
    <definedName name="https___www.bomberosbogota.gov.co_transparencia_contratacion_plan_anual_adquisiciones_plan_anual_adquisiciones_2021" comment="Página web de bomberos de bogotá" localSheetId="2">Riestos_Cto_Reduc!#REF!</definedName>
    <definedName name="https___www.bomberosbogota.gov.co_transparencia_contratacion_plan_anual_adquisiciones_plan_anual_adquisiciones_2021" comment="Página web de bomberos de bogotá" localSheetId="3">ServicioAlCiudadano!#REF!</definedName>
    <definedName name="https___www.bomberosbogota.gov.co_transparencia_contratacion_plan_anual_adquisiciones_plan_anual_adquisiciones_2021" comment="Página web de bomberos de bogotá" localSheetId="1">TalentoHumano!#REF!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6">Consolidado!#REF!</definedName>
    <definedName name="https___www.bomberosbogota.gov.co_transparencia_planeacion_planes_estrategicos_sectoriales_institucionales_plan_institucional_capacitacion" localSheetId="7">Consolidado_2026_v1!#REF!</definedName>
    <definedName name="https___www.bomberosbogota.gov.co_transparencia_planeacion_planes_estrategicos_sectoriales_institucionales_plan_institucional_capacitacion" localSheetId="8">Consolidado_2026_v2!#REF!</definedName>
    <definedName name="https___www.bomberosbogota.gov.co_transparencia_planeacion_planes_estrategicos_sectoriales_institucionales_plan_institucional_capacitacion" localSheetId="5">Corp_Financiera!#REF!</definedName>
    <definedName name="https___www.bomberosbogota.gov.co_transparencia_planeacion_planes_estrategicos_sectoriales_institucionales_plan_institucional_capacitacion" localSheetId="4">Corporativa!#REF!</definedName>
    <definedName name="https___www.bomberosbogota.gov.co_transparencia_planeacion_planes_estrategicos_sectoriales_institucionales_plan_institucional_capacitacion" localSheetId="0">Manejo!$Q$9</definedName>
    <definedName name="https___www.bomberosbogota.gov.co_transparencia_planeacion_planes_estrategicos_sectoriales_institucionales_plan_institucional_capacitacion" localSheetId="2">Riestos_Cto_Reduc!#REF!</definedName>
    <definedName name="https___www.bomberosbogota.gov.co_transparencia_planeacion_planes_estrategicos_sectoriales_institucionales_plan_institucional_capacitacion" localSheetId="3">ServicioAlCiudadano!#REF!</definedName>
    <definedName name="https___www.bomberosbogota.gov.co_transparencia_planeacion_planes_estrategicos_sectoriales_institucionales_plan_institucional_capacitacion" localSheetId="1">TalentoHumano!#REF!</definedName>
    <definedName name="Página" comment="-Redireccionamieno a página web donde se  encuentra la información del plan anual de adquisiones" localSheetId="6">Consolidado!#REF!</definedName>
    <definedName name="Página" comment="-Redireccionamieno a página web donde se  encuentra la información del plan anual de adquisiones" localSheetId="7">Consolidado_2026_v1!#REF!</definedName>
    <definedName name="Página" comment="-Redireccionamieno a página web donde se  encuentra la información del plan anual de adquisiones" localSheetId="8">Consolidado_2026_v2!#REF!</definedName>
    <definedName name="Página" comment="-Redireccionamieno a página web donde se  encuentra la información del plan anual de adquisiones" localSheetId="5">Corp_Financiera!#REF!</definedName>
    <definedName name="Página" comment="-Redireccionamieno a página web donde se  encuentra la información del plan anual de adquisiones" localSheetId="4">Corporativa!#REF!</definedName>
    <definedName name="Página" comment="-Redireccionamieno a página web donde se  encuentra la información del plan anual de adquisiones" localSheetId="0">Manejo!$Q$8</definedName>
    <definedName name="Página" comment="-Redireccionamieno a página web donde se  encuentra la información del plan anual de adquisiones" localSheetId="2">Riestos_Cto_Reduc!#REF!</definedName>
    <definedName name="Página" comment="-Redireccionamieno a página web donde se  encuentra la información del plan anual de adquisiones" localSheetId="3">ServicioAlCiudadano!#REF!</definedName>
    <definedName name="Página" comment="-Redireccionamieno a página web donde se  encuentra la información del plan anual de adquisiones" localSheetId="1">TalentoHumano!#REF!</definedName>
    <definedName name="Página" comment="-Redireccionamieno a página web donde se  encuentra la información del plan anual de adquisiones">#REF!</definedName>
    <definedName name="Página2" comment="Redireccionamiento a página web oficial seccion planeación" localSheetId="6">Consolidado!#REF!</definedName>
    <definedName name="Página2" comment="Redireccionamiento a página web oficial seccion planeación" localSheetId="7">Consolidado_2026_v1!#REF!</definedName>
    <definedName name="Página2" comment="Redireccionamiento a página web oficial seccion planeación" localSheetId="8">Consolidado_2026_v2!#REF!</definedName>
    <definedName name="Página2" comment="Redireccionamiento a página web oficial seccion planeación" localSheetId="5">Corp_Financiera!#REF!</definedName>
    <definedName name="Página2" comment="Redireccionamiento a página web oficial seccion planeación" localSheetId="4">Corporativa!#REF!</definedName>
    <definedName name="Página2" comment="Redireccionamiento a página web oficial seccion planeación" localSheetId="0">Manejo!$Q$12</definedName>
    <definedName name="Página2" comment="Redireccionamiento a página web oficial seccion planeación" localSheetId="2">Riestos_Cto_Reduc!#REF!</definedName>
    <definedName name="Página2" comment="Redireccionamiento a página web oficial seccion planeación" localSheetId="3">ServicioAlCiudadano!#REF!</definedName>
    <definedName name="Página2" comment="Redireccionamiento a página web oficial seccion planeación" localSheetId="1">TalentoHumano!#REF!</definedName>
    <definedName name="Página2" comment="Redireccionamiento a página web oficial seccion planeación">#REF!</definedName>
    <definedName name="Pagina3" comment="Redireccionamiento en donde se encuentra la información detallada" localSheetId="6">Consolidado!#REF!</definedName>
    <definedName name="Pagina3" comment="Redireccionamiento en donde se encuentra la información detallada" localSheetId="7">Consolidado_2026_v1!#REF!</definedName>
    <definedName name="Pagina3" comment="Redireccionamiento en donde se encuentra la información detallada" localSheetId="8">Consolidado_2026_v2!#REF!</definedName>
    <definedName name="Pagina3" comment="Redireccionamiento en donde se encuentra la información detallada" localSheetId="5">Corp_Financiera!#REF!</definedName>
    <definedName name="Pagina3" comment="Redireccionamiento en donde se encuentra la información detallada" localSheetId="4">Corporativa!#REF!</definedName>
    <definedName name="Pagina3" comment="Redireccionamiento en donde se encuentra la información detallada" localSheetId="0">Manejo!$Q$9</definedName>
    <definedName name="Pagina3" comment="Redireccionamiento en donde se encuentra la información detallada" localSheetId="2">Riestos_Cto_Reduc!#REF!</definedName>
    <definedName name="Pagina3" comment="Redireccionamiento en donde se encuentra la información detallada" localSheetId="3">ServicioAlCiudadano!#REF!</definedName>
    <definedName name="Pagina3" comment="Redireccionamiento en donde se encuentra la información detallada" localSheetId="1">TalentoHumano!#REF!</definedName>
    <definedName name="Pagina3" comment="Redireccionamiento en donde se encuentra la información detallada">#REF!</definedName>
    <definedName name="PáginaWeb" comment="Se refiere al redireccionamento a la página oficial del cuerpo de bomberos sección planeación." localSheetId="6">Consolidado!#REF!</definedName>
    <definedName name="PáginaWeb" comment="Se refiere al redireccionamento a la página oficial del cuerpo de bomberos sección planeación." localSheetId="7">Consolidado_2026_v1!#REF!</definedName>
    <definedName name="PáginaWeb" comment="Se refiere al redireccionamento a la página oficial del cuerpo de bomberos sección planeación." localSheetId="8">Consolidado_2026_v2!#REF!</definedName>
    <definedName name="PáginaWeb" comment="Se refiere al redireccionamento a la página oficial del cuerpo de bomberos sección planeación." localSheetId="5">Corp_Financiera!#REF!</definedName>
    <definedName name="PáginaWeb" comment="Se refiere al redireccionamento a la página oficial del cuerpo de bomberos sección planeación." localSheetId="4">Corporativa!#REF!</definedName>
    <definedName name="PáginaWeb" comment="Se refiere al redireccionamento a la página oficial del cuerpo de bomberos sección planeación." localSheetId="0">Manejo!$Q$12</definedName>
    <definedName name="PáginaWeb" comment="Se refiere al redireccionamento a la página oficial del cuerpo de bomberos sección planeación." localSheetId="2">Riestos_Cto_Reduc!#REF!</definedName>
    <definedName name="PáginaWeb" comment="Se refiere al redireccionamento a la página oficial del cuerpo de bomberos sección planeación." localSheetId="3">ServicioAlCiudadano!#REF!</definedName>
    <definedName name="PáginaWeb" comment="Se refiere al redireccionamento a la página oficial del cuerpo de bomberos sección planeación." localSheetId="1">TalentoHumano!#REF!</definedName>
    <definedName name="PáginaWeb" comment="Se refiere al redireccionamento a la página oficial del cuerpo de bomberos sección planeación.">#REF!</definedName>
    <definedName name="Plan" comment="Redireccionamiento a página web pan de acción" localSheetId="6">Consolidado!#REF!</definedName>
    <definedName name="Plan" comment="Redireccionamiento a página web pan de acción" localSheetId="7">Consolidado_2026_v1!#REF!</definedName>
    <definedName name="Plan" comment="Redireccionamiento a página web pan de acción" localSheetId="8">Consolidado_2026_v2!#REF!</definedName>
    <definedName name="Plan" comment="Redireccionamiento a página web pan de acción" localSheetId="5">Corp_Financiera!#REF!</definedName>
    <definedName name="Plan" comment="Redireccionamiento a página web pan de acción" localSheetId="4">Corporativa!#REF!</definedName>
    <definedName name="Plan" comment="Redireccionamiento a página web pan de acción" localSheetId="0">Manejo!$Q$12</definedName>
    <definedName name="Plan" comment="Redireccionamiento a página web pan de acción" localSheetId="2">Riestos_Cto_Reduc!#REF!</definedName>
    <definedName name="Plan" comment="Redireccionamiento a página web pan de acción" localSheetId="3">ServicioAlCiudadano!#REF!</definedName>
    <definedName name="Plan" comment="Redireccionamiento a página web pan de acción" localSheetId="1">TalentoHumano!#REF!</definedName>
    <definedName name="x" localSheetId="6">Consolidado!#REF!</definedName>
    <definedName name="x" localSheetId="7">Consolidado_2026_v1!#REF!</definedName>
    <definedName name="x" localSheetId="8">Consolidado_2026_v2!#REF!</definedName>
    <definedName name="x" localSheetId="5">Corp_Financiera!#REF!</definedName>
    <definedName name="x" localSheetId="4">Corporativa!#REF!</definedName>
    <definedName name="x" localSheetId="0">Manejo!$Q$9</definedName>
    <definedName name="x" localSheetId="2">Riestos_Cto_Reduc!#REF!</definedName>
    <definedName name="x" localSheetId="3">ServicioAlCiudadano!#REF!</definedName>
    <definedName name="x" localSheetId="1">TalentoHumano!#REF!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4" i="10" l="1"/>
  <c r="BE24" i="10"/>
  <c r="AX24" i="10"/>
  <c r="AW24" i="10"/>
  <c r="AV24" i="10"/>
  <c r="AU24" i="10"/>
  <c r="AQ24" i="10"/>
  <c r="AX23" i="10"/>
  <c r="BB23" i="10" s="1"/>
  <c r="AW23" i="10"/>
  <c r="AV23" i="10"/>
  <c r="AU23" i="10"/>
  <c r="AQ23" i="10"/>
  <c r="AX22" i="10"/>
  <c r="BB22" i="10" s="1"/>
  <c r="AW22" i="10"/>
  <c r="AV22" i="10"/>
  <c r="AU22" i="10"/>
  <c r="AQ22" i="10"/>
  <c r="AX21" i="10"/>
  <c r="BB21" i="10" s="1"/>
  <c r="AW21" i="10"/>
  <c r="AV21" i="10"/>
  <c r="AU21" i="10"/>
  <c r="AQ21" i="10"/>
  <c r="AX20" i="10"/>
  <c r="BB20" i="10" s="1"/>
  <c r="AW20" i="10"/>
  <c r="AV20" i="10"/>
  <c r="AU20" i="10"/>
  <c r="AQ20" i="10"/>
  <c r="AX19" i="10"/>
  <c r="BB19" i="10" s="1"/>
  <c r="AW19" i="10"/>
  <c r="AV19" i="10"/>
  <c r="AU19" i="10"/>
  <c r="AQ19" i="10"/>
  <c r="AX18" i="10"/>
  <c r="BB18" i="10" s="1"/>
  <c r="AW18" i="10"/>
  <c r="AV18" i="10"/>
  <c r="AU18" i="10"/>
  <c r="AQ18" i="10"/>
  <c r="AX17" i="10"/>
  <c r="BB17" i="10" s="1"/>
  <c r="AW17" i="10"/>
  <c r="AV17" i="10"/>
  <c r="AU17" i="10"/>
  <c r="AQ17" i="10"/>
  <c r="AX16" i="10"/>
  <c r="BB16" i="10" s="1"/>
  <c r="AW16" i="10"/>
  <c r="AV16" i="10"/>
  <c r="AU16" i="10"/>
  <c r="AQ16" i="10"/>
  <c r="AX15" i="10"/>
  <c r="BB15" i="10" s="1"/>
  <c r="AW15" i="10"/>
  <c r="AV15" i="10"/>
  <c r="AU15" i="10"/>
  <c r="AQ15" i="10"/>
  <c r="AX14" i="10"/>
  <c r="BB14" i="10" s="1"/>
  <c r="AW14" i="10"/>
  <c r="AV14" i="10"/>
  <c r="AU14" i="10"/>
  <c r="AQ14" i="10"/>
  <c r="AX13" i="10"/>
  <c r="BB13" i="10" s="1"/>
  <c r="AW13" i="10"/>
  <c r="AV13" i="10"/>
  <c r="AU13" i="10"/>
  <c r="AQ13" i="10"/>
  <c r="AX22" i="9"/>
  <c r="BB22" i="9" s="1"/>
  <c r="AW22" i="9"/>
  <c r="AV22" i="9"/>
  <c r="AU22" i="9"/>
  <c r="AQ22" i="9"/>
  <c r="BF21" i="9"/>
  <c r="BE21" i="9"/>
  <c r="AX21" i="9"/>
  <c r="AW21" i="9"/>
  <c r="AV21" i="9"/>
  <c r="AU21" i="9"/>
  <c r="AQ21" i="9"/>
  <c r="AX20" i="9"/>
  <c r="BB20" i="9" s="1"/>
  <c r="AW20" i="9"/>
  <c r="AV20" i="9"/>
  <c r="AU20" i="9"/>
  <c r="AQ20" i="9"/>
  <c r="AX19" i="9"/>
  <c r="BB19" i="9" s="1"/>
  <c r="AW19" i="9"/>
  <c r="AV19" i="9"/>
  <c r="AU19" i="9"/>
  <c r="AQ19" i="9"/>
  <c r="AX18" i="9"/>
  <c r="BB18" i="9" s="1"/>
  <c r="AW18" i="9"/>
  <c r="AV18" i="9"/>
  <c r="AU18" i="9"/>
  <c r="AQ18" i="9"/>
  <c r="AX17" i="9"/>
  <c r="BB17" i="9" s="1"/>
  <c r="AW17" i="9"/>
  <c r="AV17" i="9"/>
  <c r="AU17" i="9"/>
  <c r="AQ17" i="9"/>
  <c r="AX16" i="9"/>
  <c r="BB16" i="9" s="1"/>
  <c r="AW16" i="9"/>
  <c r="AV16" i="9"/>
  <c r="AU16" i="9"/>
  <c r="AQ16" i="9"/>
  <c r="AX15" i="9"/>
  <c r="BB15" i="9" s="1"/>
  <c r="AW15" i="9"/>
  <c r="AV15" i="9"/>
  <c r="AU15" i="9"/>
  <c r="AQ15" i="9"/>
  <c r="AX14" i="9"/>
  <c r="BB14" i="9" s="1"/>
  <c r="AW14" i="9"/>
  <c r="AV14" i="9"/>
  <c r="AU14" i="9"/>
  <c r="AQ14" i="9"/>
  <c r="AX13" i="9"/>
  <c r="BB13" i="9" s="1"/>
  <c r="AW13" i="9"/>
  <c r="AV13" i="9"/>
  <c r="AU13" i="9"/>
  <c r="AQ13" i="9"/>
  <c r="AX12" i="9"/>
  <c r="BB12" i="9" s="1"/>
  <c r="AW12" i="9"/>
  <c r="AV12" i="9"/>
  <c r="AU12" i="9"/>
  <c r="AQ12" i="9"/>
  <c r="AX11" i="9"/>
  <c r="BB11" i="9" s="1"/>
  <c r="AW11" i="9"/>
  <c r="AV11" i="9"/>
  <c r="AU11" i="9"/>
  <c r="AQ11" i="9"/>
  <c r="AX10" i="9"/>
  <c r="BB10" i="9" s="1"/>
  <c r="AW10" i="9"/>
  <c r="AV10" i="9"/>
  <c r="AU10" i="9"/>
  <c r="AQ10" i="9"/>
  <c r="AX9" i="9"/>
  <c r="BB9" i="9" s="1"/>
  <c r="AW9" i="9"/>
  <c r="AV9" i="9"/>
  <c r="AU9" i="9"/>
  <c r="AQ9" i="9"/>
  <c r="AX8" i="9"/>
  <c r="BB8" i="9" s="1"/>
  <c r="AW8" i="9"/>
  <c r="AV8" i="9"/>
  <c r="AU8" i="9"/>
  <c r="AQ8" i="9"/>
  <c r="AX43" i="8"/>
  <c r="BB43" i="8" s="1"/>
  <c r="AW43" i="8"/>
  <c r="AV43" i="8"/>
  <c r="AU43" i="8"/>
  <c r="AQ43" i="8"/>
  <c r="AX42" i="8"/>
  <c r="BB42" i="8" s="1"/>
  <c r="AW42" i="8"/>
  <c r="AV42" i="8"/>
  <c r="AU42" i="8"/>
  <c r="AQ42" i="8"/>
  <c r="AX41" i="8"/>
  <c r="BB41" i="8" s="1"/>
  <c r="BF41" i="8" s="1"/>
  <c r="AV41" i="8"/>
  <c r="AU41" i="8"/>
  <c r="AW41" i="8" s="1"/>
  <c r="AQ41" i="8"/>
  <c r="AX40" i="8"/>
  <c r="BB40" i="8" s="1"/>
  <c r="BF40" i="8" s="1"/>
  <c r="AV40" i="8"/>
  <c r="AU40" i="8"/>
  <c r="AW40" i="8" s="1"/>
  <c r="AQ40" i="8"/>
  <c r="AX39" i="8"/>
  <c r="BB39" i="8" s="1"/>
  <c r="AW39" i="8"/>
  <c r="AV39" i="8"/>
  <c r="AU39" i="8"/>
  <c r="AQ39" i="8"/>
  <c r="AX38" i="8"/>
  <c r="BB38" i="8" s="1"/>
  <c r="AW38" i="8"/>
  <c r="AV38" i="8"/>
  <c r="AU38" i="8"/>
  <c r="AQ38" i="8"/>
  <c r="AX37" i="8"/>
  <c r="BB37" i="8" s="1"/>
  <c r="AW37" i="8"/>
  <c r="AV37" i="8"/>
  <c r="AU37" i="8"/>
  <c r="AQ37" i="8"/>
  <c r="AX36" i="8"/>
  <c r="BB36" i="8" s="1"/>
  <c r="AW36" i="8"/>
  <c r="AV36" i="8"/>
  <c r="AU36" i="8"/>
  <c r="AQ36" i="8"/>
  <c r="BF35" i="8"/>
  <c r="BE35" i="8"/>
  <c r="AX35" i="8"/>
  <c r="AW35" i="8"/>
  <c r="AV35" i="8"/>
  <c r="AU35" i="8"/>
  <c r="AQ35" i="8"/>
  <c r="AX34" i="8"/>
  <c r="BB34" i="8" s="1"/>
  <c r="AW34" i="8"/>
  <c r="AV34" i="8"/>
  <c r="AU34" i="8"/>
  <c r="AQ34" i="8"/>
  <c r="AX33" i="8"/>
  <c r="BB33" i="8" s="1"/>
  <c r="AW33" i="8"/>
  <c r="AV33" i="8"/>
  <c r="AU33" i="8"/>
  <c r="AQ33" i="8"/>
  <c r="AX32" i="8"/>
  <c r="BB32" i="8" s="1"/>
  <c r="AW32" i="8"/>
  <c r="AV32" i="8"/>
  <c r="AU32" i="8"/>
  <c r="AQ32" i="8"/>
  <c r="AX31" i="8"/>
  <c r="BB31" i="8" s="1"/>
  <c r="AW31" i="8"/>
  <c r="AV31" i="8"/>
  <c r="AU31" i="8"/>
  <c r="AQ31" i="8"/>
  <c r="AX30" i="8"/>
  <c r="BB30" i="8" s="1"/>
  <c r="AW30" i="8"/>
  <c r="AV30" i="8"/>
  <c r="AU30" i="8"/>
  <c r="AQ30" i="8"/>
  <c r="AX29" i="8"/>
  <c r="BB29" i="8" s="1"/>
  <c r="AW29" i="8"/>
  <c r="AV29" i="8"/>
  <c r="AU29" i="8"/>
  <c r="AQ29" i="8"/>
  <c r="AX28" i="8"/>
  <c r="BB28" i="8" s="1"/>
  <c r="AW28" i="8"/>
  <c r="AV28" i="8"/>
  <c r="AU28" i="8"/>
  <c r="AQ28" i="8"/>
  <c r="AX27" i="8"/>
  <c r="BB27" i="8" s="1"/>
  <c r="AW27" i="8"/>
  <c r="AV27" i="8"/>
  <c r="AU27" i="8"/>
  <c r="AQ27" i="8"/>
  <c r="AX26" i="8"/>
  <c r="BB26" i="8" s="1"/>
  <c r="AW26" i="8"/>
  <c r="AV26" i="8"/>
  <c r="AU26" i="8"/>
  <c r="AQ26" i="8"/>
  <c r="AX25" i="8"/>
  <c r="BB25" i="8" s="1"/>
  <c r="AW25" i="8"/>
  <c r="AV25" i="8"/>
  <c r="AU25" i="8"/>
  <c r="AQ25" i="8"/>
  <c r="AX24" i="8"/>
  <c r="BB24" i="8" s="1"/>
  <c r="AW24" i="8"/>
  <c r="AV24" i="8"/>
  <c r="AU24" i="8"/>
  <c r="AQ24" i="8"/>
  <c r="AX23" i="8"/>
  <c r="BB23" i="8" s="1"/>
  <c r="AW23" i="8"/>
  <c r="AV23" i="8"/>
  <c r="AU23" i="8"/>
  <c r="AQ23" i="8"/>
  <c r="AX22" i="8"/>
  <c r="BB22" i="8" s="1"/>
  <c r="AW22" i="8"/>
  <c r="AV22" i="8"/>
  <c r="AU22" i="8"/>
  <c r="AQ22" i="8"/>
  <c r="AX21" i="8"/>
  <c r="BB21" i="8" s="1"/>
  <c r="AW21" i="8"/>
  <c r="AV21" i="8"/>
  <c r="AU21" i="8"/>
  <c r="AQ21" i="8"/>
  <c r="AX20" i="8"/>
  <c r="BB20" i="8" s="1"/>
  <c r="AW20" i="8"/>
  <c r="AV20" i="8"/>
  <c r="AU20" i="8"/>
  <c r="AQ20" i="8"/>
  <c r="AX19" i="8"/>
  <c r="BB19" i="8" s="1"/>
  <c r="AW19" i="8"/>
  <c r="AV19" i="8"/>
  <c r="AU19" i="8"/>
  <c r="AQ19" i="8"/>
  <c r="AX18" i="8"/>
  <c r="BB18" i="8" s="1"/>
  <c r="AW18" i="8"/>
  <c r="AV18" i="8"/>
  <c r="AU18" i="8"/>
  <c r="AQ18" i="8"/>
  <c r="AX17" i="8"/>
  <c r="BB17" i="8" s="1"/>
  <c r="AW17" i="8"/>
  <c r="AV17" i="8"/>
  <c r="AU17" i="8"/>
  <c r="AQ17" i="8"/>
  <c r="AX16" i="8"/>
  <c r="BB16" i="8" s="1"/>
  <c r="AW16" i="8"/>
  <c r="AV16" i="8"/>
  <c r="AU16" i="8"/>
  <c r="AQ16" i="8"/>
  <c r="AX15" i="8"/>
  <c r="BB15" i="8" s="1"/>
  <c r="AW15" i="8"/>
  <c r="AV15" i="8"/>
  <c r="AU15" i="8"/>
  <c r="AQ15" i="8"/>
  <c r="AX14" i="8"/>
  <c r="BB14" i="8" s="1"/>
  <c r="AW14" i="8"/>
  <c r="AV14" i="8"/>
  <c r="AU14" i="8"/>
  <c r="AQ14" i="8"/>
  <c r="AX13" i="8"/>
  <c r="BB13" i="8" s="1"/>
  <c r="AW13" i="8"/>
  <c r="AV13" i="8"/>
  <c r="AU13" i="8"/>
  <c r="AQ13" i="8"/>
  <c r="AX12" i="8"/>
  <c r="BB12" i="8" s="1"/>
  <c r="AW12" i="8"/>
  <c r="AV12" i="8"/>
  <c r="AU12" i="8"/>
  <c r="AQ12" i="8"/>
  <c r="AX11" i="8"/>
  <c r="BB11" i="8" s="1"/>
  <c r="AW11" i="8"/>
  <c r="AV11" i="8"/>
  <c r="AU11" i="8"/>
  <c r="AQ11" i="8"/>
  <c r="AX10" i="8"/>
  <c r="BB10" i="8" s="1"/>
  <c r="AW10" i="8"/>
  <c r="AV10" i="8"/>
  <c r="AU10" i="8"/>
  <c r="AQ10" i="8"/>
  <c r="AX9" i="8"/>
  <c r="BB9" i="8" s="1"/>
  <c r="AW9" i="8"/>
  <c r="AV9" i="8"/>
  <c r="AU9" i="8"/>
  <c r="AQ9" i="8"/>
  <c r="AX8" i="8"/>
  <c r="BB8" i="8" s="1"/>
  <c r="AW8" i="8"/>
  <c r="AV8" i="8"/>
  <c r="AU8" i="8"/>
  <c r="AQ8" i="8"/>
  <c r="AX18" i="7"/>
  <c r="BB18" i="7" s="1"/>
  <c r="AW18" i="7"/>
  <c r="AV18" i="7"/>
  <c r="AU18" i="7"/>
  <c r="AQ18" i="7"/>
  <c r="AX17" i="7"/>
  <c r="BB17" i="7" s="1"/>
  <c r="AW17" i="7"/>
  <c r="AV17" i="7"/>
  <c r="AU17" i="7"/>
  <c r="AQ17" i="7"/>
  <c r="BB16" i="7"/>
  <c r="AX16" i="7"/>
  <c r="AW16" i="7"/>
  <c r="AV16" i="7"/>
  <c r="AU16" i="7"/>
  <c r="AQ16" i="7"/>
  <c r="AX15" i="7"/>
  <c r="BB15" i="7" s="1"/>
  <c r="AW15" i="7"/>
  <c r="AV15" i="7"/>
  <c r="AU15" i="7"/>
  <c r="AQ15" i="7"/>
  <c r="AX14" i="7"/>
  <c r="BB14" i="7" s="1"/>
  <c r="AW14" i="7"/>
  <c r="AV14" i="7"/>
  <c r="AU14" i="7"/>
  <c r="AQ14" i="7"/>
  <c r="AX13" i="7"/>
  <c r="BB13" i="7" s="1"/>
  <c r="AW13" i="7"/>
  <c r="AV13" i="7"/>
  <c r="AU13" i="7"/>
  <c r="AQ13" i="7"/>
  <c r="AX12" i="7"/>
  <c r="BB12" i="7" s="1"/>
  <c r="AW12" i="7"/>
  <c r="AV12" i="7"/>
  <c r="AU12" i="7"/>
  <c r="AQ12" i="7"/>
  <c r="AX11" i="7"/>
  <c r="BB11" i="7" s="1"/>
  <c r="AW11" i="7"/>
  <c r="AV11" i="7"/>
  <c r="AU11" i="7"/>
  <c r="AQ11" i="7"/>
  <c r="AX10" i="7"/>
  <c r="BB10" i="7" s="1"/>
  <c r="AW10" i="7"/>
  <c r="AV10" i="7"/>
  <c r="AU10" i="7"/>
  <c r="AQ10" i="7"/>
  <c r="AX9" i="7"/>
  <c r="BB9" i="7" s="1"/>
  <c r="AW9" i="7"/>
  <c r="AV9" i="7"/>
  <c r="AU9" i="7"/>
  <c r="AQ9" i="7"/>
  <c r="AX8" i="7"/>
  <c r="BB8" i="7" s="1"/>
  <c r="AW8" i="7"/>
  <c r="AV8" i="7"/>
  <c r="AU8" i="7"/>
  <c r="AQ8" i="7"/>
  <c r="Z28" i="6"/>
  <c r="Z27" i="6"/>
  <c r="Z26" i="6"/>
  <c r="BE23" i="10" l="1"/>
  <c r="BF23" i="10"/>
  <c r="BF22" i="10"/>
  <c r="BE22" i="10"/>
  <c r="BE21" i="10"/>
  <c r="BF21" i="10"/>
  <c r="BE20" i="10"/>
  <c r="BF20" i="10"/>
  <c r="BE19" i="10"/>
  <c r="BF19" i="10"/>
  <c r="BF18" i="10"/>
  <c r="BE18" i="10"/>
  <c r="BE17" i="10"/>
  <c r="BF17" i="10"/>
  <c r="BE16" i="10"/>
  <c r="BF16" i="10"/>
  <c r="BE15" i="10"/>
  <c r="BF15" i="10"/>
  <c r="BE14" i="10"/>
  <c r="BF14" i="10"/>
  <c r="BE13" i="10"/>
  <c r="BF13" i="10"/>
  <c r="BE22" i="9"/>
  <c r="BF22" i="9"/>
  <c r="BE20" i="9"/>
  <c r="BF20" i="9"/>
  <c r="BE19" i="9"/>
  <c r="BF19" i="9"/>
  <c r="BE18" i="9"/>
  <c r="BF18" i="9"/>
  <c r="BE17" i="9"/>
  <c r="BF17" i="9"/>
  <c r="BE16" i="9"/>
  <c r="BF16" i="9"/>
  <c r="BE15" i="9"/>
  <c r="BF15" i="9"/>
  <c r="BE14" i="9"/>
  <c r="BF14" i="9"/>
  <c r="BE13" i="9"/>
  <c r="BF13" i="9"/>
  <c r="BE12" i="9"/>
  <c r="BF12" i="9"/>
  <c r="BE11" i="9"/>
  <c r="BF11" i="9"/>
  <c r="BE10" i="9"/>
  <c r="BF10" i="9"/>
  <c r="BE9" i="9"/>
  <c r="BF9" i="9"/>
  <c r="BE8" i="9"/>
  <c r="BF8" i="9"/>
  <c r="BF43" i="8"/>
  <c r="BE43" i="8"/>
  <c r="BE42" i="8"/>
  <c r="BF42" i="8"/>
  <c r="BE39" i="8"/>
  <c r="BF39" i="8"/>
  <c r="BE38" i="8"/>
  <c r="BF38" i="8"/>
  <c r="BE37" i="8"/>
  <c r="BF37" i="8"/>
  <c r="BE36" i="8"/>
  <c r="BF36" i="8"/>
  <c r="BE34" i="8"/>
  <c r="BF34" i="8"/>
  <c r="BE33" i="8"/>
  <c r="BF33" i="8"/>
  <c r="BE32" i="8"/>
  <c r="BF32" i="8"/>
  <c r="BE31" i="8"/>
  <c r="BF31" i="8"/>
  <c r="BE30" i="8"/>
  <c r="BF30" i="8"/>
  <c r="BF29" i="8"/>
  <c r="BE29" i="8"/>
  <c r="BE28" i="8"/>
  <c r="BF28" i="8"/>
  <c r="BF27" i="8"/>
  <c r="BE27" i="8"/>
  <c r="BE26" i="8"/>
  <c r="BF26" i="8"/>
  <c r="BF25" i="8"/>
  <c r="BE25" i="8"/>
  <c r="BE24" i="8"/>
  <c r="BF24" i="8"/>
  <c r="BE23" i="8"/>
  <c r="BF23" i="8"/>
  <c r="BE22" i="8"/>
  <c r="BF22" i="8"/>
  <c r="BF21" i="8"/>
  <c r="BE21" i="8"/>
  <c r="BE20" i="8"/>
  <c r="BF20" i="8"/>
  <c r="BE19" i="8"/>
  <c r="BF19" i="8"/>
  <c r="BE18" i="8"/>
  <c r="BF18" i="8"/>
  <c r="BE17" i="8"/>
  <c r="BF17" i="8"/>
  <c r="BF16" i="8"/>
  <c r="BE16" i="8"/>
  <c r="BE15" i="8"/>
  <c r="BF15" i="8"/>
  <c r="BE14" i="8"/>
  <c r="BF14" i="8"/>
  <c r="BE13" i="8"/>
  <c r="BF13" i="8"/>
  <c r="BE12" i="8"/>
  <c r="BF12" i="8"/>
  <c r="BE11" i="8"/>
  <c r="BF11" i="8"/>
  <c r="BE10" i="8"/>
  <c r="BF10" i="8"/>
  <c r="BF9" i="8"/>
  <c r="BE9" i="8"/>
  <c r="BF8" i="8"/>
  <c r="BE8" i="8"/>
  <c r="BF18" i="7"/>
  <c r="BE18" i="7"/>
  <c r="BF17" i="7"/>
  <c r="BE17" i="7"/>
  <c r="BF16" i="7"/>
  <c r="BE16" i="7"/>
  <c r="BE15" i="7"/>
  <c r="BF15" i="7"/>
  <c r="BE14" i="7"/>
  <c r="BF14" i="7"/>
  <c r="BE13" i="7"/>
  <c r="BF13" i="7"/>
  <c r="BE12" i="7"/>
  <c r="BF12" i="7"/>
  <c r="BE11" i="7"/>
  <c r="BF11" i="7"/>
  <c r="BE10" i="7"/>
  <c r="BF10" i="7"/>
  <c r="BF9" i="7"/>
  <c r="BE9" i="7"/>
  <c r="BE8" i="7"/>
  <c r="BF8" i="7"/>
  <c r="AC27" i="6"/>
  <c r="AD27" i="6"/>
  <c r="AC26" i="6"/>
  <c r="AD26" i="6"/>
  <c r="AC28" i="6"/>
  <c r="AD28" i="6"/>
  <c r="BB20" i="3"/>
  <c r="AQ20" i="3"/>
  <c r="BB19" i="3"/>
  <c r="AQ19" i="3"/>
  <c r="BB18" i="3"/>
  <c r="AQ18" i="3"/>
  <c r="BB17" i="3"/>
  <c r="AQ17" i="3"/>
  <c r="BB16" i="3"/>
  <c r="AQ16" i="3"/>
  <c r="BB15" i="3"/>
  <c r="AQ15" i="3"/>
  <c r="BB14" i="3"/>
  <c r="AQ14" i="3"/>
  <c r="BB13" i="3"/>
  <c r="AQ13" i="3"/>
  <c r="BB12" i="3"/>
  <c r="AQ12" i="3"/>
  <c r="BB11" i="3"/>
  <c r="AQ11" i="3"/>
  <c r="BB10" i="3"/>
  <c r="AQ10" i="3"/>
  <c r="BB9" i="3"/>
  <c r="AQ9" i="3"/>
  <c r="BB8" i="3"/>
  <c r="AQ8" i="3"/>
  <c r="BF9" i="3" l="1"/>
  <c r="BE9" i="3"/>
  <c r="BF13" i="3"/>
  <c r="BE13" i="3"/>
  <c r="BF17" i="3"/>
  <c r="BE17" i="3"/>
  <c r="BF10" i="3"/>
  <c r="BE10" i="3"/>
  <c r="BF14" i="3"/>
  <c r="BE14" i="3"/>
  <c r="BF18" i="3"/>
  <c r="BE18" i="3"/>
  <c r="BF11" i="3"/>
  <c r="BE11" i="3"/>
  <c r="BF15" i="3"/>
  <c r="BE15" i="3"/>
  <c r="BF19" i="3"/>
  <c r="BE19" i="3"/>
  <c r="BF8" i="3"/>
  <c r="BE8" i="3"/>
  <c r="BF12" i="3"/>
  <c r="BE12" i="3"/>
  <c r="BF16" i="3"/>
  <c r="BE16" i="3"/>
  <c r="BF20" i="3"/>
  <c r="BE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EEE1EA5F-D6ED-4446-972F-3163A49E58FD}">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8CA65C69-7CD1-44F7-BDFC-86FA044AC11F}">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AE6B4B5-B5BA-478B-B291-E72DA510C493}">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14741BE6-A3C2-4DE0-8559-FF255D4FAD80}">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7B7F0B3B-ACB4-431A-A6A7-BA1F823D0E21}">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25F6C18-BAD2-4793-A095-DE2922DF04E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5FD8238C-39C4-480F-A95C-05C632AFB89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C1339C38-4743-4C72-A3C7-DC21B093943B}">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744CC822-DA07-4578-AE81-C0A8F921174F}">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6DDC99F-F6A0-4B26-90F1-EC9108A07CB0}">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76D74368-BD98-4329-9917-DB9F880F680A}">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B418E305-E1F1-41AE-8845-FDC91EE4B544}">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246E92B3-FD20-4134-B3DC-173D5770AE1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44AF52C-C86E-4AFA-94BE-35643DDBB2F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6987DADF-DE5D-425E-9693-149B177B20D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8F5ABD77-06A9-4778-9F82-2FBC02A442EB}">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33BDDDD4-EFE4-4D6D-B5C9-89AB333455D1}">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B105F6EA-2956-4F78-BAB5-A959C788AF3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702EEBD8-6FA9-4C69-A3D1-34C4A9953A5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E8517482-4354-4C84-B51C-2A20BF5FA377}">
      <text>
        <r>
          <rPr>
            <sz val="8"/>
            <color indexed="81"/>
            <rFont val="Tahoma"/>
            <family val="2"/>
          </rPr>
          <t>De ser Si seleccione:
Compromete secretos comerciales, industriales, profesionales. En CONDICION LEGITIMA DE EXCEPCION.</t>
        </r>
      </text>
    </comment>
    <comment ref="AQ9" authorId="1" shapeId="0" xr:uid="{6DA633A0-DF39-4964-92AF-7C3D3AB18FE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7CEB5E93-299B-45C3-8228-C63ACED541A7}">
      <text>
        <r>
          <rPr>
            <sz val="8"/>
            <color indexed="81"/>
            <rFont val="Tahoma"/>
            <family val="2"/>
          </rPr>
          <t>De ser Si seleccione:
Compromete secretos comerciales, industriales, profesionales. En CONDICION LEGITIMA DE EXCEPCION.</t>
        </r>
      </text>
    </comment>
    <comment ref="AQ10" authorId="1" shapeId="0" xr:uid="{E5FCDBBA-F251-46FA-BB1B-B202B5FA27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38F22CE2-85A9-453B-94CC-189414DCE016}">
      <text>
        <r>
          <rPr>
            <sz val="8"/>
            <color indexed="81"/>
            <rFont val="Tahoma"/>
            <family val="2"/>
          </rPr>
          <t>De ser Si seleccione:
Compromete secretos comerciales, industriales, profesionales. En CONDICION LEGITIMA DE EXCEPCION.</t>
        </r>
      </text>
    </comment>
    <comment ref="AQ11" authorId="1" shapeId="0" xr:uid="{EF1C5511-12DB-4D56-AE80-59CDF4EC3A2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9DFF06B9-E78E-4CBB-8BC2-01E19675C9A6}">
      <text>
        <r>
          <rPr>
            <sz val="8"/>
            <color indexed="81"/>
            <rFont val="Tahoma"/>
            <family val="2"/>
          </rPr>
          <t>De ser Si seleccione:
Compromete secretos comerciales, industriales, profesionales. En CONDICION LEGITIMA DE EXCEPCION.</t>
        </r>
      </text>
    </comment>
    <comment ref="AQ12" authorId="1" shapeId="0" xr:uid="{5E4DDC61-1DCF-4475-B2F7-82C71EDF09C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0B91B1A3-AEC4-4073-9F35-808291B8A565}">
      <text>
        <r>
          <rPr>
            <sz val="8"/>
            <color indexed="81"/>
            <rFont val="Tahoma"/>
            <family val="2"/>
          </rPr>
          <t>De ser Si seleccione:
Compromete secretos comerciales, industriales, profesionales. En CONDICION LEGITIMA DE EXCEPCION.</t>
        </r>
      </text>
    </comment>
    <comment ref="AQ13" authorId="1" shapeId="0" xr:uid="{EF9F6A0A-853F-444B-BE65-E25940ABA51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908BFCEC-7BE0-4821-BA6B-06E0BF3CFC16}">
      <text>
        <r>
          <rPr>
            <sz val="8"/>
            <color indexed="81"/>
            <rFont val="Tahoma"/>
            <family val="2"/>
          </rPr>
          <t>De ser Si seleccione:
Compromete secretos comerciales, industriales, profesionales. En CONDICION LEGITIMA DE EXCEPCION.</t>
        </r>
      </text>
    </comment>
    <comment ref="AQ14" authorId="1" shapeId="0" xr:uid="{823E2929-3FA9-47DE-AB48-030D0D1681B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36DEAFF3-395F-40CC-AF07-7E8312C4C2F2}">
      <text>
        <r>
          <rPr>
            <sz val="8"/>
            <color indexed="81"/>
            <rFont val="Tahoma"/>
            <family val="2"/>
          </rPr>
          <t>De ser Si seleccione:
Compromete secretos comerciales, industriales, profesionales. En CONDICION LEGITIMA DE EXCEPCION.</t>
        </r>
      </text>
    </comment>
    <comment ref="AQ15" authorId="1" shapeId="0" xr:uid="{297BA283-7331-41B0-B7EF-D9F1499896D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E8C31593-C839-4CC7-BDB9-7192647AAB28}">
      <text>
        <r>
          <rPr>
            <sz val="8"/>
            <color indexed="81"/>
            <rFont val="Tahoma"/>
            <family val="2"/>
          </rPr>
          <t>De ser Si seleccione:
Compromete secretos comerciales, industriales, profesionales. En CONDICION LEGITIMA DE EXCEPCION.</t>
        </r>
      </text>
    </comment>
    <comment ref="AQ16" authorId="1" shapeId="0" xr:uid="{D30093D1-7634-4ABA-B9B1-8804C4EE32F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654C3B5-7FC5-405A-B021-5258BE602500}">
      <text>
        <r>
          <rPr>
            <sz val="8"/>
            <color indexed="81"/>
            <rFont val="Tahoma"/>
            <family val="2"/>
          </rPr>
          <t>De ser Si seleccione:
Compromete secretos comerciales, industriales, profesionales. En CONDICION LEGITIMA DE EXCEPCION.</t>
        </r>
      </text>
    </comment>
    <comment ref="AQ17" authorId="1" shapeId="0" xr:uid="{86A9094D-5B5F-43DD-B6A9-D3CB83D38C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91447F06-F794-4B65-BED0-731F4D208558}">
      <text>
        <r>
          <rPr>
            <sz val="8"/>
            <color indexed="81"/>
            <rFont val="Tahoma"/>
            <family val="2"/>
          </rPr>
          <t>De ser Si seleccione:
Compromete secretos comerciales, industriales, profesionales. En CONDICION LEGITIMA DE EXCEPCION.</t>
        </r>
      </text>
    </comment>
    <comment ref="AQ18" authorId="1" shapeId="0" xr:uid="{91245245-870F-49FB-A5B6-C799ED1756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0C50E432-8120-4BF3-A417-14E230D6B668}">
      <text>
        <r>
          <rPr>
            <sz val="8"/>
            <color indexed="81"/>
            <rFont val="Tahoma"/>
            <family val="2"/>
          </rPr>
          <t>De ser Si seleccione:
Compromete secretos comerciales, industriales, profesionales. En CONDICION LEGITIMA DE EXCEPCION.</t>
        </r>
      </text>
    </comment>
    <comment ref="AS19" authorId="1" shapeId="0" xr:uid="{1FD9B685-684F-416D-8867-A45198A2010C}">
      <text>
        <r>
          <rPr>
            <sz val="8"/>
            <color indexed="81"/>
            <rFont val="Tahoma"/>
            <family val="2"/>
          </rPr>
          <t>De ser Si seleccione:
Compromete secretos comerciales, industriales, profesionales. En CONDICION LEGITIMA DE EXCEPCION.</t>
        </r>
      </text>
    </comment>
    <comment ref="AS20" authorId="1" shapeId="0" xr:uid="{B6D3ECC1-0670-4F66-ADD7-66B9E869F966}">
      <text>
        <r>
          <rPr>
            <sz val="8"/>
            <color indexed="81"/>
            <rFont val="Tahoma"/>
            <family val="2"/>
          </rPr>
          <t>De ser Si seleccione:
Compromete secretos comerciales, industriales, profesionales. En CONDICION LEGITIMA DE EXCEPCION.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12" authorId="0" shapeId="0" xr:uid="{85142097-DF22-415B-80C2-5BA3BD31FC4E}">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12" authorId="0" shapeId="0" xr:uid="{75BBB304-455D-4874-93CB-C8B06174CE1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41534060-061B-43CE-B4F1-466D341884D3}">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DB9414E8-A8EA-425C-8026-F4C4216C07A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87F824B7-8698-4DD0-A4FF-355E8A995EA9}">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F4E4B538-70BA-47FC-84D8-4947FAB817E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44D166C5-E2A8-4D86-BFA0-CD42F1C2A904}">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C1A791DF-CB0C-47CA-B5DD-9FCA272CDEB1}">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A18F878A-49DC-4FD5-A2DA-6BBD19B7C82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EE9BA219-A9FA-4B3C-BFCB-3CF6D0BC684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B3DBA16B-F398-4B36-B586-3117C60B959F}">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D2CF0830-D33B-4DF4-8DD4-4C24E3058050}">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10CDAAA2-82B3-4C8D-A263-42CD97302C3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E0C5E883-8876-43FF-9EDC-7F888B02FF1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11" authorId="0" shapeId="0" xr:uid="{148A240A-1464-48FD-9875-699E5CBCFF1A}">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11" authorId="0" shapeId="0" xr:uid="{2DC6F5AC-D691-4579-AB51-C75DD893AC39}">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11" authorId="0" shapeId="0" xr:uid="{5AEC519D-864F-4E01-AD66-71C347C1D9E5}">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11" authorId="0" shapeId="0" xr:uid="{20F896D7-6C44-4143-B778-6F20AADD1E36}">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D12" authorId="0" shapeId="0" xr:uid="{4E80519C-CE69-445F-A1E8-E66E1759E90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5E79886E-DBE1-4156-ADCF-873E7410AC15}">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09C75236-901D-4825-BADD-290363523122}">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2A9CD78D-C1E2-450A-891B-11E43FE3BEA5}">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090C368E-77FE-4657-A06E-C5752930BBB2}">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15421366-28F0-49EB-B905-A32B1C96048B}">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290CC8AA-DFFA-4031-B842-34993C7AD71E}">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AC4A9C0E-F55F-447B-AD7B-59F9288A7D1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55CBC580-911A-418D-8F0F-D42646541CE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8217A8E4-55D5-4AB8-84E3-67860BE98298}">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5C88A6F1-E4FA-4B54-91E9-4B41E436595E}">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B31DD0B3-A467-47E8-9EC6-6E90E345C1CF}">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ED836AB7-E885-4606-8A4D-20F163D0D02D}">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13" authorId="1" shapeId="0" xr:uid="{3A0EB254-0BBD-475A-A3E5-B4A4B5D38A3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12995FF2-6BED-47E2-80EF-73A2C2C5C083}">
      <text>
        <r>
          <rPr>
            <sz val="8"/>
            <color indexed="81"/>
            <rFont val="Tahoma"/>
            <family val="2"/>
          </rPr>
          <t>De ser Si seleccione:
Compromete secretos comerciales, industriales, profesionales. En CONDICION LEGITIMA DE EXCEPCION.</t>
        </r>
      </text>
    </comment>
    <comment ref="AQ14" authorId="1" shapeId="0" xr:uid="{4ECE6AFB-C2E9-40D5-B57F-959BB93E71A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86C8F530-870D-4063-AACA-D7AD2B36DC84}">
      <text>
        <r>
          <rPr>
            <sz val="8"/>
            <color indexed="81"/>
            <rFont val="Tahoma"/>
            <family val="2"/>
          </rPr>
          <t>De ser Si seleccione:
Compromete secretos comerciales, industriales, profesionales. En CONDICION LEGITIMA DE EXCEPCION.</t>
        </r>
      </text>
    </comment>
    <comment ref="AQ15" authorId="1" shapeId="0" xr:uid="{11CAEEB8-2331-4C0A-ABF8-988138FA45A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CA374B4B-5DBB-463C-B708-F3D4A9F4204C}">
      <text>
        <r>
          <rPr>
            <sz val="8"/>
            <color indexed="81"/>
            <rFont val="Tahoma"/>
            <family val="2"/>
          </rPr>
          <t>De ser Si seleccione:
Compromete secretos comerciales, industriales, profesionales. En CONDICION LEGITIMA DE EXCEPCION.</t>
        </r>
      </text>
    </comment>
    <comment ref="AQ16" authorId="1" shapeId="0" xr:uid="{994DA972-2F0F-4DB7-9656-2A288261893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D3B0C440-0287-4C6A-A2DE-085EA3A3E9FC}">
      <text>
        <r>
          <rPr>
            <sz val="8"/>
            <color indexed="81"/>
            <rFont val="Tahoma"/>
            <family val="2"/>
          </rPr>
          <t>De ser Si seleccione:
Compromete secretos comerciales, industriales, profesionales. En CONDICION LEGITIMA DE EXCEPCION.</t>
        </r>
      </text>
    </comment>
    <comment ref="AQ17" authorId="1" shapeId="0" xr:uid="{2F744B86-A12F-453B-ADD1-E5C8D05705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F50D9CBA-5281-49D2-BD81-237DE8766E4D}">
      <text>
        <r>
          <rPr>
            <sz val="8"/>
            <color indexed="81"/>
            <rFont val="Tahoma"/>
            <family val="2"/>
          </rPr>
          <t>De ser Si seleccione:
Compromete secretos comerciales, industriales, profesionales. En CONDICION LEGITIMA DE EXCEPCION.</t>
        </r>
      </text>
    </comment>
    <comment ref="AQ18" authorId="1" shapeId="0" xr:uid="{B31B5A90-5200-4C64-8488-4A80444BD76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2E37AFA7-3A4E-41B3-9C1C-AC63EB30DD03}">
      <text>
        <r>
          <rPr>
            <sz val="8"/>
            <color indexed="81"/>
            <rFont val="Tahoma"/>
            <family val="2"/>
          </rPr>
          <t>De ser Si seleccione:
Compromete secretos comerciales, industriales, profesionales. En CONDICION LEGITIMA DE EXCEPCION.</t>
        </r>
      </text>
    </comment>
    <comment ref="AQ19" authorId="1" shapeId="0" xr:uid="{76EC859B-AB83-4F21-A16A-0BF02A82ECE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817DC35B-78D7-405B-8BD7-35732897BBF6}">
      <text>
        <r>
          <rPr>
            <sz val="8"/>
            <color indexed="81"/>
            <rFont val="Tahoma"/>
            <family val="2"/>
          </rPr>
          <t>De ser Si seleccione:
Compromete secretos comerciales, industriales, profesionales. En CONDICION LEGITIMA DE EXCEPCION.</t>
        </r>
      </text>
    </comment>
    <comment ref="AQ20" authorId="1" shapeId="0" xr:uid="{10BF38F6-FE35-49DB-8183-129F8FFC490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A44E4070-B67F-408B-B391-CF0774D7D13C}">
      <text>
        <r>
          <rPr>
            <sz val="8"/>
            <color indexed="81"/>
            <rFont val="Tahoma"/>
            <family val="2"/>
          </rPr>
          <t>De ser Si seleccione:
Compromete secretos comerciales, industriales, profesionales. En CONDICION LEGITIMA DE EXCEPCION.</t>
        </r>
      </text>
    </comment>
    <comment ref="AQ21" authorId="1" shapeId="0" xr:uid="{FBC0E6CD-0A45-406C-945C-94FD25C3AAE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7CD483F4-6698-43DB-9E5D-F567669DEEB0}">
      <text>
        <r>
          <rPr>
            <sz val="8"/>
            <color indexed="81"/>
            <rFont val="Tahoma"/>
            <family val="2"/>
          </rPr>
          <t>De ser Si seleccione:
Compromete secretos comerciales, industriales, profesionales. En CONDICION LEGITIMA DE EXCEPCION.</t>
        </r>
      </text>
    </comment>
    <comment ref="AQ22" authorId="1" shapeId="0" xr:uid="{1ABCD1E9-6E0A-4DFE-8C18-532EF520ADD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9AEE4E05-38C7-43ED-87AC-2285604E69E3}">
      <text>
        <r>
          <rPr>
            <sz val="8"/>
            <color indexed="81"/>
            <rFont val="Tahoma"/>
            <family val="2"/>
          </rPr>
          <t>De ser Si seleccione:
Compromete secretos comerciales, industriales, profesionales. En CONDICION LEGITIMA DE EXCEPCION.</t>
        </r>
      </text>
    </comment>
    <comment ref="AQ23" authorId="1" shapeId="0" xr:uid="{1F4D3402-25B9-4DAA-B4AD-9E83A8E828F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170A3A26-B24B-4033-9643-2795A4E4E27D}">
      <text>
        <r>
          <rPr>
            <sz val="8"/>
            <color indexed="81"/>
            <rFont val="Tahoma"/>
            <family val="2"/>
          </rPr>
          <t>De ser Si seleccione:
Compromete secretos comerciales, industriales, profesionales. En CONDICION LEGITIMA DE EXCEPCION.</t>
        </r>
      </text>
    </comment>
    <comment ref="AQ24" authorId="1" shapeId="0" xr:uid="{4BCE5AF3-954F-47D0-94D9-F940C99DAB0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F850A10F-98B0-42AF-AF18-0AA0CAB96CD0}">
      <text>
        <r>
          <rPr>
            <sz val="8"/>
            <color indexed="81"/>
            <rFont val="Tahoma"/>
            <family val="2"/>
          </rPr>
          <t>De ser Si seleccione:
Compromete secretos comerciales, industriales, profesionales. En CONDICION LEGITIMA DE EXCEPCION.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BCA971B6-D9FB-4C06-B169-E5A2BD4F4113}">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2AF7E2EB-59CF-424F-A6E2-2F32E1DC43EC}">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CD0A9F78-A3B3-42A0-AEA7-8A2D1D1A18A7}">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5E71DFB6-B549-4BC5-B086-96DD6714365C}">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0CF56D33-974C-43D6-BC8B-CC10B42CDF5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091662B-3E29-4FDF-9EA9-785C91D80C45}">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8F13FF35-F838-4ACA-B10A-C627D0D657E4}">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DD68CE18-B9AF-46FF-9EFC-9494C39D890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D38F8D4B-293E-488C-B1C2-CAB9B12AAD56}">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62A345C2-E422-4598-8A4D-0127589DD857}">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F9D86F34-E366-4F5D-B714-28608FD05210}">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A92B69BA-9C9E-486E-A90F-91819F676FA3}">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4D59E90F-29E8-4FEE-A649-4DFF3B379B5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3A499056-14CD-4C6F-8C2F-3036F9A6290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D9A3D4ED-48D7-44E8-A138-23E4B271526D}">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A4BC562A-1E33-42BD-B358-503223CEF635}">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ACD8AD43-1FE6-4B80-A863-F223029524B2}">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EC77F2F5-48AA-47C8-906B-4C8636B49568}">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520BC7C9-2CEF-4D02-8982-DB805F452BB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FEC4FACD-06EB-4AE0-B728-EF414582DDAA}">
      <text>
        <r>
          <rPr>
            <sz val="8"/>
            <color indexed="81"/>
            <rFont val="Tahoma"/>
            <family val="2"/>
          </rPr>
          <t>De ser Si seleccione:
Compromete secretos comerciales, industriales, profesionales. En CONDICION LEGITIMA DE EXCEPCION.</t>
        </r>
      </text>
    </comment>
    <comment ref="AQ9" authorId="1" shapeId="0" xr:uid="{1CD99B66-D76C-4B67-80B3-0B6E06E2C7C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5ECB9C3E-130E-45AC-B341-5C39D0B6B7BF}">
      <text>
        <r>
          <rPr>
            <sz val="8"/>
            <color indexed="81"/>
            <rFont val="Tahoma"/>
            <family val="2"/>
          </rPr>
          <t>De ser Si seleccione:
Compromete secretos comerciales, industriales, profesionales. En CONDICION LEGITIMA DE EXCEPCION.</t>
        </r>
      </text>
    </comment>
    <comment ref="AQ10" authorId="1" shapeId="0" xr:uid="{883C19B8-0491-46FE-A523-20F15D3D62A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981701FD-3595-43F7-93EF-BBAFFB662C8C}">
      <text>
        <r>
          <rPr>
            <sz val="8"/>
            <color indexed="81"/>
            <rFont val="Tahoma"/>
            <family val="2"/>
          </rPr>
          <t>De ser Si seleccione:
Compromete secretos comerciales, industriales, profesionales. En CONDICION LEGITIMA DE EXCEPCION.</t>
        </r>
      </text>
    </comment>
    <comment ref="AQ11" authorId="1" shapeId="0" xr:uid="{CD5C5DAD-72D2-41DF-8388-C6D846F6BA0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0C7A0CF4-769A-48A1-B27E-1AC7FF147743}">
      <text>
        <r>
          <rPr>
            <sz val="8"/>
            <color indexed="81"/>
            <rFont val="Tahoma"/>
            <family val="2"/>
          </rPr>
          <t>De ser Si seleccione:
Compromete secretos comerciales, industriales, profesionales. En CONDICION LEGITIMA DE EXCEPCION.</t>
        </r>
      </text>
    </comment>
    <comment ref="AQ12" authorId="1" shapeId="0" xr:uid="{2AB28421-CA58-4553-B555-58D3A5A636D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BD652F7B-E407-451E-8A2C-E9AF2F382ECE}">
      <text>
        <r>
          <rPr>
            <sz val="8"/>
            <color indexed="81"/>
            <rFont val="Tahoma"/>
            <family val="2"/>
          </rPr>
          <t>De ser Si seleccione:
Compromete secretos comerciales, industriales, profesionales. En CONDICION LEGITIMA DE EXCEPCION.</t>
        </r>
      </text>
    </comment>
    <comment ref="AQ13" authorId="1" shapeId="0" xr:uid="{003ECB2F-8CC9-4D42-9A52-B3972B2D8F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256C118A-5D01-45E2-B8B3-6BEC525506DB}">
      <text>
        <r>
          <rPr>
            <sz val="8"/>
            <color indexed="81"/>
            <rFont val="Tahoma"/>
            <family val="2"/>
          </rPr>
          <t>De ser Si seleccione:
Compromete secretos comerciales, industriales, profesionales. En CONDICION LEGITIMA DE EXCEPCION.</t>
        </r>
      </text>
    </comment>
    <comment ref="AQ14" authorId="1" shapeId="0" xr:uid="{2598B50B-5F25-4D14-B4C4-A99682B3109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AB50B862-ED10-4F00-8328-5E4D1C962C4C}">
      <text>
        <r>
          <rPr>
            <sz val="8"/>
            <color indexed="81"/>
            <rFont val="Tahoma"/>
            <family val="2"/>
          </rPr>
          <t>De ser Si seleccione:
Compromete secretos comerciales, industriales, profesionales. En CONDICION LEGITIMA DE EXCEPCION.</t>
        </r>
      </text>
    </comment>
    <comment ref="AQ15" authorId="1" shapeId="0" xr:uid="{FCF919CD-C248-479E-A5B4-A2D6622A9BD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69FFA8EC-6DE1-4479-B9AD-F4235FC08215}">
      <text>
        <r>
          <rPr>
            <sz val="8"/>
            <color indexed="81"/>
            <rFont val="Tahoma"/>
            <family val="2"/>
          </rPr>
          <t>De ser Si seleccione:
Compromete secretos comerciales, industriales, profesionales. En CONDICION LEGITIMA DE EXCEPCION.</t>
        </r>
      </text>
    </comment>
    <comment ref="AQ16" authorId="1" shapeId="0" xr:uid="{C408146E-1254-44C0-BE87-CC2436301F0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9BC38773-9EAA-4030-80AD-28F00B01A735}">
      <text>
        <r>
          <rPr>
            <sz val="8"/>
            <color indexed="81"/>
            <rFont val="Tahoma"/>
            <family val="2"/>
          </rPr>
          <t>De ser Si seleccione:
Compromete secretos comerciales, industriales, profesionales. En CONDICION LEGITIMA DE EXCEPCION.</t>
        </r>
      </text>
    </comment>
    <comment ref="AQ17" authorId="1" shapeId="0" xr:uid="{B2BB7722-A635-406A-ACC3-7A771DB3D56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4710454F-8795-47C9-A3EC-2DA68B80BA7B}">
      <text>
        <r>
          <rPr>
            <sz val="8"/>
            <color indexed="81"/>
            <rFont val="Tahoma"/>
            <family val="2"/>
          </rPr>
          <t>De ser Si seleccione:
Compromete secretos comerciales, industriales, profesionales. En CONDICION LEGITIMA DE EXCEPCION.</t>
        </r>
      </text>
    </comment>
    <comment ref="AQ18" authorId="1" shapeId="0" xr:uid="{BEACE1E3-CFBB-449C-87F1-7E3791B31A6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51CF06A2-C6CF-4669-9583-D0C9AF18D58F}">
      <text>
        <r>
          <rPr>
            <sz val="8"/>
            <color indexed="81"/>
            <rFont val="Tahoma"/>
            <family val="2"/>
          </rPr>
          <t>De ser Si seleccione:
Compromete secretos comerciales, industriales, profesionales. En CONDICION LEGITIMA DE EXCEPCION.</t>
        </r>
      </text>
    </comment>
    <comment ref="AS19" authorId="1" shapeId="0" xr:uid="{A70F38C8-5CDF-4777-BE3E-5994E0840E17}">
      <text>
        <r>
          <rPr>
            <sz val="8"/>
            <color indexed="81"/>
            <rFont val="Tahoma"/>
            <family val="2"/>
          </rPr>
          <t>De ser Si seleccione:
Compromete secretos comerciales, industriales, profesionales. En CONDICION LEGITIMA DE EXCEPCION.</t>
        </r>
      </text>
    </comment>
    <comment ref="AS20" authorId="1" shapeId="0" xr:uid="{50D75CA9-296B-4AFC-85DE-1B6E6966158D}">
      <text>
        <r>
          <rPr>
            <sz val="8"/>
            <color indexed="81"/>
            <rFont val="Tahoma"/>
            <family val="2"/>
          </rPr>
          <t>De ser Si seleccione:
Compromete secretos comerciales, industriales, profesionales. En CONDICION LEGITIMA DE EXCEPCION.</t>
        </r>
      </text>
    </comment>
    <comment ref="AS21" authorId="1" shapeId="0" xr:uid="{4C6E313B-FC37-44BB-A153-EC5EF679DD53}">
      <text>
        <r>
          <rPr>
            <sz val="8"/>
            <color indexed="81"/>
            <rFont val="Tahoma"/>
            <family val="2"/>
          </rPr>
          <t>De ser Si seleccione:
Compromete secretos comerciales, industriales, profesionales. En CONDICION LEGITIMA DE EXCEPCION.</t>
        </r>
      </text>
    </comment>
    <comment ref="AS22" authorId="1" shapeId="0" xr:uid="{4716E31A-1E0F-41ED-A1AE-E26998BF4FE1}">
      <text>
        <r>
          <rPr>
            <sz val="8"/>
            <color indexed="81"/>
            <rFont val="Tahoma"/>
            <family val="2"/>
          </rPr>
          <t>De ser Si seleccione:
Compromete secretos comerciales, industriales, profesionales. En CONDICION LEGITIMA DE EXCEPCION.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26BB28DF-37BF-4EEA-93C2-2C0A440E15B6}">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2423E5A3-0A79-4E30-A656-44217921BC01}">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7074B58C-4887-4C59-AF6B-AE506BFCA1C0}">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D51BB8FE-4F08-4622-9D4C-AF069D368E4F}">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36164221-8487-4BBA-B7DA-D632B4A46326}">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FFE80E84-87B6-4560-8379-9B7A10688A6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0E4D1DDD-1364-4265-995D-8E91EF14634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D043884A-C04D-422A-994B-FD84B0B66EA5}">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27F5270D-8A21-4C73-901C-6E753A290CA7}">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86E9FADC-7E80-40E8-BDAD-0BA3E458235C}">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A4AEAD82-6993-4975-8570-5F628A083747}">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20DD9014-2916-4203-BCC7-DCA1300CC09C}">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AD24CD3F-1B3A-4915-B314-945D1BC0784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C027777-5C35-48D9-8B4D-6AB1D619D55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B993B52C-93AE-4C22-B0C2-CD16FBA9B53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460DD30D-5B47-4D1F-8C92-8663C0E17928}">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170CE1DC-EA5E-41AC-A471-79C56D006175}">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0383C1B1-4ABF-43D8-AFE8-9C6A57BDE7AE}">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CC1AB060-2F4C-4F73-8078-3E1F3BB528D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2CA7AEFC-357D-499E-AFF8-AFC79D408A2C}">
      <text>
        <r>
          <rPr>
            <sz val="8"/>
            <color indexed="81"/>
            <rFont val="Tahoma"/>
            <family val="2"/>
          </rPr>
          <t>De ser Si seleccione:
Compromete secretos comerciales, industriales, profesionales. En CONDICION LEGITIMA DE EXCEPCION.</t>
        </r>
      </text>
    </comment>
    <comment ref="AQ9" authorId="1" shapeId="0" xr:uid="{C0257634-581F-4241-80F4-88C47D597E5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BD7961CC-0F07-4CE6-8EB5-8C856A52F152}">
      <text>
        <r>
          <rPr>
            <sz val="8"/>
            <color indexed="81"/>
            <rFont val="Tahoma"/>
            <family val="2"/>
          </rPr>
          <t>De ser Si seleccione:
Compromete secretos comerciales, industriales, profesionales. En CONDICION LEGITIMA DE EXCEPCION.</t>
        </r>
      </text>
    </comment>
    <comment ref="AQ10" authorId="1" shapeId="0" xr:uid="{A9AB0306-A843-4AE3-8D3D-73800DA1B74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FFE51DD7-072A-4BE3-BA32-869BF2FD75F1}">
      <text>
        <r>
          <rPr>
            <sz val="8"/>
            <color indexed="81"/>
            <rFont val="Tahoma"/>
            <family val="2"/>
          </rPr>
          <t>De ser Si seleccione:
Compromete secretos comerciales, industriales, profesionales. En CONDICION LEGITIMA DE EXCEPCION.</t>
        </r>
      </text>
    </comment>
    <comment ref="AQ11" authorId="1" shapeId="0" xr:uid="{A7ED94DB-A3D2-4F37-A62F-862CFB6657A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AA26501E-CFDA-472C-984E-FAE8AF39DD7E}">
      <text>
        <r>
          <rPr>
            <sz val="8"/>
            <color indexed="81"/>
            <rFont val="Tahoma"/>
            <family val="2"/>
          </rPr>
          <t>De ser Si seleccione:
Compromete secretos comerciales, industriales, profesionales. En CONDICION LEGITIMA DE EXCEPCION.</t>
        </r>
      </text>
    </comment>
    <comment ref="AQ12" authorId="1" shapeId="0" xr:uid="{407EC94D-E442-4E84-9620-F5EF2A729B8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C6EE9F4C-4F45-4F66-BFBF-57D0FE78C887}">
      <text>
        <r>
          <rPr>
            <sz val="8"/>
            <color indexed="81"/>
            <rFont val="Tahoma"/>
            <family val="2"/>
          </rPr>
          <t>De ser Si seleccione:
Compromete secretos comerciales, industriales, profesionales. En CONDICION LEGITIMA DE EXCEPCION.</t>
        </r>
      </text>
    </comment>
    <comment ref="AQ13" authorId="1" shapeId="0" xr:uid="{7A53CCB3-9DBA-4BC5-AF54-C3CEBBCC02E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EABCCB89-2519-4AEF-9E04-891AE80A6856}">
      <text>
        <r>
          <rPr>
            <sz val="8"/>
            <color indexed="81"/>
            <rFont val="Tahoma"/>
            <family val="2"/>
          </rPr>
          <t>De ser Si seleccione:
Compromete secretos comerciales, industriales, profesionales. En CONDICION LEGITIMA DE EXCEPCION.</t>
        </r>
      </text>
    </comment>
    <comment ref="AQ14" authorId="1" shapeId="0" xr:uid="{095A94E1-04F3-419F-82D5-3B947827337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92110563-5F92-486C-8D95-8BDA2B24613E}">
      <text>
        <r>
          <rPr>
            <sz val="8"/>
            <color indexed="81"/>
            <rFont val="Tahoma"/>
            <family val="2"/>
          </rPr>
          <t>De ser Si seleccione:
Compromete secretos comerciales, industriales, profesionales. En CONDICION LEGITIMA DE EXCEPCION.</t>
        </r>
      </text>
    </comment>
    <comment ref="AQ15" authorId="1" shapeId="0" xr:uid="{4097CFCE-58F7-4BB1-A091-50E4A3BF94E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78076CA9-A903-4B05-88DF-4B025564ED74}">
      <text>
        <r>
          <rPr>
            <sz val="8"/>
            <color indexed="81"/>
            <rFont val="Tahoma"/>
            <family val="2"/>
          </rPr>
          <t>De ser Si seleccione:
Compromete secretos comerciales, industriales, profesionales. En CONDICION LEGITIMA DE EXCEPCION.</t>
        </r>
      </text>
    </comment>
    <comment ref="AQ16" authorId="1" shapeId="0" xr:uid="{2642DAB5-0DDC-43AA-A1BA-2442ED2C798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61AF086-D7A9-414C-8B7A-C731A503217F}">
      <text>
        <r>
          <rPr>
            <sz val="8"/>
            <color indexed="81"/>
            <rFont val="Tahoma"/>
            <family val="2"/>
          </rPr>
          <t>De ser Si seleccione:
Compromete secretos comerciales, industriales, profesionales. En CONDICION LEGITIMA DE EXCEPCION.</t>
        </r>
      </text>
    </comment>
    <comment ref="AQ17" authorId="1" shapeId="0" xr:uid="{65E64E16-4133-421D-8456-5E7B895E2FF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A3D08D4F-D005-481C-A67D-B839046E2B7E}">
      <text>
        <r>
          <rPr>
            <sz val="8"/>
            <color indexed="81"/>
            <rFont val="Tahoma"/>
            <family val="2"/>
          </rPr>
          <t>De ser Si seleccione:
Compromete secretos comerciales, industriales, profesionales. En CONDICION LEGITIMA DE EXCEPCION.</t>
        </r>
      </text>
    </comment>
    <comment ref="AQ18" authorId="1" shapeId="0" xr:uid="{7F991373-82C9-4BFE-82FD-6F0021C9D00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63500767-F60C-4D5E-9CDB-C3D1F9296D20}">
      <text>
        <r>
          <rPr>
            <sz val="8"/>
            <color indexed="81"/>
            <rFont val="Tahoma"/>
            <family val="2"/>
          </rPr>
          <t>De ser Si seleccione:
Compromete secretos comerciales, industriales, profesionales. En CONDICION LEGITIMA DE EXCEPCION.</t>
        </r>
      </text>
    </comment>
    <comment ref="AQ19" authorId="1" shapeId="0" xr:uid="{DE3B5391-CCFD-4BB1-9177-9FEA2220B5D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C357C492-6D21-4A2B-A26F-1725C1A5EBBA}">
      <text>
        <r>
          <rPr>
            <sz val="8"/>
            <color indexed="81"/>
            <rFont val="Tahoma"/>
            <family val="2"/>
          </rPr>
          <t>De ser Si seleccione:
Compromete secretos comerciales, industriales, profesionales. En CONDICION LEGITIMA DE EXCEPCION.</t>
        </r>
      </text>
    </comment>
    <comment ref="AQ20" authorId="1" shapeId="0" xr:uid="{65795A7B-3A34-4EB9-AA38-1BC8B3A454B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80846B72-8AA2-4E2A-BF92-981D3D586BA9}">
      <text>
        <r>
          <rPr>
            <sz val="8"/>
            <color indexed="81"/>
            <rFont val="Tahoma"/>
            <family val="2"/>
          </rPr>
          <t>De ser Si seleccione:
Compromete secretos comerciales, industriales, profesionales. En CONDICION LEGITIMA DE EXCEPCION.</t>
        </r>
      </text>
    </comment>
    <comment ref="AQ21" authorId="1" shapeId="0" xr:uid="{B53F7599-1FBE-42C3-81ED-D52273E7462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1A59BC55-F52A-4C32-92AD-4C0EF6E8E81E}">
      <text>
        <r>
          <rPr>
            <sz val="8"/>
            <color indexed="81"/>
            <rFont val="Tahoma"/>
            <family val="2"/>
          </rPr>
          <t>De ser Si seleccione:
Compromete secretos comerciales, industriales, profesionales. En CONDICION LEGITIMA DE EXCEPCION.</t>
        </r>
      </text>
    </comment>
    <comment ref="AQ22" authorId="1" shapeId="0" xr:uid="{C861F7FD-0E16-45AA-8DFA-7125B40E440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EBFDB37A-9764-4AF7-8F8D-85A07B545F12}">
      <text>
        <r>
          <rPr>
            <sz val="8"/>
            <color indexed="81"/>
            <rFont val="Tahoma"/>
            <family val="2"/>
          </rPr>
          <t>De ser Si seleccione:
Compromete secretos comerciales, industriales, profesionales. En CONDICION LEGITIMA DE EXCEPCION.</t>
        </r>
      </text>
    </comment>
    <comment ref="AQ23" authorId="1" shapeId="0" xr:uid="{261B5E5B-3533-4FBE-808D-79326A6C13B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FE02948F-4993-4E69-93B9-48BA33D646A5}">
      <text>
        <r>
          <rPr>
            <sz val="8"/>
            <color indexed="81"/>
            <rFont val="Tahoma"/>
            <family val="2"/>
          </rPr>
          <t>De ser Si seleccione:
Compromete secretos comerciales, industriales, profesionales. En CONDICION LEGITIMA DE EXCEPCION.</t>
        </r>
      </text>
    </comment>
    <comment ref="AQ24" authorId="1" shapeId="0" xr:uid="{E68AC7EC-D5FF-4BEA-A9B8-362AB4F9622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26BED57C-935E-4740-9D3A-7B1CC6541A8E}">
      <text>
        <r>
          <rPr>
            <sz val="8"/>
            <color indexed="81"/>
            <rFont val="Tahoma"/>
            <family val="2"/>
          </rPr>
          <t>De ser Si seleccione:
Compromete secretos comerciales, industriales, profesionales. En CONDICION LEGITIMA DE EXCEPCION.</t>
        </r>
      </text>
    </comment>
    <comment ref="AQ25" authorId="1" shapeId="0" xr:uid="{81EA27EB-EC4B-4F44-8D28-2AF60BADC17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5" authorId="1" shapeId="0" xr:uid="{6C088947-EB4C-4262-9A9E-C99386603DFC}">
      <text>
        <r>
          <rPr>
            <sz val="8"/>
            <color indexed="81"/>
            <rFont val="Tahoma"/>
            <family val="2"/>
          </rPr>
          <t>De ser Si seleccione:
Compromete secretos comerciales, industriales, profesionales. En CONDICION LEGITIMA DE EXCEPCION.</t>
        </r>
      </text>
    </comment>
    <comment ref="AQ26" authorId="1" shapeId="0" xr:uid="{667BB676-D19A-4AE7-B333-A3D940BA50B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6" authorId="1" shapeId="0" xr:uid="{EC22A5CE-81DA-4241-AAE2-4055065091B3}">
      <text>
        <r>
          <rPr>
            <sz val="8"/>
            <color indexed="81"/>
            <rFont val="Tahoma"/>
            <family val="2"/>
          </rPr>
          <t>De ser Si seleccione:
Compromete secretos comerciales, industriales, profesionales. En CONDICION LEGITIMA DE EXCEPCION.</t>
        </r>
      </text>
    </comment>
    <comment ref="AQ27" authorId="1" shapeId="0" xr:uid="{23DF332D-CAB9-43BD-A673-8A76F246DD5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7" authorId="1" shapeId="0" xr:uid="{1E82C9E5-328D-4933-A4A0-8E555B220EAD}">
      <text>
        <r>
          <rPr>
            <sz val="8"/>
            <color indexed="81"/>
            <rFont val="Tahoma"/>
            <family val="2"/>
          </rPr>
          <t>De ser Si seleccione:
Compromete secretos comerciales, industriales, profesionales. En CONDICION LEGITIMA DE EXCEPCION.</t>
        </r>
      </text>
    </comment>
    <comment ref="AQ28" authorId="1" shapeId="0" xr:uid="{B17E2F88-08D9-42C3-9D4F-9161B3ED934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8" authorId="1" shapeId="0" xr:uid="{5E3F0EF0-E0E7-4D33-BCB8-9C770CE3984D}">
      <text>
        <r>
          <rPr>
            <sz val="8"/>
            <color indexed="81"/>
            <rFont val="Tahoma"/>
            <family val="2"/>
          </rPr>
          <t>De ser Si seleccione:
Compromete secretos comerciales, industriales, profesionales. En CONDICION LEGITIMA DE EXCEPCION.</t>
        </r>
      </text>
    </comment>
    <comment ref="AQ29" authorId="1" shapeId="0" xr:uid="{E7F7A2D3-21D4-4541-B82A-04683FD27EF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9" authorId="1" shapeId="0" xr:uid="{A912F551-9CF7-4DF3-A8FF-C2A9B24C2550}">
      <text>
        <r>
          <rPr>
            <sz val="8"/>
            <color indexed="81"/>
            <rFont val="Tahoma"/>
            <family val="2"/>
          </rPr>
          <t>De ser Si seleccione:
Compromete secretos comerciales, industriales, profesionales. En CONDICION LEGITIMA DE EXCEPCION.</t>
        </r>
      </text>
    </comment>
    <comment ref="AQ30" authorId="1" shapeId="0" xr:uid="{817F1684-B91C-4ECC-A68D-B99A8EF2469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0" authorId="1" shapeId="0" xr:uid="{34226B18-4447-4E93-9CE6-1F0B66B1D142}">
      <text>
        <r>
          <rPr>
            <sz val="8"/>
            <color indexed="81"/>
            <rFont val="Tahoma"/>
            <family val="2"/>
          </rPr>
          <t>De ser Si seleccione:
Compromete secretos comerciales, industriales, profesionales. En CONDICION LEGITIMA DE EXCEPCION.</t>
        </r>
      </text>
    </comment>
    <comment ref="AQ31" authorId="1" shapeId="0" xr:uid="{2CFD5F05-19EC-4F87-847B-1807902E665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1" authorId="1" shapeId="0" xr:uid="{F5DC27E8-8462-4617-93F7-7C98E40FEFB8}">
      <text>
        <r>
          <rPr>
            <sz val="8"/>
            <color indexed="81"/>
            <rFont val="Tahoma"/>
            <family val="2"/>
          </rPr>
          <t>De ser Si seleccione:
Compromete secretos comerciales, industriales, profesionales. En CONDICION LEGITIMA DE EXCEPCION.</t>
        </r>
      </text>
    </comment>
    <comment ref="AQ32" authorId="1" shapeId="0" xr:uid="{365CC240-6CF5-4A74-B641-055431B928F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2" authorId="1" shapeId="0" xr:uid="{E937448E-9B9A-430D-8EBC-757342591BDD}">
      <text>
        <r>
          <rPr>
            <sz val="8"/>
            <color indexed="81"/>
            <rFont val="Tahoma"/>
            <family val="2"/>
          </rPr>
          <t>De ser Si seleccione:
Compromete secretos comerciales, industriales, profesionales. En CONDICION LEGITIMA DE EXCEPCION.</t>
        </r>
      </text>
    </comment>
    <comment ref="AQ33" authorId="1" shapeId="0" xr:uid="{434C34C9-6B5B-46A2-B8B7-7C92B7B1CE3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3" authorId="1" shapeId="0" xr:uid="{6E1D9D76-29B8-44CF-A769-A5F21D61C60F}">
      <text>
        <r>
          <rPr>
            <sz val="8"/>
            <color indexed="81"/>
            <rFont val="Tahoma"/>
            <family val="2"/>
          </rPr>
          <t>De ser Si seleccione:
Compromete secretos comerciales, industriales, profesionales. En CONDICION LEGITIMA DE EXCEPCION.</t>
        </r>
      </text>
    </comment>
    <comment ref="AQ34" authorId="1" shapeId="0" xr:uid="{6BB5839F-78AD-4A2E-9E42-85B6EB140C1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4" authorId="1" shapeId="0" xr:uid="{6FD72722-E524-458B-88B1-3A52EA0B72E2}">
      <text>
        <r>
          <rPr>
            <sz val="8"/>
            <color indexed="81"/>
            <rFont val="Tahoma"/>
            <family val="2"/>
          </rPr>
          <t>De ser Si seleccione:
Compromete secretos comerciales, industriales, profesionales. En CONDICION LEGITIMA DE EXCEPCION.</t>
        </r>
      </text>
    </comment>
    <comment ref="AQ35" authorId="1" shapeId="0" xr:uid="{9A4EC569-F87A-4F75-8715-208ADC57E24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5" authorId="1" shapeId="0" xr:uid="{2DA6045F-54E0-4686-82D5-4D9153C14140}">
      <text>
        <r>
          <rPr>
            <sz val="8"/>
            <color indexed="81"/>
            <rFont val="Tahoma"/>
            <family val="2"/>
          </rPr>
          <t>De ser Si seleccione:
Compromete secretos comerciales, industriales, profesionales. En CONDICION LEGITIMA DE EXCEPCION.</t>
        </r>
      </text>
    </comment>
    <comment ref="AQ36" authorId="1" shapeId="0" xr:uid="{D2981CBD-4DA9-4983-B56F-21DDA8B79CC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6" authorId="1" shapeId="0" xr:uid="{7155356F-552E-46C4-9F4F-4373259C2324}">
      <text>
        <r>
          <rPr>
            <sz val="8"/>
            <color indexed="81"/>
            <rFont val="Tahoma"/>
            <family val="2"/>
          </rPr>
          <t>De ser Si seleccione:
Compromete secretos comerciales, industriales, profesionales. En CONDICION LEGITIMA DE EXCEPCION.</t>
        </r>
      </text>
    </comment>
    <comment ref="AQ37" authorId="1" shapeId="0" xr:uid="{9EB786BB-90F5-45CA-B5A0-C958BCA40FC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7" authorId="1" shapeId="0" xr:uid="{F1023E82-047C-497B-BF37-AF5D0D0E98F4}">
      <text>
        <r>
          <rPr>
            <sz val="8"/>
            <color indexed="81"/>
            <rFont val="Tahoma"/>
            <family val="2"/>
          </rPr>
          <t>De ser Si seleccione:
Compromete secretos comerciales, industriales, profesionales. En CONDICION LEGITIMA DE EXCEPCION.</t>
        </r>
      </text>
    </comment>
    <comment ref="AQ38" authorId="1" shapeId="0" xr:uid="{51A71232-EF19-4A61-B797-D151468E20E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8" authorId="1" shapeId="0" xr:uid="{9140B976-C0EB-4716-B758-FCCA171C0802}">
      <text>
        <r>
          <rPr>
            <sz val="8"/>
            <color indexed="81"/>
            <rFont val="Tahoma"/>
            <family val="2"/>
          </rPr>
          <t>De ser Si seleccione:
Compromete secretos comerciales, industriales, profesionales. En CONDICION LEGITIMA DE EXCEPCION.</t>
        </r>
      </text>
    </comment>
    <comment ref="AQ39" authorId="1" shapeId="0" xr:uid="{719C8BE3-451C-48F3-84C4-EB867A49FBE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9" authorId="1" shapeId="0" xr:uid="{05605185-DECA-4059-ACC5-3D8C28D794A1}">
      <text>
        <r>
          <rPr>
            <sz val="8"/>
            <color indexed="81"/>
            <rFont val="Tahoma"/>
            <family val="2"/>
          </rPr>
          <t>De ser Si seleccione:
Compromete secretos comerciales, industriales, profesionales. En CONDICION LEGITIMA DE EXCEPCION.</t>
        </r>
      </text>
    </comment>
    <comment ref="AQ40" authorId="1" shapeId="0" xr:uid="{72928B8C-5E82-464C-8DB3-97ECE866FDA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0" authorId="1" shapeId="0" xr:uid="{DD003DE6-FA84-449C-AA51-48F60C20CD59}">
      <text>
        <r>
          <rPr>
            <sz val="8"/>
            <color indexed="81"/>
            <rFont val="Tahoma"/>
            <family val="2"/>
          </rPr>
          <t>De ser Si seleccione:
Compromete secretos comerciales, industriales, profesionales. En CONDICION LEGITIMA DE EXCEPCION.</t>
        </r>
      </text>
    </comment>
    <comment ref="AQ41" authorId="1" shapeId="0" xr:uid="{BE57849B-FB45-4B71-9B45-788387CC584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1" authorId="1" shapeId="0" xr:uid="{DEF196EE-A09A-4C59-9A92-17A35CC082A8}">
      <text>
        <r>
          <rPr>
            <sz val="8"/>
            <color indexed="81"/>
            <rFont val="Tahoma"/>
            <family val="2"/>
          </rPr>
          <t>De ser Si seleccione:
Compromete secretos comerciales, industriales, profesionales. En CONDICION LEGITIMA DE EXCEPCION.</t>
        </r>
      </text>
    </comment>
    <comment ref="AQ42" authorId="1" shapeId="0" xr:uid="{2B858A79-48F0-4618-91AF-9C2776B7D6A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2" authorId="1" shapeId="0" xr:uid="{46093FC1-1F97-4C3E-A818-320BE5F08F6C}">
      <text>
        <r>
          <rPr>
            <sz val="8"/>
            <color indexed="81"/>
            <rFont val="Tahoma"/>
            <family val="2"/>
          </rPr>
          <t>De ser Si seleccione:
Compromete secretos comerciales, industriales, profesionales. En CONDICION LEGITIMA DE EXCEPCION.</t>
        </r>
      </text>
    </comment>
    <comment ref="AQ43" authorId="1" shapeId="0" xr:uid="{52565BDB-7A15-4C47-A6F0-3E55B20A157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3" authorId="1" shapeId="0" xr:uid="{41F5C13D-BBBE-4249-9A21-6C2404664974}">
      <text>
        <r>
          <rPr>
            <sz val="8"/>
            <color indexed="81"/>
            <rFont val="Tahoma"/>
            <family val="2"/>
          </rPr>
          <t>De ser Si seleccione:
Compromete secretos comerciales, industriales, profesionales. En CONDICION LEGITIMA DE EXCEPCION.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3A3EF000-CAB6-4250-AFBD-4FBAC03178D8}">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15C5DCFE-BA47-4651-AB6F-8DF2BDEA029A}">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BB96D894-D51E-48C4-9623-B2F0D4EE2861}">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2D817B89-5EDB-4D4A-AC04-F73413136517}">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C2B6AE6B-65C2-4FC9-9CFD-7A1B1A8DB82F}">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D2AE8031-0692-4C88-9CC9-3ADB10A7ACF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5439E63D-D31C-45E4-A0B5-A7F16E4697F2}">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596001D9-7588-42D1-BB24-42C859DACF1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630AD603-C26B-47BF-83D2-482299F99036}">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6F6DBB4-A474-4061-88E9-CC0AD1E5348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30D770E3-DC16-413E-803A-D2D8076B4D82}">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AD1078EE-D859-47FE-83D2-B8351536FADA}">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71BC28A7-0B0E-4339-BBF7-ABB33B5829D5}">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BE5C4520-C38F-43CA-A8D3-E1385C29EE10}">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B5A13E3E-E69D-4DE4-A8AD-7149DB4BF501}">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67E9A58F-83D0-4FB3-BFAA-AF5ABF0F5348}">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E63E6949-EEFE-4EB7-896C-324C258A640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506D3826-BE45-4755-BDD5-9EE78E0E9C77}">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686F0CD1-52C4-487B-BE70-9A925FA67F5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63F12F51-3578-46D1-82AC-FA782E23053D}">
      <text>
        <r>
          <rPr>
            <sz val="8"/>
            <color indexed="81"/>
            <rFont val="Tahoma"/>
            <family val="2"/>
          </rPr>
          <t>De ser Si seleccione:
Compromete secretos comerciales, industriales, profesionales. En CONDICION LEGITIMA DE EXCEPCION.</t>
        </r>
      </text>
    </comment>
    <comment ref="AQ9" authorId="1" shapeId="0" xr:uid="{3DA494AB-7013-4DBC-A3AD-0F6015416A4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E341B72D-4626-4EE9-8036-8D7818456BED}">
      <text>
        <r>
          <rPr>
            <sz val="8"/>
            <color indexed="81"/>
            <rFont val="Tahoma"/>
            <family val="2"/>
          </rPr>
          <t>De ser Si seleccione:
Compromete secretos comerciales, industriales, profesionales. En CONDICION LEGITIMA DE EXCEPCION.</t>
        </r>
      </text>
    </comment>
    <comment ref="AQ10" authorId="1" shapeId="0" xr:uid="{BAF63AA7-6F6F-45DD-ACD9-6C9E6732F13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839A7083-90F6-47B6-BC1C-F2F54F4901AD}">
      <text>
        <r>
          <rPr>
            <sz val="8"/>
            <color indexed="81"/>
            <rFont val="Tahoma"/>
            <family val="2"/>
          </rPr>
          <t>De ser Si seleccione:
Compromete secretos comerciales, industriales, profesionales. En CONDICION LEGITIMA DE EXCEPCION.</t>
        </r>
      </text>
    </comment>
    <comment ref="AQ11" authorId="1" shapeId="0" xr:uid="{4B8A908F-88C2-41CD-BEEA-7C8870A2B00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55A27740-72AE-48BC-91AB-D1A85975CB25}">
      <text>
        <r>
          <rPr>
            <sz val="8"/>
            <color indexed="81"/>
            <rFont val="Tahoma"/>
            <family val="2"/>
          </rPr>
          <t>De ser Si seleccione:
Compromete secretos comerciales, industriales, profesionales. En CONDICION LEGITIMA DE EXCEPCION.</t>
        </r>
      </text>
    </comment>
    <comment ref="AQ12" authorId="1" shapeId="0" xr:uid="{D48FE9C0-4363-4666-9A0F-CF0DD049DC5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10B51681-F646-45E0-99E5-EA847F6CFAD3}">
      <text>
        <r>
          <rPr>
            <sz val="8"/>
            <color indexed="81"/>
            <rFont val="Tahoma"/>
            <family val="2"/>
          </rPr>
          <t>De ser Si seleccione:
Compromete secretos comerciales, industriales, profesionales. En CONDICION LEGITIMA DE EXCEPCION.</t>
        </r>
      </text>
    </comment>
    <comment ref="AQ13" authorId="1" shapeId="0" xr:uid="{47AC8468-5B16-483E-9163-92605CC81DF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A452E2FB-2B7E-44EE-9BE6-F757D37EE4CB}">
      <text>
        <r>
          <rPr>
            <sz val="8"/>
            <color indexed="81"/>
            <rFont val="Tahoma"/>
            <family val="2"/>
          </rPr>
          <t>De ser Si seleccione:
Compromete secretos comerciales, industriales, profesionales. En CONDICION LEGITIMA DE EXCEPCION.</t>
        </r>
      </text>
    </comment>
    <comment ref="AQ14" authorId="1" shapeId="0" xr:uid="{40262C3B-81EB-4A68-9672-8B2A21A83A4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810FACE3-3740-41A0-A42F-2C621FF02A10}">
      <text>
        <r>
          <rPr>
            <sz val="8"/>
            <color indexed="81"/>
            <rFont val="Tahoma"/>
            <family val="2"/>
          </rPr>
          <t>De ser Si seleccione:
Compromete secretos comerciales, industriales, profesionales. En CONDICION LEGITIMA DE EXCEPCION.</t>
        </r>
      </text>
    </comment>
    <comment ref="AQ15" authorId="1" shapeId="0" xr:uid="{192C51C8-A49A-4656-B918-B65EEA9F912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7196BEFE-4F66-48EA-B795-6E17F29B6B1D}">
      <text>
        <r>
          <rPr>
            <sz val="8"/>
            <color indexed="81"/>
            <rFont val="Tahoma"/>
            <family val="2"/>
          </rPr>
          <t>De ser Si seleccione:
Compromete secretos comerciales, industriales, profesionales. En CONDICION LEGITIMA DE EXCEPCION.</t>
        </r>
      </text>
    </comment>
    <comment ref="AQ16" authorId="1" shapeId="0" xr:uid="{5A9275DD-58F6-420E-806A-1B5059B2FC5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4190DD9-5BEA-4FF5-8005-BE0678F72892}">
      <text>
        <r>
          <rPr>
            <sz val="8"/>
            <color indexed="81"/>
            <rFont val="Tahoma"/>
            <family val="2"/>
          </rPr>
          <t>De ser Si seleccione:
Compromete secretos comerciales, industriales, profesionales. En CONDICION LEGITIMA DE EXCEPCION.</t>
        </r>
      </text>
    </comment>
    <comment ref="AQ17" authorId="1" shapeId="0" xr:uid="{5F9EECB4-F3C0-4FEC-92D9-BD90A45DA76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474F5977-FC79-444F-B118-F2E259A05F0C}">
      <text>
        <r>
          <rPr>
            <sz val="8"/>
            <color indexed="81"/>
            <rFont val="Tahoma"/>
            <family val="2"/>
          </rPr>
          <t>De ser Si seleccione:
Compromete secretos comerciales, industriales, profesionales. En CONDICION LEGITIMA DE EXCEPCION.</t>
        </r>
      </text>
    </comment>
    <comment ref="AQ18" authorId="1" shapeId="0" xr:uid="{6D9EF220-BEA7-4E44-8469-116D1983253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8E140849-40E1-41D2-8941-1EC68862DAC6}">
      <text>
        <r>
          <rPr>
            <sz val="8"/>
            <color indexed="81"/>
            <rFont val="Tahoma"/>
            <family val="2"/>
          </rPr>
          <t>De ser Si seleccione:
Compromete secretos comerciales, industriales, profesionales. En CONDICION LEGITIMA DE EXCEPCION.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52F0F8C6-CF4D-416E-AE1E-C9007F210CE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11B669B0-1C99-4E8F-A60D-CA6634F7E5F8}">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D90935F3-F79E-4AAB-9750-4E8459CDC6B9}">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72A26681-FB58-4552-8F3E-776BF4AE3C57}">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0395AFD7-D7DE-48DD-9748-4361C002EAAE}">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06C37EC5-7D84-4051-B8F9-19884393BB03}">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F5AAF40A-8720-4028-B3EB-FFCF0A32FA56}">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C1126957-1D60-4F81-8D5A-0BAE3E8E0CCA}">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987E2EA4-33E4-4264-A079-8A6D40278AD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EF3EA4A1-D59C-4BBC-911F-52ACFBBCFA55}">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D6ED0CFF-B751-4971-94B0-2A324862820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467D3163-5BED-4D1C-9220-F363547EB0C3}">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B3E5F730-DE51-49EF-A4E7-A2C58989745F}">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478E610C-90F8-4C93-856C-01DD9C8B0092}">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665DFCA2-E889-48FB-92DF-A416DB7F49EF}">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EAAA7C1E-FC72-425B-BFCD-2420CD0C0F82}">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2FB1684-13F3-452F-9389-03CAD4560C0D}">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CFE33A2F-42C3-433D-821A-89426F757772}">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D8EADCA1-E872-4DC5-B120-D277ACC7C82D}">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42DD3F66-BB04-44AA-90B5-07468F26D980}">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CD8583CE-980B-47AA-A146-5D3CA87DFD55}">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538A36AC-FAE4-46AA-885D-E67F939251D1}">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EBCFA77E-069B-4A08-8F3A-61900E39F6BD}">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46AA5A36-966E-416A-BFDB-A9EB0D0C5A07}">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F798FF5B-5F20-4715-9090-6A9031F8068C}">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0F055898-DE19-41BF-B9D5-CFF1814FC734}">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F1E419F2-4BE1-4A7C-9BAB-8FB9E480ECD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A4931D88-EFEF-42F7-82AB-E5F3D729BC48}">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D943D96C-D613-4238-AE82-62498EB7657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50E155B2-DC02-46A9-9B69-CA226600EB17}">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CF2588F1-0C67-4BF3-99D0-2515BCC2E8D9}">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8E77DB9D-6F82-4A6C-9196-B85BCEF2654E}">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34741E56-72E3-4C0F-ABA4-50F12125D83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E3B50428-5006-4D44-BD57-B5C38B6B38AD}">
      <text>
        <r>
          <rPr>
            <sz val="8"/>
            <color indexed="81"/>
            <rFont val="Tahoma"/>
            <family val="2"/>
          </rPr>
          <t>De ser Si seleccione:
Compromete secretos comerciales, industriales, profesionales. En CONDICION LEGITIMA DE EXCEPCION.</t>
        </r>
      </text>
    </comment>
    <comment ref="AQ9" authorId="1" shapeId="0" xr:uid="{0AA631A0-719B-44D2-8ACC-B7DB86850B4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6B526F53-D79A-40CA-AEBB-9C844042EF9A}">
      <text>
        <r>
          <rPr>
            <sz val="8"/>
            <color indexed="81"/>
            <rFont val="Tahoma"/>
            <family val="2"/>
          </rPr>
          <t>De ser Si seleccione:
Compromete secretos comerciales, industriales, profesionales. En CONDICION LEGITIMA DE EXCEPCION.</t>
        </r>
      </text>
    </comment>
    <comment ref="AQ10" authorId="1" shapeId="0" xr:uid="{3068F335-8BAB-4207-8DF6-1C2F273BE24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CBB7A1D4-967E-465D-9FF7-153CD9C72F03}">
      <text>
        <r>
          <rPr>
            <sz val="8"/>
            <color indexed="81"/>
            <rFont val="Tahoma"/>
            <family val="2"/>
          </rPr>
          <t>De ser Si seleccione:
Compromete secretos comerciales, industriales, profesionales. En CONDICION LEGITIMA DE EXCEPCION.</t>
        </r>
      </text>
    </comment>
    <comment ref="AQ11" authorId="1" shapeId="0" xr:uid="{1F2D030A-C47B-4884-85E6-44F219CA378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AA7633FA-09B0-4709-87DE-B2034926D77D}">
      <text>
        <r>
          <rPr>
            <sz val="8"/>
            <color indexed="81"/>
            <rFont val="Tahoma"/>
            <family val="2"/>
          </rPr>
          <t>De ser Si seleccione:
Compromete secretos comerciales, industriales, profesionales. En CONDICION LEGITIMA DE EXCEPCION.</t>
        </r>
      </text>
    </comment>
    <comment ref="AQ12" authorId="1" shapeId="0" xr:uid="{CF0B72F3-9756-4972-82B7-780B06D879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2F52A081-BC03-4E19-B37E-0120A4614466}">
      <text>
        <r>
          <rPr>
            <sz val="8"/>
            <color indexed="81"/>
            <rFont val="Tahoma"/>
            <family val="2"/>
          </rPr>
          <t>De ser Si seleccione:
Compromete secretos comerciales, industriales, profesionales. En CONDICION LEGITIMA DE EXCEPCION.</t>
        </r>
      </text>
    </comment>
    <comment ref="AQ13" authorId="1" shapeId="0" xr:uid="{83D636AE-1B53-46FE-8E50-62C317E3E05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58203EE8-47BD-49B9-A503-D3E907227C0B}">
      <text>
        <r>
          <rPr>
            <sz val="8"/>
            <color indexed="81"/>
            <rFont val="Tahoma"/>
            <family val="2"/>
          </rPr>
          <t>De ser Si seleccione:
Compromete secretos comerciales, industriales, profesionales. En CONDICION LEGITIMA DE EXCEPCION.</t>
        </r>
      </text>
    </comment>
    <comment ref="AQ14" authorId="1" shapeId="0" xr:uid="{262B985F-04BA-48BC-B565-18DF847A14D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1A4221B6-2477-4870-9E33-47041065C153}">
      <text>
        <r>
          <rPr>
            <sz val="8"/>
            <color indexed="81"/>
            <rFont val="Tahoma"/>
            <family val="2"/>
          </rPr>
          <t>De ser Si seleccione:
Compromete secretos comerciales, industriales, profesionales. En CONDICION LEGITIMA DE EXCEPCION.</t>
        </r>
      </text>
    </comment>
    <comment ref="AQ15" authorId="1" shapeId="0" xr:uid="{0BFB29FC-BED1-4845-8033-CAF6213AF20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83D16D28-E8E7-40B2-A435-F9E7C201BFC1}">
      <text>
        <r>
          <rPr>
            <sz val="8"/>
            <color indexed="81"/>
            <rFont val="Tahoma"/>
            <family val="2"/>
          </rPr>
          <t>De ser Si seleccione:
Compromete secretos comerciales, industriales, profesionales. En CONDICION LEGITIMA DE EXCEPCION.</t>
        </r>
      </text>
    </comment>
    <comment ref="AQ16" authorId="1" shapeId="0" xr:uid="{8320A759-A51D-46E5-903C-6B74559EFED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E9689086-5E64-4349-BAD1-F7A6311292F6}">
      <text>
        <r>
          <rPr>
            <sz val="8"/>
            <color indexed="81"/>
            <rFont val="Tahoma"/>
            <family val="2"/>
          </rPr>
          <t>De ser Si seleccione:
Compromete secretos comerciales, industriales, profesionales. En CONDICION LEGITIMA DE EXCEPCION.</t>
        </r>
      </text>
    </comment>
    <comment ref="AQ17" authorId="1" shapeId="0" xr:uid="{13BBE79A-A9F1-49DF-8F87-096A2F226DC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7592EB03-4C29-48A0-A824-503F68170C66}">
      <text>
        <r>
          <rPr>
            <sz val="8"/>
            <color indexed="81"/>
            <rFont val="Tahoma"/>
            <family val="2"/>
          </rPr>
          <t>De ser Si seleccione:
Compromete secretos comerciales, industriales, profesionales. En CONDICION LEGITIMA DE EXCEPCION.</t>
        </r>
      </text>
    </comment>
    <comment ref="AQ18" authorId="1" shapeId="0" xr:uid="{8FA36B6D-EA00-455E-975D-F60B3F6BB5A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D78116D3-56E2-4439-AD69-525A3F8D512E}">
      <text>
        <r>
          <rPr>
            <sz val="8"/>
            <color indexed="81"/>
            <rFont val="Tahoma"/>
            <family val="2"/>
          </rPr>
          <t>De ser Si seleccione:
Compromete secretos comerciales, industriales, profesionales. En CONDICION LEGITIMA DE EXCEPCION.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3084D6ED-DF6E-4EDB-B836-0DBE15DEEEA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8A66470A-DB57-4D0D-9092-52AB42BC3176}">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CF0D7CC7-9B1A-49A9-8888-A9EC5FEB04F9}">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BDE5DD0F-9763-4E25-B852-34111FA8B4C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A68E5708-C7F6-4CAC-BB5C-4393E56EEE2B}">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38E33200-6843-4081-9874-71BD2995E12A}">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1DB4B664-7345-4DFC-8D09-A86CE834D28D}">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54884397-077B-43CA-B411-6D468935CF8E}">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77324D6F-4340-4F5F-BF51-A6ADBF8245B1}">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F4C65724-CB9A-4422-9CBD-CEB90DE737D0}">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A915B82A-E7D1-4E6B-823A-629EF30576FD}">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04F4CFD7-8BBF-46B3-AA80-0D2D96B2021F}">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D489F0F4-A1DA-4688-823A-55C8547BF385}">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8759FA71-A3BA-4A63-9BF1-D789D2AE0462}">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sharedStrings.xml><?xml version="1.0" encoding="utf-8"?>
<sst xmlns="http://schemas.openxmlformats.org/spreadsheetml/2006/main" count="12028" uniqueCount="420">
  <si>
    <t xml:space="preserve">Código:
</t>
  </si>
  <si>
    <t>SGSI-AI-22Q1</t>
  </si>
  <si>
    <t xml:space="preserve">HERRAMIENTA DE CLASIFICACIÓN DE ACTIVOS DE INFORMACIÓN
</t>
  </si>
  <si>
    <t>Versión:</t>
  </si>
  <si>
    <t>Fecha de Actualización:</t>
  </si>
  <si>
    <t xml:space="preserve"> </t>
  </si>
  <si>
    <t>DATOS PERSONALES</t>
  </si>
  <si>
    <t>REGISTRO DE ACTIVOS DE INFORMACIÓN</t>
  </si>
  <si>
    <t>ESQUEMA DE PUBLICACIÓN</t>
  </si>
  <si>
    <t>Dato Personal Público</t>
  </si>
  <si>
    <t>Dato Personal Semiprivado</t>
  </si>
  <si>
    <t>Dato Personal Privado</t>
  </si>
  <si>
    <t>Dato Personal Sensible</t>
  </si>
  <si>
    <t>Dato personal de niños, niñas o adolescentes</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</si>
  <si>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</si>
  <si>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</si>
  <si>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</si>
  <si>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</si>
  <si>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</si>
  <si>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</si>
  <si>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</si>
  <si>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</si>
  <si>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</si>
  <si>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</si>
  <si>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</si>
  <si>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</si>
  <si>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</si>
  <si>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</si>
  <si>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</si>
  <si>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</si>
  <si>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</si>
  <si>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</si>
  <si>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</si>
  <si>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</si>
  <si>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</si>
  <si>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</si>
  <si>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</si>
  <si>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</si>
  <si>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</si>
  <si>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</si>
  <si>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</si>
  <si>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</si>
  <si>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</si>
  <si>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</si>
  <si>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</si>
  <si>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</si>
  <si>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</si>
  <si>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</si>
  <si>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</si>
  <si>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</si>
  <si>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</si>
  <si>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</si>
  <si>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</si>
  <si>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</si>
  <si>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</si>
  <si>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</si>
  <si>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</si>
  <si>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¿Cantidad de titulares? Número aproximado de datos personales único.</t>
  </si>
  <si>
    <t xml:space="preserve">Contiene informacion secretos comerciales o industriales? </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</si>
  <si>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</si>
  <si>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</si>
  <si>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</si>
  <si>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</si>
  <si>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</si>
  <si>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</si>
  <si>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</si>
  <si>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</si>
  <si>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CONFIDENCIALIDAD</t>
  </si>
  <si>
    <t>INTEGRIDAD</t>
  </si>
  <si>
    <t>DISPONIBILIDAD</t>
  </si>
  <si>
    <t>VALOR TOTAL DEL ACTIVO</t>
  </si>
  <si>
    <t>VALOR DEL ACTIVO</t>
  </si>
  <si>
    <t xml:space="preserve">          OBSERVACIONES</t>
  </si>
  <si>
    <t>N/A</t>
  </si>
  <si>
    <t>Información Digital</t>
  </si>
  <si>
    <t>Informes de la Sala de análisis Situacional</t>
  </si>
  <si>
    <t>Corresponde al análisis que se realiza a la reacción y atención de las emergencias de manera particular, desde la aplicación de objeto misional asociado al cuerpo uniformado.</t>
  </si>
  <si>
    <t>Español</t>
  </si>
  <si>
    <t xml:space="preserve">Electrónico </t>
  </si>
  <si>
    <t>Texto (.doc, .txt, .rtf, .pdf)</t>
  </si>
  <si>
    <t>Disponible</t>
  </si>
  <si>
    <t>Conocimiento</t>
  </si>
  <si>
    <t>Gestion Tecnologias de la Informacion y las Comunicaciones</t>
  </si>
  <si>
    <t>Diariamente</t>
  </si>
  <si>
    <t>Servidor de Archivos</t>
  </si>
  <si>
    <t>NO</t>
  </si>
  <si>
    <t>SI</t>
  </si>
  <si>
    <t>Pone en riesgo la intimidad de las personas</t>
  </si>
  <si>
    <t>Parcial</t>
  </si>
  <si>
    <t>Ilimitada</t>
  </si>
  <si>
    <t>MEDIA</t>
  </si>
  <si>
    <t>Documento de caracterización y análisis de escenarios de riesgo en la ciudad de Bogotá</t>
  </si>
  <si>
    <t>Es la construcción en prospectiva de escenarios de riesgo que le permite a la UAECOB prepararse para la atención eficiente de las emergencias.</t>
  </si>
  <si>
    <t>Anualmente</t>
  </si>
  <si>
    <t>Acta y plan de mejoramiento</t>
  </si>
  <si>
    <t>A partir de los análisis situacionales, se generan las actas de evidencia y se plantean acciones que permitan generar cambios positivos en la gestión institucional.</t>
  </si>
  <si>
    <t>Hoja de calculo (.xls, .xlt, .csv)</t>
  </si>
  <si>
    <t>No existe excepción de acceso</t>
  </si>
  <si>
    <t>No Aplica</t>
  </si>
  <si>
    <t>BAJA</t>
  </si>
  <si>
    <t>Documentos Técnicos y conceptos</t>
  </si>
  <si>
    <t>Son producto del análisis de la información relacionada con eventos de riesgo, que serán insumo para la preparación institucional frente a la respuesta de emergencias.</t>
  </si>
  <si>
    <t>Política de Investigación relacionada con la gestión del riesgo Planes y programas de investigación del riesgo</t>
  </si>
  <si>
    <t>Son documentos que contienen la línea de acción relacionada con el análisis de riesgos, la gestión institucional de conocimiento de escenarios de emergencia y las posibles tendencias de dichos escenarios.</t>
  </si>
  <si>
    <t>Planes de contingencia, Protocolos, Procedimientos relacionados con la gestión del riesgo</t>
  </si>
  <si>
    <t>Son documentos que le permiten a la gestión misional de la UAECOB, estandarizar su actuar a partir de análisis previos, encaminados a generar el mayor impacto en la atención de emergencias.</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</si>
  <si>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</si>
  <si>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</si>
  <si>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</si>
  <si>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</si>
  <si>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Información pública y de conocimiento general</t>
  </si>
  <si>
    <t>Información publica y de conocimiento general</t>
  </si>
  <si>
    <t>Información Pública</t>
  </si>
  <si>
    <t>Registros de atención a la ciudadanía</t>
  </si>
  <si>
    <t xml:space="preserve">Es el registro de la información de los ciuadadnos atendidos de manera presencial y telefonia </t>
  </si>
  <si>
    <t>Servicio a la Ciudadania</t>
  </si>
  <si>
    <t>Sistema de turnos
Bases de información de servicio a la ciudadanía</t>
  </si>
  <si>
    <t>Pone en riesgo procesos judiciales</t>
  </si>
  <si>
    <t>Registros de PQRSD</t>
  </si>
  <si>
    <t>Es la trazabilidad del tramite  Peticiones, Quejas, Reclamos y Sugerencias</t>
  </si>
  <si>
    <t>Secretaría General de la Alcaldìa Mayor de Bogotá</t>
  </si>
  <si>
    <t>Aplicación WEB</t>
  </si>
  <si>
    <t>Alertas y seguimientos</t>
  </si>
  <si>
    <t>Es un sistema de seguimiento para garantizar la respuesta oportuna a las Peticiones, Quejas, Reclamos y Sugerencias.</t>
  </si>
  <si>
    <t>Correo electrónico</t>
  </si>
  <si>
    <t>Semanalmente</t>
  </si>
  <si>
    <t xml:space="preserve">Repositorio One-Drive Subdirección de Gestión Corporativa, servicio a la ciudadanía </t>
  </si>
  <si>
    <t>No aplica</t>
  </si>
  <si>
    <t>Registros de procesos de formación</t>
  </si>
  <si>
    <t>Registros de asistencia a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</si>
  <si>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</si>
  <si>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</si>
  <si>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</si>
  <si>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Publicada/Disponible</t>
  </si>
  <si>
    <t>Informes de acceso a la Información</t>
  </si>
  <si>
    <t>De acuerdo a la ley de transparencia, es un reporte que contiene el numero de solicitudes de acceso a la información pública, atendidas, tiempos de respuesta y traslados de la misma.</t>
  </si>
  <si>
    <t>Trimestralmente</t>
  </si>
  <si>
    <t>Informe de satisfacción ciudadana UAECOB</t>
  </si>
  <si>
    <t>Resultados de la medición de satisfacción de la ciudadania de la UAECOB</t>
  </si>
  <si>
    <t>Informes de gestión.</t>
  </si>
  <si>
    <t>Es la evidencia que consolida la gestión  de servicio a la ciudadanía, frente a las metas de la gestión frente al servicio ciudadano.</t>
  </si>
  <si>
    <t>Informe de Gestión de requerimientos de la Ciudadanía</t>
  </si>
  <si>
    <t>Trámite y gestión de los requerimientos (peticiones, quejas, reclamos, solicitudes) de la ciudadanía.</t>
  </si>
  <si>
    <t>Mensualmente</t>
  </si>
  <si>
    <t xml:space="preserve">Certificado de confiabilidad </t>
  </si>
  <si>
    <t>Certificado de confiabilidad de la información publicada por las entidades de la guía de trámites y servicios y mapa callejero.</t>
  </si>
  <si>
    <t>Compromete secretos comerciales, industriales, profesionales</t>
  </si>
  <si>
    <t xml:space="preserve">Estándares e indicadores de trámites </t>
  </si>
  <si>
    <t xml:space="preserve">Informe estadístico Estándares e indicadores de los trámites recibidos y atendidos. </t>
  </si>
  <si>
    <t>Liquidaciones</t>
  </si>
  <si>
    <t xml:space="preserve">Documento de código de barras que se genera a través del SAP de la Secrearìa Distrital de Hacienda, para lagunos tramites de Bomberos Bogotá. </t>
  </si>
  <si>
    <t>Cuando es requerido por la ciudadanìa</t>
  </si>
  <si>
    <t>Informes del Defensor de la Ciudadanía</t>
  </si>
  <si>
    <t>Registro de las acciones y gestion realizada por la defensoria del ciudadano.</t>
  </si>
  <si>
    <t>Semestralmente</t>
  </si>
  <si>
    <t>Recibos de caja manual</t>
  </si>
  <si>
    <t>Documento por el cual se radica a solicitud de la ciudadanìa un servicio como por ejemplo: aglomenraciones, revisiones de proyectos, entre otros.</t>
  </si>
  <si>
    <t>Informe de respuestas extemporaneas</t>
  </si>
  <si>
    <t>Es un reporte dirijido a la oficina de asuntos disciplinarios sobre las respuestas dadas a la ciudadania fuera de los tiempos legales.</t>
  </si>
  <si>
    <t>Informe de seguimiento a la calidad de la respuesta</t>
  </si>
  <si>
    <t>Es el reporte de los resultados obtenidos frente a la verficacion aleatoria a la calidad de las respuestas brindadas a la ciudadania.</t>
  </si>
  <si>
    <t>Junio 24 de 2025</t>
  </si>
  <si>
    <t>Plan adquisiciones</t>
  </si>
  <si>
    <t>Corresponde a la relación de necesidades (órdenes de prestación de servicios, insumos y demás elementos que se requiere adquirir) para la atención de emergencias desde la subdirección operativa.</t>
  </si>
  <si>
    <t>Publicada</t>
  </si>
  <si>
    <t>Manejo</t>
  </si>
  <si>
    <t>https://www.bomberosbogota.gov.co/transparencia/contratacion/plan-anual-adquisiciones/plan-anual-adquisiciones-2021</t>
  </si>
  <si>
    <t>Necesidades de capacitación para el PIC - plan institucional de capacitacion.</t>
  </si>
  <si>
    <t>Es la relación de capacitaciones y formación que los uniformados requieren para complementar sus conocimientos para la atención de emergencias.</t>
  </si>
  <si>
    <t>https://www.bomberosbogota.gov.co/transparencia/planeacion/planes-estrategicos-sectoriales-institucionales/plan-institucional-capacitacion</t>
  </si>
  <si>
    <t>Planes tácticos: incendios búsqueda y rescate, MATPEL</t>
  </si>
  <si>
    <t>Son las estrategias que implementará la subdirección Operativa, en relación con la atención de emergencias. (Reposan en el FURD)</t>
  </si>
  <si>
    <t>No Publicada</t>
  </si>
  <si>
    <t>Carpeta local en computador</t>
  </si>
  <si>
    <t>Requerimientos de satisfacción de necesidades</t>
  </si>
  <si>
    <t>Corresponden a las comunicaciones que como área misional se hace a las demás áreas de la Entidad para que se apoyen la atención de emergencias en sus modalidades.</t>
  </si>
  <si>
    <t>ControlDOC</t>
  </si>
  <si>
    <t>Plan de acción Subdirección Operativa</t>
  </si>
  <si>
    <t>Es el plan que contiene las metas de la Subdirección operativa y las actividades generales que lo componen.</t>
  </si>
  <si>
    <t>https://www.bomberosbogota.gov.co/transparencia/planeacion/planes/plan-acci%C3%B3n-institucional</t>
  </si>
  <si>
    <t>Planes tácticos de las especialidades</t>
  </si>
  <si>
    <t>Información Física</t>
  </si>
  <si>
    <t xml:space="preserve">Informe de atención de incidentes </t>
  </si>
  <si>
    <t xml:space="preserve">Es el informe que da cuenta de la atención de incidentes en las modalidades de incendios, búsqueda y rescate,  y materiales peligrosos. </t>
  </si>
  <si>
    <t>Fisico</t>
  </si>
  <si>
    <t>Archivo de Gestión</t>
  </si>
  <si>
    <t>Evaluación de la operación</t>
  </si>
  <si>
    <t>Corresponde a la verificación de las condiciones en la prestación del servicio, la satisfacción de los grupos de interés y la respuesta oportuna frente a las emergencias asignadas a la UAECOB.</t>
  </si>
  <si>
    <t>One Drive</t>
  </si>
  <si>
    <t>Planes de mejoramiento</t>
  </si>
  <si>
    <t>Son las acciones que permiten generar transformaciones positivas en la gestión institucional desde el quehacer misional.</t>
  </si>
  <si>
    <t>Ruta de la calidad - Sistema de Gestión Institucional</t>
  </si>
  <si>
    <t>Base de datos de registro de incidentes y emergencias.</t>
  </si>
  <si>
    <t>La base de datos se alimenta de tres fuentes:
Un reporte de via radio durante atencion y post atencion.
Minuta de guardia
FURD.</t>
  </si>
  <si>
    <t>Según requerimiento</t>
  </si>
  <si>
    <t>La base de datos esta asociada al correo de la central de radios. (Solo lo manejan personas de la oficina principal 10 personas)</t>
  </si>
  <si>
    <t>ALTA</t>
  </si>
  <si>
    <t>Formato unico de recoleccion de datos. FURD</t>
  </si>
  <si>
    <t>Formato unico de recoleccion de datos (FURD)</t>
  </si>
  <si>
    <t>Físico</t>
  </si>
  <si>
    <t>Permanecen en cada estacion. TRD 1 o 2 años. Luego a archivo central (UAECOB) y luego a archivo Distrital.</t>
  </si>
  <si>
    <t>Estacion, archivo central o archivo distrital dependiendo de TRD.</t>
  </si>
  <si>
    <t>Minuta de guardia/Entradas y salidas/Acta de relevo.</t>
  </si>
  <si>
    <t>Minuta de guardia
Entradas y salidas
Acta de relevo</t>
  </si>
  <si>
    <t>Formatos sistema de comando de incidentes.</t>
  </si>
  <si>
    <t>Dependiendo de la complejidad del incidente se aplican formatos. Formatos 201/207/211.
Hace parte de una metodologia de administracion de emergencias USAID BHA (Oficina de ayuda humanitaria).</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</si>
  <si>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</si>
  <si>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</si>
  <si>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</si>
  <si>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 xml:space="preserve">Físico / Electrónico </t>
  </si>
  <si>
    <t>Base de datos (.mdb, .sql)</t>
  </si>
  <si>
    <t xml:space="preserve">Reduccion </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</si>
  <si>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</si>
  <si>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</si>
  <si>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</si>
  <si>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</si>
  <si>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Concepto de revisión de proyectos y concepto técnico de la revisión de condiciones de seguridad humana en establecimientos públicos y comerciales.</t>
  </si>
  <si>
    <t>Programación de realización de conceptos de seguridad humana en aglomeraciones y pirotecnia</t>
  </si>
  <si>
    <t>Emisión de  conceptos técnicos favorables y no favorables, para las aglomeraciones de púbico solicitadas a través de la plataforma distrital SUGA y radicados para pirotecnia</t>
  </si>
  <si>
    <t>Sistema de Información</t>
  </si>
  <si>
    <t>Políticas y Programación de realización de revisiones técnicas</t>
  </si>
  <si>
    <t>Políticas y Programación de realización de revisiones técnicas de seguridad humana y protección contra incendios solicitadas por los establecimiento de comercio.</t>
  </si>
  <si>
    <t>Ley 1755 de 2015, artículo 24.</t>
  </si>
  <si>
    <t>Los secretos comerciales, industriales y profesionales, así como los estipulados en el parágrafo del artículo 77 de la Ley 1474 de 2011</t>
  </si>
  <si>
    <t>Información exceptuada por daño de derechos a personas naturales o jurídicas. Artículo 18 Ley 1712 de 2014</t>
  </si>
  <si>
    <t>Ley 1564 de 2012, articulo 123</t>
  </si>
  <si>
    <t>El debido proceso y la igualdad de las partes de los procesos judiciales</t>
  </si>
  <si>
    <t>Información exceptuada por daño a los intereses públicos. Artículo 19 Ley 1712 de 2014</t>
  </si>
  <si>
    <t>Pública Reservada</t>
  </si>
  <si>
    <t>Información Publica</t>
  </si>
  <si>
    <t>Información Publica Clasificada</t>
  </si>
  <si>
    <t>Información Publica Reservada</t>
  </si>
  <si>
    <t>X</t>
  </si>
  <si>
    <t>PROCESO GESTIÓN TECNOLOGÍAS DE LA INFORMACIÓN Y LAS COMUNICACIONES</t>
  </si>
  <si>
    <t>TIC-MN02-FT01</t>
  </si>
  <si>
    <t xml:space="preserve">
</t>
  </si>
  <si>
    <t>HERRAMIENTA DE CLASIFICACIÓN DE ACTIVOS DE INFORMACIÓN</t>
  </si>
  <si>
    <t>Fecha:</t>
  </si>
  <si>
    <t xml:space="preserve">FECHA DE  ELABORACIÓN / ACTUALIZACIÓN </t>
  </si>
  <si>
    <t>20 DE OCTUBRE DEL 2025</t>
  </si>
  <si>
    <t>Software</t>
  </si>
  <si>
    <t xml:space="preserve">Datos sensibles relacionados con liquidacion de nomina </t>
  </si>
  <si>
    <t>SIAP.- NOMINA.- Desarrollo In house.- Ana Mercedes Orjuela (Custodia)</t>
  </si>
  <si>
    <t>Mensual</t>
  </si>
  <si>
    <t>Gestión del Talento Humano</t>
  </si>
  <si>
    <t>Base de Datos</t>
  </si>
  <si>
    <t>Exceles que se descargan de SIAP</t>
  </si>
  <si>
    <t>Repositorio One-Drive Corporativo</t>
  </si>
  <si>
    <t>Información Física/Digital</t>
  </si>
  <si>
    <t>Historias Laborales</t>
  </si>
  <si>
    <t>Historias laborales se guardan en segundo piso y en digital y permanecen tambien los exámenes medicos ocupacionales/actos administrativos.</t>
  </si>
  <si>
    <t>Sharepoint y Archivo Fisico de Gestión</t>
  </si>
  <si>
    <t>Total</t>
  </si>
  <si>
    <t>Planes institucionales</t>
  </si>
  <si>
    <t>Los planes institucionales se publican en la seccion de transparencia (7 planes): Plan de previsión de RRHH, Plan anual de vacantes, Plan Institucional de capacitación, Plan de Bienestar de Incentivos, Plan anual de SG-SST, Plan de Integridad</t>
  </si>
  <si>
    <t>Anual</t>
  </si>
  <si>
    <t>Segundo Semestre 2025</t>
  </si>
  <si>
    <t>Información interna y externa</t>
  </si>
  <si>
    <t>CONTROLDOC, Se manejan todas las socilitudes, respuestas, correspondencia interna.</t>
  </si>
  <si>
    <t xml:space="preserve">Escala Salarial </t>
  </si>
  <si>
    <t>Actas de comités</t>
  </si>
  <si>
    <t>Actas de comité de Convivencia, mujer y género, reubicaciones</t>
  </si>
  <si>
    <t>La información tiene tanto contenido publico como reservado o clasificado</t>
  </si>
  <si>
    <t xml:space="preserve">Ley 1581 de 2012
Ley 1712 de 2014, Titulo III artículo 18 
Ley 1755 de 2015 Artículo 24 y 25
Ley 1437 de 2011 Artículo 24
Sentencia SU-056 de 1995
</t>
  </si>
  <si>
    <t>Base de datos de personal UAECOB - Calidad de vida</t>
  </si>
  <si>
    <t>Información del personal y su Nucleo familiar</t>
  </si>
  <si>
    <t>Base de datos personal de Planta - Desarrollo Institucional</t>
  </si>
  <si>
    <t>Información personal de contratación del personal de planta de la Entidad</t>
  </si>
  <si>
    <t>Semanal</t>
  </si>
  <si>
    <t>Base de datos Psicosocial 2025</t>
  </si>
  <si>
    <t>Información confidencial en el cumplimiento de la Ley 1090 de 2006</t>
  </si>
  <si>
    <t>Base de datos seguimiento condición de salud</t>
  </si>
  <si>
    <t>Base de accidentalidad</t>
  </si>
  <si>
    <t>Base de reincorporación laboral y ocupacional</t>
  </si>
  <si>
    <t>Seguimiento a condición de salud del porgrama</t>
  </si>
  <si>
    <t>semanal</t>
  </si>
  <si>
    <t>Base del porgrama de acondicionamiento físico</t>
  </si>
  <si>
    <t>SIDEAP . TEMAS DEMOGRAFICOS - NO ES DE SOPORTE DE LA UAECOB_
El propietario del activo es servicio Distrital.</t>
  </si>
  <si>
    <t>Crítico</t>
  </si>
  <si>
    <t>No Crítico</t>
  </si>
  <si>
    <t>Información pública con restricción de acceso a la totalidad del contenido</t>
  </si>
  <si>
    <t>El contenido público puede ser conocido y se limitará el acceso a solicitud a contenido reservado o clasificado</t>
  </si>
  <si>
    <t>Pública Reservada / Clasificada</t>
  </si>
  <si>
    <t/>
  </si>
  <si>
    <t>Junio 18 de 2026</t>
  </si>
  <si>
    <t>CONTABILIDAD</t>
  </si>
  <si>
    <t>Soportes de nomina</t>
  </si>
  <si>
    <t>Lotes de pago y soporte de informacion mensual de nomina de funcionarios (sin identificacion del funcionario), y la digital la informacion sensible que se maneja en el mismo es solo numero de documento y los valores a pagar. Apartir de la informacion entregada por la Sub. Gestion Humana a través de un plano de informe financiero nomina para despues ser trasladado a un archivo excel.</t>
  </si>
  <si>
    <t>Gestion de Recursos</t>
  </si>
  <si>
    <t>NOMINA</t>
  </si>
  <si>
    <t>Conciliacion de nomina y revision - En esta fase se realiza la discriminacion de los factores de nomina como son los valores a pagar, los conceptos, devengados y descuentos de forma generalizada. Esta informacion se obtine mediante plano que es remitido a Bogdata en los respetivos pagos realizados por la entidad, despues de obtener el mismo, el proceso es copiar y transformarlo en una hoja de claculo de informacion para espues ser cargado de forma Manual al Programa Contable de PCT.</t>
  </si>
  <si>
    <t xml:space="preserve">Elaboración de conciliaciones de Ingresos Vs Reportes de Hacienda. </t>
  </si>
  <si>
    <t>Se realiza con base en la conciliación de ingresos y  los reportes enviados por Hacienda, mediante archivos de funcionamiento, inversion y ingresos reportados de forma mensual y los cuales corresponden a los movimiento que fueron procesados duarante el periodo contable.</t>
  </si>
  <si>
    <t>Elaboración de los Comprobantes de Causación y pago de Nomina</t>
  </si>
  <si>
    <t>Se elabora con base en la información suministrada de forma mensualisada por el area de Sub. Gestion Humana, despues de ello se procede a realizar las bases para el posterior cargue en PCT.</t>
  </si>
  <si>
    <t>Cuentas de Proveedores</t>
  </si>
  <si>
    <t>La revisión se hace de acuerdo a los soportes allegados por cada proveedor previa revisión del área financiera; el área contable verifica: el certificado de cumplimiento valor, aportes a seguridad social, certificado del contador en los casos que se requiera o constancia del Represante Legal o Revisor Fiscal luego se causa contablemente y por  último se causa en el aplicativo Financiero quedando listo para pago</t>
  </si>
  <si>
    <t>Web (.html, .htmls)</t>
  </si>
  <si>
    <t>Conciliación inventarios</t>
  </si>
  <si>
    <t>Se hace con relación a la información suministrada por el grupo de inventarias hacia contabilidad con el fin de verificar  libros de inventarios NO procesamos informacion de ninguna indole.</t>
  </si>
  <si>
    <t>Soportes de Seguridad Social</t>
  </si>
  <si>
    <t>Lotes de pago y soporte de la informacion mensual de pago de seguridad social  de los funcionarios, sin números de documentos solo el pago respectivo a cada fondo y cada EPS .</t>
  </si>
  <si>
    <t>SEGURIDAD SOCIAL</t>
  </si>
  <si>
    <t>Conciliación de Seguridad Social y revisión , se obtiene el archivo de Sub. Gestion humana mediante correo electrónico y se verifica que lo físico y lo digital producido mediante plano corresponda de forma correcta entre lo liquidado y lo pagado.</t>
  </si>
  <si>
    <t>RECIPROCAS</t>
  </si>
  <si>
    <t xml:space="preserve">Conciliación de cuentas de servicios públicos de Agua , Servicio de telefonia e internet </t>
  </si>
  <si>
    <t>SENTENCIAS</t>
  </si>
  <si>
    <t>Conciliación de Pagos por concepto de Sentencias  y cargue de información en Siproj Web, mediante físicos que son producidos por el área Sub.Juridica de la Entidad que posteriormente realizado el pago por Hacienda se procede a realizar el cargue de la información en el programa enteriormente descrito y del cual, se obtine información mensual para la conciliación entre lo pagado y lo soportado.</t>
  </si>
  <si>
    <t>DEPRECIACION</t>
  </si>
  <si>
    <t>Conciliación de preciaciones de bienes y activos de la UAECOB, de los bienes que se encuentran dentro de los inventarios que ha medida que pasa el agotamiento de la vida útil sufre el gasto de forma mensualizada, para ello se obtiene información del paquete contable PCT , almacén y inventarios para la respectiva conciliación que se realiza mediante archivo procesado.</t>
  </si>
  <si>
    <t>Junio 1 de 2026</t>
  </si>
  <si>
    <t>GRUPO -OPS</t>
  </si>
  <si>
    <t xml:space="preserve">Base de relación de contratistas </t>
  </si>
  <si>
    <t>El sistema de contratación arroja la información de los contratistas, la cual, hace parte  para el seguimiento de los procesos contractuale y su ejecución.</t>
  </si>
  <si>
    <t>Repositorio Sharepoint</t>
  </si>
  <si>
    <t>DOCUMENTAL</t>
  </si>
  <si>
    <t xml:space="preserve">FUID ARCHIVO CENTRAL </t>
  </si>
  <si>
    <t xml:space="preserve">Inventario relacionado de toda la documentación que reposa en el archivo central correspondiente a la UAECOB </t>
  </si>
  <si>
    <t>FUID TRANSFERENCIA SECUNDARIA AÑO 2022</t>
  </si>
  <si>
    <t xml:space="preserve">Inventario donde se encuentra relacionada la documentación que cumple su tiempo de retención con TVD (Tabla de Valoración Documental) la cual, será transferida para conservación total del Archivo Distrital de Bogotá </t>
  </si>
  <si>
    <t xml:space="preserve">ARCHIVOS DIGITALIZADOS </t>
  </si>
  <si>
    <t xml:space="preserve">SharePoint - Archivo principal, donde se encuentran todas las imágenes de los expedientes de mayor consulta. </t>
  </si>
  <si>
    <t xml:space="preserve">Tera - Archivo de respaldo, donde se encuentran todas las imágenes de los expedientes de mayor consulta. </t>
  </si>
  <si>
    <t>CONTRATOS PROVEEDORES</t>
  </si>
  <si>
    <t xml:space="preserve">Contrato 409-2021 Procesos y Servicios, relación contractual, presupuestal y ejecución </t>
  </si>
  <si>
    <t xml:space="preserve">Contrato 196-2025 Orden de compra 142556 Servicios Postales Nacionales 4/72, relación contractual, presupuestal y ejecución </t>
  </si>
  <si>
    <t>AMBIENTAL</t>
  </si>
  <si>
    <t>Gestión Ambiental (1)</t>
  </si>
  <si>
    <t>Carpeta, donde  se encuentran diferentes bases de información sobre el área ambiental de la SGC desde 2020</t>
  </si>
  <si>
    <t>SUPERVISIÓN CONTRATOS VIGENTES</t>
  </si>
  <si>
    <t>Cuentas de diferentes  contratos celebrados con la entidad</t>
  </si>
  <si>
    <t>Gestión Ambiental</t>
  </si>
  <si>
    <t>Carpeta, se encuentran diferentes bases de información sobre el área ambiental de la SGC desde 2020</t>
  </si>
  <si>
    <t>Estudios Previos</t>
  </si>
  <si>
    <t>Piezas Graficas Programas</t>
  </si>
  <si>
    <t>Piezas gráficas realizadas por comunicaciones para apoyo del área ambiental</t>
  </si>
  <si>
    <t>Documento gráfico (.jpg, .gif, .png, .tif, .ttf)</t>
  </si>
  <si>
    <t>Datos Adjuntos</t>
  </si>
  <si>
    <t>Archivos varios</t>
  </si>
  <si>
    <t>Compresión (.zip, .rar)</t>
  </si>
  <si>
    <t>Grabaciones</t>
  </si>
  <si>
    <t xml:space="preserve">Grabaciones de capacitaciones realizadas a contratos explicando temas de criterios ambientalles </t>
  </si>
  <si>
    <t>Audio (.wav, .mid, .mp3, .ogg)</t>
  </si>
  <si>
    <t>Gestión Ambiental 2022</t>
  </si>
  <si>
    <t>En la Carpeta, se encuentran diferentes bases de información sobre el área ambiental de la SGC desde 2022</t>
  </si>
  <si>
    <t>Consumo agua energía y gas</t>
  </si>
  <si>
    <t>Reportes de consumo de servicios públicos de la entidad</t>
  </si>
  <si>
    <t>Informe de pago Diciembre y enero</t>
  </si>
  <si>
    <t>Información sobre pagos a contratista</t>
  </si>
  <si>
    <t>DOCUMENTOS PRECONTRATUALES PISCINA 2023</t>
  </si>
  <si>
    <t>Documentos de contratación de proceso de objeto de mantenimiento de piscinas kennedy y BRAE</t>
  </si>
  <si>
    <t xml:space="preserve">AMBIENTAL </t>
  </si>
  <si>
    <t>ALLINGENIERIA</t>
  </si>
  <si>
    <t>Carpeta del contratista ALLINGENIERIA</t>
  </si>
  <si>
    <t>Información visitas Estaciones</t>
  </si>
  <si>
    <t>Documentos de visitas a Estaciones de bomberos para revisión ambiental</t>
  </si>
  <si>
    <t>Actas verificación parámetros</t>
  </si>
  <si>
    <t>Actas capacitaciones</t>
  </si>
  <si>
    <t>Capacitaciones ralizadas en las estaciones  en temas ambientales</t>
  </si>
  <si>
    <t>Herramienta huella de carbono</t>
  </si>
  <si>
    <t xml:space="preserve">Carpeta en excel para cálculo de huella de carbono de la entidad </t>
  </si>
  <si>
    <t>SEGUROS</t>
  </si>
  <si>
    <t xml:space="preserve">Base de datos </t>
  </si>
  <si>
    <t>Evidencias del proceso de indemnizaciòn -  reclamaciones al programa de seguros</t>
  </si>
  <si>
    <t>Expediente de seguros</t>
  </si>
  <si>
    <t>INVENTARIOS</t>
  </si>
  <si>
    <t>Toma Física de Inventarios</t>
  </si>
  <si>
    <t>Planillas, Relación individualizada de bienes en toma fisica de inventario por estación y tercero a cargo.</t>
  </si>
  <si>
    <t>Bianualmente</t>
  </si>
  <si>
    <t>Actas de traslado de elementos</t>
  </si>
  <si>
    <t>INFRAESTRUCTURA</t>
  </si>
  <si>
    <t>AVALUOS</t>
  </si>
  <si>
    <t xml:space="preserve">Se consolida información de levantamiento arquitectónico de las edificaciones a cargo de UAECOB, e información de insumos para el informe de avaluos de las estaciones. </t>
  </si>
  <si>
    <t>EQUIPO DE INFRAESTRUCTURA</t>
  </si>
  <si>
    <t xml:space="preserve">En esta carpeta se relaciona información de las visitas a las estaciones por parte del equipo de infraestructura, informes de locativas, información financiera y de liquidación de los contratos del área de infraestructura. </t>
  </si>
  <si>
    <t>GESTION PREDIAL</t>
  </si>
  <si>
    <t xml:space="preserve">En la carpeta gestión predial se guarda información de las titularidades de ls estaciones, actas de enrtega, informes al DADEP de los predios más actas e informes. </t>
  </si>
  <si>
    <t>LOCATIVAS</t>
  </si>
  <si>
    <t xml:space="preserve">En locativas se archiva la relación de solicitudes y necesidades de la estaciones que se allegan desde el personal, los uniformados y otras equipos de trabajo. </t>
  </si>
  <si>
    <t>INSPECCION RUTINARIA - PLANTA ELECTRICA EDIFICIO COMANDO</t>
  </si>
  <si>
    <t>El registro de cada inspección diaria de los niveles generales visuales del equipo y reporte de anomalías de la planta eléctrica del edificio comando.</t>
  </si>
  <si>
    <t>ADMINISTRATIVA</t>
  </si>
  <si>
    <t>SOLICITUDES DE BIENES ADMINISTRATIVOS (PAPELERIA, SUMINISTRO DE IMPRESIÓN, E INSUMOS DE LAVADORAS)</t>
  </si>
  <si>
    <t>Solicitud por medio de la cual se registran todas las solicitudes de bienes administrativos que solicitan las áreas administrativas y misionales de la Entidad.</t>
  </si>
  <si>
    <t>SOLICITUDES DE SERVICIO ADMINISTRATIVOS (SERVICIO DE ASEO Y CAFETERIA Y SERVICIOS DE VIGILANCIA)</t>
  </si>
  <si>
    <t>Solicitud por medio de la cual se registran todas las solicitudes de servicios administrativos que solicitan las áreas administrativas y misionales de la Entidad.</t>
  </si>
  <si>
    <t>ALMACEN</t>
  </si>
  <si>
    <t xml:space="preserve">CARPETA DE MOVIMIENTOS DE INGRESOS Y REINTEGROS </t>
  </si>
  <si>
    <t>Comprobantes de ingresos a almacen por compras  por comodatos y reintegros efectuados para su corespondiente procesos</t>
  </si>
  <si>
    <t>CARPETA DE MOVIMIENTOS DE SALIDAS Y BAJAS</t>
  </si>
  <si>
    <t>Comprobantes de salida de bienes entregados al servicio y bajas de bienes que se emiten mediante resoluciones emitidas por la direccion.</t>
  </si>
  <si>
    <t>Noviembre 18 de 2024</t>
  </si>
  <si>
    <t>20 de mayo del 2026</t>
  </si>
  <si>
    <t>Código TRD</t>
  </si>
  <si>
    <t>Corresponde al análisis que se realiza a las condiciones climatológicas a través de fuentes oficiales y con plataformas con las cuales cuenta la entidad, con este se valida las condiciones en el distrito capital.</t>
  </si>
  <si>
    <t>Es la construcción en prospectiva de escenarios de riesgo que le permite a la Cuerpo Oficial Bomberos Bogotá prepararse para la atención eficiente de las emergencias.</t>
  </si>
  <si>
    <t>Son documentos que le permiten a la gestión misional del Cuerpo Oficial Bomberos Bogotá, estandarizar su actuar a partir de análisis previos, encaminados a generar el mayor impacto en la atención de emergencias.</t>
  </si>
  <si>
    <t>Desarrollo de cursos virtuales y presenciales en el trascurso del año, dirigidos a la comunidad infantil del Distrito Capital en temas de prevención, reducción y generación de conocimiento para gestionar los riesgos a los que está expuesta la comunidad, desde su núcleo familiar hasta el entorno educativo; tales como: Bomberitos en la estación, en el entorno educativo, de Corazón, en el Territorio, salvando patas, Vivienda segura, Comercio seguro, industria segura, pólvora, vientos, prevención en incendios forestales y propiedad horizontal.</t>
  </si>
  <si>
    <t>Constancias y certificaciones de participación de capacitaciones a la ciudadanía en general, en temas de prevención de incidentes y su certificación, actas e informes finales de las capacitaciones realizadas, cursos y material didáctico virtual.</t>
  </si>
  <si>
    <t>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t>
  </si>
  <si>
    <t xml:space="preserve">Solicitudes de cursos y capacitaciones recibidas a través de los correos institucionales capacitación comunitaria, capacitación empresarial y los requerimientos de la plataforma Bogotá te escucha (SDQS-Derechos de petición). </t>
  </si>
  <si>
    <t>Emisión de conceptos técnicos, para las aglomeraciones de púbico solicitadas a través de la plataforma distrital SUGA y radicados para pirotecnia</t>
  </si>
  <si>
    <t>Procesamiento digital de información LIDAR para la obtención de vegetación y pendientes para los análisis necesarios para el proceso de monitoreo de incendios forestales</t>
  </si>
  <si>
    <t>Se efectúa la obtención del DTS y DTM con el cual se realizan análisis de propagación y visualización para los procesos de monitoreo y modelado de propagación de incendios forestales</t>
  </si>
  <si>
    <t>N/A: seleccionar cuando los activos de información son software, hardware o servicios.</t>
  </si>
  <si>
    <t>SIDEAP . TEMAS DEMOGRAFICOS - NO ES DE SOPORTE DE LA Cuerpo Oficial Bomberos Bogotá_
El propietario del activo es servicio Distrital.</t>
  </si>
  <si>
    <t>- Públicos
- Privados
- Semi-privados
- Sensibles
- De Población Vulnerable</t>
  </si>
  <si>
    <t xml:space="preserve">- Privados
</t>
  </si>
  <si>
    <t xml:space="preserve">- Privados
- Sensibles
</t>
  </si>
  <si>
    <t>No tiene datos personales</t>
  </si>
  <si>
    <t xml:space="preserve">- Públicos
- Privados
- Semi-privados
- Sensibles
</t>
  </si>
  <si>
    <t xml:space="preserve">- Públicos
- Semi-privados
</t>
  </si>
  <si>
    <t xml:space="preserve">- Públicos
</t>
  </si>
  <si>
    <t xml:space="preserve">- Públicos
- Privados
- Semi-privados
</t>
  </si>
  <si>
    <t xml:space="preserve">- Públicos
- Privados
</t>
  </si>
  <si>
    <t>- Públicos
- Privados
- Sensibles
- De Población Vulnerable</t>
  </si>
  <si>
    <t xml:space="preserve">- Semi-privados
</t>
  </si>
  <si>
    <t xml:space="preserve">- Sensibles
</t>
  </si>
  <si>
    <t xml:space="preserve">- Públicos
- Privados
- Sensibles
</t>
  </si>
  <si>
    <t>Junio 30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</si>
</sst>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theme="1"/>
      <name val="Calibri"/>
      <family val="2"/>
      <scheme val="minor"/>
    </font>
    <font>
      <b/>
      <sz val="18"/>
      <color theme="1"/>
      <name val="Calibri"/>
      <family val="2"/>
      <scheme val="minor"/>
    </font>
    <font>
      <b/>
      <sz val="12"/>
      <color theme="1"/>
      <name val="Arial"/>
      <family val="2"/>
    </font>
    <font>
      <sz val="11"/>
      <color theme="1"/>
      <name val="Arial"/>
      <family val="2"/>
    </font>
    <font>
      <b/>
      <sz val="16"/>
      <color theme="1"/>
      <name val="Arial"/>
      <family val="2"/>
    </font>
    <font>
      <sz val="9"/>
      <name val="Arial"/>
      <family val="2"/>
    </font>
    <font>
      <b/>
      <sz val="14"/>
      <color theme="1"/>
      <name val="Calibri"/>
      <family val="2"/>
      <scheme val="minor"/>
    </font>
    <font>
      <i/>
      <sz val="10"/>
      <color theme="1"/>
      <name val="Calibri"/>
      <family val="2"/>
      <scheme val="minor"/>
    </font>
    <font>
      <b/>
      <sz val="11"/>
      <name val="Calibri"/>
      <family val="2"/>
      <scheme val="minor"/>
    </font>
    <font>
      <b/>
      <sz val="14"/>
      <name val="Calibri"/>
      <family val="2"/>
      <scheme val="minor"/>
    </font>
    <font>
      <i/>
      <sz val="12"/>
      <color theme="1"/>
      <name val="Arial"/>
      <family val="2"/>
    </font>
    <font>
      <b/>
      <sz val="28"/>
      <color theme="1"/>
      <name val="Arial"/>
      <family val="2"/>
    </font>
    <font>
      <i/>
      <sz val="12"/>
      <name val="Arial"/>
      <family val="2"/>
    </font>
    <font>
      <b/>
      <sz val="12"/>
      <name val="Arial"/>
      <family val="2"/>
    </font>
    <font>
      <sz val="12"/>
      <name val="Arial"/>
      <family val="2"/>
    </font>
    <font>
      <sz val="12"/>
      <color theme="1"/>
      <name val="Arial"/>
      <family val="2"/>
    </font>
    <font>
      <sz val="11"/>
      <color theme="0"/>
      <name val="Arial"/>
      <family val="2"/>
    </font>
    <font>
      <b/>
      <sz val="9"/>
      <color indexed="81"/>
      <name val="Tahoma"/>
      <family val="2"/>
    </font>
    <font>
      <sz val="9"/>
      <color indexed="81"/>
      <name val="Tahoma"/>
      <family val="2"/>
    </font>
    <font>
      <sz val="8"/>
      <color indexed="81"/>
      <name val="Tahoma"/>
      <family val="2"/>
    </font>
    <font>
      <sz val="12"/>
      <color theme="1" tint="0.499984740745262"/>
      <name val="Arial"/>
      <family val="2"/>
    </font>
    <font>
      <sz val="12"/>
      <color rgb="FFFF0000"/>
      <name val="Arial"/>
      <family val="2"/>
    </font>
    <font>
      <u/>
      <sz val="11"/>
      <color theme="10"/>
      <name val="Calibri"/>
      <family val="2"/>
      <scheme val="minor"/>
    </font>
    <font>
      <b/>
      <i/>
      <sz val="12"/>
      <color theme="1"/>
      <name val="Arial"/>
      <family val="2"/>
    </font>
    <font>
      <b/>
      <i/>
      <sz val="12"/>
      <name val="Arial"/>
      <family val="2"/>
    </font>
    <font>
      <u/>
      <sz val="12"/>
      <color theme="10"/>
      <name val="Arial"/>
      <family val="2"/>
    </font>
    <font>
      <sz val="12"/>
      <color rgb="FF000000"/>
      <name val="Arial"/>
      <family val="2"/>
    </font>
    <font>
      <sz val="12"/>
      <color theme="0"/>
      <name val="Arial"/>
      <family val="2"/>
    </font>
    <font>
      <sz val="11"/>
      <color theme="1"/>
      <name val="Calibri"/>
      <family val="2"/>
    </font>
    <font>
      <sz val="12"/>
      <color theme="1"/>
      <name val="Arial"/>
    </font>
    <font>
      <sz val="12"/>
      <color rgb="FFFF0000"/>
      <name val="Arial"/>
    </font>
    <font>
      <sz val="12"/>
      <name val="Arial"/>
    </font>
    <font>
      <sz val="11"/>
      <color theme="0"/>
      <name val="Arial"/>
    </font>
    <font>
      <sz val="12"/>
      <color theme="1"/>
      <name val="Calibri"/>
      <family val="2"/>
      <scheme val="minor"/>
    </font>
    <font>
      <sz val="11"/>
      <name val="Calibri"/>
      <family val="2"/>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59999389629810485"/>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theme="5" tint="0.79998168889431442"/>
        <bgColor indexed="64"/>
      </patternFill>
    </fill>
    <fill>
      <patternFill patternType="solid">
        <fgColor rgb="FF00B050"/>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23" fillId="0" borderId="0" applyNumberFormat="0" applyFill="0" applyBorder="0" applyAlignment="0" applyProtection="0"/>
    <xf numFmtId="0" fontId="4" fillId="0" borderId="0"/>
  </cellStyleXfs>
  <cellXfs count="530">
    <xf numFmtId="0" fontId="0" fillId="0" borderId="0" xfId="0"/>
    <xf numFmtId="0" fontId="0" fillId="0" borderId="1" xfId="0" applyBorder="1"/>
    <xf numFmtId="0" fontId="0" fillId="0" borderId="2" xfId="0" applyBorder="1" applyAlignment="1">
      <alignment horizontal="center"/>
    </xf>
    <xf numFmtId="0" fontId="0" fillId="0" borderId="2" xfId="0" applyBorder="1"/>
    <xf numFmtId="0" fontId="0" fillId="0" borderId="3" xfId="0" applyBorder="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wrapText="1"/>
    </xf>
    <xf numFmtId="0" fontId="0" fillId="0" borderId="4"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4"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0" fillId="0" borderId="5" xfId="0" applyBorder="1"/>
    <xf numFmtId="0" fontId="0" fillId="0" borderId="0" xfId="0" applyAlignment="1">
      <alignment horizontal="center"/>
    </xf>
    <xf numFmtId="0" fontId="0" fillId="0" borderId="6" xfId="0" applyBorder="1"/>
    <xf numFmtId="0" fontId="2" fillId="0" borderId="5" xfId="0" applyFont="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2" fillId="0" borderId="6" xfId="0" applyFont="1" applyBorder="1" applyAlignment="1">
      <alignment vertical="center" wrapText="1"/>
    </xf>
    <xf numFmtId="0" fontId="3" fillId="0" borderId="4" xfId="0" applyFont="1" applyBorder="1" applyAlignment="1">
      <alignment vertical="center"/>
    </xf>
    <xf numFmtId="0" fontId="0" fillId="0" borderId="7" xfId="0" applyBorder="1"/>
    <xf numFmtId="0" fontId="0" fillId="0" borderId="8" xfId="0" applyBorder="1" applyAlignment="1">
      <alignment horizontal="center"/>
    </xf>
    <xf numFmtId="0" fontId="0" fillId="0" borderId="8" xfId="0" applyBorder="1"/>
    <xf numFmtId="0" fontId="0" fillId="0" borderId="9" xfId="0" applyBorder="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6" fillId="2" borderId="0" xfId="0" quotePrefix="1" applyFont="1" applyFill="1" applyAlignment="1" applyProtection="1">
      <alignment horizontal="center" vertical="center"/>
      <protection locked="0"/>
    </xf>
    <xf numFmtId="0" fontId="0" fillId="3" borderId="0" xfId="0" applyFill="1"/>
    <xf numFmtId="0" fontId="0" fillId="3" borderId="0" xfId="0" applyFill="1" applyAlignment="1">
      <alignment horizontal="center"/>
    </xf>
    <xf numFmtId="0" fontId="0" fillId="3" borderId="0" xfId="0" applyFill="1" applyAlignment="1">
      <alignment vertical="top"/>
    </xf>
    <xf numFmtId="0" fontId="4" fillId="3" borderId="0" xfId="0" applyFont="1" applyFill="1" applyAlignment="1">
      <alignment horizontal="center" vertical="center" wrapText="1"/>
    </xf>
    <xf numFmtId="0" fontId="0" fillId="3" borderId="0" xfId="0" applyFill="1" applyAlignment="1">
      <alignment horizontal="left"/>
    </xf>
    <xf numFmtId="0" fontId="1"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xf numFmtId="0" fontId="7" fillId="4" borderId="10" xfId="0" applyFont="1" applyFill="1" applyBorder="1" applyAlignment="1">
      <alignment vertical="center"/>
    </xf>
    <xf numFmtId="0" fontId="7" fillId="4" borderId="11" xfId="0" applyFont="1" applyFill="1" applyBorder="1" applyAlignment="1">
      <alignment horizontal="center"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8" fillId="7" borderId="13" xfId="0" applyFont="1" applyFill="1" applyBorder="1" applyAlignment="1">
      <alignment vertical="center" wrapText="1"/>
    </xf>
    <xf numFmtId="0" fontId="9" fillId="8" borderId="11" xfId="0" applyFont="1" applyFill="1" applyBorder="1" applyAlignment="1">
      <alignment vertical="center" wrapText="1"/>
    </xf>
    <xf numFmtId="0" fontId="9" fillId="8" borderId="10" xfId="0" applyFont="1" applyFill="1" applyBorder="1" applyAlignment="1">
      <alignment vertical="center" wrapText="1"/>
    </xf>
    <xf numFmtId="0" fontId="9" fillId="8" borderId="13" xfId="0" applyFont="1" applyFill="1" applyBorder="1" applyAlignment="1">
      <alignment vertical="center" wrapText="1"/>
    </xf>
    <xf numFmtId="0" fontId="9" fillId="9" borderId="11" xfId="0" applyFont="1" applyFill="1" applyBorder="1" applyAlignment="1">
      <alignment vertical="center" wrapText="1"/>
    </xf>
    <xf numFmtId="0" fontId="9" fillId="9" borderId="10" xfId="0" applyFont="1" applyFill="1" applyBorder="1" applyAlignment="1">
      <alignment vertical="center" wrapText="1"/>
    </xf>
    <xf numFmtId="0" fontId="9" fillId="10" borderId="10" xfId="0" applyFont="1" applyFill="1" applyBorder="1" applyAlignment="1">
      <alignment vertical="center" textRotation="90" wrapText="1"/>
    </xf>
    <xf numFmtId="0" fontId="9" fillId="10" borderId="13" xfId="0" applyFont="1" applyFill="1" applyBorder="1" applyAlignment="1">
      <alignment vertical="center" textRotation="90" wrapText="1"/>
    </xf>
    <xf numFmtId="0" fontId="9" fillId="10" borderId="14" xfId="0" applyFont="1" applyFill="1" applyBorder="1" applyAlignment="1">
      <alignment vertical="center" textRotation="90" wrapText="1"/>
    </xf>
    <xf numFmtId="0" fontId="4" fillId="0" borderId="15" xfId="0" applyFont="1" applyBorder="1" applyAlignment="1">
      <alignment horizontal="center" vertical="center"/>
    </xf>
    <xf numFmtId="0" fontId="10" fillId="10" borderId="10" xfId="0" applyFont="1" applyFill="1" applyBorder="1" applyAlignment="1">
      <alignment vertical="center" wrapText="1"/>
    </xf>
    <xf numFmtId="0" fontId="10" fillId="10" borderId="13" xfId="0" applyFont="1" applyFill="1" applyBorder="1" applyAlignment="1">
      <alignment vertical="center" wrapText="1"/>
    </xf>
    <xf numFmtId="0" fontId="7" fillId="4" borderId="16" xfId="0" applyFont="1" applyFill="1" applyBorder="1" applyAlignment="1">
      <alignment vertical="center"/>
    </xf>
    <xf numFmtId="0" fontId="7" fillId="4" borderId="17" xfId="0" applyFont="1" applyFill="1" applyBorder="1" applyAlignment="1">
      <alignment horizontal="center" vertical="center"/>
    </xf>
    <xf numFmtId="0" fontId="7" fillId="4" borderId="17" xfId="0" applyFont="1" applyFill="1" applyBorder="1" applyAlignment="1">
      <alignment vertical="center"/>
    </xf>
    <xf numFmtId="0" fontId="3" fillId="4" borderId="17" xfId="0" applyFont="1" applyFill="1" applyBorder="1" applyAlignment="1">
      <alignment vertical="center"/>
    </xf>
    <xf numFmtId="0" fontId="7" fillId="4" borderId="18" xfId="0" applyFont="1" applyFill="1" applyBorder="1" applyAlignment="1">
      <alignment vertical="center"/>
    </xf>
    <xf numFmtId="0" fontId="7" fillId="5" borderId="16" xfId="0" applyFont="1" applyFill="1" applyBorder="1" applyAlignment="1">
      <alignment vertical="center"/>
    </xf>
    <xf numFmtId="0" fontId="7" fillId="5" borderId="17" xfId="0" applyFont="1" applyFill="1" applyBorder="1" applyAlignment="1">
      <alignment vertical="center"/>
    </xf>
    <xf numFmtId="0" fontId="3" fillId="5" borderId="17" xfId="0" applyFont="1" applyFill="1" applyBorder="1" applyAlignment="1">
      <alignment vertical="center"/>
    </xf>
    <xf numFmtId="0" fontId="7" fillId="5" borderId="18" xfId="0" applyFont="1" applyFill="1" applyBorder="1" applyAlignment="1">
      <alignment vertical="center"/>
    </xf>
    <xf numFmtId="0" fontId="7" fillId="6" borderId="19" xfId="0" applyFont="1" applyFill="1" applyBorder="1" applyAlignment="1">
      <alignment vertical="center" wrapText="1"/>
    </xf>
    <xf numFmtId="0" fontId="7" fillId="6" borderId="20" xfId="0" applyFont="1" applyFill="1" applyBorder="1" applyAlignment="1">
      <alignment vertical="center" wrapText="1"/>
    </xf>
    <xf numFmtId="0" fontId="3" fillId="6" borderId="20" xfId="0" applyFont="1" applyFill="1" applyBorder="1" applyAlignment="1">
      <alignment vertical="center" wrapText="1"/>
    </xf>
    <xf numFmtId="0" fontId="7" fillId="6" borderId="21" xfId="0" applyFont="1" applyFill="1" applyBorder="1" applyAlignment="1">
      <alignment vertical="center" wrapText="1"/>
    </xf>
    <xf numFmtId="43" fontId="7" fillId="6" borderId="19" xfId="1" applyFont="1" applyFill="1" applyBorder="1" applyAlignment="1">
      <alignment vertical="center" wrapText="1"/>
    </xf>
    <xf numFmtId="43" fontId="3" fillId="6" borderId="20" xfId="1" applyFont="1" applyFill="1" applyBorder="1" applyAlignment="1">
      <alignment vertical="center" wrapText="1"/>
    </xf>
    <xf numFmtId="43" fontId="7" fillId="6" borderId="20" xfId="1" applyFont="1" applyFill="1" applyBorder="1" applyAlignment="1">
      <alignment vertical="center" wrapText="1"/>
    </xf>
    <xf numFmtId="0" fontId="11" fillId="7" borderId="22" xfId="0" applyFont="1" applyFill="1" applyBorder="1" applyAlignment="1">
      <alignment vertical="center" wrapText="1"/>
    </xf>
    <xf numFmtId="0" fontId="9" fillId="8" borderId="0" xfId="0" applyFont="1" applyFill="1" applyAlignment="1">
      <alignment vertical="center" wrapText="1"/>
    </xf>
    <xf numFmtId="0" fontId="9" fillId="8" borderId="23" xfId="0" applyFont="1" applyFill="1" applyBorder="1" applyAlignment="1">
      <alignment vertical="center" wrapText="1"/>
    </xf>
    <xf numFmtId="0" fontId="9" fillId="8" borderId="24" xfId="0" applyFont="1" applyFill="1" applyBorder="1" applyAlignment="1">
      <alignment vertical="center" wrapText="1"/>
    </xf>
    <xf numFmtId="0" fontId="9" fillId="9" borderId="0" xfId="0" applyFont="1" applyFill="1" applyAlignment="1">
      <alignment vertical="center" wrapText="1"/>
    </xf>
    <xf numFmtId="0" fontId="9" fillId="9" borderId="23" xfId="0" applyFont="1" applyFill="1" applyBorder="1" applyAlignment="1">
      <alignment vertical="center" wrapText="1"/>
    </xf>
    <xf numFmtId="0" fontId="9" fillId="10" borderId="23" xfId="0" applyFont="1" applyFill="1" applyBorder="1" applyAlignment="1">
      <alignment vertical="center" textRotation="90" wrapText="1"/>
    </xf>
    <xf numFmtId="0" fontId="9" fillId="10" borderId="24" xfId="0" applyFont="1" applyFill="1" applyBorder="1" applyAlignment="1">
      <alignment vertical="center" textRotation="90" wrapText="1"/>
    </xf>
    <xf numFmtId="0" fontId="9" fillId="10" borderId="6" xfId="0" applyFont="1" applyFill="1" applyBorder="1" applyAlignment="1">
      <alignment vertical="center" textRotation="90" wrapText="1"/>
    </xf>
    <xf numFmtId="0" fontId="12" fillId="0" borderId="25" xfId="0" applyFont="1" applyBorder="1" applyAlignment="1">
      <alignment vertical="center"/>
    </xf>
    <xf numFmtId="0" fontId="10" fillId="10" borderId="23" xfId="0" applyFont="1" applyFill="1" applyBorder="1" applyAlignment="1">
      <alignment vertical="center" wrapText="1"/>
    </xf>
    <xf numFmtId="0" fontId="10" fillId="10" borderId="24" xfId="0" applyFont="1" applyFill="1" applyBorder="1" applyAlignment="1">
      <alignment vertical="center" wrapText="1"/>
    </xf>
    <xf numFmtId="0" fontId="12" fillId="0" borderId="0" xfId="0" applyFont="1" applyAlignment="1">
      <alignment vertical="center"/>
    </xf>
    <xf numFmtId="0" fontId="0" fillId="0" borderId="0" xfId="0" applyAlignment="1">
      <alignmen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7" xfId="0" applyFont="1" applyFill="1" applyBorder="1" applyAlignment="1">
      <alignment horizontal="left" vertical="center" wrapText="1"/>
    </xf>
    <xf numFmtId="0" fontId="13" fillId="4" borderId="27"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7" borderId="16" xfId="0" applyFont="1" applyFill="1" applyBorder="1" applyAlignment="1">
      <alignment horizontal="center" vertical="center" wrapText="1"/>
    </xf>
    <xf numFmtId="0" fontId="14" fillId="8" borderId="16" xfId="0" applyFont="1" applyFill="1" applyBorder="1" applyAlignment="1">
      <alignment horizontal="left" vertical="center" wrapText="1"/>
    </xf>
    <xf numFmtId="0" fontId="14" fillId="8" borderId="22" xfId="0" applyFont="1" applyFill="1" applyBorder="1" applyAlignment="1">
      <alignment horizontal="left" vertical="center" wrapText="1"/>
    </xf>
    <xf numFmtId="0" fontId="14" fillId="9" borderId="17" xfId="0" applyFont="1" applyFill="1" applyBorder="1" applyAlignment="1">
      <alignment vertical="center" wrapText="1"/>
    </xf>
    <xf numFmtId="0" fontId="14" fillId="9" borderId="16" xfId="0" applyFont="1" applyFill="1" applyBorder="1" applyAlignment="1">
      <alignment vertical="center" wrapText="1"/>
    </xf>
    <xf numFmtId="0" fontId="14" fillId="10" borderId="16" xfId="0" applyFont="1" applyFill="1" applyBorder="1" applyAlignment="1">
      <alignment vertical="center" textRotation="90" wrapText="1"/>
    </xf>
    <xf numFmtId="0" fontId="14" fillId="10" borderId="22" xfId="0" applyFont="1" applyFill="1" applyBorder="1" applyAlignment="1">
      <alignment vertical="center" textRotation="90" wrapText="1"/>
    </xf>
    <xf numFmtId="0" fontId="14" fillId="10" borderId="32" xfId="0" applyFont="1" applyFill="1" applyBorder="1" applyAlignment="1">
      <alignment vertical="center" textRotation="90" wrapText="1"/>
    </xf>
    <xf numFmtId="0" fontId="14" fillId="10" borderId="33" xfId="0" applyFont="1" applyFill="1" applyBorder="1" applyAlignment="1">
      <alignment horizontal="center" vertical="center" textRotation="90" wrapText="1"/>
    </xf>
    <xf numFmtId="0" fontId="14" fillId="10" borderId="16" xfId="0" applyFont="1" applyFill="1" applyBorder="1" applyAlignment="1">
      <alignment vertical="center" wrapText="1"/>
    </xf>
    <xf numFmtId="0" fontId="14" fillId="10" borderId="22" xfId="0" applyFont="1" applyFill="1" applyBorder="1" applyAlignment="1">
      <alignment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0" fontId="16" fillId="0" borderId="4" xfId="0" applyFont="1" applyBorder="1" applyAlignment="1">
      <alignment vertical="top" wrapText="1"/>
    </xf>
    <xf numFmtId="0" fontId="15" fillId="2" borderId="4" xfId="0" applyFont="1" applyFill="1" applyBorder="1" applyAlignment="1">
      <alignment vertical="top" wrapText="1"/>
    </xf>
    <xf numFmtId="0" fontId="15" fillId="11" borderId="4" xfId="0" applyFont="1" applyFill="1" applyBorder="1" applyAlignment="1" applyProtection="1">
      <alignment vertical="center" wrapText="1"/>
      <protection locked="0"/>
    </xf>
    <xf numFmtId="14" fontId="15" fillId="0" borderId="4" xfId="0" applyNumberFormat="1" applyFont="1" applyBorder="1" applyAlignment="1" applyProtection="1">
      <alignment vertical="center" wrapText="1"/>
      <protection locked="0"/>
    </xf>
    <xf numFmtId="0" fontId="16" fillId="0" borderId="34" xfId="0" applyFont="1" applyBorder="1" applyAlignment="1" applyProtection="1">
      <alignment horizontal="center" vertical="center" wrapText="1"/>
      <protection locked="0"/>
    </xf>
    <xf numFmtId="0" fontId="16" fillId="2" borderId="35" xfId="0" applyFont="1" applyFill="1" applyBorder="1" applyAlignment="1">
      <alignment horizontal="left" vertical="top" wrapText="1"/>
    </xf>
    <xf numFmtId="0" fontId="16" fillId="2" borderId="15"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top" wrapText="1"/>
      <protection locked="0"/>
    </xf>
    <xf numFmtId="0" fontId="15" fillId="12" borderId="36" xfId="0" quotePrefix="1" applyFont="1" applyFill="1" applyBorder="1" applyAlignment="1">
      <alignment horizontal="left" vertical="top" wrapText="1"/>
    </xf>
    <xf numFmtId="0" fontId="15" fillId="0" borderId="36" xfId="0" quotePrefix="1" applyFont="1" applyBorder="1" applyAlignment="1" applyProtection="1">
      <alignment vertical="center" wrapText="1"/>
      <protection locked="0"/>
    </xf>
    <xf numFmtId="14" fontId="15" fillId="0" borderId="36" xfId="0" quotePrefix="1" applyNumberFormat="1" applyFont="1" applyBorder="1" applyAlignment="1" applyProtection="1">
      <alignment vertical="center" wrapText="1"/>
      <protection locked="0"/>
    </xf>
    <xf numFmtId="0" fontId="15" fillId="13" borderId="36" xfId="0" quotePrefix="1" applyFont="1" applyFill="1" applyBorder="1" applyAlignment="1" applyProtection="1">
      <alignment horizontal="center" vertical="center"/>
      <protection locked="0"/>
    </xf>
    <xf numFmtId="0" fontId="15" fillId="13" borderId="36" xfId="0" applyFont="1" applyFill="1" applyBorder="1" applyAlignment="1" applyProtection="1">
      <alignment horizontal="center" vertical="center"/>
      <protection locked="0"/>
    </xf>
    <xf numFmtId="0" fontId="15" fillId="0" borderId="36" xfId="0" applyFont="1" applyBorder="1" applyAlignment="1">
      <alignment horizontal="center" vertical="center"/>
    </xf>
    <xf numFmtId="0" fontId="17" fillId="14" borderId="4" xfId="0" quotePrefix="1" applyFont="1" applyFill="1" applyBorder="1" applyAlignment="1" applyProtection="1">
      <alignment horizontal="center" vertical="center" wrapText="1"/>
      <protection locked="0"/>
    </xf>
    <xf numFmtId="0" fontId="16" fillId="0" borderId="0" xfId="0" applyFont="1"/>
    <xf numFmtId="0" fontId="15" fillId="12" borderId="4" xfId="0" quotePrefix="1" applyFont="1" applyFill="1" applyBorder="1" applyAlignment="1">
      <alignment horizontal="left" vertical="top" wrapText="1"/>
    </xf>
    <xf numFmtId="0" fontId="15" fillId="0" borderId="4" xfId="0" applyFont="1" applyBorder="1" applyAlignment="1">
      <alignment horizontal="center" vertical="center"/>
    </xf>
    <xf numFmtId="0" fontId="16" fillId="0" borderId="4" xfId="0" applyFont="1" applyBorder="1" applyAlignment="1">
      <alignment vertical="top"/>
    </xf>
    <xf numFmtId="14" fontId="0" fillId="0" borderId="4" xfId="0" applyNumberFormat="1" applyBorder="1" applyAlignment="1">
      <alignment horizontal="center"/>
    </xf>
    <xf numFmtId="0" fontId="0" fillId="0" borderId="4" xfId="0" applyBorder="1" applyAlignment="1">
      <alignment horizontal="center"/>
    </xf>
    <xf numFmtId="0" fontId="16" fillId="0" borderId="4" xfId="0" applyFont="1" applyBorder="1" applyAlignment="1">
      <alignment horizontal="left" vertical="top" wrapText="1"/>
    </xf>
    <xf numFmtId="0" fontId="15" fillId="0" borderId="4" xfId="0" applyFont="1" applyBorder="1" applyAlignment="1" applyProtection="1">
      <alignment vertical="top" wrapText="1"/>
      <protection locked="0"/>
    </xf>
    <xf numFmtId="0" fontId="15" fillId="0" borderId="36" xfId="0" applyFont="1" applyBorder="1" applyAlignment="1" applyProtection="1">
      <alignment horizontal="center" vertical="center" wrapText="1"/>
      <protection locked="0"/>
    </xf>
    <xf numFmtId="0" fontId="16" fillId="2" borderId="4" xfId="0" applyFont="1" applyFill="1" applyBorder="1" applyAlignment="1">
      <alignment horizontal="left" vertical="top" wrapText="1"/>
    </xf>
    <xf numFmtId="0" fontId="21" fillId="0" borderId="4" xfId="0" applyFont="1" applyBorder="1" applyAlignment="1">
      <alignment vertical="top" wrapText="1"/>
    </xf>
    <xf numFmtId="0" fontId="22" fillId="2" borderId="4" xfId="0" applyFont="1" applyFill="1" applyBorder="1" applyAlignment="1" applyProtection="1">
      <alignment horizontal="left" vertical="top" wrapText="1"/>
      <protection locked="0"/>
    </xf>
    <xf numFmtId="0" fontId="15" fillId="0" borderId="4" xfId="0" applyFont="1" applyBorder="1" applyAlignment="1" applyProtection="1">
      <alignment horizontal="left" vertical="center" wrapText="1"/>
      <protection locked="0"/>
    </xf>
    <xf numFmtId="0" fontId="15" fillId="2" borderId="4" xfId="0" applyFont="1" applyFill="1" applyBorder="1" applyAlignment="1">
      <alignment horizontal="left" vertical="top" wrapText="1"/>
    </xf>
    <xf numFmtId="0" fontId="15" fillId="11" borderId="4" xfId="0" applyFont="1" applyFill="1" applyBorder="1" applyAlignment="1" applyProtection="1">
      <alignment horizontal="left" vertical="center" wrapText="1"/>
      <protection locked="0"/>
    </xf>
    <xf numFmtId="14" fontId="15" fillId="0" borderId="4" xfId="0" applyNumberFormat="1" applyFont="1" applyBorder="1" applyAlignment="1" applyProtection="1">
      <alignment horizontal="left" vertical="center" wrapText="1"/>
      <protection locked="0"/>
    </xf>
    <xf numFmtId="0" fontId="16" fillId="2" borderId="15" xfId="0" applyFont="1" applyFill="1" applyBorder="1" applyAlignment="1" applyProtection="1">
      <alignment horizontal="left" vertical="center" wrapText="1"/>
      <protection locked="0"/>
    </xf>
    <xf numFmtId="0" fontId="15" fillId="0" borderId="36" xfId="0" quotePrefix="1" applyFont="1" applyBorder="1" applyAlignment="1" applyProtection="1">
      <alignment horizontal="left" vertical="center" wrapText="1"/>
      <protection locked="0"/>
    </xf>
    <xf numFmtId="0" fontId="15" fillId="13" borderId="36" xfId="0" applyFont="1" applyFill="1" applyBorder="1" applyAlignment="1" applyProtection="1">
      <alignment horizontal="left" vertical="center"/>
      <protection locked="0"/>
    </xf>
    <xf numFmtId="0" fontId="15" fillId="0" borderId="4" xfId="0" applyFont="1" applyBorder="1" applyAlignment="1">
      <alignment horizontal="left" vertical="center"/>
    </xf>
    <xf numFmtId="0" fontId="16" fillId="0" borderId="0" xfId="0" applyFont="1" applyAlignment="1">
      <alignment horizontal="left"/>
    </xf>
    <xf numFmtId="0" fontId="15" fillId="0" borderId="4" xfId="0" applyFont="1" applyBorder="1" applyAlignment="1">
      <alignment horizontal="left" vertical="top" wrapText="1"/>
    </xf>
    <xf numFmtId="0" fontId="16" fillId="2" borderId="4" xfId="0" applyFont="1" applyFill="1" applyBorder="1" applyAlignment="1">
      <alignment vertical="top" wrapText="1"/>
    </xf>
    <xf numFmtId="0" fontId="0" fillId="0" borderId="10" xfId="0" applyBorder="1"/>
    <xf numFmtId="0" fontId="0" fillId="0" borderId="11" xfId="0" applyBorder="1" applyAlignment="1">
      <alignment horizontal="center"/>
    </xf>
    <xf numFmtId="0" fontId="0" fillId="0" borderId="11" xfId="0" applyBorder="1"/>
    <xf numFmtId="0" fontId="0" fillId="0" borderId="14" xfId="0" applyBorder="1"/>
    <xf numFmtId="0" fontId="2" fillId="0" borderId="28"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3" fillId="0" borderId="34" xfId="0" applyFont="1" applyBorder="1" applyAlignment="1">
      <alignment wrapText="1"/>
    </xf>
    <xf numFmtId="0" fontId="0" fillId="0" borderId="34" xfId="0" applyBorder="1" applyAlignment="1">
      <alignment horizontal="center" vertical="center"/>
    </xf>
    <xf numFmtId="0" fontId="0" fillId="0" borderId="11" xfId="0" applyBorder="1" applyAlignment="1">
      <alignment vertical="top" wrapText="1"/>
    </xf>
    <xf numFmtId="0" fontId="0" fillId="0" borderId="11" xfId="0" applyBorder="1" applyAlignment="1">
      <alignment vertical="top"/>
    </xf>
    <xf numFmtId="0" fontId="4" fillId="0" borderId="11" xfId="0" applyFont="1" applyBorder="1" applyAlignment="1">
      <alignment horizontal="center" vertical="center" wrapText="1"/>
    </xf>
    <xf numFmtId="0" fontId="0" fillId="0" borderId="11" xfId="0" applyBorder="1" applyAlignment="1">
      <alignment horizontal="left"/>
    </xf>
    <xf numFmtId="0" fontId="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xf numFmtId="0" fontId="0" fillId="0" borderId="23" xfId="0" applyBorder="1"/>
    <xf numFmtId="0" fontId="4" fillId="0" borderId="37" xfId="0" applyFont="1" applyBorder="1" applyAlignment="1">
      <alignment horizontal="center" vertical="center"/>
    </xf>
    <xf numFmtId="0" fontId="0" fillId="0" borderId="38" xfId="0" applyBorder="1"/>
    <xf numFmtId="0" fontId="0" fillId="3" borderId="39" xfId="0" applyFill="1" applyBorder="1"/>
    <xf numFmtId="0" fontId="0" fillId="3" borderId="40" xfId="0" applyFill="1" applyBorder="1" applyAlignment="1">
      <alignment horizontal="center"/>
    </xf>
    <xf numFmtId="0" fontId="0" fillId="3" borderId="40" xfId="0" applyFill="1" applyBorder="1"/>
    <xf numFmtId="0" fontId="0" fillId="3" borderId="8" xfId="0" applyFill="1" applyBorder="1"/>
    <xf numFmtId="0" fontId="0" fillId="3" borderId="8" xfId="0" applyFill="1" applyBorder="1" applyAlignment="1">
      <alignment vertical="top"/>
    </xf>
    <xf numFmtId="0" fontId="4" fillId="3" borderId="8" xfId="0" applyFont="1" applyFill="1" applyBorder="1" applyAlignment="1">
      <alignment horizontal="center" vertical="center" wrapText="1"/>
    </xf>
    <xf numFmtId="0" fontId="0" fillId="3" borderId="8" xfId="0" applyFill="1" applyBorder="1" applyAlignment="1">
      <alignment horizontal="left"/>
    </xf>
    <xf numFmtId="0" fontId="1" fillId="3" borderId="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1" xfId="0" applyFont="1" applyFill="1" applyBorder="1" applyAlignment="1">
      <alignment horizontal="center" vertical="center"/>
    </xf>
    <xf numFmtId="0" fontId="7" fillId="4" borderId="23" xfId="0" applyFont="1" applyFill="1" applyBorder="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xf>
    <xf numFmtId="0" fontId="7" fillId="4" borderId="3" xfId="0" applyFont="1" applyFill="1" applyBorder="1" applyAlignment="1">
      <alignment vertical="center"/>
    </xf>
    <xf numFmtId="0" fontId="7" fillId="5" borderId="0" xfId="0" applyFont="1" applyFill="1" applyAlignment="1">
      <alignment vertical="center"/>
    </xf>
    <xf numFmtId="0" fontId="7" fillId="5" borderId="3" xfId="0" applyFont="1" applyFill="1" applyBorder="1" applyAlignment="1">
      <alignment vertical="center"/>
    </xf>
    <xf numFmtId="0" fontId="7" fillId="5" borderId="42" xfId="0" applyFont="1" applyFill="1" applyBorder="1" applyAlignment="1">
      <alignment vertical="center"/>
    </xf>
    <xf numFmtId="0" fontId="7" fillId="6" borderId="4" xfId="0" applyFont="1" applyFill="1" applyBorder="1" applyAlignment="1">
      <alignment vertical="center"/>
    </xf>
    <xf numFmtId="0" fontId="7" fillId="6" borderId="7" xfId="0" applyFont="1" applyFill="1" applyBorder="1" applyAlignment="1">
      <alignment vertical="center"/>
    </xf>
    <xf numFmtId="0" fontId="7" fillId="6" borderId="40" xfId="0" applyFont="1" applyFill="1" applyBorder="1" applyAlignment="1">
      <alignment vertical="center"/>
    </xf>
    <xf numFmtId="0" fontId="7" fillId="6" borderId="8" xfId="0" applyFont="1" applyFill="1" applyBorder="1" applyAlignment="1">
      <alignment vertical="center"/>
    </xf>
    <xf numFmtId="0" fontId="7" fillId="6" borderId="43" xfId="0" applyFont="1" applyFill="1" applyBorder="1" applyAlignment="1">
      <alignment vertical="center"/>
    </xf>
    <xf numFmtId="0" fontId="7" fillId="6" borderId="0" xfId="0" applyFont="1" applyFill="1" applyAlignment="1">
      <alignment vertical="center"/>
    </xf>
    <xf numFmtId="0" fontId="8" fillId="7" borderId="44" xfId="0" applyFont="1" applyFill="1" applyBorder="1" applyAlignment="1">
      <alignment vertical="center" wrapText="1"/>
    </xf>
    <xf numFmtId="0" fontId="9" fillId="8" borderId="42" xfId="0" applyFont="1" applyFill="1" applyBorder="1" applyAlignment="1">
      <alignment vertical="center" wrapText="1"/>
    </xf>
    <xf numFmtId="0" fontId="9" fillId="8" borderId="3" xfId="0" applyFont="1" applyFill="1" applyBorder="1" applyAlignment="1">
      <alignment vertical="center" wrapText="1"/>
    </xf>
    <xf numFmtId="0" fontId="9" fillId="9" borderId="42" xfId="0" applyFont="1" applyFill="1" applyBorder="1" applyAlignment="1">
      <alignment vertical="center" wrapText="1"/>
    </xf>
    <xf numFmtId="0" fontId="9" fillId="9" borderId="3" xfId="0" applyFont="1" applyFill="1" applyBorder="1" applyAlignment="1">
      <alignment vertical="center" wrapText="1"/>
    </xf>
    <xf numFmtId="0" fontId="9" fillId="10" borderId="42" xfId="0" applyFont="1" applyFill="1" applyBorder="1" applyAlignment="1">
      <alignment vertical="center" textRotation="90" wrapText="1"/>
    </xf>
    <xf numFmtId="0" fontId="10" fillId="10" borderId="45" xfId="0" applyFont="1" applyFill="1" applyBorder="1" applyAlignment="1">
      <alignment vertical="center" wrapText="1"/>
    </xf>
    <xf numFmtId="0" fontId="10" fillId="10" borderId="12" xfId="0" applyFont="1" applyFill="1" applyBorder="1" applyAlignment="1">
      <alignment vertical="center" wrapText="1"/>
    </xf>
    <xf numFmtId="0" fontId="7" fillId="4" borderId="38" xfId="0" applyFont="1" applyFill="1" applyBorder="1" applyAlignment="1">
      <alignment vertical="center"/>
    </xf>
    <xf numFmtId="0" fontId="3" fillId="4" borderId="0" xfId="0" applyFont="1" applyFill="1" applyAlignment="1">
      <alignment vertical="center"/>
    </xf>
    <xf numFmtId="0" fontId="7" fillId="4" borderId="9" xfId="0" applyFont="1" applyFill="1" applyBorder="1" applyAlignment="1">
      <alignment vertical="center"/>
    </xf>
    <xf numFmtId="0" fontId="7" fillId="5" borderId="9" xfId="0" applyFont="1" applyFill="1" applyBorder="1" applyAlignment="1">
      <alignment vertical="center"/>
    </xf>
    <xf numFmtId="0" fontId="3" fillId="5" borderId="0" xfId="0" applyFont="1" applyFill="1" applyAlignment="1">
      <alignment vertical="center"/>
    </xf>
    <xf numFmtId="0" fontId="7" fillId="5" borderId="8" xfId="0" applyFont="1" applyFill="1" applyBorder="1" applyAlignment="1">
      <alignment vertical="center"/>
    </xf>
    <xf numFmtId="0" fontId="7" fillId="5" borderId="36" xfId="0" applyFont="1" applyFill="1" applyBorder="1" applyAlignment="1">
      <alignment vertical="center"/>
    </xf>
    <xf numFmtId="0" fontId="7" fillId="6" borderId="4" xfId="0" applyFont="1" applyFill="1" applyBorder="1" applyAlignment="1">
      <alignment vertical="center" wrapText="1"/>
    </xf>
    <xf numFmtId="0" fontId="3" fillId="6" borderId="4" xfId="0" applyFont="1" applyFill="1" applyBorder="1" applyAlignment="1">
      <alignment vertical="center" wrapText="1"/>
    </xf>
    <xf numFmtId="43" fontId="7" fillId="6" borderId="7" xfId="1" applyFont="1" applyFill="1" applyBorder="1" applyAlignment="1">
      <alignment vertical="center" wrapText="1"/>
    </xf>
    <xf numFmtId="43" fontId="3" fillId="6" borderId="40" xfId="1" applyFont="1" applyFill="1" applyBorder="1" applyAlignment="1">
      <alignment vertical="center" wrapText="1"/>
    </xf>
    <xf numFmtId="43" fontId="7" fillId="6" borderId="40" xfId="1" applyFont="1" applyFill="1" applyBorder="1" applyAlignment="1">
      <alignment vertical="center" wrapText="1"/>
    </xf>
    <xf numFmtId="43" fontId="7" fillId="6" borderId="43" xfId="1" applyFont="1" applyFill="1" applyBorder="1" applyAlignment="1">
      <alignment vertical="center" wrapText="1"/>
    </xf>
    <xf numFmtId="0" fontId="7" fillId="6" borderId="40" xfId="0" applyFont="1" applyFill="1" applyBorder="1" applyAlignment="1">
      <alignment vertical="center" wrapText="1"/>
    </xf>
    <xf numFmtId="0" fontId="7" fillId="6" borderId="9" xfId="0" applyFont="1" applyFill="1" applyBorder="1" applyAlignment="1">
      <alignment vertical="center"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3" fillId="6" borderId="9" xfId="0" applyFont="1" applyFill="1" applyBorder="1" applyAlignment="1">
      <alignment vertical="center" wrapText="1"/>
    </xf>
    <xf numFmtId="0" fontId="11" fillId="7" borderId="36" xfId="0" applyFont="1" applyFill="1" applyBorder="1" applyAlignment="1">
      <alignment vertical="center" wrapText="1"/>
    </xf>
    <xf numFmtId="0" fontId="9" fillId="8" borderId="30" xfId="0" applyFont="1" applyFill="1" applyBorder="1" applyAlignment="1">
      <alignment vertical="center" wrapText="1"/>
    </xf>
    <xf numFmtId="0" fontId="9" fillId="8" borderId="6" xfId="0" applyFont="1" applyFill="1" applyBorder="1" applyAlignment="1">
      <alignment vertical="center" wrapText="1"/>
    </xf>
    <xf numFmtId="0" fontId="9" fillId="9" borderId="30" xfId="0" applyFont="1" applyFill="1" applyBorder="1" applyAlignment="1">
      <alignment vertical="center" wrapText="1"/>
    </xf>
    <xf numFmtId="0" fontId="9" fillId="9" borderId="6" xfId="0" applyFont="1" applyFill="1" applyBorder="1" applyAlignment="1">
      <alignment vertical="center" wrapText="1"/>
    </xf>
    <xf numFmtId="0" fontId="9" fillId="10" borderId="30" xfId="0" applyFont="1" applyFill="1" applyBorder="1" applyAlignment="1">
      <alignment vertical="center" textRotation="90" wrapText="1"/>
    </xf>
    <xf numFmtId="0" fontId="10" fillId="10" borderId="31" xfId="0" applyFont="1" applyFill="1" applyBorder="1" applyAlignment="1">
      <alignment vertical="center" wrapText="1"/>
    </xf>
    <xf numFmtId="0" fontId="10" fillId="10" borderId="37" xfId="0" applyFont="1" applyFill="1" applyBorder="1" applyAlignment="1">
      <alignment vertical="center" wrapText="1"/>
    </xf>
    <xf numFmtId="0" fontId="24" fillId="4" borderId="46"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left" vertical="center" wrapText="1"/>
    </xf>
    <xf numFmtId="0" fontId="24" fillId="7" borderId="4"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9" borderId="3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10" borderId="36"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10" borderId="47" xfId="0" applyFont="1" applyFill="1" applyBorder="1" applyAlignment="1">
      <alignment horizontal="center" vertical="center" wrapText="1"/>
    </xf>
    <xf numFmtId="0" fontId="14" fillId="10" borderId="18" xfId="0" applyFont="1" applyFill="1" applyBorder="1" applyAlignment="1">
      <alignment vertical="center" wrapText="1"/>
    </xf>
    <xf numFmtId="0" fontId="15" fillId="0" borderId="48" xfId="0" applyFont="1" applyBorder="1" applyAlignment="1" applyProtection="1">
      <alignment horizontal="center" vertical="center" wrapText="1"/>
      <protection locked="0"/>
    </xf>
    <xf numFmtId="0" fontId="15" fillId="0" borderId="36" xfId="0" applyFont="1" applyBorder="1" applyAlignment="1" applyProtection="1">
      <alignment vertical="center" wrapText="1"/>
      <protection locked="0"/>
    </xf>
    <xf numFmtId="0" fontId="16" fillId="0" borderId="36" xfId="0" applyFont="1" applyBorder="1" applyAlignment="1">
      <alignment horizontal="center" vertical="center" wrapText="1"/>
    </xf>
    <xf numFmtId="0" fontId="16" fillId="2" borderId="36" xfId="0" applyFont="1" applyFill="1" applyBorder="1" applyAlignment="1">
      <alignment horizontal="left" vertical="center" wrapText="1"/>
    </xf>
    <xf numFmtId="0" fontId="15" fillId="11" borderId="36" xfId="0" applyFont="1" applyFill="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14" fontId="15" fillId="0" borderId="30" xfId="0" applyNumberFormat="1" applyFont="1" applyBorder="1" applyAlignment="1" applyProtection="1">
      <alignment horizontal="center" vertical="center" wrapText="1"/>
      <protection locked="0"/>
    </xf>
    <xf numFmtId="14" fontId="15" fillId="0" borderId="30" xfId="0" applyNumberFormat="1" applyFont="1" applyBorder="1" applyAlignment="1" applyProtection="1">
      <alignment vertical="center" wrapText="1"/>
      <protection locked="0"/>
    </xf>
    <xf numFmtId="0" fontId="15" fillId="0" borderId="30" xfId="0" applyFont="1" applyBorder="1" applyAlignment="1" applyProtection="1">
      <alignment vertical="center" wrapText="1"/>
      <protection locked="0"/>
    </xf>
    <xf numFmtId="0" fontId="26" fillId="0" borderId="0" xfId="2" applyFont="1" applyFill="1" applyBorder="1" applyAlignment="1">
      <alignment vertical="center" wrapText="1"/>
    </xf>
    <xf numFmtId="0" fontId="16" fillId="0" borderId="30"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2" borderId="6" xfId="0" applyFont="1" applyFill="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15" fillId="2" borderId="30" xfId="0" applyFont="1" applyFill="1" applyBorder="1" applyAlignment="1" applyProtection="1">
      <alignment horizontal="left" vertical="center" wrapText="1"/>
      <protection locked="0"/>
    </xf>
    <xf numFmtId="0" fontId="15" fillId="12" borderId="30" xfId="0" quotePrefix="1" applyFont="1" applyFill="1" applyBorder="1" applyAlignment="1">
      <alignment horizontal="left" vertical="center" wrapText="1"/>
    </xf>
    <xf numFmtId="0" fontId="15" fillId="12" borderId="36" xfId="0" quotePrefix="1" applyFont="1" applyFill="1" applyBorder="1" applyAlignment="1">
      <alignment horizontal="left" vertical="center" wrapText="1"/>
    </xf>
    <xf numFmtId="0" fontId="15" fillId="0" borderId="36" xfId="0" quotePrefix="1" applyFont="1" applyBorder="1" applyAlignment="1" applyProtection="1">
      <alignment horizontal="center" vertical="center" wrapText="1"/>
      <protection locked="0"/>
    </xf>
    <xf numFmtId="14" fontId="15" fillId="0" borderId="36" xfId="0" quotePrefix="1" applyNumberFormat="1" applyFont="1" applyBorder="1" applyAlignment="1" applyProtection="1">
      <alignment horizontal="center" vertical="center" wrapText="1"/>
      <protection locked="0"/>
    </xf>
    <xf numFmtId="0" fontId="17" fillId="14" borderId="47" xfId="0" quotePrefix="1"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2" borderId="4" xfId="0" applyFont="1" applyFill="1" applyBorder="1" applyAlignment="1">
      <alignment horizontal="left" vertical="center" wrapText="1"/>
    </xf>
    <xf numFmtId="14" fontId="15" fillId="0" borderId="4" xfId="0" applyNumberFormat="1" applyFont="1" applyBorder="1" applyAlignment="1" applyProtection="1">
      <alignment horizontal="center" vertical="center" wrapText="1"/>
      <protection locked="0"/>
    </xf>
    <xf numFmtId="0" fontId="26" fillId="0" borderId="4" xfId="2" applyFont="1" applyBorder="1" applyAlignment="1">
      <alignment vertical="center" wrapText="1"/>
    </xf>
    <xf numFmtId="0" fontId="16" fillId="0" borderId="4" xfId="0" applyFont="1" applyBorder="1" applyAlignment="1" applyProtection="1">
      <alignment horizontal="center" vertical="center" wrapText="1"/>
      <protection locked="0"/>
    </xf>
    <xf numFmtId="0" fontId="16" fillId="2" borderId="4" xfId="0" applyFont="1" applyFill="1" applyBorder="1" applyAlignment="1">
      <alignment horizontal="center" vertical="center" wrapText="1"/>
    </xf>
    <xf numFmtId="0" fontId="16" fillId="2" borderId="4"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center" wrapText="1"/>
      <protection locked="0"/>
    </xf>
    <xf numFmtId="0" fontId="15" fillId="12" borderId="4" xfId="0" quotePrefix="1" applyFont="1" applyFill="1" applyBorder="1" applyAlignment="1">
      <alignment horizontal="left" vertical="center" wrapText="1"/>
    </xf>
    <xf numFmtId="0" fontId="17" fillId="14" borderId="49" xfId="0" quotePrefix="1" applyFont="1" applyFill="1" applyBorder="1" applyAlignment="1" applyProtection="1">
      <alignment horizontal="center" vertical="center" wrapText="1"/>
      <protection locked="0"/>
    </xf>
    <xf numFmtId="0" fontId="16" fillId="0" borderId="4" xfId="0" applyFont="1" applyBorder="1" applyAlignment="1">
      <alignment vertical="center"/>
    </xf>
    <xf numFmtId="0" fontId="15" fillId="12" borderId="42" xfId="0" quotePrefix="1" applyFont="1" applyFill="1" applyBorder="1" applyAlignment="1">
      <alignment horizontal="left" vertical="center" wrapText="1"/>
    </xf>
    <xf numFmtId="0" fontId="15" fillId="0" borderId="30" xfId="0" quotePrefix="1" applyFont="1" applyBorder="1" applyAlignment="1" applyProtection="1">
      <alignment horizontal="center" vertical="center" wrapText="1"/>
      <protection locked="0"/>
    </xf>
    <xf numFmtId="0" fontId="15" fillId="13" borderId="30" xfId="0" applyFont="1" applyFill="1" applyBorder="1" applyAlignment="1" applyProtection="1">
      <alignment horizontal="center" vertical="center"/>
      <protection locked="0"/>
    </xf>
    <xf numFmtId="0" fontId="15" fillId="0" borderId="42" xfId="0" applyFont="1" applyBorder="1" applyAlignment="1">
      <alignment horizontal="center" vertical="center"/>
    </xf>
    <xf numFmtId="0" fontId="17" fillId="14" borderId="45" xfId="0" quotePrefix="1" applyFont="1"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5" fillId="0" borderId="4" xfId="0" quotePrefix="1" applyFont="1" applyBorder="1" applyAlignment="1" applyProtection="1">
      <alignment horizontal="center" vertical="center" wrapText="1"/>
      <protection locked="0"/>
    </xf>
    <xf numFmtId="0" fontId="15" fillId="13" borderId="4" xfId="0" applyFont="1" applyFill="1" applyBorder="1" applyAlignment="1" applyProtection="1">
      <alignment horizontal="center" vertical="center"/>
      <protection locked="0"/>
    </xf>
    <xf numFmtId="0" fontId="16" fillId="0" borderId="4" xfId="0" applyFont="1" applyBorder="1" applyAlignment="1">
      <alignment vertical="center" wrapText="1"/>
    </xf>
    <xf numFmtId="0" fontId="15" fillId="0" borderId="50"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51" xfId="0" applyFont="1" applyBorder="1" applyAlignment="1" applyProtection="1">
      <alignment vertical="center" wrapText="1"/>
      <protection locked="0"/>
    </xf>
    <xf numFmtId="0" fontId="16" fillId="0" borderId="51" xfId="0" applyFont="1" applyBorder="1" applyAlignment="1">
      <alignment horizontal="center" vertical="center" wrapText="1"/>
    </xf>
    <xf numFmtId="0" fontId="16" fillId="2" borderId="51" xfId="0" applyFont="1" applyFill="1" applyBorder="1" applyAlignment="1">
      <alignment horizontal="left" vertical="center" wrapText="1"/>
    </xf>
    <xf numFmtId="14" fontId="15" fillId="0" borderId="51" xfId="0" applyNumberFormat="1" applyFont="1" applyBorder="1" applyAlignment="1" applyProtection="1">
      <alignment horizontal="center" vertical="center" wrapText="1"/>
      <protection locked="0"/>
    </xf>
    <xf numFmtId="14" fontId="15" fillId="0" borderId="51" xfId="0" applyNumberFormat="1" applyFont="1" applyBorder="1" applyAlignment="1" applyProtection="1">
      <alignment vertical="center" wrapText="1"/>
      <protection locked="0"/>
    </xf>
    <xf numFmtId="0" fontId="16" fillId="0" borderId="51" xfId="0" applyFont="1" applyBorder="1" applyAlignment="1">
      <alignment vertical="center" wrapText="1"/>
    </xf>
    <xf numFmtId="0" fontId="16" fillId="0" borderId="51" xfId="0" applyFont="1" applyBorder="1" applyAlignment="1" applyProtection="1">
      <alignment horizontal="center" vertical="center" wrapText="1"/>
      <protection locked="0"/>
    </xf>
    <xf numFmtId="0" fontId="16" fillId="2" borderId="51" xfId="0" applyFont="1" applyFill="1" applyBorder="1" applyAlignment="1">
      <alignment horizontal="center" vertical="center" wrapText="1"/>
    </xf>
    <xf numFmtId="0" fontId="16" fillId="2" borderId="51"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left" vertical="center" wrapText="1"/>
      <protection locked="0"/>
    </xf>
    <xf numFmtId="0" fontId="15" fillId="12" borderId="51" xfId="0" quotePrefix="1" applyFont="1" applyFill="1" applyBorder="1" applyAlignment="1">
      <alignment horizontal="left" vertical="center" wrapText="1"/>
    </xf>
    <xf numFmtId="0" fontId="15" fillId="0" borderId="51" xfId="0" quotePrefix="1" applyFont="1" applyBorder="1" applyAlignment="1" applyProtection="1">
      <alignment horizontal="center" vertical="center" wrapText="1"/>
      <protection locked="0"/>
    </xf>
    <xf numFmtId="0" fontId="15" fillId="13" borderId="51" xfId="0" applyFont="1" applyFill="1" applyBorder="1" applyAlignment="1" applyProtection="1">
      <alignment horizontal="center" vertical="center"/>
      <protection locked="0"/>
    </xf>
    <xf numFmtId="0" fontId="15" fillId="0" borderId="51" xfId="0" applyFont="1" applyBorder="1" applyAlignment="1">
      <alignment horizontal="center" vertical="center"/>
    </xf>
    <xf numFmtId="0" fontId="17" fillId="14" borderId="52" xfId="0" quotePrefix="1" applyFont="1" applyFill="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16" fillId="0" borderId="17" xfId="0" applyFont="1" applyBorder="1"/>
    <xf numFmtId="0" fontId="27" fillId="15" borderId="54" xfId="0" applyFont="1" applyFill="1" applyBorder="1" applyAlignment="1">
      <alignment vertical="center" wrapText="1"/>
    </xf>
    <xf numFmtId="14" fontId="15" fillId="0" borderId="4" xfId="0" quotePrefix="1" applyNumberFormat="1" applyFont="1" applyBorder="1" applyAlignment="1" applyProtection="1">
      <alignment vertical="center" wrapText="1"/>
      <protection locked="0"/>
    </xf>
    <xf numFmtId="0" fontId="27" fillId="15" borderId="22" xfId="0" applyFont="1" applyFill="1" applyBorder="1" applyAlignment="1">
      <alignment vertical="center" wrapText="1"/>
    </xf>
    <xf numFmtId="14" fontId="15" fillId="2" borderId="4" xfId="0" applyNumberFormat="1" applyFont="1" applyFill="1" applyBorder="1" applyAlignment="1" applyProtection="1">
      <alignment vertical="center" wrapText="1"/>
      <protection locked="0"/>
    </xf>
    <xf numFmtId="0" fontId="14" fillId="10" borderId="4" xfId="0" applyFont="1" applyFill="1" applyBorder="1" applyAlignment="1">
      <alignment horizontal="center" vertical="center" textRotation="90" wrapText="1"/>
    </xf>
    <xf numFmtId="0" fontId="15" fillId="2" borderId="36" xfId="0" applyFont="1" applyFill="1" applyBorder="1" applyAlignment="1" applyProtection="1">
      <alignment horizontal="left" vertical="top" wrapText="1"/>
      <protection locked="0"/>
    </xf>
    <xf numFmtId="0" fontId="14" fillId="8" borderId="4" xfId="0" applyFont="1" applyFill="1" applyBorder="1" applyAlignment="1">
      <alignment horizontal="left" vertical="center" wrapText="1"/>
    </xf>
    <xf numFmtId="0" fontId="14" fillId="9" borderId="4" xfId="0" applyFont="1" applyFill="1" applyBorder="1" applyAlignment="1">
      <alignment vertical="center" wrapText="1"/>
    </xf>
    <xf numFmtId="0" fontId="3" fillId="0" borderId="58" xfId="0" applyFont="1" applyBorder="1" applyAlignment="1">
      <alignment wrapText="1"/>
    </xf>
    <xf numFmtId="0" fontId="16" fillId="0" borderId="58" xfId="0" applyFont="1" applyBorder="1" applyAlignment="1">
      <alignment horizontal="center" vertical="center"/>
    </xf>
    <xf numFmtId="0" fontId="16"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3" fillId="0" borderId="58" xfId="0" applyFont="1" applyBorder="1" applyAlignment="1">
      <alignment vertical="center"/>
    </xf>
    <xf numFmtId="0" fontId="16" fillId="0" borderId="63" xfId="0" applyFont="1" applyBorder="1" applyAlignment="1">
      <alignment horizontal="center" vertical="center"/>
    </xf>
    <xf numFmtId="0" fontId="3" fillId="0" borderId="0" xfId="0" applyFont="1" applyAlignment="1">
      <alignment vertical="center" wrapText="1"/>
    </xf>
    <xf numFmtId="0" fontId="15" fillId="2" borderId="0" xfId="0" quotePrefix="1" applyFont="1" applyFill="1" applyAlignment="1" applyProtection="1">
      <alignment horizontal="center" vertical="center"/>
      <protection locked="0"/>
    </xf>
    <xf numFmtId="0" fontId="16" fillId="0" borderId="56" xfId="0" applyFont="1" applyBorder="1"/>
    <xf numFmtId="0" fontId="16" fillId="0" borderId="5" xfId="0" applyFont="1" applyBorder="1"/>
    <xf numFmtId="0" fontId="3" fillId="4" borderId="10" xfId="0" applyFont="1" applyFill="1" applyBorder="1" applyAlignment="1">
      <alignment vertical="center"/>
    </xf>
    <xf numFmtId="0" fontId="3" fillId="4" borderId="11" xfId="0" applyFont="1" applyFill="1" applyBorder="1" applyAlignment="1">
      <alignment horizontal="center"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3" fillId="5" borderId="10"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14" fillId="8" borderId="11" xfId="0" applyFont="1" applyFill="1" applyBorder="1" applyAlignment="1">
      <alignment vertical="center" wrapText="1"/>
    </xf>
    <xf numFmtId="0" fontId="14" fillId="8" borderId="10" xfId="0" applyFont="1" applyFill="1" applyBorder="1" applyAlignment="1">
      <alignment vertical="center" wrapText="1"/>
    </xf>
    <xf numFmtId="0" fontId="14" fillId="8" borderId="13" xfId="0" applyFont="1" applyFill="1" applyBorder="1" applyAlignment="1">
      <alignment vertical="center" wrapText="1"/>
    </xf>
    <xf numFmtId="0" fontId="14" fillId="9" borderId="11" xfId="0" applyFont="1" applyFill="1" applyBorder="1" applyAlignment="1">
      <alignment vertical="center" wrapText="1"/>
    </xf>
    <xf numFmtId="0" fontId="14" fillId="9" borderId="10" xfId="0" applyFont="1" applyFill="1" applyBorder="1" applyAlignment="1">
      <alignment vertical="center" wrapText="1"/>
    </xf>
    <xf numFmtId="0" fontId="14" fillId="10" borderId="10" xfId="0" applyFont="1" applyFill="1" applyBorder="1" applyAlignment="1">
      <alignment vertical="center" textRotation="90" wrapText="1"/>
    </xf>
    <xf numFmtId="0" fontId="14" fillId="10" borderId="13" xfId="0" applyFont="1" applyFill="1" applyBorder="1" applyAlignment="1">
      <alignment vertical="center" textRotation="90" wrapText="1"/>
    </xf>
    <xf numFmtId="0" fontId="14" fillId="10" borderId="14" xfId="0" applyFont="1" applyFill="1" applyBorder="1" applyAlignment="1">
      <alignment vertical="center" textRotation="90" wrapText="1"/>
    </xf>
    <xf numFmtId="0" fontId="16" fillId="0" borderId="15" xfId="0" applyFont="1" applyBorder="1" applyAlignment="1">
      <alignment horizontal="center" vertical="center"/>
    </xf>
    <xf numFmtId="0" fontId="14" fillId="10" borderId="10" xfId="0" applyFont="1" applyFill="1" applyBorder="1" applyAlignment="1">
      <alignment vertical="center" wrapText="1"/>
    </xf>
    <xf numFmtId="0" fontId="14" fillId="10" borderId="13" xfId="0" applyFont="1" applyFill="1" applyBorder="1" applyAlignment="1">
      <alignment vertical="center" wrapText="1"/>
    </xf>
    <xf numFmtId="0" fontId="3" fillId="4" borderId="16" xfId="0" applyFont="1" applyFill="1" applyBorder="1" applyAlignment="1">
      <alignment vertical="center"/>
    </xf>
    <xf numFmtId="0" fontId="3" fillId="4" borderId="17" xfId="0" applyFont="1" applyFill="1" applyBorder="1" applyAlignment="1">
      <alignment horizontal="center"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8" xfId="0" applyFont="1" applyFill="1" applyBorder="1" applyAlignment="1">
      <alignment vertical="center"/>
    </xf>
    <xf numFmtId="0" fontId="14" fillId="8" borderId="0" xfId="0" applyFont="1" applyFill="1" applyAlignment="1">
      <alignment vertical="center" wrapText="1"/>
    </xf>
    <xf numFmtId="0" fontId="14" fillId="8" borderId="23" xfId="0" applyFont="1" applyFill="1" applyBorder="1" applyAlignment="1">
      <alignment vertical="center" wrapText="1"/>
    </xf>
    <xf numFmtId="0" fontId="14" fillId="8" borderId="24" xfId="0" applyFont="1" applyFill="1" applyBorder="1" applyAlignment="1">
      <alignment vertical="center" wrapText="1"/>
    </xf>
    <xf numFmtId="0" fontId="14" fillId="9" borderId="0" xfId="0" applyFont="1" applyFill="1" applyAlignment="1">
      <alignment vertical="center" wrapText="1"/>
    </xf>
    <xf numFmtId="0" fontId="14" fillId="9" borderId="23" xfId="0" applyFont="1" applyFill="1" applyBorder="1" applyAlignment="1">
      <alignment vertical="center" wrapText="1"/>
    </xf>
    <xf numFmtId="0" fontId="14" fillId="10" borderId="23" xfId="0" applyFont="1" applyFill="1" applyBorder="1" applyAlignment="1">
      <alignment vertical="center" textRotation="90" wrapText="1"/>
    </xf>
    <xf numFmtId="0" fontId="14" fillId="10" borderId="24" xfId="0" applyFont="1" applyFill="1" applyBorder="1" applyAlignment="1">
      <alignment vertical="center" textRotation="90" wrapText="1"/>
    </xf>
    <xf numFmtId="0" fontId="14" fillId="10" borderId="6" xfId="0" applyFont="1" applyFill="1" applyBorder="1" applyAlignment="1">
      <alignment vertical="center" textRotation="90" wrapText="1"/>
    </xf>
    <xf numFmtId="0" fontId="3" fillId="0" borderId="25" xfId="0" applyFont="1" applyBorder="1" applyAlignment="1">
      <alignment vertical="center"/>
    </xf>
    <xf numFmtId="0" fontId="14" fillId="10" borderId="23" xfId="0" applyFont="1" applyFill="1" applyBorder="1" applyAlignment="1">
      <alignment vertical="center" wrapText="1"/>
    </xf>
    <xf numFmtId="0" fontId="14" fillId="10" borderId="24" xfId="0" applyFont="1" applyFill="1" applyBorder="1" applyAlignment="1">
      <alignment vertical="center" wrapText="1"/>
    </xf>
    <xf numFmtId="0" fontId="3" fillId="0" borderId="0" xfId="0" applyFont="1" applyAlignment="1">
      <alignment vertical="center"/>
    </xf>
    <xf numFmtId="0" fontId="16" fillId="0" borderId="0" xfId="0" applyFont="1" applyAlignment="1">
      <alignment vertical="center"/>
    </xf>
    <xf numFmtId="0" fontId="16" fillId="0" borderId="4" xfId="0" applyFont="1" applyBorder="1" applyAlignment="1">
      <alignment horizontal="left" vertical="center" wrapText="1"/>
    </xf>
    <xf numFmtId="0" fontId="28" fillId="14" borderId="4" xfId="0" quotePrefix="1" applyFont="1" applyFill="1" applyBorder="1" applyAlignment="1" applyProtection="1">
      <alignment horizontal="center" vertical="center" wrapText="1"/>
      <protection locked="0"/>
    </xf>
    <xf numFmtId="0" fontId="15" fillId="2" borderId="4" xfId="0" applyFont="1" applyFill="1" applyBorder="1" applyAlignment="1">
      <alignment horizontal="left" vertical="center" wrapText="1"/>
    </xf>
    <xf numFmtId="0" fontId="22" fillId="2" borderId="4" xfId="0" applyFont="1" applyFill="1" applyBorder="1" applyAlignment="1" applyProtection="1">
      <alignment horizontal="left" vertical="center" wrapText="1"/>
      <protection locked="0"/>
    </xf>
    <xf numFmtId="0" fontId="16" fillId="0" borderId="36" xfId="0" applyFont="1" applyBorder="1" applyAlignment="1">
      <alignment horizontal="left" vertical="center" wrapText="1"/>
    </xf>
    <xf numFmtId="0" fontId="15" fillId="11" borderId="36" xfId="0" applyFont="1" applyFill="1" applyBorder="1" applyAlignment="1" applyProtection="1">
      <alignment vertical="center" wrapText="1"/>
      <protection locked="0"/>
    </xf>
    <xf numFmtId="0" fontId="15" fillId="0" borderId="4" xfId="0" applyFont="1" applyBorder="1" applyAlignment="1">
      <alignment horizontal="left" vertical="center" wrapText="1"/>
    </xf>
    <xf numFmtId="0" fontId="16" fillId="0" borderId="0" xfId="0" applyFont="1" applyAlignment="1">
      <alignment vertical="center" wrapText="1"/>
    </xf>
    <xf numFmtId="0" fontId="4" fillId="0" borderId="4" xfId="0" applyFont="1" applyBorder="1" applyAlignment="1">
      <alignment horizontal="center" vertical="center"/>
    </xf>
    <xf numFmtId="0" fontId="16" fillId="2" borderId="67" xfId="3" applyFont="1" applyFill="1" applyBorder="1" applyAlignment="1">
      <alignment horizontal="center" vertical="center" wrapText="1"/>
    </xf>
    <xf numFmtId="0" fontId="16" fillId="2" borderId="68" xfId="3" applyFont="1" applyFill="1" applyBorder="1" applyAlignment="1">
      <alignment horizontal="center" vertical="center" wrapText="1"/>
    </xf>
    <xf numFmtId="0" fontId="16" fillId="2" borderId="69" xfId="3" applyFont="1" applyFill="1" applyBorder="1" applyAlignment="1">
      <alignment horizontal="center" vertical="center" wrapText="1"/>
    </xf>
    <xf numFmtId="0" fontId="16" fillId="0" borderId="55" xfId="0" applyFont="1" applyBorder="1" applyAlignment="1">
      <alignment horizontal="center"/>
    </xf>
    <xf numFmtId="0" fontId="16" fillId="0" borderId="56" xfId="0" applyFont="1" applyBorder="1" applyAlignment="1">
      <alignment horizontal="center"/>
    </xf>
    <xf numFmtId="0" fontId="16" fillId="0" borderId="59" xfId="0" applyFont="1" applyBorder="1" applyAlignment="1">
      <alignment horizontal="center"/>
    </xf>
    <xf numFmtId="0" fontId="16" fillId="0" borderId="0" xfId="0" applyFont="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14" fontId="16" fillId="0" borderId="57" xfId="0" applyNumberFormat="1" applyFont="1" applyBorder="1" applyAlignment="1">
      <alignment horizontal="center" vertical="center"/>
    </xf>
    <xf numFmtId="0" fontId="16" fillId="0" borderId="62" xfId="0" applyFont="1" applyBorder="1" applyAlignment="1">
      <alignment horizontal="center" vertical="center"/>
    </xf>
    <xf numFmtId="0" fontId="3" fillId="2" borderId="67" xfId="3" applyFont="1" applyFill="1" applyBorder="1" applyAlignment="1">
      <alignment horizontal="center" vertical="center" wrapText="1"/>
    </xf>
    <xf numFmtId="0" fontId="3" fillId="2" borderId="68" xfId="3" applyFont="1" applyFill="1" applyBorder="1" applyAlignment="1">
      <alignment horizontal="center" vertical="center" wrapText="1"/>
    </xf>
    <xf numFmtId="0" fontId="3" fillId="2" borderId="69" xfId="3" applyFont="1" applyFill="1" applyBorder="1" applyAlignment="1">
      <alignment horizontal="center" vertical="center" wrapText="1"/>
    </xf>
    <xf numFmtId="0" fontId="15" fillId="2" borderId="4" xfId="0" applyFont="1" applyFill="1" applyBorder="1" applyAlignment="1" applyProtection="1">
      <alignment vertical="top" wrapText="1"/>
      <protection locked="0"/>
    </xf>
    <xf numFmtId="0" fontId="27" fillId="0" borderId="4" xfId="0" applyFont="1" applyBorder="1" applyAlignment="1">
      <alignment vertical="top" wrapText="1"/>
    </xf>
    <xf numFmtId="0" fontId="27" fillId="0" borderId="4" xfId="0" applyFont="1" applyBorder="1" applyAlignment="1">
      <alignment wrapText="1"/>
    </xf>
    <xf numFmtId="0" fontId="15" fillId="0" borderId="4" xfId="0" applyFont="1" applyBorder="1" applyAlignment="1">
      <alignment wrapText="1"/>
    </xf>
    <xf numFmtId="0" fontId="15" fillId="0" borderId="43" xfId="0" applyFont="1" applyBorder="1" applyAlignment="1">
      <alignment wrapText="1"/>
    </xf>
    <xf numFmtId="0" fontId="27" fillId="0" borderId="34" xfId="0" applyFont="1" applyBorder="1" applyAlignment="1">
      <alignment wrapText="1"/>
    </xf>
    <xf numFmtId="0" fontId="27" fillId="0" borderId="70" xfId="0" applyFont="1" applyBorder="1" applyAlignment="1">
      <alignment wrapText="1"/>
    </xf>
    <xf numFmtId="0" fontId="27" fillId="16" borderId="36" xfId="0" applyFont="1" applyFill="1" applyBorder="1" applyAlignment="1">
      <alignment wrapText="1"/>
    </xf>
    <xf numFmtId="0" fontId="15" fillId="0" borderId="36" xfId="0" applyFont="1" applyBorder="1" applyAlignment="1">
      <alignment vertical="top" wrapText="1"/>
    </xf>
    <xf numFmtId="0" fontId="15" fillId="0" borderId="36" xfId="0" applyFont="1" applyBorder="1" applyAlignment="1">
      <alignment wrapText="1"/>
    </xf>
    <xf numFmtId="0" fontId="15" fillId="0" borderId="9" xfId="0" applyFont="1" applyBorder="1" applyAlignment="1">
      <alignment wrapText="1"/>
    </xf>
    <xf numFmtId="0" fontId="27" fillId="0" borderId="36" xfId="0" applyFont="1" applyBorder="1" applyAlignment="1">
      <alignment wrapText="1"/>
    </xf>
    <xf numFmtId="0" fontId="15" fillId="2" borderId="4" xfId="0" applyFont="1" applyFill="1" applyBorder="1" applyAlignment="1" applyProtection="1">
      <alignment horizontal="center" vertical="center" wrapText="1"/>
      <protection locked="0"/>
    </xf>
    <xf numFmtId="0" fontId="15" fillId="2" borderId="4" xfId="0" applyFont="1" applyFill="1" applyBorder="1" applyAlignment="1" applyProtection="1">
      <alignment vertical="center" wrapText="1"/>
      <protection locked="0"/>
    </xf>
    <xf numFmtId="0" fontId="27" fillId="2" borderId="36" xfId="0" applyFont="1" applyFill="1" applyBorder="1" applyAlignment="1">
      <alignment wrapText="1"/>
    </xf>
    <xf numFmtId="0" fontId="15" fillId="2" borderId="36" xfId="0" applyFont="1" applyFill="1" applyBorder="1" applyAlignment="1">
      <alignment wrapText="1"/>
    </xf>
    <xf numFmtId="0" fontId="15" fillId="2" borderId="9" xfId="0" applyFont="1" applyFill="1" applyBorder="1" applyAlignment="1">
      <alignment wrapText="1"/>
    </xf>
    <xf numFmtId="0" fontId="27" fillId="2" borderId="34" xfId="0" applyFont="1" applyFill="1" applyBorder="1" applyAlignment="1">
      <alignment wrapText="1"/>
    </xf>
    <xf numFmtId="0" fontId="27" fillId="2" borderId="70" xfId="0" applyFont="1" applyFill="1" applyBorder="1" applyAlignment="1">
      <alignment wrapText="1"/>
    </xf>
    <xf numFmtId="0" fontId="15" fillId="2" borderId="4" xfId="0" quotePrefix="1" applyFont="1" applyFill="1" applyBorder="1" applyAlignment="1">
      <alignment horizontal="left" vertical="top" wrapText="1"/>
    </xf>
    <xf numFmtId="0" fontId="15" fillId="2" borderId="36" xfId="0" quotePrefix="1" applyFont="1" applyFill="1" applyBorder="1" applyAlignment="1" applyProtection="1">
      <alignment vertical="center" wrapText="1"/>
      <protection locked="0"/>
    </xf>
    <xf numFmtId="0" fontId="15" fillId="2" borderId="36" xfId="0" quotePrefix="1" applyFont="1" applyFill="1" applyBorder="1" applyAlignment="1" applyProtection="1">
      <alignment horizontal="center" vertical="center"/>
      <protection locked="0"/>
    </xf>
    <xf numFmtId="0" fontId="15" fillId="2" borderId="36" xfId="0" applyFont="1" applyFill="1" applyBorder="1" applyAlignment="1" applyProtection="1">
      <alignment horizontal="center" vertical="center"/>
      <protection locked="0"/>
    </xf>
    <xf numFmtId="0" fontId="15" fillId="2" borderId="4" xfId="0" applyFont="1" applyFill="1" applyBorder="1" applyAlignment="1">
      <alignment horizontal="center" vertical="center"/>
    </xf>
    <xf numFmtId="0" fontId="17" fillId="2" borderId="4" xfId="0" quotePrefix="1" applyFont="1" applyFill="1" applyBorder="1" applyAlignment="1" applyProtection="1">
      <alignment horizontal="center" vertical="center" wrapText="1"/>
      <protection locked="0"/>
    </xf>
    <xf numFmtId="0" fontId="16" fillId="2" borderId="0" xfId="0" applyFont="1" applyFill="1"/>
    <xf numFmtId="0" fontId="16" fillId="17" borderId="0" xfId="0" applyFont="1" applyFill="1"/>
    <xf numFmtId="14" fontId="15" fillId="2" borderId="4" xfId="0" applyNumberFormat="1" applyFont="1" applyFill="1" applyBorder="1" applyAlignment="1" applyProtection="1">
      <alignment horizontal="left" vertical="center" wrapText="1"/>
      <protection locked="0"/>
    </xf>
    <xf numFmtId="0" fontId="16" fillId="2" borderId="34" xfId="0" applyFont="1" applyFill="1" applyBorder="1" applyAlignment="1" applyProtection="1">
      <alignment horizontal="center" vertical="center" wrapText="1"/>
      <protection locked="0"/>
    </xf>
    <xf numFmtId="0" fontId="15" fillId="17" borderId="4" xfId="0" applyFont="1" applyFill="1" applyBorder="1" applyAlignment="1">
      <alignment horizontal="left" vertical="center"/>
    </xf>
    <xf numFmtId="0" fontId="17" fillId="17" borderId="4" xfId="0" quotePrefix="1" applyFont="1" applyFill="1" applyBorder="1" applyAlignment="1" applyProtection="1">
      <alignment horizontal="center" vertical="center" wrapText="1"/>
      <protection locked="0"/>
    </xf>
    <xf numFmtId="0" fontId="15" fillId="17" borderId="4" xfId="0" applyFont="1" applyFill="1" applyBorder="1" applyAlignment="1" applyProtection="1">
      <alignment horizontal="left" vertical="center" wrapText="1"/>
      <protection locked="0"/>
    </xf>
    <xf numFmtId="0" fontId="0" fillId="17" borderId="0" xfId="0" applyFill="1"/>
    <xf numFmtId="0" fontId="17" fillId="17" borderId="4" xfId="0" applyFont="1" applyFill="1" applyBorder="1" applyAlignment="1" applyProtection="1">
      <alignment horizontal="center" vertical="center" wrapText="1"/>
      <protection locked="0"/>
    </xf>
    <xf numFmtId="0" fontId="30" fillId="2" borderId="34" xfId="0" applyFont="1" applyFill="1" applyBorder="1" applyAlignment="1" applyProtection="1">
      <alignment horizontal="center" vertical="center" wrapText="1"/>
      <protection locked="0"/>
    </xf>
    <xf numFmtId="0" fontId="30" fillId="2" borderId="35" xfId="0" applyFont="1" applyFill="1" applyBorder="1" applyAlignment="1">
      <alignment horizontal="left" vertical="top" wrapText="1"/>
    </xf>
    <xf numFmtId="0" fontId="30" fillId="2" borderId="15" xfId="0" applyFont="1" applyFill="1" applyBorder="1" applyAlignment="1" applyProtection="1">
      <alignment horizontal="left" vertical="center" wrapText="1"/>
      <protection locked="0"/>
    </xf>
    <xf numFmtId="0" fontId="30" fillId="2" borderId="15"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top" wrapText="1"/>
    </xf>
    <xf numFmtId="0" fontId="32" fillId="2" borderId="36" xfId="0" quotePrefix="1" applyFont="1" applyFill="1" applyBorder="1" applyAlignment="1" applyProtection="1">
      <alignment vertical="center" wrapText="1"/>
      <protection locked="0"/>
    </xf>
    <xf numFmtId="0" fontId="32" fillId="2" borderId="36" xfId="0" applyFont="1" applyFill="1" applyBorder="1" applyAlignment="1" applyProtection="1">
      <alignment horizontal="center" vertical="center"/>
      <protection locked="0"/>
    </xf>
    <xf numFmtId="0" fontId="32" fillId="17" borderId="4" xfId="0" applyFont="1" applyFill="1" applyBorder="1" applyAlignment="1">
      <alignment horizontal="left" vertical="center"/>
    </xf>
    <xf numFmtId="0" fontId="33" fillId="17" borderId="4" xfId="0" applyFont="1" applyFill="1" applyBorder="1" applyAlignment="1" applyProtection="1">
      <alignment horizontal="center" vertical="center" wrapText="1"/>
      <protection locked="0"/>
    </xf>
    <xf numFmtId="0" fontId="32" fillId="17" borderId="4" xfId="0" applyFont="1" applyFill="1" applyBorder="1" applyAlignment="1" applyProtection="1">
      <alignment horizontal="left" vertical="center" wrapText="1"/>
      <protection locked="0"/>
    </xf>
    <xf numFmtId="0" fontId="30" fillId="17" borderId="0" xfId="0" applyFont="1" applyFill="1"/>
    <xf numFmtId="14" fontId="15" fillId="2" borderId="4" xfId="0" applyNumberFormat="1" applyFont="1" applyFill="1" applyBorder="1" applyAlignment="1" applyProtection="1">
      <alignment horizontal="center" vertical="center" wrapText="1"/>
      <protection locked="0"/>
    </xf>
    <xf numFmtId="0" fontId="16" fillId="2" borderId="35" xfId="0" applyFont="1" applyFill="1" applyBorder="1" applyAlignment="1">
      <alignment horizontal="center" vertical="center" wrapText="1"/>
    </xf>
    <xf numFmtId="0" fontId="22" fillId="2" borderId="4" xfId="0" applyFont="1" applyFill="1" applyBorder="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5" fillId="2" borderId="36" xfId="0" quotePrefix="1" applyFont="1" applyFill="1" applyBorder="1" applyAlignment="1" applyProtection="1">
      <alignment horizontal="center" vertical="center" wrapText="1"/>
      <protection locked="0"/>
    </xf>
    <xf numFmtId="0" fontId="15" fillId="17" borderId="4" xfId="0" applyFont="1" applyFill="1" applyBorder="1" applyAlignment="1">
      <alignment horizontal="center" vertical="center"/>
    </xf>
    <xf numFmtId="0" fontId="15" fillId="17" borderId="4" xfId="0" applyFont="1" applyFill="1" applyBorder="1" applyAlignment="1" applyProtection="1">
      <alignment horizontal="center" vertical="center" wrapText="1"/>
      <protection locked="0"/>
    </xf>
    <xf numFmtId="0" fontId="16" fillId="17" borderId="0" xfId="0" applyFont="1" applyFill="1" applyAlignment="1">
      <alignment horizontal="center" vertical="center"/>
    </xf>
    <xf numFmtId="0" fontId="0" fillId="17" borderId="0" xfId="0" applyFill="1" applyAlignment="1">
      <alignment horizontal="center" vertical="center"/>
    </xf>
    <xf numFmtId="0" fontId="34" fillId="0" borderId="0" xfId="0" applyFont="1"/>
    <xf numFmtId="0" fontId="32" fillId="2" borderId="4" xfId="0" applyFont="1" applyFill="1" applyBorder="1" applyAlignment="1" applyProtection="1">
      <alignment horizontal="center" vertical="center" wrapText="1"/>
      <protection locked="0"/>
    </xf>
    <xf numFmtId="0" fontId="32" fillId="2" borderId="4" xfId="0" applyFont="1" applyFill="1" applyBorder="1" applyAlignment="1" applyProtection="1">
      <alignment vertical="center" wrapText="1"/>
      <protection locked="0"/>
    </xf>
    <xf numFmtId="0" fontId="32" fillId="2" borderId="4" xfId="0" applyFont="1" applyFill="1" applyBorder="1" applyAlignment="1" applyProtection="1">
      <alignment vertical="top" wrapText="1"/>
      <protection locked="0"/>
    </xf>
    <xf numFmtId="0" fontId="32" fillId="2" borderId="4" xfId="0" applyFont="1" applyFill="1" applyBorder="1" applyAlignment="1" applyProtection="1">
      <alignment horizontal="left" vertical="center" wrapText="1"/>
      <protection locked="0"/>
    </xf>
    <xf numFmtId="14" fontId="32" fillId="2" borderId="4" xfId="0" applyNumberFormat="1" applyFont="1" applyFill="1" applyBorder="1" applyAlignment="1" applyProtection="1">
      <alignment vertical="center" wrapText="1"/>
      <protection locked="0"/>
    </xf>
    <xf numFmtId="0" fontId="30"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center"/>
    </xf>
    <xf numFmtId="0" fontId="33" fillId="2" borderId="4"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left" vertical="top" wrapText="1"/>
      <protection locked="0"/>
    </xf>
    <xf numFmtId="0" fontId="16" fillId="2" borderId="4" xfId="0" applyFont="1" applyFill="1" applyBorder="1" applyAlignment="1" applyProtection="1">
      <alignment vertical="center" wrapText="1"/>
      <protection locked="0"/>
    </xf>
    <xf numFmtId="0" fontId="16" fillId="2" borderId="4" xfId="0" applyFont="1" applyFill="1" applyBorder="1" applyAlignment="1" applyProtection="1">
      <alignment vertical="top" wrapText="1"/>
      <protection locked="0"/>
    </xf>
    <xf numFmtId="0" fontId="16" fillId="2" borderId="4" xfId="0" applyFont="1" applyFill="1" applyBorder="1" applyAlignment="1" applyProtection="1">
      <alignment horizontal="left" vertical="center" wrapText="1"/>
      <protection locked="0"/>
    </xf>
    <xf numFmtId="14" fontId="16" fillId="2" borderId="4" xfId="0" applyNumberFormat="1" applyFont="1" applyFill="1" applyBorder="1" applyAlignment="1" applyProtection="1">
      <alignment vertical="center" wrapText="1"/>
      <protection locked="0"/>
    </xf>
    <xf numFmtId="0" fontId="16" fillId="2" borderId="4" xfId="0" quotePrefix="1" applyFont="1" applyFill="1" applyBorder="1" applyAlignment="1">
      <alignment horizontal="left" vertical="top" wrapText="1"/>
    </xf>
    <xf numFmtId="0" fontId="16" fillId="2" borderId="36" xfId="0" quotePrefix="1" applyFont="1" applyFill="1" applyBorder="1" applyAlignment="1" applyProtection="1">
      <alignment vertical="center" wrapText="1"/>
      <protection locked="0"/>
    </xf>
    <xf numFmtId="0" fontId="16" fillId="2" borderId="36" xfId="0" quotePrefix="1"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17" borderId="4" xfId="0" applyFont="1" applyFill="1" applyBorder="1" applyAlignment="1">
      <alignment horizontal="left" vertical="center"/>
    </xf>
    <xf numFmtId="0" fontId="4" fillId="17" borderId="4" xfId="0" quotePrefix="1" applyFont="1" applyFill="1" applyBorder="1" applyAlignment="1" applyProtection="1">
      <alignment horizontal="center" vertical="center" wrapText="1"/>
      <protection locked="0"/>
    </xf>
    <xf numFmtId="0" fontId="16" fillId="17" borderId="4" xfId="0" applyFont="1" applyFill="1" applyBorder="1" applyAlignment="1" applyProtection="1">
      <alignment horizontal="left" vertical="center" wrapText="1"/>
      <protection locked="0"/>
    </xf>
    <xf numFmtId="0" fontId="0" fillId="2" borderId="0" xfId="0" applyFill="1"/>
    <xf numFmtId="0" fontId="32" fillId="2" borderId="42" xfId="0" applyFont="1" applyFill="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0" fontId="0" fillId="2" borderId="71" xfId="0" applyFill="1" applyBorder="1"/>
    <xf numFmtId="0" fontId="15" fillId="2" borderId="43" xfId="0" applyFont="1" applyFill="1" applyBorder="1" applyAlignment="1" applyProtection="1">
      <alignment horizontal="center" vertical="center" wrapText="1"/>
      <protection locked="0"/>
    </xf>
    <xf numFmtId="0" fontId="15" fillId="13" borderId="36" xfId="0" quotePrefix="1" applyFont="1" applyFill="1" applyBorder="1" applyAlignment="1" applyProtection="1">
      <alignment horizontal="left" vertical="center"/>
      <protection locked="0"/>
    </xf>
    <xf numFmtId="0" fontId="16" fillId="0" borderId="0" xfId="0" applyFont="1" applyAlignment="1">
      <alignment vertical="top"/>
    </xf>
    <xf numFmtId="0" fontId="3" fillId="6" borderId="10" xfId="0" applyFont="1" applyFill="1" applyBorder="1" applyAlignment="1">
      <alignment vertical="center"/>
    </xf>
    <xf numFmtId="0" fontId="3" fillId="6" borderId="11" xfId="0" applyFont="1" applyFill="1" applyBorder="1" applyAlignment="1">
      <alignment vertical="center"/>
    </xf>
    <xf numFmtId="0" fontId="11" fillId="7" borderId="13" xfId="0" applyFont="1" applyFill="1" applyBorder="1" applyAlignment="1">
      <alignment vertical="center" wrapText="1"/>
    </xf>
    <xf numFmtId="0" fontId="3" fillId="6" borderId="19" xfId="0" applyFont="1" applyFill="1" applyBorder="1" applyAlignment="1">
      <alignment vertical="center" wrapText="1"/>
    </xf>
    <xf numFmtId="0" fontId="3" fillId="6" borderId="21" xfId="0" applyFont="1" applyFill="1" applyBorder="1" applyAlignment="1">
      <alignment vertical="center" wrapText="1"/>
    </xf>
    <xf numFmtId="43" fontId="3" fillId="6" borderId="19" xfId="1" applyFont="1" applyFill="1" applyBorder="1" applyAlignment="1">
      <alignment vertical="center" wrapText="1"/>
    </xf>
    <xf numFmtId="0" fontId="16" fillId="0" borderId="54" xfId="0" applyFont="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16" fillId="0" borderId="18" xfId="0" applyFont="1" applyBorder="1" applyAlignment="1">
      <alignment vertical="center" wrapText="1"/>
    </xf>
    <xf numFmtId="0" fontId="16" fillId="0" borderId="22" xfId="0" applyFont="1" applyBorder="1" applyAlignment="1">
      <alignment vertical="center"/>
    </xf>
    <xf numFmtId="14" fontId="0" fillId="0" borderId="0" xfId="0" applyNumberFormat="1" applyAlignment="1">
      <alignment horizontal="left"/>
    </xf>
    <xf numFmtId="0" fontId="0" fillId="0" borderId="4" xfId="0" applyBorder="1"/>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35" fillId="0" borderId="4" xfId="0" applyFont="1" applyBorder="1" applyAlignment="1" applyProtection="1">
      <alignment horizontal="center" vertical="center" wrapText="1"/>
      <protection locked="0"/>
    </xf>
    <xf numFmtId="0" fontId="35" fillId="0" borderId="4" xfId="0" applyFont="1" applyBorder="1" applyAlignment="1" applyProtection="1">
      <alignment vertical="center" wrapText="1"/>
      <protection locked="0"/>
    </xf>
    <xf numFmtId="0" fontId="35" fillId="11" borderId="4" xfId="0" applyFont="1" applyFill="1" applyBorder="1" applyAlignment="1" applyProtection="1">
      <alignment vertical="center" wrapText="1"/>
      <protection locked="0"/>
    </xf>
    <xf numFmtId="14" fontId="35" fillId="0" borderId="4" xfId="0" applyNumberFormat="1" applyFont="1" applyBorder="1" applyAlignment="1" applyProtection="1">
      <alignment vertical="center" wrapText="1"/>
      <protection locked="0"/>
    </xf>
    <xf numFmtId="0" fontId="35" fillId="0" borderId="4" xfId="0" quotePrefix="1" applyFont="1" applyBorder="1" applyAlignment="1" applyProtection="1">
      <alignment vertical="center" wrapText="1"/>
      <protection locked="0"/>
    </xf>
    <xf numFmtId="14" fontId="35" fillId="0" borderId="4" xfId="0" quotePrefix="1" applyNumberFormat="1" applyFont="1" applyBorder="1" applyAlignment="1" applyProtection="1">
      <alignment vertical="center" wrapText="1"/>
      <protection locked="0"/>
    </xf>
    <xf numFmtId="0" fontId="29" fillId="0" borderId="4" xfId="0" applyFont="1" applyBorder="1" applyAlignment="1">
      <alignment horizontal="left" vertical="center" wrapText="1"/>
    </xf>
    <xf numFmtId="0" fontId="35" fillId="2" borderId="4" xfId="0" applyFont="1" applyFill="1" applyBorder="1" applyAlignment="1" applyProtection="1">
      <alignment horizontal="left" vertical="center" wrapText="1"/>
      <protection locked="0"/>
    </xf>
    <xf numFmtId="0" fontId="35" fillId="12" borderId="4" xfId="0" quotePrefix="1" applyFont="1" applyFill="1" applyBorder="1" applyAlignment="1">
      <alignment horizontal="left" vertical="center" wrapText="1"/>
    </xf>
    <xf numFmtId="0" fontId="29" fillId="0" borderId="4" xfId="0" applyFont="1" applyBorder="1" applyAlignment="1">
      <alignment vertical="center"/>
    </xf>
    <xf numFmtId="14" fontId="29" fillId="0" borderId="4" xfId="0" applyNumberFormat="1" applyFont="1" applyBorder="1" applyAlignment="1">
      <alignment horizontal="left" vertical="center"/>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5" fillId="2" borderId="4" xfId="0" quotePrefix="1"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29" fillId="2" borderId="4" xfId="0" applyFont="1" applyFill="1" applyBorder="1" applyAlignment="1">
      <alignment horizontal="center" vertical="center"/>
    </xf>
    <xf numFmtId="0" fontId="29" fillId="2" borderId="4" xfId="0" applyFont="1" applyFill="1" applyBorder="1" applyAlignment="1">
      <alignment horizontal="center" vertical="center" wrapText="1"/>
    </xf>
    <xf numFmtId="0" fontId="29" fillId="0" borderId="4" xfId="0" applyFont="1" applyBorder="1" applyAlignment="1">
      <alignment vertical="center" wrapText="1"/>
    </xf>
    <xf numFmtId="0" fontId="14" fillId="10" borderId="4" xfId="0" applyFont="1" applyFill="1" applyBorder="1" applyAlignment="1">
      <alignment vertical="center" wrapText="1"/>
    </xf>
    <xf numFmtId="0" fontId="1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4" xfId="0" applyFont="1" applyBorder="1"/>
    <xf numFmtId="0" fontId="4" fillId="0" borderId="4" xfId="0" applyFont="1" applyBorder="1"/>
    <xf numFmtId="14" fontId="29" fillId="0" borderId="4" xfId="0" applyNumberFormat="1" applyFont="1" applyBorder="1" applyAlignment="1">
      <alignment vertical="center"/>
    </xf>
  </cellXfs>
  <cellStyles count="4">
    <cellStyle name="Hipervínculo" xfId="2" builtinId="8"/>
    <cellStyle name="Millares" xfId="1" builtinId="3"/>
    <cellStyle name="Normal" xfId="0" builtinId="0"/>
    <cellStyle name="Normal 2 2 2" xfId="3" xr:uid="{45B5BB18-90E3-4AAA-9D84-9250C78A6315}"/>
  </cellStyles>
  <dxfs count="282">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A92B58AA-5F71-422F-964D-4D1630CE5AAF}"/>
            </a:ext>
          </a:extLst>
        </xdr:cNvPr>
        <xdr:cNvPicPr>
          <a:picLocks noChangeAspect="1"/>
        </xdr:cNvPicPr>
      </xdr:nvPicPr>
      <xdr:blipFill>
        <a:blip xmlns:r="http://schemas.openxmlformats.org/officeDocument/2006/relationships" r:embed="rId1"/>
        <a:stretch>
          <a:fillRect/>
        </a:stretch>
      </xdr:blipFill>
      <xdr:spPr>
        <a:xfrm>
          <a:off x="2289995" y="565150"/>
          <a:ext cx="1331681" cy="142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247650</xdr:rowOff>
    </xdr:to>
    <xdr:pic>
      <xdr:nvPicPr>
        <xdr:cNvPr id="2" name="Imagen 1">
          <a:extLst>
            <a:ext uri="{FF2B5EF4-FFF2-40B4-BE49-F238E27FC236}">
              <a16:creationId xmlns:a16="http://schemas.microsoft.com/office/drawing/2014/main" id="{7D8DBAB9-6B98-4154-B89D-9442DAACF2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6691" cy="155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247650</xdr:rowOff>
    </xdr:to>
    <xdr:pic>
      <xdr:nvPicPr>
        <xdr:cNvPr id="2" name="Imagen 1">
          <a:extLst>
            <a:ext uri="{FF2B5EF4-FFF2-40B4-BE49-F238E27FC236}">
              <a16:creationId xmlns:a16="http://schemas.microsoft.com/office/drawing/2014/main" id="{7A601D66-23C0-4659-B84A-D02B58855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6691" cy="15557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E9E16B1E-CEF7-4938-9DEA-A3F804446DD5}"/>
            </a:ext>
          </a:extLst>
        </xdr:cNvPr>
        <xdr:cNvPicPr>
          <a:picLocks noChangeAspect="1"/>
        </xdr:cNvPicPr>
      </xdr:nvPicPr>
      <xdr:blipFill>
        <a:blip xmlns:r="http://schemas.openxmlformats.org/officeDocument/2006/relationships" r:embed="rId1"/>
        <a:stretch>
          <a:fillRect/>
        </a:stretch>
      </xdr:blipFill>
      <xdr:spPr>
        <a:xfrm>
          <a:off x="2394770" y="565150"/>
          <a:ext cx="1331681" cy="1428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335551</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776C30F8-4DBB-42C0-B599-2824EEB3B995}"/>
            </a:ext>
          </a:extLst>
        </xdr:cNvPr>
        <xdr:cNvPicPr>
          <a:picLocks noChangeAspect="1"/>
        </xdr:cNvPicPr>
      </xdr:nvPicPr>
      <xdr:blipFill>
        <a:blip xmlns:r="http://schemas.openxmlformats.org/officeDocument/2006/relationships" r:embed="rId1"/>
        <a:stretch>
          <a:fillRect/>
        </a:stretch>
      </xdr:blipFill>
      <xdr:spPr>
        <a:xfrm>
          <a:off x="2594795" y="565150"/>
          <a:ext cx="1331681" cy="1428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4A8A1511-187C-40AE-ABE0-F032DE863262}"/>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973D27C8-706E-4084-BDA0-6DEF15A9D9D0}"/>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9195C09C-BC13-45DA-A94E-A328E1E27674}"/>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353EF1EA-A691-46E6-A192-32A6C1D5D002}"/>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_Clasificacion%20Activos_Informacion_Julio_21_2025_Corporativa%20(1)%20FINANCIERA.xlsx" TargetMode="External"/><Relationship Id="rId2" Type="http://schemas.openxmlformats.org/officeDocument/2006/relationships/externalLinkPath" Target="file:///C:\Users\ThinkPad\Desktop\Docs_UAECOB_2026\ClasificacionActivos\1_Clasificacion%20Activos_Informacion_Julio_21_2025_Corporativa%20(1)%20FINANCIERA.xlsx" TargetMode="External"/><Relationship Id="rId1" Type="http://schemas.openxmlformats.org/officeDocument/2006/relationships/externalLinkPath" Target="/Users/ThinkPad/Desktop/Docs_UAECOB_2026/ClasificacionActivos/1_Clasificacion%20Activos_Informacion_Julio_21_2025_Corporativa%20(1)%20FINANCIER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_Clasificacion%20Activos_Informacion_Julio_21_2026_Corporativa.xlsx" TargetMode="External"/><Relationship Id="rId2" Type="http://schemas.openxmlformats.org/officeDocument/2006/relationships/externalLinkPath" Target="file:///C:\Users\ThinkPad\Desktop\Docs_UAECOB_2026\ClasificacionActivos\1_Clasificacion%20Activos_Informacion_Julio_21_2026_Corporativa.xlsx" TargetMode="External"/><Relationship Id="rId1" Type="http://schemas.openxmlformats.org/officeDocument/2006/relationships/externalLinkPath" Target="/Users/ThinkPad/Desktop/Docs_UAECOB_2026/ClasificacionActivos/1_Clasificacion%20Activos_Informacion_Julio_21_2026_Corporativ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Clasificacion%20Activos_Informacio_2026SC_jun30.xlsx" TargetMode="External"/><Relationship Id="rId2" Type="http://schemas.openxmlformats.org/officeDocument/2006/relationships/externalLinkPath" Target="file:///C:\Users\ThinkPad\Desktop\Docs_UAECOB_2026\ClasificacionActivos\Clasificacion%20Activos_Informacio_2026SC_jun30.xlsx" TargetMode="External"/><Relationship Id="rId1" Type="http://schemas.openxmlformats.org/officeDocument/2006/relationships/externalLinkPath" Target="/Users/ThinkPad/Desktop/Docs_UAECOB_2026/ClasificacionActivos/Clasificacion%20Activos_Informacio_2026SC_jun3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paredes/Downloads/Clasificacion%20Activos_Informacio_Nov18.xlsx" TargetMode="External"/><Relationship Id="rId1" Type="http://schemas.openxmlformats.org/officeDocument/2006/relationships/externalLinkPath" Target="/Users/sparedes/Downloads/Clasificacion%20Activos_Informacio_Nov18.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Clasificacion%20Activos_Informacion_Abril30_26_Riesgos.xlsx" TargetMode="External"/><Relationship Id="rId2" Type="http://schemas.openxmlformats.org/officeDocument/2006/relationships/externalLinkPath" Target="file:///C:\Users\ThinkPad\Desktop\Docs_UAECOB_2026\ClasificacionActivos\Clasificacion%20Activos_Informacion_Abril30_26_Riesgos.xlsx" TargetMode="External"/><Relationship Id="rId1" Type="http://schemas.openxmlformats.org/officeDocument/2006/relationships/externalLinkPath" Target="/Users/ThinkPad/Desktop/Docs_UAECOB_2026/ClasificacionActivos/Clasificacion%20Activos_Informacion_Abril30_26_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Dependencia"/>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Corporativa"/>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ServicioAlCiudadano"/>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s"/>
      <sheetName val="OAJ"/>
      <sheetName val="ServicioAlCiudadano"/>
      <sheetName val="Manejo"/>
      <sheetName val="Reduccion"/>
      <sheetName val="GestionEstrategica"/>
      <sheetName val="Conocimiento"/>
      <sheetName val="TalentoHumano"/>
      <sheetName val="EvaluacionyControl"/>
      <sheetName val="GestionDeRecursos"/>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Riestos_Cto_Reduc"/>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mberosbogota.gov.co/transparencia/contratacion/plan-anual-adquisiciones/plan-anual-adquisiciones-2021" TargetMode="External"/><Relationship Id="rId7" Type="http://schemas.openxmlformats.org/officeDocument/2006/relationships/comments" Target="../comments1.xml"/><Relationship Id="rId2" Type="http://schemas.openxmlformats.org/officeDocument/2006/relationships/hyperlink" Target="https://www.bomberosbogota.gov.co/transparencia/planeacion/planes-estrategicos-sectoriales-institucionales/plan-institucional-capacitacion" TargetMode="Externa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bomberosbogota.gov.co/transparencia/contratacion/plan-anual-adquisiciones/plan-anual-adquisiciones-2021" TargetMode="External"/><Relationship Id="rId7" Type="http://schemas.openxmlformats.org/officeDocument/2006/relationships/comments" Target="../comments7.xml"/><Relationship Id="rId2" Type="http://schemas.openxmlformats.org/officeDocument/2006/relationships/hyperlink" Target="https://www.bomberosbogota.gov.co/transparencia/planeacion/planes-estrategicos-sectoriales-institucionales/plan-institucional-capacitacion" TargetMode="Externa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8468-6EAD-4D1F-A70D-3748B0F19867}">
  <sheetPr>
    <tabColor rgb="FFFFC000"/>
  </sheetPr>
  <dimension ref="A1:BL20"/>
  <sheetViews>
    <sheetView showGridLines="0" showZeros="0" topLeftCell="AT19" zoomScale="74" zoomScaleNormal="74" workbookViewId="0">
      <selection activeCell="A8" sqref="A8:BF20"/>
    </sheetView>
  </sheetViews>
  <sheetFormatPr baseColWidth="10" defaultColWidth="0" defaultRowHeight="75" customHeight="1" x14ac:dyDescent="0.25"/>
  <cols>
    <col min="1" max="1" width="7.85546875" customWidth="1"/>
    <col min="2" max="2" width="16.140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21.28515625" customWidth="1"/>
    <col min="16" max="16" width="22.8554687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6.28515625" customWidth="1"/>
    <col min="40" max="40" width="19.28515625" customWidth="1"/>
    <col min="41" max="41" width="15.5703125" customWidth="1"/>
    <col min="42" max="42" width="16.140625" customWidth="1"/>
    <col min="43" max="43" width="23.42578125" style="11" customWidth="1"/>
    <col min="44" max="44" width="19" hidden="1" customWidth="1"/>
    <col min="45" max="45" width="18.42578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6.42578125" customWidth="1"/>
    <col min="54" max="54" width="7.140625" style="14" customWidth="1"/>
    <col min="55" max="55" width="8.5703125" style="12" customWidth="1"/>
    <col min="56" max="56" width="9" style="15" customWidth="1"/>
    <col min="57" max="57" width="1.710937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s="159" customFormat="1" ht="34.5" customHeight="1" x14ac:dyDescent="0.25">
      <c r="A1" s="157"/>
      <c r="B1" s="158"/>
      <c r="E1" s="160"/>
      <c r="F1" s="161"/>
      <c r="G1" s="162"/>
      <c r="H1" s="162"/>
      <c r="I1" s="162"/>
      <c r="J1" s="162"/>
      <c r="K1" s="163"/>
      <c r="L1" s="164" t="s">
        <v>0</v>
      </c>
      <c r="M1" s="165" t="s">
        <v>1</v>
      </c>
      <c r="N1" s="166"/>
      <c r="AQ1" s="167"/>
      <c r="AT1" s="168"/>
      <c r="AU1" s="168"/>
      <c r="AV1" s="168"/>
      <c r="AW1" s="168"/>
      <c r="AX1" s="168"/>
      <c r="AZ1" s="169"/>
      <c r="BB1" s="170"/>
      <c r="BC1" s="168"/>
      <c r="BD1" s="171"/>
      <c r="BE1" s="171"/>
      <c r="BF1" s="172"/>
      <c r="BG1" s="173"/>
      <c r="BH1" s="173"/>
    </row>
    <row r="2" spans="1:60" ht="120" customHeight="1" x14ac:dyDescent="0.25">
      <c r="A2" s="174"/>
      <c r="E2" s="19"/>
      <c r="F2" s="20"/>
      <c r="G2" s="21"/>
      <c r="H2" s="21"/>
      <c r="I2" s="22" t="s">
        <v>2</v>
      </c>
      <c r="J2" s="21"/>
      <c r="K2" s="23"/>
      <c r="L2" s="24" t="s">
        <v>3</v>
      </c>
      <c r="M2" s="9">
        <v>3</v>
      </c>
      <c r="BF2" s="175"/>
    </row>
    <row r="3" spans="1:60" ht="17.25" customHeight="1" x14ac:dyDescent="0.25">
      <c r="A3" s="176"/>
      <c r="B3" s="26"/>
      <c r="C3" s="27"/>
      <c r="D3" s="27"/>
      <c r="E3" s="28"/>
      <c r="F3" s="29"/>
      <c r="G3" s="30"/>
      <c r="H3" s="30"/>
      <c r="I3" s="30"/>
      <c r="J3" s="30"/>
      <c r="K3" s="31"/>
      <c r="L3" s="24" t="s">
        <v>4</v>
      </c>
      <c r="M3" s="139" t="s">
        <v>161</v>
      </c>
      <c r="BB3" s="32" t="s">
        <v>5</v>
      </c>
      <c r="BF3" s="175"/>
    </row>
    <row r="4" spans="1:60" ht="10.5" customHeight="1" thickBot="1" x14ac:dyDescent="0.3">
      <c r="A4" s="177"/>
      <c r="B4" s="178"/>
      <c r="C4" s="179"/>
      <c r="D4" s="179"/>
      <c r="E4" s="179"/>
      <c r="F4" s="179"/>
      <c r="G4" s="179"/>
      <c r="H4" s="179"/>
      <c r="I4" s="179"/>
      <c r="J4" s="179"/>
      <c r="K4" s="179"/>
      <c r="L4" s="180"/>
      <c r="M4" s="180"/>
      <c r="N4" s="180"/>
      <c r="O4" s="180"/>
      <c r="P4" s="180"/>
      <c r="Q4" s="33"/>
      <c r="R4" s="33"/>
      <c r="S4" s="33"/>
      <c r="T4" s="33"/>
      <c r="U4" s="33"/>
      <c r="V4" s="33"/>
      <c r="W4" s="33"/>
      <c r="X4" s="33"/>
      <c r="Y4" s="33"/>
      <c r="Z4" s="33"/>
      <c r="AA4" s="33"/>
      <c r="AB4" s="33"/>
      <c r="AC4" s="180"/>
      <c r="AD4" s="180"/>
      <c r="AE4" s="180"/>
      <c r="AF4" s="180"/>
      <c r="AG4" s="180"/>
      <c r="AH4" s="180"/>
      <c r="AI4" s="180"/>
      <c r="AJ4" s="180"/>
      <c r="AK4" s="180"/>
      <c r="AL4" s="180"/>
      <c r="AM4" s="180"/>
      <c r="AN4" s="180"/>
      <c r="AO4" s="180"/>
      <c r="AP4" s="180"/>
      <c r="AQ4" s="181"/>
      <c r="AR4" s="180"/>
      <c r="AS4" s="180"/>
      <c r="AT4" s="182"/>
      <c r="AU4" s="182"/>
      <c r="AV4" s="182"/>
      <c r="AW4" s="182"/>
      <c r="AX4" s="182"/>
      <c r="AY4" s="180"/>
      <c r="AZ4" s="183"/>
      <c r="BA4" s="180"/>
      <c r="BB4" s="184"/>
      <c r="BC4" s="182"/>
      <c r="BD4" s="185"/>
      <c r="BE4" s="39"/>
      <c r="BF4" s="186"/>
      <c r="BG4" s="40"/>
    </row>
    <row r="5" spans="1:60" ht="19.5" customHeight="1" thickBot="1" x14ac:dyDescent="0.3">
      <c r="A5" s="187"/>
      <c r="B5" s="188"/>
      <c r="C5" s="189"/>
      <c r="D5" s="189"/>
      <c r="E5" s="189"/>
      <c r="F5" s="189"/>
      <c r="G5" s="189"/>
      <c r="H5" s="189"/>
      <c r="I5" s="190"/>
      <c r="J5" s="191"/>
      <c r="K5" s="192"/>
      <c r="L5" s="191"/>
      <c r="M5" s="191"/>
      <c r="N5" s="191"/>
      <c r="O5" s="191"/>
      <c r="P5" s="191"/>
      <c r="Q5" s="193"/>
      <c r="R5" s="194"/>
      <c r="S5" s="194"/>
      <c r="T5" s="194"/>
      <c r="U5" s="194"/>
      <c r="V5" s="194"/>
      <c r="W5" s="194"/>
      <c r="X5" s="194"/>
      <c r="Y5" s="194"/>
      <c r="Z5" s="194"/>
      <c r="AA5" s="194"/>
      <c r="AB5" s="194"/>
      <c r="AC5" s="195" t="s">
        <v>6</v>
      </c>
      <c r="AD5" s="196"/>
      <c r="AE5" s="196"/>
      <c r="AF5" s="196"/>
      <c r="AG5" s="196"/>
      <c r="AH5" s="196"/>
      <c r="AI5" s="196"/>
      <c r="AJ5" s="196"/>
      <c r="AK5" s="196"/>
      <c r="AL5" s="196"/>
      <c r="AM5" s="196"/>
      <c r="AN5" s="197"/>
      <c r="AO5" s="196"/>
      <c r="AP5" s="196"/>
      <c r="AQ5" s="198"/>
      <c r="AR5" s="199"/>
      <c r="AS5" s="200"/>
      <c r="AT5" s="201"/>
      <c r="AU5" s="202"/>
      <c r="AV5" s="202"/>
      <c r="AW5" s="79"/>
      <c r="AX5" s="201"/>
      <c r="AY5" s="203"/>
      <c r="AZ5" s="204"/>
      <c r="BA5" s="203"/>
      <c r="BB5" s="205"/>
      <c r="BC5" s="86"/>
      <c r="BD5" s="205"/>
      <c r="BE5" s="59"/>
      <c r="BF5" s="206"/>
      <c r="BG5" s="207"/>
    </row>
    <row r="6" spans="1:60" s="91" customFormat="1" ht="57.75" customHeight="1" thickBot="1" x14ac:dyDescent="0.3">
      <c r="A6" s="208"/>
      <c r="B6" s="188"/>
      <c r="C6" s="189"/>
      <c r="D6" s="209" t="s">
        <v>7</v>
      </c>
      <c r="E6" s="188"/>
      <c r="F6" s="189"/>
      <c r="G6" s="189"/>
      <c r="H6" s="189"/>
      <c r="I6" s="210"/>
      <c r="J6" s="191"/>
      <c r="K6" s="211"/>
      <c r="L6" s="191"/>
      <c r="M6" s="212" t="s">
        <v>8</v>
      </c>
      <c r="N6" s="213"/>
      <c r="O6" s="213"/>
      <c r="P6" s="211"/>
      <c r="Q6" s="214"/>
      <c r="R6" s="215"/>
      <c r="S6" s="215"/>
      <c r="T6" s="216" t="s">
        <v>9</v>
      </c>
      <c r="U6" s="215"/>
      <c r="V6" s="215"/>
      <c r="W6" s="215"/>
      <c r="X6" s="215"/>
      <c r="Y6" s="215"/>
      <c r="Z6" s="216" t="s">
        <v>10</v>
      </c>
      <c r="AA6" s="215"/>
      <c r="AB6" s="215"/>
      <c r="AC6" s="217"/>
      <c r="AD6" s="218" t="s">
        <v>11</v>
      </c>
      <c r="AE6" s="219"/>
      <c r="AF6" s="220"/>
      <c r="AG6" s="221"/>
      <c r="AH6" s="221" t="s">
        <v>12</v>
      </c>
      <c r="AI6" s="221"/>
      <c r="AJ6" s="221"/>
      <c r="AK6" s="221"/>
      <c r="AL6" s="221"/>
      <c r="AM6" s="221"/>
      <c r="AN6" s="222"/>
      <c r="AO6" s="223"/>
      <c r="AP6" s="224"/>
      <c r="AQ6" s="225" t="s">
        <v>13</v>
      </c>
      <c r="AR6" s="72"/>
      <c r="AS6" s="226"/>
      <c r="AT6" s="227"/>
      <c r="AU6" s="228"/>
      <c r="AV6" s="228"/>
      <c r="AW6" s="79"/>
      <c r="AX6" s="227"/>
      <c r="AY6" s="229"/>
      <c r="AZ6" s="230"/>
      <c r="BA6" s="229"/>
      <c r="BB6" s="231"/>
      <c r="BC6" s="86"/>
      <c r="BD6" s="231"/>
      <c r="BE6" s="87"/>
      <c r="BF6" s="232"/>
      <c r="BG6" s="233"/>
      <c r="BH6" s="90"/>
    </row>
    <row r="7" spans="1:60" s="116" customFormat="1" ht="150" customHeight="1" thickBot="1" x14ac:dyDescent="0.3">
      <c r="A7" s="234" t="s">
        <v>14</v>
      </c>
      <c r="B7" s="235" t="s">
        <v>15</v>
      </c>
      <c r="C7" s="235" t="s">
        <v>16</v>
      </c>
      <c r="D7" s="235" t="s">
        <v>17</v>
      </c>
      <c r="E7" s="235" t="s">
        <v>18</v>
      </c>
      <c r="F7" s="236" t="s">
        <v>19</v>
      </c>
      <c r="G7" s="236" t="s">
        <v>20</v>
      </c>
      <c r="H7" s="236" t="s">
        <v>21</v>
      </c>
      <c r="I7" s="236" t="s">
        <v>22</v>
      </c>
      <c r="J7" s="237" t="s">
        <v>23</v>
      </c>
      <c r="K7" s="237" t="s">
        <v>24</v>
      </c>
      <c r="L7" s="238" t="s">
        <v>25</v>
      </c>
      <c r="M7" s="238" t="s">
        <v>26</v>
      </c>
      <c r="N7" s="238" t="s">
        <v>27</v>
      </c>
      <c r="O7" s="238" t="s">
        <v>28</v>
      </c>
      <c r="P7" s="238" t="s">
        <v>29</v>
      </c>
      <c r="Q7" s="238" t="s">
        <v>30</v>
      </c>
      <c r="R7" s="239" t="s">
        <v>31</v>
      </c>
      <c r="S7" s="239" t="s">
        <v>32</v>
      </c>
      <c r="T7" s="239" t="s">
        <v>33</v>
      </c>
      <c r="U7" s="239" t="s">
        <v>34</v>
      </c>
      <c r="V7" s="239" t="s">
        <v>35</v>
      </c>
      <c r="W7" s="239" t="s">
        <v>36</v>
      </c>
      <c r="X7" s="239" t="s">
        <v>37</v>
      </c>
      <c r="Y7" s="239" t="s">
        <v>38</v>
      </c>
      <c r="Z7" s="239" t="s">
        <v>39</v>
      </c>
      <c r="AA7" s="239" t="s">
        <v>40</v>
      </c>
      <c r="AB7" s="239" t="s">
        <v>41</v>
      </c>
      <c r="AC7" s="239" t="s">
        <v>42</v>
      </c>
      <c r="AD7" s="240" t="s">
        <v>43</v>
      </c>
      <c r="AE7" s="241" t="s">
        <v>44</v>
      </c>
      <c r="AF7" s="239" t="s">
        <v>45</v>
      </c>
      <c r="AG7" s="242" t="s">
        <v>46</v>
      </c>
      <c r="AH7" s="239" t="s">
        <v>47</v>
      </c>
      <c r="AI7" s="239" t="s">
        <v>48</v>
      </c>
      <c r="AJ7" s="239" t="s">
        <v>49</v>
      </c>
      <c r="AK7" s="239" t="s">
        <v>50</v>
      </c>
      <c r="AL7" s="239" t="s">
        <v>51</v>
      </c>
      <c r="AM7" s="239" t="s">
        <v>52</v>
      </c>
      <c r="AN7" s="239" t="s">
        <v>53</v>
      </c>
      <c r="AO7" s="240" t="s">
        <v>54</v>
      </c>
      <c r="AP7" s="243" t="s">
        <v>55</v>
      </c>
      <c r="AQ7" s="239" t="s">
        <v>56</v>
      </c>
      <c r="AR7" s="244" t="s">
        <v>57</v>
      </c>
      <c r="AS7" s="245" t="s">
        <v>58</v>
      </c>
      <c r="AT7" s="246" t="s">
        <v>59</v>
      </c>
      <c r="AU7" s="247" t="s">
        <v>60</v>
      </c>
      <c r="AV7" s="246" t="s">
        <v>61</v>
      </c>
      <c r="AW7" s="246" t="s">
        <v>62</v>
      </c>
      <c r="AX7" s="246" t="s">
        <v>63</v>
      </c>
      <c r="AY7" s="248" t="s">
        <v>64</v>
      </c>
      <c r="AZ7" s="249" t="s">
        <v>65</v>
      </c>
      <c r="BA7" s="248" t="s">
        <v>66</v>
      </c>
      <c r="BB7" s="250" t="s">
        <v>67</v>
      </c>
      <c r="BC7" s="251" t="s">
        <v>68</v>
      </c>
      <c r="BD7" s="250" t="s">
        <v>69</v>
      </c>
      <c r="BE7" s="112" t="s">
        <v>70</v>
      </c>
      <c r="BF7" s="252" t="s">
        <v>71</v>
      </c>
      <c r="BG7" s="253" t="s">
        <v>72</v>
      </c>
      <c r="BH7" s="115"/>
    </row>
    <row r="8" spans="1:60" s="134" customFormat="1" ht="92.25" customHeight="1" x14ac:dyDescent="0.2">
      <c r="A8" s="254">
        <v>26</v>
      </c>
      <c r="B8" s="142" t="s">
        <v>73</v>
      </c>
      <c r="C8" s="255" t="s">
        <v>74</v>
      </c>
      <c r="D8" s="256" t="s">
        <v>162</v>
      </c>
      <c r="E8" s="257" t="s">
        <v>163</v>
      </c>
      <c r="F8" s="258" t="s">
        <v>77</v>
      </c>
      <c r="G8" s="142" t="s">
        <v>78</v>
      </c>
      <c r="H8" s="259" t="s">
        <v>96</v>
      </c>
      <c r="I8" s="259" t="s">
        <v>164</v>
      </c>
      <c r="J8" s="260">
        <v>40975</v>
      </c>
      <c r="K8" s="260" t="s">
        <v>165</v>
      </c>
      <c r="L8" s="260" t="s">
        <v>165</v>
      </c>
      <c r="M8" s="260" t="s">
        <v>165</v>
      </c>
      <c r="N8" s="261" t="s">
        <v>82</v>
      </c>
      <c r="O8" s="262" t="s">
        <v>154</v>
      </c>
      <c r="P8" s="262" t="s">
        <v>154</v>
      </c>
      <c r="Q8" s="263" t="s">
        <v>166</v>
      </c>
      <c r="R8" s="264" t="s">
        <v>85</v>
      </c>
      <c r="S8" s="264" t="s">
        <v>85</v>
      </c>
      <c r="T8" s="264" t="s">
        <v>85</v>
      </c>
      <c r="U8" s="264" t="s">
        <v>85</v>
      </c>
      <c r="V8" s="264" t="s">
        <v>85</v>
      </c>
      <c r="W8" s="264" t="s">
        <v>85</v>
      </c>
      <c r="X8" s="264" t="s">
        <v>85</v>
      </c>
      <c r="Y8" s="264" t="s">
        <v>85</v>
      </c>
      <c r="Z8" s="264" t="s">
        <v>85</v>
      </c>
      <c r="AA8" s="264" t="s">
        <v>85</v>
      </c>
      <c r="AB8" s="264" t="s">
        <v>85</v>
      </c>
      <c r="AC8" s="264" t="s">
        <v>85</v>
      </c>
      <c r="AD8" s="264" t="s">
        <v>85</v>
      </c>
      <c r="AE8" s="264" t="s">
        <v>85</v>
      </c>
      <c r="AF8" s="264" t="s">
        <v>85</v>
      </c>
      <c r="AG8" s="264" t="s">
        <v>85</v>
      </c>
      <c r="AH8" s="264" t="s">
        <v>85</v>
      </c>
      <c r="AI8" s="264" t="s">
        <v>85</v>
      </c>
      <c r="AJ8" s="264" t="s">
        <v>85</v>
      </c>
      <c r="AK8" s="264" t="s">
        <v>85</v>
      </c>
      <c r="AL8" s="264" t="s">
        <v>85</v>
      </c>
      <c r="AM8" s="264" t="s">
        <v>85</v>
      </c>
      <c r="AN8" s="264" t="s">
        <v>85</v>
      </c>
      <c r="AO8" s="264" t="s">
        <v>85</v>
      </c>
      <c r="AP8" s="265" t="s">
        <v>85</v>
      </c>
      <c r="AQ8" s="266"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No tiene datos personales</v>
      </c>
      <c r="AR8" s="267">
        <v>0</v>
      </c>
      <c r="AS8" s="267" t="s">
        <v>85</v>
      </c>
      <c r="AT8" s="268" t="s">
        <v>97</v>
      </c>
      <c r="AU8" s="269" t="s">
        <v>97</v>
      </c>
      <c r="AV8" s="269" t="s">
        <v>110</v>
      </c>
      <c r="AW8" s="269" t="s">
        <v>111</v>
      </c>
      <c r="AX8" s="270" t="s">
        <v>112</v>
      </c>
      <c r="AY8" s="271" t="s">
        <v>98</v>
      </c>
      <c r="AZ8" s="272">
        <v>45832</v>
      </c>
      <c r="BA8" s="271" t="s">
        <v>127</v>
      </c>
      <c r="BB8" s="130" t="str">
        <f>IF(AX8="Pública Reservada","ALTA",IF(AX8="Pública Clasificada","ALTA",IF(AX8="Información Pública","BAJA",IF(AX8="No Clasificada","Pública Reservada "))))</f>
        <v>BAJA</v>
      </c>
      <c r="BC8" s="131" t="s">
        <v>90</v>
      </c>
      <c r="BD8" s="131" t="s">
        <v>90</v>
      </c>
      <c r="BE8" s="132">
        <f t="shared" ref="BE8:BE20" si="0">MAX(BB8,BC8:BD8)</f>
        <v>0</v>
      </c>
      <c r="BF8" s="273" t="str">
        <f t="shared" ref="BF8:BF20" si="1">IF( OR(BB8="Alta",BC8="Alta",BD8="Alta"),"Crítico","No Crítico")</f>
        <v>No Crítico</v>
      </c>
      <c r="BG8" s="274" t="s">
        <v>5</v>
      </c>
    </row>
    <row r="9" spans="1:60" s="134" customFormat="1" ht="83.25" customHeight="1" x14ac:dyDescent="0.2">
      <c r="A9" s="275">
        <v>27</v>
      </c>
      <c r="B9" s="117" t="s">
        <v>73</v>
      </c>
      <c r="C9" s="118" t="s">
        <v>74</v>
      </c>
      <c r="D9" s="276" t="s">
        <v>167</v>
      </c>
      <c r="E9" s="277" t="s">
        <v>168</v>
      </c>
      <c r="F9" s="117" t="s">
        <v>77</v>
      </c>
      <c r="G9" s="117" t="s">
        <v>78</v>
      </c>
      <c r="H9" s="117" t="s">
        <v>96</v>
      </c>
      <c r="I9" s="117" t="s">
        <v>164</v>
      </c>
      <c r="J9" s="278">
        <v>40975</v>
      </c>
      <c r="K9" s="278" t="s">
        <v>165</v>
      </c>
      <c r="L9" s="278" t="s">
        <v>165</v>
      </c>
      <c r="M9" s="278" t="s">
        <v>165</v>
      </c>
      <c r="N9" s="122" t="s">
        <v>82</v>
      </c>
      <c r="O9" s="118" t="s">
        <v>154</v>
      </c>
      <c r="P9" s="118" t="s">
        <v>154</v>
      </c>
      <c r="Q9" s="279" t="s">
        <v>169</v>
      </c>
      <c r="R9" s="280" t="s">
        <v>85</v>
      </c>
      <c r="S9" s="280" t="s">
        <v>85</v>
      </c>
      <c r="T9" s="280" t="s">
        <v>85</v>
      </c>
      <c r="U9" s="280" t="s">
        <v>85</v>
      </c>
      <c r="V9" s="280" t="s">
        <v>85</v>
      </c>
      <c r="W9" s="280" t="s">
        <v>85</v>
      </c>
      <c r="X9" s="280" t="s">
        <v>85</v>
      </c>
      <c r="Y9" s="280" t="s">
        <v>85</v>
      </c>
      <c r="Z9" s="280" t="s">
        <v>85</v>
      </c>
      <c r="AA9" s="280" t="s">
        <v>85</v>
      </c>
      <c r="AB9" s="280" t="s">
        <v>85</v>
      </c>
      <c r="AC9" s="280" t="s">
        <v>85</v>
      </c>
      <c r="AD9" s="280" t="s">
        <v>85</v>
      </c>
      <c r="AE9" s="280" t="s">
        <v>85</v>
      </c>
      <c r="AF9" s="280" t="s">
        <v>85</v>
      </c>
      <c r="AG9" s="280" t="s">
        <v>85</v>
      </c>
      <c r="AH9" s="280" t="s">
        <v>85</v>
      </c>
      <c r="AI9" s="280" t="s">
        <v>85</v>
      </c>
      <c r="AJ9" s="280" t="s">
        <v>85</v>
      </c>
      <c r="AK9" s="280" t="s">
        <v>85</v>
      </c>
      <c r="AL9" s="280" t="s">
        <v>85</v>
      </c>
      <c r="AM9" s="280" t="s">
        <v>85</v>
      </c>
      <c r="AN9" s="280" t="s">
        <v>85</v>
      </c>
      <c r="AO9" s="280" t="s">
        <v>85</v>
      </c>
      <c r="AP9" s="280" t="s">
        <v>85</v>
      </c>
      <c r="AQ9" s="281" t="str">
        <f t="shared" ref="AQ9:AQ19"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No tiene datos personales</v>
      </c>
      <c r="AR9" s="282">
        <v>0</v>
      </c>
      <c r="AS9" s="282" t="s">
        <v>85</v>
      </c>
      <c r="AT9" s="283" t="s">
        <v>97</v>
      </c>
      <c r="AU9" s="284" t="s">
        <v>97</v>
      </c>
      <c r="AV9" s="284" t="s">
        <v>110</v>
      </c>
      <c r="AW9" s="284" t="s">
        <v>111</v>
      </c>
      <c r="AX9" s="284" t="s">
        <v>112</v>
      </c>
      <c r="AY9" s="271" t="s">
        <v>98</v>
      </c>
      <c r="AZ9" s="272">
        <v>45832</v>
      </c>
      <c r="BA9" s="271" t="s">
        <v>127</v>
      </c>
      <c r="BB9" s="130" t="str">
        <f t="shared" ref="BB9:BB20" si="3">IF(AX9="Pública Reservada","ALTA",IF(AX9="Pública Clasificada","ALTA",IF(AX9="Información Pública","BAJA",IF(AX9="No Clasificada","Pública Reservada "))))</f>
        <v>BAJA</v>
      </c>
      <c r="BC9" s="131" t="s">
        <v>90</v>
      </c>
      <c r="BD9" s="131" t="s">
        <v>90</v>
      </c>
      <c r="BE9" s="136">
        <f t="shared" si="0"/>
        <v>0</v>
      </c>
      <c r="BF9" s="285" t="str">
        <f t="shared" si="1"/>
        <v>No Crítico</v>
      </c>
      <c r="BG9" s="274" t="s">
        <v>5</v>
      </c>
    </row>
    <row r="10" spans="1:60" s="134" customFormat="1" ht="71.25" customHeight="1" x14ac:dyDescent="0.2">
      <c r="A10" s="275">
        <v>28</v>
      </c>
      <c r="B10" s="117" t="s">
        <v>73</v>
      </c>
      <c r="C10" s="118" t="s">
        <v>74</v>
      </c>
      <c r="D10" s="276" t="s">
        <v>170</v>
      </c>
      <c r="E10" s="277" t="s">
        <v>171</v>
      </c>
      <c r="F10" s="117" t="s">
        <v>77</v>
      </c>
      <c r="G10" s="117" t="s">
        <v>78</v>
      </c>
      <c r="H10" s="117" t="s">
        <v>79</v>
      </c>
      <c r="I10" s="117" t="s">
        <v>172</v>
      </c>
      <c r="J10" s="278">
        <v>40975</v>
      </c>
      <c r="K10" s="278" t="s">
        <v>165</v>
      </c>
      <c r="L10" s="278" t="s">
        <v>165</v>
      </c>
      <c r="M10" s="278" t="s">
        <v>165</v>
      </c>
      <c r="N10" s="122" t="s">
        <v>82</v>
      </c>
      <c r="O10" s="118" t="s">
        <v>143</v>
      </c>
      <c r="P10" s="118" t="s">
        <v>143</v>
      </c>
      <c r="Q10" s="118" t="s">
        <v>173</v>
      </c>
      <c r="R10" s="280" t="s">
        <v>85</v>
      </c>
      <c r="S10" s="280" t="s">
        <v>85</v>
      </c>
      <c r="T10" s="280" t="s">
        <v>85</v>
      </c>
      <c r="U10" s="280" t="s">
        <v>85</v>
      </c>
      <c r="V10" s="280" t="s">
        <v>85</v>
      </c>
      <c r="W10" s="280" t="s">
        <v>85</v>
      </c>
      <c r="X10" s="280" t="s">
        <v>85</v>
      </c>
      <c r="Y10" s="280" t="s">
        <v>85</v>
      </c>
      <c r="Z10" s="280" t="s">
        <v>85</v>
      </c>
      <c r="AA10" s="280" t="s">
        <v>85</v>
      </c>
      <c r="AB10" s="280" t="s">
        <v>85</v>
      </c>
      <c r="AC10" s="280" t="s">
        <v>85</v>
      </c>
      <c r="AD10" s="280" t="s">
        <v>85</v>
      </c>
      <c r="AE10" s="280" t="s">
        <v>85</v>
      </c>
      <c r="AF10" s="280" t="s">
        <v>85</v>
      </c>
      <c r="AG10" s="280" t="s">
        <v>85</v>
      </c>
      <c r="AH10" s="280" t="s">
        <v>85</v>
      </c>
      <c r="AI10" s="280" t="s">
        <v>85</v>
      </c>
      <c r="AJ10" s="280" t="s">
        <v>85</v>
      </c>
      <c r="AK10" s="280" t="s">
        <v>85</v>
      </c>
      <c r="AL10" s="280" t="s">
        <v>85</v>
      </c>
      <c r="AM10" s="280" t="s">
        <v>85</v>
      </c>
      <c r="AN10" s="280" t="s">
        <v>85</v>
      </c>
      <c r="AO10" s="280" t="s">
        <v>85</v>
      </c>
      <c r="AP10" s="280" t="s">
        <v>85</v>
      </c>
      <c r="AQ10" s="281" t="str">
        <f t="shared" si="2"/>
        <v>No tiene datos personales</v>
      </c>
      <c r="AR10" s="282">
        <v>0</v>
      </c>
      <c r="AS10" s="282" t="s">
        <v>85</v>
      </c>
      <c r="AT10" s="283" t="s">
        <v>97</v>
      </c>
      <c r="AU10" s="284" t="s">
        <v>97</v>
      </c>
      <c r="AV10" s="284" t="s">
        <v>110</v>
      </c>
      <c r="AW10" s="284" t="s">
        <v>111</v>
      </c>
      <c r="AX10" s="284" t="s">
        <v>112</v>
      </c>
      <c r="AY10" s="271" t="s">
        <v>98</v>
      </c>
      <c r="AZ10" s="272">
        <v>45832</v>
      </c>
      <c r="BA10" s="271" t="s">
        <v>127</v>
      </c>
      <c r="BB10" s="130" t="str">
        <f t="shared" si="3"/>
        <v>BAJA</v>
      </c>
      <c r="BC10" s="131" t="s">
        <v>90</v>
      </c>
      <c r="BD10" s="131" t="s">
        <v>90</v>
      </c>
      <c r="BE10" s="136">
        <f t="shared" si="0"/>
        <v>0</v>
      </c>
      <c r="BF10" s="285" t="str">
        <f t="shared" si="1"/>
        <v>No Crítico</v>
      </c>
      <c r="BG10" s="274" t="s">
        <v>5</v>
      </c>
    </row>
    <row r="11" spans="1:60" s="134" customFormat="1" ht="84.75" customHeight="1" x14ac:dyDescent="0.2">
      <c r="A11" s="275">
        <v>29</v>
      </c>
      <c r="B11" s="117" t="s">
        <v>73</v>
      </c>
      <c r="C11" s="118" t="s">
        <v>74</v>
      </c>
      <c r="D11" s="276" t="s">
        <v>174</v>
      </c>
      <c r="E11" s="277" t="s">
        <v>175</v>
      </c>
      <c r="F11" s="117" t="s">
        <v>77</v>
      </c>
      <c r="G11" s="117" t="s">
        <v>78</v>
      </c>
      <c r="H11" s="117" t="s">
        <v>79</v>
      </c>
      <c r="I11" s="117" t="s">
        <v>164</v>
      </c>
      <c r="J11" s="278">
        <v>40975</v>
      </c>
      <c r="K11" s="278" t="s">
        <v>165</v>
      </c>
      <c r="L11" s="278" t="s">
        <v>165</v>
      </c>
      <c r="M11" s="278" t="s">
        <v>165</v>
      </c>
      <c r="N11" s="122" t="s">
        <v>82</v>
      </c>
      <c r="O11" s="118" t="s">
        <v>143</v>
      </c>
      <c r="P11" s="118" t="s">
        <v>143</v>
      </c>
      <c r="Q11" s="286" t="s">
        <v>176</v>
      </c>
      <c r="R11" s="280" t="s">
        <v>85</v>
      </c>
      <c r="S11" s="280" t="s">
        <v>85</v>
      </c>
      <c r="T11" s="280" t="s">
        <v>85</v>
      </c>
      <c r="U11" s="280" t="s">
        <v>85</v>
      </c>
      <c r="V11" s="280" t="s">
        <v>85</v>
      </c>
      <c r="W11" s="280" t="s">
        <v>85</v>
      </c>
      <c r="X11" s="280" t="s">
        <v>85</v>
      </c>
      <c r="Y11" s="280" t="s">
        <v>85</v>
      </c>
      <c r="Z11" s="280" t="s">
        <v>85</v>
      </c>
      <c r="AA11" s="280" t="s">
        <v>85</v>
      </c>
      <c r="AB11" s="280" t="s">
        <v>85</v>
      </c>
      <c r="AC11" s="280" t="s">
        <v>85</v>
      </c>
      <c r="AD11" s="280" t="s">
        <v>85</v>
      </c>
      <c r="AE11" s="280" t="s">
        <v>85</v>
      </c>
      <c r="AF11" s="280" t="s">
        <v>85</v>
      </c>
      <c r="AG11" s="280" t="s">
        <v>85</v>
      </c>
      <c r="AH11" s="280" t="s">
        <v>85</v>
      </c>
      <c r="AI11" s="280" t="s">
        <v>85</v>
      </c>
      <c r="AJ11" s="280" t="s">
        <v>85</v>
      </c>
      <c r="AK11" s="280" t="s">
        <v>85</v>
      </c>
      <c r="AL11" s="280" t="s">
        <v>85</v>
      </c>
      <c r="AM11" s="280" t="s">
        <v>85</v>
      </c>
      <c r="AN11" s="280" t="s">
        <v>85</v>
      </c>
      <c r="AO11" s="280" t="s">
        <v>85</v>
      </c>
      <c r="AP11" s="280" t="s">
        <v>85</v>
      </c>
      <c r="AQ11" s="281" t="str">
        <f t="shared" si="2"/>
        <v>No tiene datos personales</v>
      </c>
      <c r="AR11" s="282">
        <v>0</v>
      </c>
      <c r="AS11" s="282" t="s">
        <v>85</v>
      </c>
      <c r="AT11" s="283" t="s">
        <v>97</v>
      </c>
      <c r="AU11" s="284" t="s">
        <v>97</v>
      </c>
      <c r="AV11" s="284" t="s">
        <v>110</v>
      </c>
      <c r="AW11" s="284" t="s">
        <v>111</v>
      </c>
      <c r="AX11" s="284" t="s">
        <v>112</v>
      </c>
      <c r="AY11" s="271" t="s">
        <v>98</v>
      </c>
      <c r="AZ11" s="272">
        <v>45832</v>
      </c>
      <c r="BA11" s="271" t="s">
        <v>127</v>
      </c>
      <c r="BB11" s="130" t="str">
        <f t="shared" si="3"/>
        <v>BAJA</v>
      </c>
      <c r="BC11" s="131" t="s">
        <v>99</v>
      </c>
      <c r="BD11" s="131" t="s">
        <v>99</v>
      </c>
      <c r="BE11" s="136">
        <f t="shared" si="0"/>
        <v>0</v>
      </c>
      <c r="BF11" s="285" t="str">
        <f t="shared" si="1"/>
        <v>No Crítico</v>
      </c>
      <c r="BG11" s="274" t="s">
        <v>5</v>
      </c>
    </row>
    <row r="12" spans="1:60" s="134" customFormat="1" ht="61.5" customHeight="1" x14ac:dyDescent="0.2">
      <c r="A12" s="275">
        <v>30</v>
      </c>
      <c r="B12" s="117" t="s">
        <v>73</v>
      </c>
      <c r="C12" s="118" t="s">
        <v>74</v>
      </c>
      <c r="D12" s="276" t="s">
        <v>177</v>
      </c>
      <c r="E12" s="277" t="s">
        <v>178</v>
      </c>
      <c r="F12" s="117" t="s">
        <v>77</v>
      </c>
      <c r="G12" s="117" t="s">
        <v>78</v>
      </c>
      <c r="H12" s="117" t="s">
        <v>96</v>
      </c>
      <c r="I12" s="117" t="s">
        <v>164</v>
      </c>
      <c r="J12" s="278">
        <v>40975</v>
      </c>
      <c r="K12" s="278" t="s">
        <v>165</v>
      </c>
      <c r="L12" s="278" t="s">
        <v>165</v>
      </c>
      <c r="M12" s="278" t="s">
        <v>165</v>
      </c>
      <c r="N12" s="122" t="s">
        <v>82</v>
      </c>
      <c r="O12" s="118" t="s">
        <v>143</v>
      </c>
      <c r="P12" s="118" t="s">
        <v>143</v>
      </c>
      <c r="Q12" s="279" t="s">
        <v>179</v>
      </c>
      <c r="R12" s="280" t="s">
        <v>85</v>
      </c>
      <c r="S12" s="280" t="s">
        <v>85</v>
      </c>
      <c r="T12" s="280" t="s">
        <v>85</v>
      </c>
      <c r="U12" s="280" t="s">
        <v>85</v>
      </c>
      <c r="V12" s="280" t="s">
        <v>85</v>
      </c>
      <c r="W12" s="280" t="s">
        <v>85</v>
      </c>
      <c r="X12" s="280" t="s">
        <v>85</v>
      </c>
      <c r="Y12" s="280" t="s">
        <v>85</v>
      </c>
      <c r="Z12" s="280" t="s">
        <v>85</v>
      </c>
      <c r="AA12" s="280" t="s">
        <v>85</v>
      </c>
      <c r="AB12" s="280" t="s">
        <v>85</v>
      </c>
      <c r="AC12" s="280" t="s">
        <v>85</v>
      </c>
      <c r="AD12" s="280" t="s">
        <v>85</v>
      </c>
      <c r="AE12" s="280" t="s">
        <v>85</v>
      </c>
      <c r="AF12" s="280" t="s">
        <v>85</v>
      </c>
      <c r="AG12" s="280" t="s">
        <v>85</v>
      </c>
      <c r="AH12" s="280" t="s">
        <v>85</v>
      </c>
      <c r="AI12" s="280" t="s">
        <v>85</v>
      </c>
      <c r="AJ12" s="280" t="s">
        <v>85</v>
      </c>
      <c r="AK12" s="280" t="s">
        <v>85</v>
      </c>
      <c r="AL12" s="280" t="s">
        <v>85</v>
      </c>
      <c r="AM12" s="280" t="s">
        <v>85</v>
      </c>
      <c r="AN12" s="280" t="s">
        <v>85</v>
      </c>
      <c r="AO12" s="280" t="s">
        <v>85</v>
      </c>
      <c r="AP12" s="280" t="s">
        <v>85</v>
      </c>
      <c r="AQ12" s="281" t="str">
        <f t="shared" si="2"/>
        <v>No tiene datos personales</v>
      </c>
      <c r="AR12" s="282">
        <v>0</v>
      </c>
      <c r="AS12" s="282" t="s">
        <v>85</v>
      </c>
      <c r="AT12" s="283" t="s">
        <v>97</v>
      </c>
      <c r="AU12" s="284" t="s">
        <v>97</v>
      </c>
      <c r="AV12" s="284" t="s">
        <v>110</v>
      </c>
      <c r="AW12" s="284" t="s">
        <v>111</v>
      </c>
      <c r="AX12" s="284" t="s">
        <v>112</v>
      </c>
      <c r="AY12" s="271" t="s">
        <v>98</v>
      </c>
      <c r="AZ12" s="272">
        <v>45832</v>
      </c>
      <c r="BA12" s="271" t="s">
        <v>127</v>
      </c>
      <c r="BB12" s="130" t="str">
        <f t="shared" si="3"/>
        <v>BAJA</v>
      </c>
      <c r="BC12" s="131" t="s">
        <v>99</v>
      </c>
      <c r="BD12" s="131" t="s">
        <v>99</v>
      </c>
      <c r="BE12" s="136">
        <f t="shared" si="0"/>
        <v>0</v>
      </c>
      <c r="BF12" s="285" t="str">
        <f t="shared" si="1"/>
        <v>No Crítico</v>
      </c>
      <c r="BG12" s="274" t="s">
        <v>5</v>
      </c>
    </row>
    <row r="13" spans="1:60" s="134" customFormat="1" ht="66" customHeight="1" x14ac:dyDescent="0.2">
      <c r="A13" s="275">
        <v>31</v>
      </c>
      <c r="B13" s="117" t="s">
        <v>73</v>
      </c>
      <c r="C13" s="118" t="s">
        <v>74</v>
      </c>
      <c r="D13" s="276" t="s">
        <v>180</v>
      </c>
      <c r="E13" s="277" t="s">
        <v>171</v>
      </c>
      <c r="F13" s="117" t="s">
        <v>77</v>
      </c>
      <c r="G13" s="117" t="s">
        <v>78</v>
      </c>
      <c r="H13" s="117" t="s">
        <v>79</v>
      </c>
      <c r="I13" s="117" t="s">
        <v>172</v>
      </c>
      <c r="J13" s="278">
        <v>40975</v>
      </c>
      <c r="K13" s="278" t="s">
        <v>165</v>
      </c>
      <c r="L13" s="278" t="s">
        <v>165</v>
      </c>
      <c r="M13" s="278" t="s">
        <v>165</v>
      </c>
      <c r="N13" s="122" t="s">
        <v>82</v>
      </c>
      <c r="O13" s="118" t="s">
        <v>143</v>
      </c>
      <c r="P13" s="118" t="s">
        <v>143</v>
      </c>
      <c r="Q13" s="286" t="s">
        <v>98</v>
      </c>
      <c r="R13" s="280" t="s">
        <v>85</v>
      </c>
      <c r="S13" s="280" t="s">
        <v>85</v>
      </c>
      <c r="T13" s="280" t="s">
        <v>85</v>
      </c>
      <c r="U13" s="280" t="s">
        <v>85</v>
      </c>
      <c r="V13" s="280" t="s">
        <v>85</v>
      </c>
      <c r="W13" s="280" t="s">
        <v>85</v>
      </c>
      <c r="X13" s="280" t="s">
        <v>85</v>
      </c>
      <c r="Y13" s="280" t="s">
        <v>85</v>
      </c>
      <c r="Z13" s="280" t="s">
        <v>85</v>
      </c>
      <c r="AA13" s="280" t="s">
        <v>85</v>
      </c>
      <c r="AB13" s="280" t="s">
        <v>85</v>
      </c>
      <c r="AC13" s="280" t="s">
        <v>85</v>
      </c>
      <c r="AD13" s="280" t="s">
        <v>85</v>
      </c>
      <c r="AE13" s="280" t="s">
        <v>85</v>
      </c>
      <c r="AF13" s="280" t="s">
        <v>85</v>
      </c>
      <c r="AG13" s="280" t="s">
        <v>85</v>
      </c>
      <c r="AH13" s="280" t="s">
        <v>85</v>
      </c>
      <c r="AI13" s="280" t="s">
        <v>85</v>
      </c>
      <c r="AJ13" s="280" t="s">
        <v>85</v>
      </c>
      <c r="AK13" s="280" t="s">
        <v>85</v>
      </c>
      <c r="AL13" s="280" t="s">
        <v>85</v>
      </c>
      <c r="AM13" s="280" t="s">
        <v>85</v>
      </c>
      <c r="AN13" s="280" t="s">
        <v>85</v>
      </c>
      <c r="AO13" s="280" t="s">
        <v>85</v>
      </c>
      <c r="AP13" s="280" t="s">
        <v>85</v>
      </c>
      <c r="AQ13" s="281" t="str">
        <f t="shared" si="2"/>
        <v>No tiene datos personales</v>
      </c>
      <c r="AR13" s="282">
        <v>0</v>
      </c>
      <c r="AS13" s="282" t="s">
        <v>85</v>
      </c>
      <c r="AT13" s="283" t="s">
        <v>97</v>
      </c>
      <c r="AU13" s="284" t="s">
        <v>97</v>
      </c>
      <c r="AV13" s="284" t="s">
        <v>110</v>
      </c>
      <c r="AW13" s="284" t="s">
        <v>111</v>
      </c>
      <c r="AX13" s="287" t="s">
        <v>112</v>
      </c>
      <c r="AY13" s="288" t="s">
        <v>98</v>
      </c>
      <c r="AZ13" s="272">
        <v>45832</v>
      </c>
      <c r="BA13" s="288" t="s">
        <v>127</v>
      </c>
      <c r="BB13" s="130" t="str">
        <f t="shared" si="3"/>
        <v>BAJA</v>
      </c>
      <c r="BC13" s="289" t="s">
        <v>99</v>
      </c>
      <c r="BD13" s="289" t="s">
        <v>99</v>
      </c>
      <c r="BE13" s="290">
        <f t="shared" si="0"/>
        <v>0</v>
      </c>
      <c r="BF13" s="291" t="str">
        <f t="shared" si="1"/>
        <v>No Crítico</v>
      </c>
      <c r="BG13" s="274"/>
    </row>
    <row r="14" spans="1:60" s="134" customFormat="1" ht="63.75" customHeight="1" x14ac:dyDescent="0.2">
      <c r="A14" s="275">
        <v>32</v>
      </c>
      <c r="B14" s="117" t="s">
        <v>73</v>
      </c>
      <c r="C14" s="118" t="s">
        <v>181</v>
      </c>
      <c r="D14" s="276" t="s">
        <v>182</v>
      </c>
      <c r="E14" s="277" t="s">
        <v>183</v>
      </c>
      <c r="F14" s="117" t="s">
        <v>77</v>
      </c>
      <c r="G14" s="292" t="s">
        <v>184</v>
      </c>
      <c r="H14" s="117" t="s">
        <v>184</v>
      </c>
      <c r="I14" s="117" t="s">
        <v>172</v>
      </c>
      <c r="J14" s="278">
        <v>40975</v>
      </c>
      <c r="K14" s="278" t="s">
        <v>165</v>
      </c>
      <c r="L14" s="278" t="s">
        <v>165</v>
      </c>
      <c r="M14" s="278" t="s">
        <v>165</v>
      </c>
      <c r="N14" s="122" t="s">
        <v>165</v>
      </c>
      <c r="O14" s="118" t="s">
        <v>143</v>
      </c>
      <c r="P14" s="118" t="s">
        <v>143</v>
      </c>
      <c r="Q14" s="286" t="s">
        <v>185</v>
      </c>
      <c r="R14" s="280" t="s">
        <v>85</v>
      </c>
      <c r="S14" s="280" t="s">
        <v>85</v>
      </c>
      <c r="T14" s="280" t="s">
        <v>85</v>
      </c>
      <c r="U14" s="280" t="s">
        <v>85</v>
      </c>
      <c r="V14" s="280" t="s">
        <v>85</v>
      </c>
      <c r="W14" s="280" t="s">
        <v>85</v>
      </c>
      <c r="X14" s="280" t="s">
        <v>85</v>
      </c>
      <c r="Y14" s="280" t="s">
        <v>85</v>
      </c>
      <c r="Z14" s="280" t="s">
        <v>85</v>
      </c>
      <c r="AA14" s="280" t="s">
        <v>85</v>
      </c>
      <c r="AB14" s="280" t="s">
        <v>85</v>
      </c>
      <c r="AC14" s="280" t="s">
        <v>85</v>
      </c>
      <c r="AD14" s="280" t="s">
        <v>85</v>
      </c>
      <c r="AE14" s="280" t="s">
        <v>85</v>
      </c>
      <c r="AF14" s="280" t="s">
        <v>85</v>
      </c>
      <c r="AG14" s="280" t="s">
        <v>85</v>
      </c>
      <c r="AH14" s="280" t="s">
        <v>85</v>
      </c>
      <c r="AI14" s="280" t="s">
        <v>85</v>
      </c>
      <c r="AJ14" s="280" t="s">
        <v>85</v>
      </c>
      <c r="AK14" s="280" t="s">
        <v>85</v>
      </c>
      <c r="AL14" s="280" t="s">
        <v>85</v>
      </c>
      <c r="AM14" s="280" t="s">
        <v>85</v>
      </c>
      <c r="AN14" s="280" t="s">
        <v>85</v>
      </c>
      <c r="AO14" s="280" t="s">
        <v>85</v>
      </c>
      <c r="AP14" s="280" t="s">
        <v>85</v>
      </c>
      <c r="AQ14" s="281" t="str">
        <f t="shared" si="2"/>
        <v>No tiene datos personales</v>
      </c>
      <c r="AR14" s="282">
        <v>0</v>
      </c>
      <c r="AS14" s="282" t="s">
        <v>85</v>
      </c>
      <c r="AT14" s="283" t="s">
        <v>97</v>
      </c>
      <c r="AU14" s="284" t="s">
        <v>97</v>
      </c>
      <c r="AV14" s="284" t="s">
        <v>110</v>
      </c>
      <c r="AW14" s="284" t="s">
        <v>111</v>
      </c>
      <c r="AX14" s="284" t="s">
        <v>112</v>
      </c>
      <c r="AY14" s="293" t="s">
        <v>98</v>
      </c>
      <c r="AZ14" s="272">
        <v>45832</v>
      </c>
      <c r="BA14" s="293" t="s">
        <v>127</v>
      </c>
      <c r="BB14" s="130" t="str">
        <f t="shared" si="3"/>
        <v>BAJA</v>
      </c>
      <c r="BC14" s="294" t="s">
        <v>99</v>
      </c>
      <c r="BD14" s="294" t="s">
        <v>99</v>
      </c>
      <c r="BE14" s="136">
        <f t="shared" si="0"/>
        <v>0</v>
      </c>
      <c r="BF14" s="285" t="str">
        <f t="shared" si="1"/>
        <v>No Crítico</v>
      </c>
      <c r="BG14" s="274"/>
    </row>
    <row r="15" spans="1:60" s="134" customFormat="1" ht="94.5" customHeight="1" x14ac:dyDescent="0.2">
      <c r="A15" s="275">
        <v>33</v>
      </c>
      <c r="B15" s="117" t="s">
        <v>73</v>
      </c>
      <c r="C15" s="118" t="s">
        <v>74</v>
      </c>
      <c r="D15" s="276" t="s">
        <v>186</v>
      </c>
      <c r="E15" s="277" t="s">
        <v>187</v>
      </c>
      <c r="F15" s="117" t="s">
        <v>77</v>
      </c>
      <c r="G15" s="117" t="s">
        <v>78</v>
      </c>
      <c r="H15" s="117" t="s">
        <v>96</v>
      </c>
      <c r="I15" s="117" t="s">
        <v>172</v>
      </c>
      <c r="J15" s="278">
        <v>40975</v>
      </c>
      <c r="K15" s="278" t="s">
        <v>165</v>
      </c>
      <c r="L15" s="278" t="s">
        <v>165</v>
      </c>
      <c r="M15" s="278" t="s">
        <v>165</v>
      </c>
      <c r="N15" s="122" t="s">
        <v>82</v>
      </c>
      <c r="O15" s="118" t="s">
        <v>143</v>
      </c>
      <c r="P15" s="118" t="s">
        <v>143</v>
      </c>
      <c r="Q15" s="118" t="s">
        <v>188</v>
      </c>
      <c r="R15" s="280" t="s">
        <v>85</v>
      </c>
      <c r="S15" s="280" t="s">
        <v>85</v>
      </c>
      <c r="T15" s="280" t="s">
        <v>85</v>
      </c>
      <c r="U15" s="280" t="s">
        <v>85</v>
      </c>
      <c r="V15" s="280" t="s">
        <v>85</v>
      </c>
      <c r="W15" s="280" t="s">
        <v>85</v>
      </c>
      <c r="X15" s="280" t="s">
        <v>85</v>
      </c>
      <c r="Y15" s="280" t="s">
        <v>85</v>
      </c>
      <c r="Z15" s="280" t="s">
        <v>85</v>
      </c>
      <c r="AA15" s="280" t="s">
        <v>85</v>
      </c>
      <c r="AB15" s="280" t="s">
        <v>85</v>
      </c>
      <c r="AC15" s="280" t="s">
        <v>85</v>
      </c>
      <c r="AD15" s="280" t="s">
        <v>85</v>
      </c>
      <c r="AE15" s="280" t="s">
        <v>85</v>
      </c>
      <c r="AF15" s="280" t="s">
        <v>85</v>
      </c>
      <c r="AG15" s="280" t="s">
        <v>85</v>
      </c>
      <c r="AH15" s="280" t="s">
        <v>85</v>
      </c>
      <c r="AI15" s="280" t="s">
        <v>85</v>
      </c>
      <c r="AJ15" s="280" t="s">
        <v>85</v>
      </c>
      <c r="AK15" s="280" t="s">
        <v>85</v>
      </c>
      <c r="AL15" s="280" t="s">
        <v>85</v>
      </c>
      <c r="AM15" s="280" t="s">
        <v>85</v>
      </c>
      <c r="AN15" s="280" t="s">
        <v>85</v>
      </c>
      <c r="AO15" s="280" t="s">
        <v>85</v>
      </c>
      <c r="AP15" s="280" t="s">
        <v>85</v>
      </c>
      <c r="AQ15" s="281" t="str">
        <f t="shared" si="2"/>
        <v>No tiene datos personales</v>
      </c>
      <c r="AR15" s="282">
        <v>0</v>
      </c>
      <c r="AS15" s="282" t="s">
        <v>85</v>
      </c>
      <c r="AT15" s="283" t="s">
        <v>97</v>
      </c>
      <c r="AU15" s="284" t="s">
        <v>97</v>
      </c>
      <c r="AV15" s="284" t="s">
        <v>110</v>
      </c>
      <c r="AW15" s="284" t="s">
        <v>111</v>
      </c>
      <c r="AX15" s="284" t="s">
        <v>112</v>
      </c>
      <c r="AY15" s="293" t="s">
        <v>98</v>
      </c>
      <c r="AZ15" s="272">
        <v>45832</v>
      </c>
      <c r="BA15" s="293" t="s">
        <v>127</v>
      </c>
      <c r="BB15" s="130" t="str">
        <f t="shared" si="3"/>
        <v>BAJA</v>
      </c>
      <c r="BC15" s="294" t="s">
        <v>99</v>
      </c>
      <c r="BD15" s="294" t="s">
        <v>99</v>
      </c>
      <c r="BE15" s="136">
        <f t="shared" si="0"/>
        <v>0</v>
      </c>
      <c r="BF15" s="285" t="str">
        <f t="shared" si="1"/>
        <v>No Crítico</v>
      </c>
      <c r="BG15" s="274"/>
    </row>
    <row r="16" spans="1:60" s="134" customFormat="1" ht="63" customHeight="1" x14ac:dyDescent="0.2">
      <c r="A16" s="275">
        <v>34</v>
      </c>
      <c r="B16" s="117" t="s">
        <v>73</v>
      </c>
      <c r="C16" s="118" t="s">
        <v>74</v>
      </c>
      <c r="D16" s="276" t="s">
        <v>189</v>
      </c>
      <c r="E16" s="277" t="s">
        <v>190</v>
      </c>
      <c r="F16" s="117" t="s">
        <v>77</v>
      </c>
      <c r="G16" s="117" t="s">
        <v>78</v>
      </c>
      <c r="H16" s="117" t="s">
        <v>96</v>
      </c>
      <c r="I16" s="117" t="s">
        <v>164</v>
      </c>
      <c r="J16" s="278">
        <v>40975</v>
      </c>
      <c r="K16" s="278" t="s">
        <v>165</v>
      </c>
      <c r="L16" s="278" t="s">
        <v>165</v>
      </c>
      <c r="M16" s="278" t="s">
        <v>165</v>
      </c>
      <c r="N16" s="122" t="s">
        <v>82</v>
      </c>
      <c r="O16" s="118" t="s">
        <v>143</v>
      </c>
      <c r="P16" s="118" t="s">
        <v>143</v>
      </c>
      <c r="Q16" s="286" t="s">
        <v>191</v>
      </c>
      <c r="R16" s="280" t="s">
        <v>85</v>
      </c>
      <c r="S16" s="280" t="s">
        <v>85</v>
      </c>
      <c r="T16" s="280" t="s">
        <v>85</v>
      </c>
      <c r="U16" s="280" t="s">
        <v>85</v>
      </c>
      <c r="V16" s="280" t="s">
        <v>85</v>
      </c>
      <c r="W16" s="280" t="s">
        <v>85</v>
      </c>
      <c r="X16" s="280" t="s">
        <v>85</v>
      </c>
      <c r="Y16" s="280" t="s">
        <v>85</v>
      </c>
      <c r="Z16" s="280" t="s">
        <v>85</v>
      </c>
      <c r="AA16" s="280" t="s">
        <v>85</v>
      </c>
      <c r="AB16" s="280" t="s">
        <v>85</v>
      </c>
      <c r="AC16" s="280" t="s">
        <v>85</v>
      </c>
      <c r="AD16" s="280" t="s">
        <v>85</v>
      </c>
      <c r="AE16" s="280" t="s">
        <v>85</v>
      </c>
      <c r="AF16" s="280" t="s">
        <v>85</v>
      </c>
      <c r="AG16" s="280" t="s">
        <v>85</v>
      </c>
      <c r="AH16" s="280" t="s">
        <v>85</v>
      </c>
      <c r="AI16" s="280" t="s">
        <v>85</v>
      </c>
      <c r="AJ16" s="280" t="s">
        <v>85</v>
      </c>
      <c r="AK16" s="280" t="s">
        <v>85</v>
      </c>
      <c r="AL16" s="280" t="s">
        <v>85</v>
      </c>
      <c r="AM16" s="280" t="s">
        <v>85</v>
      </c>
      <c r="AN16" s="280" t="s">
        <v>85</v>
      </c>
      <c r="AO16" s="280" t="s">
        <v>85</v>
      </c>
      <c r="AP16" s="280" t="s">
        <v>85</v>
      </c>
      <c r="AQ16" s="281" t="str">
        <f t="shared" si="2"/>
        <v>No tiene datos personales</v>
      </c>
      <c r="AR16" s="282">
        <v>0</v>
      </c>
      <c r="AS16" s="282" t="s">
        <v>85</v>
      </c>
      <c r="AT16" s="283" t="s">
        <v>97</v>
      </c>
      <c r="AU16" s="284" t="s">
        <v>97</v>
      </c>
      <c r="AV16" s="284" t="s">
        <v>110</v>
      </c>
      <c r="AW16" s="284" t="s">
        <v>111</v>
      </c>
      <c r="AX16" s="284" t="s">
        <v>112</v>
      </c>
      <c r="AY16" s="293" t="s">
        <v>98</v>
      </c>
      <c r="AZ16" s="272">
        <v>45832</v>
      </c>
      <c r="BA16" s="293" t="s">
        <v>127</v>
      </c>
      <c r="BB16" s="130" t="str">
        <f t="shared" si="3"/>
        <v>BAJA</v>
      </c>
      <c r="BC16" s="294" t="s">
        <v>99</v>
      </c>
      <c r="BD16" s="294" t="s">
        <v>99</v>
      </c>
      <c r="BE16" s="136">
        <f t="shared" si="0"/>
        <v>0</v>
      </c>
      <c r="BF16" s="285" t="str">
        <f t="shared" si="1"/>
        <v>No Crítico</v>
      </c>
      <c r="BG16" s="274"/>
    </row>
    <row r="17" spans="1:59" s="134" customFormat="1" ht="98.25" customHeight="1" x14ac:dyDescent="0.2">
      <c r="A17" s="275">
        <v>35</v>
      </c>
      <c r="B17" s="117" t="s">
        <v>73</v>
      </c>
      <c r="C17" s="118" t="s">
        <v>181</v>
      </c>
      <c r="D17" s="276" t="s">
        <v>192</v>
      </c>
      <c r="E17" s="277" t="s">
        <v>193</v>
      </c>
      <c r="F17" s="117" t="s">
        <v>77</v>
      </c>
      <c r="G17" s="117" t="s">
        <v>78</v>
      </c>
      <c r="H17" s="117" t="s">
        <v>96</v>
      </c>
      <c r="I17" s="117" t="s">
        <v>80</v>
      </c>
      <c r="J17" s="278">
        <v>38718</v>
      </c>
      <c r="K17" s="278" t="s">
        <v>165</v>
      </c>
      <c r="L17" s="278" t="s">
        <v>165</v>
      </c>
      <c r="M17" s="278" t="s">
        <v>165</v>
      </c>
      <c r="N17" s="122" t="s">
        <v>82</v>
      </c>
      <c r="O17" s="118" t="s">
        <v>194</v>
      </c>
      <c r="P17" s="118" t="s">
        <v>83</v>
      </c>
      <c r="Q17" s="295" t="s">
        <v>195</v>
      </c>
      <c r="R17" s="280" t="s">
        <v>86</v>
      </c>
      <c r="S17" s="280" t="s">
        <v>86</v>
      </c>
      <c r="T17" s="280" t="s">
        <v>85</v>
      </c>
      <c r="U17" s="280" t="s">
        <v>85</v>
      </c>
      <c r="V17" s="280" t="s">
        <v>85</v>
      </c>
      <c r="W17" s="280" t="s">
        <v>86</v>
      </c>
      <c r="X17" s="280" t="s">
        <v>85</v>
      </c>
      <c r="Y17" s="280" t="s">
        <v>86</v>
      </c>
      <c r="Z17" s="280" t="s">
        <v>85</v>
      </c>
      <c r="AA17" s="280" t="s">
        <v>86</v>
      </c>
      <c r="AB17" s="280" t="s">
        <v>85</v>
      </c>
      <c r="AC17" s="280" t="s">
        <v>86</v>
      </c>
      <c r="AD17" s="280" t="s">
        <v>85</v>
      </c>
      <c r="AE17" s="280" t="s">
        <v>85</v>
      </c>
      <c r="AF17" s="280" t="s">
        <v>85</v>
      </c>
      <c r="AG17" s="280" t="s">
        <v>85</v>
      </c>
      <c r="AH17" s="280" t="s">
        <v>85</v>
      </c>
      <c r="AI17" s="280" t="s">
        <v>86</v>
      </c>
      <c r="AJ17" s="280" t="s">
        <v>85</v>
      </c>
      <c r="AK17" s="280" t="s">
        <v>85</v>
      </c>
      <c r="AL17" s="280" t="s">
        <v>86</v>
      </c>
      <c r="AM17" s="280" t="s">
        <v>86</v>
      </c>
      <c r="AN17" s="280" t="s">
        <v>85</v>
      </c>
      <c r="AO17" s="280" t="s">
        <v>86</v>
      </c>
      <c r="AP17" s="280" t="s">
        <v>86</v>
      </c>
      <c r="AQ17" s="281" t="str">
        <f t="shared" si="2"/>
        <v>- Públicos
- Privados
- Semi-privados
- Sensibles
- De Población Vulnerable</v>
      </c>
      <c r="AR17" s="282">
        <v>0</v>
      </c>
      <c r="AS17" s="282" t="s">
        <v>85</v>
      </c>
      <c r="AT17" s="283" t="s">
        <v>87</v>
      </c>
      <c r="AU17" s="284" t="s">
        <v>106</v>
      </c>
      <c r="AV17" s="284" t="s">
        <v>107</v>
      </c>
      <c r="AW17" s="284" t="s">
        <v>108</v>
      </c>
      <c r="AX17" s="284" t="s">
        <v>109</v>
      </c>
      <c r="AY17" s="293" t="s">
        <v>88</v>
      </c>
      <c r="AZ17" s="272">
        <v>45832</v>
      </c>
      <c r="BA17" s="293" t="s">
        <v>89</v>
      </c>
      <c r="BB17" s="130" t="str">
        <f t="shared" si="3"/>
        <v>ALTA</v>
      </c>
      <c r="BC17" s="294" t="s">
        <v>196</v>
      </c>
      <c r="BD17" s="294" t="s">
        <v>196</v>
      </c>
      <c r="BE17" s="136">
        <f t="shared" si="0"/>
        <v>0</v>
      </c>
      <c r="BF17" s="285" t="str">
        <f t="shared" si="1"/>
        <v>Crítico</v>
      </c>
      <c r="BG17" s="274"/>
    </row>
    <row r="18" spans="1:59" s="134" customFormat="1" ht="89.25" customHeight="1" x14ac:dyDescent="0.2">
      <c r="A18" s="275">
        <v>36</v>
      </c>
      <c r="B18" s="117" t="s">
        <v>73</v>
      </c>
      <c r="C18" s="118" t="s">
        <v>181</v>
      </c>
      <c r="D18" s="276" t="s">
        <v>197</v>
      </c>
      <c r="E18" s="277" t="s">
        <v>198</v>
      </c>
      <c r="F18" s="117" t="s">
        <v>77</v>
      </c>
      <c r="G18" s="117" t="s">
        <v>199</v>
      </c>
      <c r="H18" s="117" t="s">
        <v>184</v>
      </c>
      <c r="I18" s="117" t="s">
        <v>80</v>
      </c>
      <c r="J18" s="278">
        <v>40179</v>
      </c>
      <c r="K18" s="278" t="s">
        <v>165</v>
      </c>
      <c r="L18" s="278" t="s">
        <v>165</v>
      </c>
      <c r="M18" s="278" t="s">
        <v>165</v>
      </c>
      <c r="N18" s="122" t="s">
        <v>200</v>
      </c>
      <c r="O18" s="118" t="s">
        <v>194</v>
      </c>
      <c r="P18" s="118" t="s">
        <v>194</v>
      </c>
      <c r="Q18" s="295" t="s">
        <v>201</v>
      </c>
      <c r="R18" s="280" t="s">
        <v>85</v>
      </c>
      <c r="S18" s="280" t="s">
        <v>85</v>
      </c>
      <c r="T18" s="280" t="s">
        <v>85</v>
      </c>
      <c r="U18" s="280" t="s">
        <v>85</v>
      </c>
      <c r="V18" s="280" t="s">
        <v>85</v>
      </c>
      <c r="W18" s="280" t="s">
        <v>85</v>
      </c>
      <c r="X18" s="280" t="s">
        <v>85</v>
      </c>
      <c r="Y18" s="280" t="s">
        <v>85</v>
      </c>
      <c r="Z18" s="280" t="s">
        <v>85</v>
      </c>
      <c r="AA18" s="280" t="s">
        <v>85</v>
      </c>
      <c r="AB18" s="280" t="s">
        <v>85</v>
      </c>
      <c r="AC18" s="280" t="s">
        <v>85</v>
      </c>
      <c r="AD18" s="280" t="s">
        <v>85</v>
      </c>
      <c r="AE18" s="280" t="s">
        <v>85</v>
      </c>
      <c r="AF18" s="280" t="s">
        <v>85</v>
      </c>
      <c r="AG18" s="280" t="s">
        <v>85</v>
      </c>
      <c r="AH18" s="280" t="s">
        <v>85</v>
      </c>
      <c r="AI18" s="280" t="s">
        <v>85</v>
      </c>
      <c r="AJ18" s="280" t="s">
        <v>85</v>
      </c>
      <c r="AK18" s="280" t="s">
        <v>85</v>
      </c>
      <c r="AL18" s="280" t="s">
        <v>85</v>
      </c>
      <c r="AM18" s="280" t="s">
        <v>85</v>
      </c>
      <c r="AN18" s="280" t="s">
        <v>85</v>
      </c>
      <c r="AO18" s="280" t="s">
        <v>85</v>
      </c>
      <c r="AP18" s="280" t="s">
        <v>85</v>
      </c>
      <c r="AQ18" s="281" t="str">
        <f t="shared" si="2"/>
        <v>No tiene datos personales</v>
      </c>
      <c r="AR18" s="282">
        <v>0</v>
      </c>
      <c r="AS18" s="282" t="s">
        <v>85</v>
      </c>
      <c r="AT18" s="283" t="s">
        <v>97</v>
      </c>
      <c r="AU18" s="284" t="s">
        <v>97</v>
      </c>
      <c r="AV18" s="284" t="s">
        <v>110</v>
      </c>
      <c r="AW18" s="284" t="s">
        <v>111</v>
      </c>
      <c r="AX18" s="284" t="s">
        <v>112</v>
      </c>
      <c r="AY18" s="293" t="s">
        <v>98</v>
      </c>
      <c r="AZ18" s="272">
        <v>45832</v>
      </c>
      <c r="BA18" s="293" t="s">
        <v>127</v>
      </c>
      <c r="BB18" s="130" t="str">
        <f t="shared" si="3"/>
        <v>BAJA</v>
      </c>
      <c r="BC18" s="294" t="s">
        <v>90</v>
      </c>
      <c r="BD18" s="294" t="s">
        <v>90</v>
      </c>
      <c r="BE18" s="136">
        <f t="shared" si="0"/>
        <v>0</v>
      </c>
      <c r="BF18" s="285" t="str">
        <f t="shared" si="1"/>
        <v>No Crítico</v>
      </c>
      <c r="BG18" s="274"/>
    </row>
    <row r="19" spans="1:59" s="134" customFormat="1" ht="86.25" customHeight="1" x14ac:dyDescent="0.2">
      <c r="A19" s="275">
        <v>37</v>
      </c>
      <c r="B19" s="117" t="s">
        <v>73</v>
      </c>
      <c r="C19" s="118" t="s">
        <v>181</v>
      </c>
      <c r="D19" s="276" t="s">
        <v>202</v>
      </c>
      <c r="E19" s="277" t="s">
        <v>203</v>
      </c>
      <c r="F19" s="117" t="s">
        <v>77</v>
      </c>
      <c r="G19" s="117" t="s">
        <v>199</v>
      </c>
      <c r="H19" s="117" t="s">
        <v>184</v>
      </c>
      <c r="I19" s="117" t="s">
        <v>80</v>
      </c>
      <c r="J19" s="278">
        <v>38718</v>
      </c>
      <c r="K19" s="278" t="s">
        <v>165</v>
      </c>
      <c r="L19" s="278" t="s">
        <v>165</v>
      </c>
      <c r="M19" s="278" t="s">
        <v>165</v>
      </c>
      <c r="N19" s="122" t="s">
        <v>200</v>
      </c>
      <c r="O19" s="118" t="s">
        <v>194</v>
      </c>
      <c r="P19" s="118" t="s">
        <v>194</v>
      </c>
      <c r="Q19" s="295" t="s">
        <v>201</v>
      </c>
      <c r="R19" s="280" t="s">
        <v>85</v>
      </c>
      <c r="S19" s="280" t="s">
        <v>85</v>
      </c>
      <c r="T19" s="280" t="s">
        <v>85</v>
      </c>
      <c r="U19" s="280" t="s">
        <v>85</v>
      </c>
      <c r="V19" s="280" t="s">
        <v>85</v>
      </c>
      <c r="W19" s="280" t="s">
        <v>85</v>
      </c>
      <c r="X19" s="280" t="s">
        <v>85</v>
      </c>
      <c r="Y19" s="280" t="s">
        <v>85</v>
      </c>
      <c r="Z19" s="280" t="s">
        <v>85</v>
      </c>
      <c r="AA19" s="280" t="s">
        <v>85</v>
      </c>
      <c r="AB19" s="280" t="s">
        <v>85</v>
      </c>
      <c r="AC19" s="280" t="s">
        <v>85</v>
      </c>
      <c r="AD19" s="280" t="s">
        <v>85</v>
      </c>
      <c r="AE19" s="280" t="s">
        <v>85</v>
      </c>
      <c r="AF19" s="280" t="s">
        <v>85</v>
      </c>
      <c r="AG19" s="280" t="s">
        <v>85</v>
      </c>
      <c r="AH19" s="280" t="s">
        <v>85</v>
      </c>
      <c r="AI19" s="280" t="s">
        <v>85</v>
      </c>
      <c r="AJ19" s="280" t="s">
        <v>85</v>
      </c>
      <c r="AK19" s="280" t="s">
        <v>85</v>
      </c>
      <c r="AL19" s="280" t="s">
        <v>85</v>
      </c>
      <c r="AM19" s="280" t="s">
        <v>85</v>
      </c>
      <c r="AN19" s="280" t="s">
        <v>85</v>
      </c>
      <c r="AO19" s="280" t="s">
        <v>85</v>
      </c>
      <c r="AP19" s="280" t="s">
        <v>85</v>
      </c>
      <c r="AQ19" s="281" t="str">
        <f t="shared" si="2"/>
        <v>No tiene datos personales</v>
      </c>
      <c r="AR19" s="282">
        <v>0</v>
      </c>
      <c r="AS19" s="282" t="s">
        <v>85</v>
      </c>
      <c r="AT19" s="283" t="s">
        <v>97</v>
      </c>
      <c r="AU19" s="284" t="s">
        <v>97</v>
      </c>
      <c r="AV19" s="284" t="s">
        <v>110</v>
      </c>
      <c r="AW19" s="284" t="s">
        <v>111</v>
      </c>
      <c r="AX19" s="284" t="s">
        <v>112</v>
      </c>
      <c r="AY19" s="293" t="s">
        <v>98</v>
      </c>
      <c r="AZ19" s="272">
        <v>45832</v>
      </c>
      <c r="BA19" s="293" t="s">
        <v>127</v>
      </c>
      <c r="BB19" s="130" t="str">
        <f t="shared" si="3"/>
        <v>BAJA</v>
      </c>
      <c r="BC19" s="294" t="s">
        <v>90</v>
      </c>
      <c r="BD19" s="294" t="s">
        <v>90</v>
      </c>
      <c r="BE19" s="136">
        <f t="shared" si="0"/>
        <v>0</v>
      </c>
      <c r="BF19" s="285" t="str">
        <f t="shared" si="1"/>
        <v>No Crítico</v>
      </c>
      <c r="BG19" s="274"/>
    </row>
    <row r="20" spans="1:59" s="314" customFormat="1" ht="113.25" customHeight="1" thickBot="1" x14ac:dyDescent="0.25">
      <c r="A20" s="296">
        <v>38</v>
      </c>
      <c r="B20" s="297" t="s">
        <v>73</v>
      </c>
      <c r="C20" s="298" t="s">
        <v>181</v>
      </c>
      <c r="D20" s="299" t="s">
        <v>204</v>
      </c>
      <c r="E20" s="300" t="s">
        <v>205</v>
      </c>
      <c r="F20" s="297" t="s">
        <v>77</v>
      </c>
      <c r="G20" s="297" t="s">
        <v>199</v>
      </c>
      <c r="H20" s="297" t="s">
        <v>184</v>
      </c>
      <c r="I20" s="297" t="s">
        <v>80</v>
      </c>
      <c r="J20" s="301">
        <v>40179</v>
      </c>
      <c r="K20" s="301" t="s">
        <v>165</v>
      </c>
      <c r="L20" s="301" t="s">
        <v>165</v>
      </c>
      <c r="M20" s="301" t="s">
        <v>165</v>
      </c>
      <c r="N20" s="302" t="s">
        <v>200</v>
      </c>
      <c r="O20" s="298" t="s">
        <v>194</v>
      </c>
      <c r="P20" s="298" t="s">
        <v>194</v>
      </c>
      <c r="Q20" s="303" t="s">
        <v>201</v>
      </c>
      <c r="R20" s="304" t="s">
        <v>86</v>
      </c>
      <c r="S20" s="304" t="s">
        <v>85</v>
      </c>
      <c r="T20" s="304" t="s">
        <v>85</v>
      </c>
      <c r="U20" s="304" t="s">
        <v>85</v>
      </c>
      <c r="V20" s="304" t="s">
        <v>85</v>
      </c>
      <c r="W20" s="304" t="s">
        <v>86</v>
      </c>
      <c r="X20" s="304" t="s">
        <v>85</v>
      </c>
      <c r="Y20" s="304" t="s">
        <v>86</v>
      </c>
      <c r="Z20" s="304" t="s">
        <v>85</v>
      </c>
      <c r="AA20" s="304" t="s">
        <v>86</v>
      </c>
      <c r="AB20" s="304" t="s">
        <v>85</v>
      </c>
      <c r="AC20" s="304" t="s">
        <v>86</v>
      </c>
      <c r="AD20" s="304" t="s">
        <v>85</v>
      </c>
      <c r="AE20" s="304" t="s">
        <v>85</v>
      </c>
      <c r="AF20" s="304" t="s">
        <v>85</v>
      </c>
      <c r="AG20" s="304" t="s">
        <v>85</v>
      </c>
      <c r="AH20" s="304" t="s">
        <v>85</v>
      </c>
      <c r="AI20" s="304" t="s">
        <v>86</v>
      </c>
      <c r="AJ20" s="304" t="s">
        <v>85</v>
      </c>
      <c r="AK20" s="304" t="s">
        <v>85</v>
      </c>
      <c r="AL20" s="304" t="s">
        <v>85</v>
      </c>
      <c r="AM20" s="304" t="s">
        <v>86</v>
      </c>
      <c r="AN20" s="304" t="s">
        <v>85</v>
      </c>
      <c r="AO20" s="304" t="s">
        <v>86</v>
      </c>
      <c r="AP20" s="304" t="s">
        <v>86</v>
      </c>
      <c r="AQ20" s="305"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 Públicos
- Privados
- Semi-privados
- Sensibles
- De Población Vulnerable</v>
      </c>
      <c r="AR20" s="306">
        <v>0</v>
      </c>
      <c r="AS20" s="306" t="s">
        <v>85</v>
      </c>
      <c r="AT20" s="307" t="s">
        <v>87</v>
      </c>
      <c r="AU20" s="308" t="s">
        <v>106</v>
      </c>
      <c r="AV20" s="308" t="s">
        <v>107</v>
      </c>
      <c r="AW20" s="308" t="s">
        <v>108</v>
      </c>
      <c r="AX20" s="308" t="s">
        <v>109</v>
      </c>
      <c r="AY20" s="309" t="s">
        <v>88</v>
      </c>
      <c r="AZ20" s="272">
        <v>45832</v>
      </c>
      <c r="BA20" s="309" t="s">
        <v>127</v>
      </c>
      <c r="BB20" s="130" t="str">
        <f t="shared" si="3"/>
        <v>ALTA</v>
      </c>
      <c r="BC20" s="310" t="s">
        <v>196</v>
      </c>
      <c r="BD20" s="310" t="s">
        <v>90</v>
      </c>
      <c r="BE20" s="311">
        <f t="shared" si="0"/>
        <v>0</v>
      </c>
      <c r="BF20" s="312" t="str">
        <f t="shared" si="1"/>
        <v>Crítico</v>
      </c>
      <c r="BG20" s="313"/>
    </row>
  </sheetData>
  <protectedRanges>
    <protectedRange sqref="BG8:BG12" name="Rango3"/>
    <protectedRange sqref="BB3" name="Rango4"/>
    <protectedRange sqref="AT8:AT20" name="Rango5"/>
    <protectedRange sqref="BB8:BD20" name="Rango4_3"/>
  </protectedRanges>
  <conditionalFormatting sqref="A8:Q20 AY8:BA20">
    <cfRule type="cellIs" dxfId="281" priority="680" operator="equal">
      <formula>""</formula>
    </cfRule>
  </conditionalFormatting>
  <conditionalFormatting sqref="R20">
    <cfRule type="colorScale" priority="687">
      <colorScale>
        <cfvo type="min"/>
        <cfvo type="max"/>
        <color theme="9" tint="0.39997558519241921"/>
        <color rgb="FFFF0000"/>
      </colorScale>
    </cfRule>
    <cfRule type="colorScale" priority="688">
      <colorScale>
        <cfvo type="min"/>
        <cfvo type="max"/>
        <color theme="9"/>
        <color rgb="FFFF0000"/>
      </colorScale>
    </cfRule>
    <cfRule type="colorScale" priority="689">
      <colorScale>
        <cfvo type="min"/>
        <cfvo type="max"/>
        <color theme="9" tint="0.39997558519241921"/>
        <color rgb="FFFF0000"/>
      </colorScale>
    </cfRule>
    <cfRule type="cellIs" dxfId="280" priority="690" operator="equal">
      <formula>""</formula>
    </cfRule>
    <cfRule type="colorScale" priority="691">
      <colorScale>
        <cfvo type="min"/>
        <cfvo type="max"/>
        <color theme="9" tint="0.39997558519241921"/>
        <color rgb="FFFF0000"/>
      </colorScale>
    </cfRule>
    <cfRule type="colorScale" priority="692">
      <colorScale>
        <cfvo type="min"/>
        <cfvo type="max"/>
        <color theme="9"/>
        <color rgb="FFFF0000"/>
      </colorScale>
    </cfRule>
    <cfRule type="colorScale" priority="693">
      <colorScale>
        <cfvo type="min"/>
        <cfvo type="max"/>
        <color theme="9" tint="0.39997558519241921"/>
        <color rgb="FFFF0000"/>
      </colorScale>
    </cfRule>
  </conditionalFormatting>
  <conditionalFormatting sqref="R17:S17">
    <cfRule type="colorScale" priority="473">
      <colorScale>
        <cfvo type="min"/>
        <cfvo type="max"/>
        <color theme="9" tint="0.39997558519241921"/>
        <color rgb="FFFF0000"/>
      </colorScale>
    </cfRule>
    <cfRule type="colorScale" priority="474">
      <colorScale>
        <cfvo type="min"/>
        <cfvo type="max"/>
        <color theme="9"/>
        <color rgb="FFFF0000"/>
      </colorScale>
    </cfRule>
    <cfRule type="colorScale" priority="475">
      <colorScale>
        <cfvo type="min"/>
        <cfvo type="max"/>
        <color theme="9" tint="0.39997558519241921"/>
        <color rgb="FFFF0000"/>
      </colorScale>
    </cfRule>
    <cfRule type="cellIs" dxfId="279" priority="476" operator="equal">
      <formula>""</formula>
    </cfRule>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onditionalFormatting>
  <conditionalFormatting sqref="R8:AP8">
    <cfRule type="colorScale" priority="656">
      <colorScale>
        <cfvo type="min"/>
        <cfvo type="max"/>
        <color theme="9" tint="0.39997558519241921"/>
        <color rgb="FFFF0000"/>
      </colorScale>
    </cfRule>
    <cfRule type="colorScale" priority="657">
      <colorScale>
        <cfvo type="min"/>
        <cfvo type="max"/>
        <color theme="9"/>
        <color rgb="FFFF0000"/>
      </colorScale>
    </cfRule>
    <cfRule type="colorScale" priority="658">
      <colorScale>
        <cfvo type="min"/>
        <cfvo type="max"/>
        <color theme="9" tint="0.39997558519241921"/>
        <color rgb="FFFF0000"/>
      </colorScale>
    </cfRule>
    <cfRule type="colorScale" priority="659">
      <colorScale>
        <cfvo type="min"/>
        <cfvo type="max"/>
        <color theme="9" tint="0.39997558519241921"/>
        <color rgb="FFFF0000"/>
      </colorScale>
    </cfRule>
    <cfRule type="colorScale" priority="660">
      <colorScale>
        <cfvo type="min"/>
        <cfvo type="max"/>
        <color theme="9"/>
        <color rgb="FFFF0000"/>
      </colorScale>
    </cfRule>
    <cfRule type="colorScale" priority="661">
      <colorScale>
        <cfvo type="min"/>
        <cfvo type="max"/>
        <color theme="9" tint="0.39997558519241921"/>
        <color rgb="FFFF0000"/>
      </colorScale>
    </cfRule>
    <cfRule type="colorScale" priority="662">
      <colorScale>
        <cfvo type="min"/>
        <cfvo type="max"/>
        <color theme="9" tint="0.39997558519241921"/>
        <color rgb="FFFF0000"/>
      </colorScale>
    </cfRule>
    <cfRule type="colorScale" priority="663">
      <colorScale>
        <cfvo type="min"/>
        <cfvo type="max"/>
        <color theme="9"/>
        <color rgb="FFFF0000"/>
      </colorScale>
    </cfRule>
    <cfRule type="colorScale" priority="664">
      <colorScale>
        <cfvo type="min"/>
        <cfvo type="max"/>
        <color theme="9" tint="0.39997558519241921"/>
        <color rgb="FFFF0000"/>
      </colorScale>
    </cfRule>
    <cfRule type="colorScale" priority="665">
      <colorScale>
        <cfvo type="min"/>
        <cfvo type="max"/>
        <color theme="9" tint="0.39997558519241921"/>
        <color rgb="FFFF0000"/>
      </colorScale>
    </cfRule>
    <cfRule type="colorScale" priority="666">
      <colorScale>
        <cfvo type="min"/>
        <cfvo type="max"/>
        <color theme="9"/>
        <color rgb="FFFF0000"/>
      </colorScale>
    </cfRule>
    <cfRule type="colorScale" priority="667">
      <colorScale>
        <cfvo type="min"/>
        <cfvo type="max"/>
        <color theme="9" tint="0.39997558519241921"/>
        <color rgb="FFFF0000"/>
      </colorScale>
    </cfRule>
    <cfRule type="colorScale" priority="668">
      <colorScale>
        <cfvo type="min"/>
        <cfvo type="max"/>
        <color theme="9" tint="0.39997558519241921"/>
        <color rgb="FFFF0000"/>
      </colorScale>
    </cfRule>
    <cfRule type="colorScale" priority="669">
      <colorScale>
        <cfvo type="min"/>
        <cfvo type="max"/>
        <color theme="9"/>
        <color rgb="FFFF0000"/>
      </colorScale>
    </cfRule>
    <cfRule type="colorScale" priority="670">
      <colorScale>
        <cfvo type="min"/>
        <cfvo type="max"/>
        <color theme="9" tint="0.39997558519241921"/>
        <color rgb="FFFF0000"/>
      </colorScale>
    </cfRule>
    <cfRule type="colorScale" priority="671">
      <colorScale>
        <cfvo type="min"/>
        <cfvo type="max"/>
        <color theme="9" tint="0.39997558519241921"/>
        <color rgb="FFFF0000"/>
      </colorScale>
    </cfRule>
    <cfRule type="colorScale" priority="672">
      <colorScale>
        <cfvo type="min"/>
        <cfvo type="max"/>
        <color theme="9"/>
        <color rgb="FFFF0000"/>
      </colorScale>
    </cfRule>
    <cfRule type="colorScale" priority="673">
      <colorScale>
        <cfvo type="min"/>
        <cfvo type="max"/>
        <color theme="9" tint="0.39997558519241921"/>
        <color rgb="FFFF0000"/>
      </colorScale>
    </cfRule>
    <cfRule type="cellIs" dxfId="278" priority="674" operator="equal">
      <formula>""</formula>
    </cfRule>
    <cfRule type="colorScale" priority="675">
      <colorScale>
        <cfvo type="min"/>
        <cfvo type="max"/>
        <color theme="9" tint="0.39997558519241921"/>
        <color rgb="FFFF0000"/>
      </colorScale>
    </cfRule>
    <cfRule type="colorScale" priority="676">
      <colorScale>
        <cfvo type="min"/>
        <cfvo type="max"/>
        <color theme="9"/>
        <color rgb="FFFF0000"/>
      </colorScale>
    </cfRule>
    <cfRule type="colorScale" priority="677">
      <colorScale>
        <cfvo type="min"/>
        <cfvo type="max"/>
        <color theme="9" tint="0.39997558519241921"/>
        <color rgb="FFFF0000"/>
      </colorScale>
    </cfRule>
  </conditionalFormatting>
  <conditionalFormatting sqref="R9:AP9">
    <cfRule type="colorScale" priority="634">
      <colorScale>
        <cfvo type="min"/>
        <cfvo type="max"/>
        <color theme="9" tint="0.39997558519241921"/>
        <color rgb="FFFF0000"/>
      </colorScale>
    </cfRule>
    <cfRule type="colorScale" priority="635">
      <colorScale>
        <cfvo type="min"/>
        <cfvo type="max"/>
        <color theme="9"/>
        <color rgb="FFFF0000"/>
      </colorScale>
    </cfRule>
    <cfRule type="colorScale" priority="636">
      <colorScale>
        <cfvo type="min"/>
        <cfvo type="max"/>
        <color theme="9" tint="0.39997558519241921"/>
        <color rgb="FFFF0000"/>
      </colorScale>
    </cfRule>
    <cfRule type="colorScale" priority="637">
      <colorScale>
        <cfvo type="min"/>
        <cfvo type="max"/>
        <color theme="9" tint="0.39997558519241921"/>
        <color rgb="FFFF0000"/>
      </colorScale>
    </cfRule>
    <cfRule type="colorScale" priority="638">
      <colorScale>
        <cfvo type="min"/>
        <cfvo type="max"/>
        <color theme="9"/>
        <color rgb="FFFF0000"/>
      </colorScale>
    </cfRule>
    <cfRule type="colorScale" priority="639">
      <colorScale>
        <cfvo type="min"/>
        <cfvo type="max"/>
        <color theme="9" tint="0.39997558519241921"/>
        <color rgb="FFFF0000"/>
      </colorScale>
    </cfRule>
    <cfRule type="colorScale" priority="640">
      <colorScale>
        <cfvo type="min"/>
        <cfvo type="max"/>
        <color theme="9" tint="0.39997558519241921"/>
        <color rgb="FFFF0000"/>
      </colorScale>
    </cfRule>
    <cfRule type="colorScale" priority="641">
      <colorScale>
        <cfvo type="min"/>
        <cfvo type="max"/>
        <color theme="9"/>
        <color rgb="FFFF0000"/>
      </colorScale>
    </cfRule>
    <cfRule type="colorScale" priority="642">
      <colorScale>
        <cfvo type="min"/>
        <cfvo type="max"/>
        <color theme="9" tint="0.39997558519241921"/>
        <color rgb="FFFF0000"/>
      </colorScale>
    </cfRule>
    <cfRule type="colorScale" priority="643">
      <colorScale>
        <cfvo type="min"/>
        <cfvo type="max"/>
        <color theme="9" tint="0.39997558519241921"/>
        <color rgb="FFFF0000"/>
      </colorScale>
    </cfRule>
    <cfRule type="colorScale" priority="644">
      <colorScale>
        <cfvo type="min"/>
        <cfvo type="max"/>
        <color theme="9"/>
        <color rgb="FFFF0000"/>
      </colorScale>
    </cfRule>
    <cfRule type="colorScale" priority="645">
      <colorScale>
        <cfvo type="min"/>
        <cfvo type="max"/>
        <color theme="9" tint="0.39997558519241921"/>
        <color rgb="FFFF0000"/>
      </colorScale>
    </cfRule>
    <cfRule type="colorScale" priority="646">
      <colorScale>
        <cfvo type="min"/>
        <cfvo type="max"/>
        <color theme="9" tint="0.39997558519241921"/>
        <color rgb="FFFF0000"/>
      </colorScale>
    </cfRule>
    <cfRule type="colorScale" priority="647">
      <colorScale>
        <cfvo type="min"/>
        <cfvo type="max"/>
        <color theme="9"/>
        <color rgb="FFFF0000"/>
      </colorScale>
    </cfRule>
    <cfRule type="colorScale" priority="648">
      <colorScale>
        <cfvo type="min"/>
        <cfvo type="max"/>
        <color theme="9" tint="0.39997558519241921"/>
        <color rgb="FFFF0000"/>
      </colorScale>
    </cfRule>
    <cfRule type="colorScale" priority="649">
      <colorScale>
        <cfvo type="min"/>
        <cfvo type="max"/>
        <color theme="9" tint="0.39997558519241921"/>
        <color rgb="FFFF0000"/>
      </colorScale>
    </cfRule>
    <cfRule type="colorScale" priority="650">
      <colorScale>
        <cfvo type="min"/>
        <cfvo type="max"/>
        <color theme="9"/>
        <color rgb="FFFF0000"/>
      </colorScale>
    </cfRule>
    <cfRule type="colorScale" priority="651">
      <colorScale>
        <cfvo type="min"/>
        <cfvo type="max"/>
        <color theme="9" tint="0.39997558519241921"/>
        <color rgb="FFFF0000"/>
      </colorScale>
    </cfRule>
    <cfRule type="cellIs" dxfId="277" priority="652" operator="equal">
      <formula>""</formula>
    </cfRule>
    <cfRule type="colorScale" priority="653">
      <colorScale>
        <cfvo type="min"/>
        <cfvo type="max"/>
        <color theme="9" tint="0.39997558519241921"/>
        <color rgb="FFFF0000"/>
      </colorScale>
    </cfRule>
    <cfRule type="colorScale" priority="654">
      <colorScale>
        <cfvo type="min"/>
        <cfvo type="max"/>
        <color theme="9"/>
        <color rgb="FFFF0000"/>
      </colorScale>
    </cfRule>
    <cfRule type="colorScale" priority="655">
      <colorScale>
        <cfvo type="min"/>
        <cfvo type="max"/>
        <color theme="9" tint="0.39997558519241921"/>
        <color rgb="FFFF0000"/>
      </colorScale>
    </cfRule>
  </conditionalFormatting>
  <conditionalFormatting sqref="R10:AP10">
    <cfRule type="colorScale" priority="612">
      <colorScale>
        <cfvo type="min"/>
        <cfvo type="max"/>
        <color theme="9" tint="0.39997558519241921"/>
        <color rgb="FFFF0000"/>
      </colorScale>
    </cfRule>
    <cfRule type="colorScale" priority="613">
      <colorScale>
        <cfvo type="min"/>
        <cfvo type="max"/>
        <color theme="9"/>
        <color rgb="FFFF0000"/>
      </colorScale>
    </cfRule>
    <cfRule type="colorScale" priority="614">
      <colorScale>
        <cfvo type="min"/>
        <cfvo type="max"/>
        <color theme="9" tint="0.39997558519241921"/>
        <color rgb="FFFF0000"/>
      </colorScale>
    </cfRule>
    <cfRule type="colorScale" priority="615">
      <colorScale>
        <cfvo type="min"/>
        <cfvo type="max"/>
        <color theme="9" tint="0.39997558519241921"/>
        <color rgb="FFFF0000"/>
      </colorScale>
    </cfRule>
    <cfRule type="colorScale" priority="616">
      <colorScale>
        <cfvo type="min"/>
        <cfvo type="max"/>
        <color theme="9"/>
        <color rgb="FFFF0000"/>
      </colorScale>
    </cfRule>
    <cfRule type="colorScale" priority="617">
      <colorScale>
        <cfvo type="min"/>
        <cfvo type="max"/>
        <color theme="9" tint="0.39997558519241921"/>
        <color rgb="FFFF0000"/>
      </colorScale>
    </cfRule>
    <cfRule type="colorScale" priority="618">
      <colorScale>
        <cfvo type="min"/>
        <cfvo type="max"/>
        <color theme="9" tint="0.39997558519241921"/>
        <color rgb="FFFF0000"/>
      </colorScale>
    </cfRule>
    <cfRule type="colorScale" priority="619">
      <colorScale>
        <cfvo type="min"/>
        <cfvo type="max"/>
        <color theme="9"/>
        <color rgb="FFFF0000"/>
      </colorScale>
    </cfRule>
    <cfRule type="colorScale" priority="620">
      <colorScale>
        <cfvo type="min"/>
        <cfvo type="max"/>
        <color theme="9" tint="0.39997558519241921"/>
        <color rgb="FFFF0000"/>
      </colorScale>
    </cfRule>
    <cfRule type="colorScale" priority="621">
      <colorScale>
        <cfvo type="min"/>
        <cfvo type="max"/>
        <color theme="9" tint="0.39997558519241921"/>
        <color rgb="FFFF0000"/>
      </colorScale>
    </cfRule>
    <cfRule type="colorScale" priority="622">
      <colorScale>
        <cfvo type="min"/>
        <cfvo type="max"/>
        <color theme="9"/>
        <color rgb="FFFF0000"/>
      </colorScale>
    </cfRule>
    <cfRule type="colorScale" priority="623">
      <colorScale>
        <cfvo type="min"/>
        <cfvo type="max"/>
        <color theme="9" tint="0.39997558519241921"/>
        <color rgb="FFFF0000"/>
      </colorScale>
    </cfRule>
    <cfRule type="colorScale" priority="624">
      <colorScale>
        <cfvo type="min"/>
        <cfvo type="max"/>
        <color theme="9" tint="0.39997558519241921"/>
        <color rgb="FFFF0000"/>
      </colorScale>
    </cfRule>
    <cfRule type="colorScale" priority="625">
      <colorScale>
        <cfvo type="min"/>
        <cfvo type="max"/>
        <color theme="9"/>
        <color rgb="FFFF0000"/>
      </colorScale>
    </cfRule>
    <cfRule type="colorScale" priority="626">
      <colorScale>
        <cfvo type="min"/>
        <cfvo type="max"/>
        <color theme="9" tint="0.39997558519241921"/>
        <color rgb="FFFF0000"/>
      </colorScale>
    </cfRule>
    <cfRule type="colorScale" priority="627">
      <colorScale>
        <cfvo type="min"/>
        <cfvo type="max"/>
        <color theme="9" tint="0.39997558519241921"/>
        <color rgb="FFFF0000"/>
      </colorScale>
    </cfRule>
    <cfRule type="colorScale" priority="628">
      <colorScale>
        <cfvo type="min"/>
        <cfvo type="max"/>
        <color theme="9"/>
        <color rgb="FFFF0000"/>
      </colorScale>
    </cfRule>
    <cfRule type="colorScale" priority="629">
      <colorScale>
        <cfvo type="min"/>
        <cfvo type="max"/>
        <color theme="9" tint="0.39997558519241921"/>
        <color rgb="FFFF0000"/>
      </colorScale>
    </cfRule>
    <cfRule type="cellIs" dxfId="276" priority="630" operator="equal">
      <formula>""</formula>
    </cfRule>
    <cfRule type="colorScale" priority="631">
      <colorScale>
        <cfvo type="min"/>
        <cfvo type="max"/>
        <color theme="9" tint="0.39997558519241921"/>
        <color rgb="FFFF0000"/>
      </colorScale>
    </cfRule>
    <cfRule type="colorScale" priority="632">
      <colorScale>
        <cfvo type="min"/>
        <cfvo type="max"/>
        <color theme="9"/>
        <color rgb="FFFF0000"/>
      </colorScale>
    </cfRule>
    <cfRule type="colorScale" priority="633">
      <colorScale>
        <cfvo type="min"/>
        <cfvo type="max"/>
        <color theme="9" tint="0.39997558519241921"/>
        <color rgb="FFFF0000"/>
      </colorScale>
    </cfRule>
  </conditionalFormatting>
  <conditionalFormatting sqref="R11:AP11">
    <cfRule type="colorScale" priority="590">
      <colorScale>
        <cfvo type="min"/>
        <cfvo type="max"/>
        <color theme="9" tint="0.39997558519241921"/>
        <color rgb="FFFF0000"/>
      </colorScale>
    </cfRule>
    <cfRule type="colorScale" priority="591">
      <colorScale>
        <cfvo type="min"/>
        <cfvo type="max"/>
        <color theme="9"/>
        <color rgb="FFFF0000"/>
      </colorScale>
    </cfRule>
    <cfRule type="colorScale" priority="592">
      <colorScale>
        <cfvo type="min"/>
        <cfvo type="max"/>
        <color theme="9" tint="0.39997558519241921"/>
        <color rgb="FFFF0000"/>
      </colorScale>
    </cfRule>
    <cfRule type="colorScale" priority="593">
      <colorScale>
        <cfvo type="min"/>
        <cfvo type="max"/>
        <color theme="9" tint="0.39997558519241921"/>
        <color rgb="FFFF0000"/>
      </colorScale>
    </cfRule>
    <cfRule type="colorScale" priority="594">
      <colorScale>
        <cfvo type="min"/>
        <cfvo type="max"/>
        <color theme="9"/>
        <color rgb="FFFF0000"/>
      </colorScale>
    </cfRule>
    <cfRule type="colorScale" priority="595">
      <colorScale>
        <cfvo type="min"/>
        <cfvo type="max"/>
        <color theme="9" tint="0.39997558519241921"/>
        <color rgb="FFFF0000"/>
      </colorScale>
    </cfRule>
    <cfRule type="colorScale" priority="596">
      <colorScale>
        <cfvo type="min"/>
        <cfvo type="max"/>
        <color theme="9" tint="0.39997558519241921"/>
        <color rgb="FFFF0000"/>
      </colorScale>
    </cfRule>
    <cfRule type="colorScale" priority="597">
      <colorScale>
        <cfvo type="min"/>
        <cfvo type="max"/>
        <color theme="9"/>
        <color rgb="FFFF0000"/>
      </colorScale>
    </cfRule>
    <cfRule type="colorScale" priority="598">
      <colorScale>
        <cfvo type="min"/>
        <cfvo type="max"/>
        <color theme="9" tint="0.39997558519241921"/>
        <color rgb="FFFF0000"/>
      </colorScale>
    </cfRule>
    <cfRule type="colorScale" priority="599">
      <colorScale>
        <cfvo type="min"/>
        <cfvo type="max"/>
        <color theme="9" tint="0.39997558519241921"/>
        <color rgb="FFFF0000"/>
      </colorScale>
    </cfRule>
    <cfRule type="colorScale" priority="600">
      <colorScale>
        <cfvo type="min"/>
        <cfvo type="max"/>
        <color theme="9"/>
        <color rgb="FFFF0000"/>
      </colorScale>
    </cfRule>
    <cfRule type="colorScale" priority="601">
      <colorScale>
        <cfvo type="min"/>
        <cfvo type="max"/>
        <color theme="9" tint="0.39997558519241921"/>
        <color rgb="FFFF0000"/>
      </colorScale>
    </cfRule>
    <cfRule type="colorScale" priority="602">
      <colorScale>
        <cfvo type="min"/>
        <cfvo type="max"/>
        <color theme="9" tint="0.39997558519241921"/>
        <color rgb="FFFF0000"/>
      </colorScale>
    </cfRule>
    <cfRule type="colorScale" priority="603">
      <colorScale>
        <cfvo type="min"/>
        <cfvo type="max"/>
        <color theme="9"/>
        <color rgb="FFFF0000"/>
      </colorScale>
    </cfRule>
    <cfRule type="colorScale" priority="604">
      <colorScale>
        <cfvo type="min"/>
        <cfvo type="max"/>
        <color theme="9" tint="0.39997558519241921"/>
        <color rgb="FFFF0000"/>
      </colorScale>
    </cfRule>
    <cfRule type="colorScale" priority="605">
      <colorScale>
        <cfvo type="min"/>
        <cfvo type="max"/>
        <color theme="9" tint="0.39997558519241921"/>
        <color rgb="FFFF0000"/>
      </colorScale>
    </cfRule>
    <cfRule type="colorScale" priority="606">
      <colorScale>
        <cfvo type="min"/>
        <cfvo type="max"/>
        <color theme="9"/>
        <color rgb="FFFF0000"/>
      </colorScale>
    </cfRule>
    <cfRule type="colorScale" priority="607">
      <colorScale>
        <cfvo type="min"/>
        <cfvo type="max"/>
        <color theme="9" tint="0.39997558519241921"/>
        <color rgb="FFFF0000"/>
      </colorScale>
    </cfRule>
    <cfRule type="cellIs" dxfId="275" priority="608" operator="equal">
      <formula>""</formula>
    </cfRule>
    <cfRule type="colorScale" priority="609">
      <colorScale>
        <cfvo type="min"/>
        <cfvo type="max"/>
        <color theme="9" tint="0.39997558519241921"/>
        <color rgb="FFFF0000"/>
      </colorScale>
    </cfRule>
    <cfRule type="colorScale" priority="610">
      <colorScale>
        <cfvo type="min"/>
        <cfvo type="max"/>
        <color theme="9"/>
        <color rgb="FFFF0000"/>
      </colorScale>
    </cfRule>
    <cfRule type="colorScale" priority="611">
      <colorScale>
        <cfvo type="min"/>
        <cfvo type="max"/>
        <color theme="9" tint="0.39997558519241921"/>
        <color rgb="FFFF0000"/>
      </colorScale>
    </cfRule>
  </conditionalFormatting>
  <conditionalFormatting sqref="R12:AP12">
    <cfRule type="colorScale" priority="568">
      <colorScale>
        <cfvo type="min"/>
        <cfvo type="max"/>
        <color theme="9" tint="0.39997558519241921"/>
        <color rgb="FFFF0000"/>
      </colorScale>
    </cfRule>
    <cfRule type="colorScale" priority="569">
      <colorScale>
        <cfvo type="min"/>
        <cfvo type="max"/>
        <color theme="9"/>
        <color rgb="FFFF0000"/>
      </colorScale>
    </cfRule>
    <cfRule type="colorScale" priority="570">
      <colorScale>
        <cfvo type="min"/>
        <cfvo type="max"/>
        <color theme="9" tint="0.39997558519241921"/>
        <color rgb="FFFF0000"/>
      </colorScale>
    </cfRule>
    <cfRule type="colorScale" priority="571">
      <colorScale>
        <cfvo type="min"/>
        <cfvo type="max"/>
        <color theme="9" tint="0.39997558519241921"/>
        <color rgb="FFFF0000"/>
      </colorScale>
    </cfRule>
    <cfRule type="colorScale" priority="572">
      <colorScale>
        <cfvo type="min"/>
        <cfvo type="max"/>
        <color theme="9"/>
        <color rgb="FFFF0000"/>
      </colorScale>
    </cfRule>
    <cfRule type="colorScale" priority="573">
      <colorScale>
        <cfvo type="min"/>
        <cfvo type="max"/>
        <color theme="9" tint="0.39997558519241921"/>
        <color rgb="FFFF0000"/>
      </colorScale>
    </cfRule>
    <cfRule type="colorScale" priority="574">
      <colorScale>
        <cfvo type="min"/>
        <cfvo type="max"/>
        <color theme="9" tint="0.39997558519241921"/>
        <color rgb="FFFF0000"/>
      </colorScale>
    </cfRule>
    <cfRule type="colorScale" priority="575">
      <colorScale>
        <cfvo type="min"/>
        <cfvo type="max"/>
        <color theme="9"/>
        <color rgb="FFFF0000"/>
      </colorScale>
    </cfRule>
    <cfRule type="colorScale" priority="576">
      <colorScale>
        <cfvo type="min"/>
        <cfvo type="max"/>
        <color theme="9" tint="0.39997558519241921"/>
        <color rgb="FFFF0000"/>
      </colorScale>
    </cfRule>
    <cfRule type="colorScale" priority="577">
      <colorScale>
        <cfvo type="min"/>
        <cfvo type="max"/>
        <color theme="9" tint="0.39997558519241921"/>
        <color rgb="FFFF0000"/>
      </colorScale>
    </cfRule>
    <cfRule type="colorScale" priority="578">
      <colorScale>
        <cfvo type="min"/>
        <cfvo type="max"/>
        <color theme="9"/>
        <color rgb="FFFF0000"/>
      </colorScale>
    </cfRule>
    <cfRule type="colorScale" priority="579">
      <colorScale>
        <cfvo type="min"/>
        <cfvo type="max"/>
        <color theme="9" tint="0.39997558519241921"/>
        <color rgb="FFFF0000"/>
      </colorScale>
    </cfRule>
    <cfRule type="colorScale" priority="580">
      <colorScale>
        <cfvo type="min"/>
        <cfvo type="max"/>
        <color theme="9" tint="0.39997558519241921"/>
        <color rgb="FFFF0000"/>
      </colorScale>
    </cfRule>
    <cfRule type="colorScale" priority="581">
      <colorScale>
        <cfvo type="min"/>
        <cfvo type="max"/>
        <color theme="9"/>
        <color rgb="FFFF0000"/>
      </colorScale>
    </cfRule>
    <cfRule type="colorScale" priority="582">
      <colorScale>
        <cfvo type="min"/>
        <cfvo type="max"/>
        <color theme="9" tint="0.39997558519241921"/>
        <color rgb="FFFF0000"/>
      </colorScale>
    </cfRule>
    <cfRule type="colorScale" priority="583">
      <colorScale>
        <cfvo type="min"/>
        <cfvo type="max"/>
        <color theme="9" tint="0.39997558519241921"/>
        <color rgb="FFFF0000"/>
      </colorScale>
    </cfRule>
    <cfRule type="colorScale" priority="584">
      <colorScale>
        <cfvo type="min"/>
        <cfvo type="max"/>
        <color theme="9"/>
        <color rgb="FFFF0000"/>
      </colorScale>
    </cfRule>
    <cfRule type="colorScale" priority="585">
      <colorScale>
        <cfvo type="min"/>
        <cfvo type="max"/>
        <color theme="9" tint="0.39997558519241921"/>
        <color rgb="FFFF0000"/>
      </colorScale>
    </cfRule>
    <cfRule type="cellIs" dxfId="274" priority="586" operator="equal">
      <formula>""</formula>
    </cfRule>
    <cfRule type="colorScale" priority="587">
      <colorScale>
        <cfvo type="min"/>
        <cfvo type="max"/>
        <color theme="9" tint="0.39997558519241921"/>
        <color rgb="FFFF0000"/>
      </colorScale>
    </cfRule>
    <cfRule type="colorScale" priority="588">
      <colorScale>
        <cfvo type="min"/>
        <cfvo type="max"/>
        <color theme="9"/>
        <color rgb="FFFF0000"/>
      </colorScale>
    </cfRule>
    <cfRule type="colorScale" priority="589">
      <colorScale>
        <cfvo type="min"/>
        <cfvo type="max"/>
        <color theme="9" tint="0.39997558519241921"/>
        <color rgb="FFFF0000"/>
      </colorScale>
    </cfRule>
  </conditionalFormatting>
  <conditionalFormatting sqref="R13:AP13">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8">
      <colorScale>
        <cfvo type="min"/>
        <cfvo type="max"/>
        <color theme="9" tint="0.39997558519241921"/>
        <color rgb="FFFF0000"/>
      </colorScale>
    </cfRule>
    <cfRule type="colorScale" priority="559">
      <colorScale>
        <cfvo type="min"/>
        <cfvo type="max"/>
        <color theme="9"/>
        <color rgb="FFFF0000"/>
      </colorScale>
    </cfRule>
    <cfRule type="colorScale" priority="560">
      <colorScale>
        <cfvo type="min"/>
        <cfvo type="max"/>
        <color theme="9" tint="0.39997558519241921"/>
        <color rgb="FFFF0000"/>
      </colorScale>
    </cfRule>
    <cfRule type="colorScale" priority="561">
      <colorScale>
        <cfvo type="min"/>
        <cfvo type="max"/>
        <color theme="9" tint="0.39997558519241921"/>
        <color rgb="FFFF0000"/>
      </colorScale>
    </cfRule>
    <cfRule type="colorScale" priority="562">
      <colorScale>
        <cfvo type="min"/>
        <cfvo type="max"/>
        <color theme="9"/>
        <color rgb="FFFF0000"/>
      </colorScale>
    </cfRule>
    <cfRule type="colorScale" priority="563">
      <colorScale>
        <cfvo type="min"/>
        <cfvo type="max"/>
        <color theme="9" tint="0.39997558519241921"/>
        <color rgb="FFFF0000"/>
      </colorScale>
    </cfRule>
    <cfRule type="cellIs" dxfId="273" priority="564" operator="equal">
      <formula>""</formula>
    </cfRule>
    <cfRule type="colorScale" priority="565">
      <colorScale>
        <cfvo type="min"/>
        <cfvo type="max"/>
        <color theme="9" tint="0.39997558519241921"/>
        <color rgb="FFFF0000"/>
      </colorScale>
    </cfRule>
    <cfRule type="colorScale" priority="566">
      <colorScale>
        <cfvo type="min"/>
        <cfvo type="max"/>
        <color theme="9"/>
        <color rgb="FFFF0000"/>
      </colorScale>
    </cfRule>
    <cfRule type="colorScale" priority="567">
      <colorScale>
        <cfvo type="min"/>
        <cfvo type="max"/>
        <color theme="9" tint="0.39997558519241921"/>
        <color rgb="FFFF0000"/>
      </colorScale>
    </cfRule>
  </conditionalFormatting>
  <conditionalFormatting sqref="R14:AP14">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6">
      <colorScale>
        <cfvo type="min"/>
        <cfvo type="max"/>
        <color theme="9" tint="0.39997558519241921"/>
        <color rgb="FFFF0000"/>
      </colorScale>
    </cfRule>
    <cfRule type="colorScale" priority="537">
      <colorScale>
        <cfvo type="min"/>
        <cfvo type="max"/>
        <color theme="9"/>
        <color rgb="FFFF0000"/>
      </colorScale>
    </cfRule>
    <cfRule type="colorScale" priority="538">
      <colorScale>
        <cfvo type="min"/>
        <cfvo type="max"/>
        <color theme="9" tint="0.39997558519241921"/>
        <color rgb="FFFF0000"/>
      </colorScale>
    </cfRule>
    <cfRule type="colorScale" priority="539">
      <colorScale>
        <cfvo type="min"/>
        <cfvo type="max"/>
        <color theme="9" tint="0.39997558519241921"/>
        <color rgb="FFFF0000"/>
      </colorScale>
    </cfRule>
    <cfRule type="colorScale" priority="540">
      <colorScale>
        <cfvo type="min"/>
        <cfvo type="max"/>
        <color theme="9"/>
        <color rgb="FFFF0000"/>
      </colorScale>
    </cfRule>
    <cfRule type="colorScale" priority="541">
      <colorScale>
        <cfvo type="min"/>
        <cfvo type="max"/>
        <color theme="9" tint="0.39997558519241921"/>
        <color rgb="FFFF0000"/>
      </colorScale>
    </cfRule>
    <cfRule type="cellIs" dxfId="272" priority="542" operator="equal">
      <formula>""</formula>
    </cfRule>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onditionalFormatting>
  <conditionalFormatting sqref="R15:AP15">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olorScale" priority="514">
      <colorScale>
        <cfvo type="min"/>
        <cfvo type="max"/>
        <color theme="9" tint="0.39997558519241921"/>
        <color rgb="FFFF0000"/>
      </colorScale>
    </cfRule>
    <cfRule type="colorScale" priority="515">
      <colorScale>
        <cfvo type="min"/>
        <cfvo type="max"/>
        <color theme="9"/>
        <color rgb="FFFF0000"/>
      </colorScale>
    </cfRule>
    <cfRule type="colorScale" priority="516">
      <colorScale>
        <cfvo type="min"/>
        <cfvo type="max"/>
        <color theme="9" tint="0.39997558519241921"/>
        <color rgb="FFFF0000"/>
      </colorScale>
    </cfRule>
    <cfRule type="colorScale" priority="517">
      <colorScale>
        <cfvo type="min"/>
        <cfvo type="max"/>
        <color theme="9" tint="0.39997558519241921"/>
        <color rgb="FFFF0000"/>
      </colorScale>
    </cfRule>
    <cfRule type="colorScale" priority="518">
      <colorScale>
        <cfvo type="min"/>
        <cfvo type="max"/>
        <color theme="9"/>
        <color rgb="FFFF0000"/>
      </colorScale>
    </cfRule>
    <cfRule type="colorScale" priority="519">
      <colorScale>
        <cfvo type="min"/>
        <cfvo type="max"/>
        <color theme="9" tint="0.39997558519241921"/>
        <color rgb="FFFF0000"/>
      </colorScale>
    </cfRule>
    <cfRule type="cellIs" dxfId="271" priority="520" operator="equal">
      <formula>""</formula>
    </cfRule>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onditionalFormatting>
  <conditionalFormatting sqref="R16:AP16">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olorScale" priority="492">
      <colorScale>
        <cfvo type="min"/>
        <cfvo type="max"/>
        <color theme="9" tint="0.39997558519241921"/>
        <color rgb="FFFF0000"/>
      </colorScale>
    </cfRule>
    <cfRule type="colorScale" priority="493">
      <colorScale>
        <cfvo type="min"/>
        <cfvo type="max"/>
        <color theme="9"/>
        <color rgb="FFFF0000"/>
      </colorScale>
    </cfRule>
    <cfRule type="colorScale" priority="494">
      <colorScale>
        <cfvo type="min"/>
        <cfvo type="max"/>
        <color theme="9" tint="0.39997558519241921"/>
        <color rgb="FFFF0000"/>
      </colorScale>
    </cfRule>
    <cfRule type="colorScale" priority="495">
      <colorScale>
        <cfvo type="min"/>
        <cfvo type="max"/>
        <color theme="9" tint="0.39997558519241921"/>
        <color rgb="FFFF0000"/>
      </colorScale>
    </cfRule>
    <cfRule type="colorScale" priority="496">
      <colorScale>
        <cfvo type="min"/>
        <cfvo type="max"/>
        <color theme="9"/>
        <color rgb="FFFF0000"/>
      </colorScale>
    </cfRule>
    <cfRule type="colorScale" priority="497">
      <colorScale>
        <cfvo type="min"/>
        <cfvo type="max"/>
        <color theme="9" tint="0.39997558519241921"/>
        <color rgb="FFFF0000"/>
      </colorScale>
    </cfRule>
    <cfRule type="cellIs" dxfId="270" priority="498" operator="equal">
      <formula>""</formula>
    </cfRule>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onditionalFormatting>
  <conditionalFormatting sqref="R18:AP18">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ellIs" dxfId="269" priority="244" operator="equal">
      <formula>""</formula>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onditionalFormatting>
  <conditionalFormatting sqref="R19:AP19">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ellIs" dxfId="268" priority="222" operator="equal">
      <formula>""</formula>
    </cfRule>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onditionalFormatting>
  <conditionalFormatting sqref="S20:V20">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ellIs" dxfId="267" priority="200" operator="equal">
      <formula>""</formula>
    </cfRule>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onditionalFormatting>
  <conditionalFormatting sqref="T17:V17">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olorScale" priority="454">
      <colorScale>
        <cfvo type="min"/>
        <cfvo type="max"/>
        <color theme="9" tint="0.39997558519241921"/>
        <color rgb="FFFF0000"/>
      </colorScale>
    </cfRule>
    <cfRule type="colorScale" priority="455">
      <colorScale>
        <cfvo type="min"/>
        <cfvo type="max"/>
        <color theme="9"/>
        <color rgb="FFFF0000"/>
      </colorScale>
    </cfRule>
    <cfRule type="colorScale" priority="456">
      <colorScale>
        <cfvo type="min"/>
        <cfvo type="max"/>
        <color theme="9" tint="0.39997558519241921"/>
        <color rgb="FFFF0000"/>
      </colorScale>
    </cfRule>
    <cfRule type="colorScale" priority="457">
      <colorScale>
        <cfvo type="min"/>
        <cfvo type="max"/>
        <color theme="9" tint="0.39997558519241921"/>
        <color rgb="FFFF0000"/>
      </colorScale>
    </cfRule>
    <cfRule type="colorScale" priority="458">
      <colorScale>
        <cfvo type="min"/>
        <cfvo type="max"/>
        <color theme="9"/>
        <color rgb="FFFF0000"/>
      </colorScale>
    </cfRule>
    <cfRule type="colorScale" priority="459">
      <colorScale>
        <cfvo type="min"/>
        <cfvo type="max"/>
        <color theme="9" tint="0.39997558519241921"/>
        <color rgb="FFFF0000"/>
      </colorScale>
    </cfRule>
    <cfRule type="colorScale" priority="460">
      <colorScale>
        <cfvo type="min"/>
        <cfvo type="max"/>
        <color theme="9" tint="0.39997558519241921"/>
        <color rgb="FFFF0000"/>
      </colorScale>
    </cfRule>
    <cfRule type="colorScale" priority="461">
      <colorScale>
        <cfvo type="min"/>
        <cfvo type="max"/>
        <color theme="9"/>
        <color rgb="FFFF0000"/>
      </colorScale>
    </cfRule>
    <cfRule type="colorScale" priority="462">
      <colorScale>
        <cfvo type="min"/>
        <cfvo type="max"/>
        <color theme="9" tint="0.39997558519241921"/>
        <color rgb="FFFF0000"/>
      </colorScale>
    </cfRule>
    <cfRule type="colorScale" priority="463">
      <colorScale>
        <cfvo type="min"/>
        <cfvo type="max"/>
        <color theme="9" tint="0.39997558519241921"/>
        <color rgb="FFFF0000"/>
      </colorScale>
    </cfRule>
    <cfRule type="colorScale" priority="464">
      <colorScale>
        <cfvo type="min"/>
        <cfvo type="max"/>
        <color theme="9"/>
        <color rgb="FFFF0000"/>
      </colorScale>
    </cfRule>
    <cfRule type="colorScale" priority="465">
      <colorScale>
        <cfvo type="min"/>
        <cfvo type="max"/>
        <color theme="9" tint="0.39997558519241921"/>
        <color rgb="FFFF0000"/>
      </colorScale>
    </cfRule>
    <cfRule type="colorScale" priority="466">
      <colorScale>
        <cfvo type="min"/>
        <cfvo type="max"/>
        <color theme="9" tint="0.39997558519241921"/>
        <color rgb="FFFF0000"/>
      </colorScale>
    </cfRule>
    <cfRule type="colorScale" priority="467">
      <colorScale>
        <cfvo type="min"/>
        <cfvo type="max"/>
        <color theme="9"/>
        <color rgb="FFFF0000"/>
      </colorScale>
    </cfRule>
    <cfRule type="colorScale" priority="468">
      <colorScale>
        <cfvo type="min"/>
        <cfvo type="max"/>
        <color theme="9" tint="0.39997558519241921"/>
        <color rgb="FFFF0000"/>
      </colorScale>
    </cfRule>
    <cfRule type="cellIs" dxfId="266" priority="469" operator="equal">
      <formula>""</formula>
    </cfRule>
    <cfRule type="colorScale" priority="470">
      <colorScale>
        <cfvo type="min"/>
        <cfvo type="max"/>
        <color theme="9" tint="0.39997558519241921"/>
        <color rgb="FFFF0000"/>
      </colorScale>
    </cfRule>
    <cfRule type="colorScale" priority="471">
      <colorScale>
        <cfvo type="min"/>
        <cfvo type="max"/>
        <color theme="9"/>
        <color rgb="FFFF0000"/>
      </colorScale>
    </cfRule>
    <cfRule type="colorScale" priority="472">
      <colorScale>
        <cfvo type="min"/>
        <cfvo type="max"/>
        <color theme="9" tint="0.39997558519241921"/>
        <color rgb="FFFF0000"/>
      </colorScale>
    </cfRule>
  </conditionalFormatting>
  <conditionalFormatting sqref="W17">
    <cfRule type="colorScale" priority="444">
      <colorScale>
        <cfvo type="min"/>
        <cfvo type="max"/>
        <color theme="9" tint="0.39997558519241921"/>
        <color rgb="FFFF0000"/>
      </colorScale>
    </cfRule>
    <cfRule type="colorScale" priority="445">
      <colorScale>
        <cfvo type="min"/>
        <cfvo type="max"/>
        <color theme="9"/>
        <color rgb="FFFF0000"/>
      </colorScale>
    </cfRule>
    <cfRule type="colorScale" priority="446">
      <colorScale>
        <cfvo type="min"/>
        <cfvo type="max"/>
        <color theme="9" tint="0.39997558519241921"/>
        <color rgb="FFFF0000"/>
      </colorScale>
    </cfRule>
    <cfRule type="cellIs" dxfId="265" priority="447" operator="equal">
      <formula>""</formula>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onditionalFormatting>
  <conditionalFormatting sqref="W20">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ellIs" dxfId="264" priority="178" operator="equal">
      <formula>""</formula>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onditionalFormatting>
  <conditionalFormatting sqref="X17">
    <cfRule type="colorScale" priority="422">
      <colorScale>
        <cfvo type="min"/>
        <cfvo type="max"/>
        <color theme="9" tint="0.39997558519241921"/>
        <color rgb="FFFF0000"/>
      </colorScale>
    </cfRule>
    <cfRule type="colorScale" priority="423">
      <colorScale>
        <cfvo type="min"/>
        <cfvo type="max"/>
        <color theme="9"/>
        <color rgb="FFFF0000"/>
      </colorScale>
    </cfRule>
    <cfRule type="colorScale" priority="424">
      <colorScale>
        <cfvo type="min"/>
        <cfvo type="max"/>
        <color theme="9" tint="0.39997558519241921"/>
        <color rgb="FFFF0000"/>
      </colorScale>
    </cfRule>
    <cfRule type="colorScale" priority="425">
      <colorScale>
        <cfvo type="min"/>
        <cfvo type="max"/>
        <color theme="9" tint="0.39997558519241921"/>
        <color rgb="FFFF0000"/>
      </colorScale>
    </cfRule>
    <cfRule type="colorScale" priority="426">
      <colorScale>
        <cfvo type="min"/>
        <cfvo type="max"/>
        <color theme="9"/>
        <color rgb="FFFF0000"/>
      </colorScale>
    </cfRule>
    <cfRule type="colorScale" priority="427">
      <colorScale>
        <cfvo type="min"/>
        <cfvo type="max"/>
        <color theme="9" tint="0.39997558519241921"/>
        <color rgb="FFFF0000"/>
      </colorScale>
    </cfRule>
    <cfRule type="colorScale" priority="428">
      <colorScale>
        <cfvo type="min"/>
        <cfvo type="max"/>
        <color theme="9" tint="0.39997558519241921"/>
        <color rgb="FFFF0000"/>
      </colorScale>
    </cfRule>
    <cfRule type="colorScale" priority="429">
      <colorScale>
        <cfvo type="min"/>
        <cfvo type="max"/>
        <color theme="9"/>
        <color rgb="FFFF0000"/>
      </colorScale>
    </cfRule>
    <cfRule type="colorScale" priority="430">
      <colorScale>
        <cfvo type="min"/>
        <cfvo type="max"/>
        <color theme="9" tint="0.39997558519241921"/>
        <color rgb="FFFF0000"/>
      </colorScale>
    </cfRule>
    <cfRule type="colorScale" priority="431">
      <colorScale>
        <cfvo type="min"/>
        <cfvo type="max"/>
        <color theme="9" tint="0.39997558519241921"/>
        <color rgb="FFFF0000"/>
      </colorScale>
    </cfRule>
    <cfRule type="colorScale" priority="432">
      <colorScale>
        <cfvo type="min"/>
        <cfvo type="max"/>
        <color theme="9"/>
        <color rgb="FFFF0000"/>
      </colorScale>
    </cfRule>
    <cfRule type="colorScale" priority="433">
      <colorScale>
        <cfvo type="min"/>
        <cfvo type="max"/>
        <color theme="9" tint="0.39997558519241921"/>
        <color rgb="FFFF0000"/>
      </colorScale>
    </cfRule>
    <cfRule type="colorScale" priority="434">
      <colorScale>
        <cfvo type="min"/>
        <cfvo type="max"/>
        <color theme="9" tint="0.39997558519241921"/>
        <color rgb="FFFF0000"/>
      </colorScale>
    </cfRule>
    <cfRule type="colorScale" priority="435">
      <colorScale>
        <cfvo type="min"/>
        <cfvo type="max"/>
        <color theme="9"/>
        <color rgb="FFFF0000"/>
      </colorScale>
    </cfRule>
    <cfRule type="colorScale" priority="436">
      <colorScale>
        <cfvo type="min"/>
        <cfvo type="max"/>
        <color theme="9" tint="0.39997558519241921"/>
        <color rgb="FFFF0000"/>
      </colorScale>
    </cfRule>
    <cfRule type="colorScale" priority="437">
      <colorScale>
        <cfvo type="min"/>
        <cfvo type="max"/>
        <color theme="9" tint="0.39997558519241921"/>
        <color rgb="FFFF0000"/>
      </colorScale>
    </cfRule>
    <cfRule type="colorScale" priority="438">
      <colorScale>
        <cfvo type="min"/>
        <cfvo type="max"/>
        <color theme="9"/>
        <color rgb="FFFF0000"/>
      </colorScale>
    </cfRule>
    <cfRule type="colorScale" priority="439">
      <colorScale>
        <cfvo type="min"/>
        <cfvo type="max"/>
        <color theme="9" tint="0.39997558519241921"/>
        <color rgb="FFFF0000"/>
      </colorScale>
    </cfRule>
    <cfRule type="cellIs" dxfId="263" priority="440" operator="equal">
      <formula>""</formula>
    </cfRule>
    <cfRule type="colorScale" priority="441">
      <colorScale>
        <cfvo type="min"/>
        <cfvo type="max"/>
        <color theme="9" tint="0.39997558519241921"/>
        <color rgb="FFFF0000"/>
      </colorScale>
    </cfRule>
    <cfRule type="colorScale" priority="442">
      <colorScale>
        <cfvo type="min"/>
        <cfvo type="max"/>
        <color theme="9"/>
        <color rgb="FFFF0000"/>
      </colorScale>
    </cfRule>
    <cfRule type="colorScale" priority="443">
      <colorScale>
        <cfvo type="min"/>
        <cfvo type="max"/>
        <color theme="9" tint="0.39997558519241921"/>
        <color rgb="FFFF0000"/>
      </colorScale>
    </cfRule>
  </conditionalFormatting>
  <conditionalFormatting sqref="X20">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262"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Y17">
    <cfRule type="colorScale" priority="415">
      <colorScale>
        <cfvo type="min"/>
        <cfvo type="max"/>
        <color theme="9" tint="0.39997558519241921"/>
        <color rgb="FFFF0000"/>
      </colorScale>
    </cfRule>
    <cfRule type="colorScale" priority="416">
      <colorScale>
        <cfvo type="min"/>
        <cfvo type="max"/>
        <color theme="9"/>
        <color rgb="FFFF0000"/>
      </colorScale>
    </cfRule>
    <cfRule type="colorScale" priority="417">
      <colorScale>
        <cfvo type="min"/>
        <cfvo type="max"/>
        <color theme="9" tint="0.39997558519241921"/>
        <color rgb="FFFF0000"/>
      </colorScale>
    </cfRule>
    <cfRule type="cellIs" dxfId="261" priority="418" operator="equal">
      <formula>""</formula>
    </cfRule>
    <cfRule type="colorScale" priority="419">
      <colorScale>
        <cfvo type="min"/>
        <cfvo type="max"/>
        <color theme="9" tint="0.39997558519241921"/>
        <color rgb="FFFF0000"/>
      </colorScale>
    </cfRule>
    <cfRule type="colorScale" priority="420">
      <colorScale>
        <cfvo type="min"/>
        <cfvo type="max"/>
        <color theme="9"/>
        <color rgb="FFFF0000"/>
      </colorScale>
    </cfRule>
    <cfRule type="colorScale" priority="421">
      <colorScale>
        <cfvo type="min"/>
        <cfvo type="max"/>
        <color theme="9" tint="0.39997558519241921"/>
        <color rgb="FFFF0000"/>
      </colorScale>
    </cfRule>
  </conditionalFormatting>
  <conditionalFormatting sqref="Y20">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260"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Z17">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olorScale" priority="399">
      <colorScale>
        <cfvo type="min"/>
        <cfvo type="max"/>
        <color theme="9" tint="0.39997558519241921"/>
        <color rgb="FFFF0000"/>
      </colorScale>
    </cfRule>
    <cfRule type="colorScale" priority="400">
      <colorScale>
        <cfvo type="min"/>
        <cfvo type="max"/>
        <color theme="9"/>
        <color rgb="FFFF0000"/>
      </colorScale>
    </cfRule>
    <cfRule type="colorScale" priority="401">
      <colorScale>
        <cfvo type="min"/>
        <cfvo type="max"/>
        <color theme="9" tint="0.39997558519241921"/>
        <color rgb="FFFF0000"/>
      </colorScale>
    </cfRule>
    <cfRule type="colorScale" priority="402">
      <colorScale>
        <cfvo type="min"/>
        <cfvo type="max"/>
        <color theme="9" tint="0.39997558519241921"/>
        <color rgb="FFFF0000"/>
      </colorScale>
    </cfRule>
    <cfRule type="colorScale" priority="403">
      <colorScale>
        <cfvo type="min"/>
        <cfvo type="max"/>
        <color theme="9"/>
        <color rgb="FFFF0000"/>
      </colorScale>
    </cfRule>
    <cfRule type="colorScale" priority="404">
      <colorScale>
        <cfvo type="min"/>
        <cfvo type="max"/>
        <color theme="9" tint="0.39997558519241921"/>
        <color rgb="FFFF0000"/>
      </colorScale>
    </cfRule>
    <cfRule type="colorScale" priority="405">
      <colorScale>
        <cfvo type="min"/>
        <cfvo type="max"/>
        <color theme="9" tint="0.39997558519241921"/>
        <color rgb="FFFF0000"/>
      </colorScale>
    </cfRule>
    <cfRule type="colorScale" priority="406">
      <colorScale>
        <cfvo type="min"/>
        <cfvo type="max"/>
        <color theme="9"/>
        <color rgb="FFFF0000"/>
      </colorScale>
    </cfRule>
    <cfRule type="colorScale" priority="407">
      <colorScale>
        <cfvo type="min"/>
        <cfvo type="max"/>
        <color theme="9" tint="0.39997558519241921"/>
        <color rgb="FFFF0000"/>
      </colorScale>
    </cfRule>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ellIs" dxfId="259" priority="411" operator="equal">
      <formula>""</formula>
    </cfRule>
    <cfRule type="colorScale" priority="412">
      <colorScale>
        <cfvo type="min"/>
        <cfvo type="max"/>
        <color theme="9" tint="0.39997558519241921"/>
        <color rgb="FFFF0000"/>
      </colorScale>
    </cfRule>
    <cfRule type="colorScale" priority="413">
      <colorScale>
        <cfvo type="min"/>
        <cfvo type="max"/>
        <color theme="9"/>
        <color rgb="FFFF0000"/>
      </colorScale>
    </cfRule>
    <cfRule type="colorScale" priority="414">
      <colorScale>
        <cfvo type="min"/>
        <cfvo type="max"/>
        <color theme="9" tint="0.39997558519241921"/>
        <color rgb="FFFF0000"/>
      </colorScale>
    </cfRule>
  </conditionalFormatting>
  <conditionalFormatting sqref="Z20">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olorScale" priority="130">
      <colorScale>
        <cfvo type="min"/>
        <cfvo type="max"/>
        <color theme="9" tint="0.39997558519241921"/>
        <color rgb="FFFF0000"/>
      </colorScale>
    </cfRule>
    <cfRule type="colorScale" priority="131">
      <colorScale>
        <cfvo type="min"/>
        <cfvo type="max"/>
        <color theme="9"/>
        <color rgb="FFFF0000"/>
      </colorScale>
    </cfRule>
    <cfRule type="colorScale" priority="132">
      <colorScale>
        <cfvo type="min"/>
        <cfvo type="max"/>
        <color theme="9" tint="0.39997558519241921"/>
        <color rgb="FFFF0000"/>
      </colorScale>
    </cfRule>
    <cfRule type="colorScale" priority="133">
      <colorScale>
        <cfvo type="min"/>
        <cfvo type="max"/>
        <color theme="9" tint="0.39997558519241921"/>
        <color rgb="FFFF0000"/>
      </colorScale>
    </cfRule>
    <cfRule type="colorScale" priority="134">
      <colorScale>
        <cfvo type="min"/>
        <cfvo type="max"/>
        <color theme="9"/>
        <color rgb="FFFF0000"/>
      </colorScale>
    </cfRule>
    <cfRule type="colorScale" priority="135">
      <colorScale>
        <cfvo type="min"/>
        <cfvo type="max"/>
        <color theme="9" tint="0.39997558519241921"/>
        <color rgb="FFFF0000"/>
      </colorScale>
    </cfRule>
    <cfRule type="colorScale" priority="136">
      <colorScale>
        <cfvo type="min"/>
        <cfvo type="max"/>
        <color theme="9" tint="0.39997558519241921"/>
        <color rgb="FFFF0000"/>
      </colorScale>
    </cfRule>
    <cfRule type="colorScale" priority="137">
      <colorScale>
        <cfvo type="min"/>
        <cfvo type="max"/>
        <color theme="9"/>
        <color rgb="FFFF0000"/>
      </colorScale>
    </cfRule>
    <cfRule type="colorScale" priority="138">
      <colorScale>
        <cfvo type="min"/>
        <cfvo type="max"/>
        <color theme="9" tint="0.39997558519241921"/>
        <color rgb="FFFF0000"/>
      </colorScale>
    </cfRule>
    <cfRule type="colorScale" priority="139">
      <colorScale>
        <cfvo type="min"/>
        <cfvo type="max"/>
        <color theme="9" tint="0.39997558519241921"/>
        <color rgb="FFFF0000"/>
      </colorScale>
    </cfRule>
    <cfRule type="colorScale" priority="140">
      <colorScale>
        <cfvo type="min"/>
        <cfvo type="max"/>
        <color theme="9"/>
        <color rgb="FFFF0000"/>
      </colorScale>
    </cfRule>
    <cfRule type="colorScale" priority="141">
      <colorScale>
        <cfvo type="min"/>
        <cfvo type="max"/>
        <color theme="9" tint="0.39997558519241921"/>
        <color rgb="FFFF0000"/>
      </colorScale>
    </cfRule>
    <cfRule type="cellIs" dxfId="258" priority="142" operator="equal">
      <formula>""</formula>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onditionalFormatting>
  <conditionalFormatting sqref="AA17">
    <cfRule type="colorScale" priority="386">
      <colorScale>
        <cfvo type="min"/>
        <cfvo type="max"/>
        <color theme="9" tint="0.39997558519241921"/>
        <color rgb="FFFF0000"/>
      </colorScale>
    </cfRule>
    <cfRule type="colorScale" priority="387">
      <colorScale>
        <cfvo type="min"/>
        <cfvo type="max"/>
        <color theme="9"/>
        <color rgb="FFFF0000"/>
      </colorScale>
    </cfRule>
    <cfRule type="colorScale" priority="388">
      <colorScale>
        <cfvo type="min"/>
        <cfvo type="max"/>
        <color theme="9" tint="0.39997558519241921"/>
        <color rgb="FFFF0000"/>
      </colorScale>
    </cfRule>
    <cfRule type="cellIs" dxfId="257" priority="389" operator="equal">
      <formula>""</formula>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onditionalFormatting>
  <conditionalFormatting sqref="AA20">
    <cfRule type="colorScale" priority="117">
      <colorScale>
        <cfvo type="min"/>
        <cfvo type="max"/>
        <color theme="9" tint="0.39997558519241921"/>
        <color rgb="FFFF0000"/>
      </colorScale>
    </cfRule>
    <cfRule type="colorScale" priority="118">
      <colorScale>
        <cfvo type="min"/>
        <cfvo type="max"/>
        <color theme="9"/>
        <color rgb="FFFF0000"/>
      </colorScale>
    </cfRule>
    <cfRule type="colorScale" priority="119">
      <colorScale>
        <cfvo type="min"/>
        <cfvo type="max"/>
        <color theme="9" tint="0.39997558519241921"/>
        <color rgb="FFFF0000"/>
      </colorScale>
    </cfRule>
    <cfRule type="cellIs" dxfId="256" priority="120" operator="equal">
      <formula>""</formula>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onditionalFormatting>
  <conditionalFormatting sqref="AB17">
    <cfRule type="colorScale" priority="364">
      <colorScale>
        <cfvo type="min"/>
        <cfvo type="max"/>
        <color theme="9" tint="0.39997558519241921"/>
        <color rgb="FFFF0000"/>
      </colorScale>
    </cfRule>
    <cfRule type="colorScale" priority="365">
      <colorScale>
        <cfvo type="min"/>
        <cfvo type="max"/>
        <color theme="9"/>
        <color rgb="FFFF0000"/>
      </colorScale>
    </cfRule>
    <cfRule type="colorScale" priority="366">
      <colorScale>
        <cfvo type="min"/>
        <cfvo type="max"/>
        <color theme="9" tint="0.39997558519241921"/>
        <color rgb="FFFF0000"/>
      </colorScale>
    </cfRule>
    <cfRule type="colorScale" priority="367">
      <colorScale>
        <cfvo type="min"/>
        <cfvo type="max"/>
        <color theme="9" tint="0.39997558519241921"/>
        <color rgb="FFFF0000"/>
      </colorScale>
    </cfRule>
    <cfRule type="colorScale" priority="368">
      <colorScale>
        <cfvo type="min"/>
        <cfvo type="max"/>
        <color theme="9"/>
        <color rgb="FFFF0000"/>
      </colorScale>
    </cfRule>
    <cfRule type="colorScale" priority="369">
      <colorScale>
        <cfvo type="min"/>
        <cfvo type="max"/>
        <color theme="9" tint="0.39997558519241921"/>
        <color rgb="FFFF0000"/>
      </colorScale>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ellIs" dxfId="255" priority="382" operator="equal">
      <formula>""</formula>
    </cfRule>
    <cfRule type="colorScale" priority="383">
      <colorScale>
        <cfvo type="min"/>
        <cfvo type="max"/>
        <color theme="9" tint="0.39997558519241921"/>
        <color rgb="FFFF0000"/>
      </colorScale>
    </cfRule>
    <cfRule type="colorScale" priority="384">
      <colorScale>
        <cfvo type="min"/>
        <cfvo type="max"/>
        <color theme="9"/>
        <color rgb="FFFF0000"/>
      </colorScale>
    </cfRule>
    <cfRule type="colorScale" priority="385">
      <colorScale>
        <cfvo type="min"/>
        <cfvo type="max"/>
        <color theme="9" tint="0.39997558519241921"/>
        <color rgb="FFFF0000"/>
      </colorScale>
    </cfRule>
  </conditionalFormatting>
  <conditionalFormatting sqref="AB20">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ellIs" dxfId="254" priority="113" operator="equal">
      <formula>""</formula>
    </cfRule>
    <cfRule type="colorScale" priority="114">
      <colorScale>
        <cfvo type="min"/>
        <cfvo type="max"/>
        <color theme="9" tint="0.39997558519241921"/>
        <color rgb="FFFF0000"/>
      </colorScale>
    </cfRule>
    <cfRule type="colorScale" priority="115">
      <colorScale>
        <cfvo type="min"/>
        <cfvo type="max"/>
        <color theme="9"/>
        <color rgb="FFFF0000"/>
      </colorScale>
    </cfRule>
    <cfRule type="colorScale" priority="116">
      <colorScale>
        <cfvo type="min"/>
        <cfvo type="max"/>
        <color theme="9" tint="0.39997558519241921"/>
        <color rgb="FFFF0000"/>
      </colorScale>
    </cfRule>
  </conditionalFormatting>
  <conditionalFormatting sqref="AC17">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ellIs" dxfId="253" priority="360" operator="equal">
      <formula>""</formula>
    </cfRule>
    <cfRule type="colorScale" priority="361">
      <colorScale>
        <cfvo type="min"/>
        <cfvo type="max"/>
        <color theme="9" tint="0.39997558519241921"/>
        <color rgb="FFFF0000"/>
      </colorScale>
    </cfRule>
    <cfRule type="colorScale" priority="362">
      <colorScale>
        <cfvo type="min"/>
        <cfvo type="max"/>
        <color theme="9"/>
        <color rgb="FFFF0000"/>
      </colorScale>
    </cfRule>
    <cfRule type="colorScale" priority="363">
      <colorScale>
        <cfvo type="min"/>
        <cfvo type="max"/>
        <color theme="9" tint="0.39997558519241921"/>
        <color rgb="FFFF0000"/>
      </colorScale>
    </cfRule>
  </conditionalFormatting>
  <conditionalFormatting sqref="AC20">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fRule type="cellIs" dxfId="252" priority="91" operator="equal">
      <formula>""</formula>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onditionalFormatting>
  <conditionalFormatting sqref="AD17">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olorScale" priority="347">
      <colorScale>
        <cfvo type="min"/>
        <cfvo type="max"/>
        <color theme="9" tint="0.39997558519241921"/>
        <color rgb="FFFF0000"/>
      </colorScale>
    </cfRule>
    <cfRule type="colorScale" priority="348">
      <colorScale>
        <cfvo type="min"/>
        <cfvo type="max"/>
        <color theme="9"/>
        <color rgb="FFFF0000"/>
      </colorScale>
    </cfRule>
    <cfRule type="colorScale" priority="349">
      <colorScale>
        <cfvo type="min"/>
        <cfvo type="max"/>
        <color theme="9" tint="0.39997558519241921"/>
        <color rgb="FFFF0000"/>
      </colorScale>
    </cfRule>
    <cfRule type="colorScale" priority="350">
      <colorScale>
        <cfvo type="min"/>
        <cfvo type="max"/>
        <color theme="9" tint="0.39997558519241921"/>
        <color rgb="FFFF0000"/>
      </colorScale>
    </cfRule>
    <cfRule type="colorScale" priority="351">
      <colorScale>
        <cfvo type="min"/>
        <cfvo type="max"/>
        <color theme="9"/>
        <color rgb="FFFF0000"/>
      </colorScale>
    </cfRule>
    <cfRule type="colorScale" priority="352">
      <colorScale>
        <cfvo type="min"/>
        <cfvo type="max"/>
        <color theme="9" tint="0.39997558519241921"/>
        <color rgb="FFFF0000"/>
      </colorScale>
    </cfRule>
    <cfRule type="cellIs" dxfId="251" priority="353" operator="equal">
      <formula>""</formula>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onditionalFormatting>
  <conditionalFormatting sqref="AD20:AH20">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ellIs" dxfId="250" priority="84" operator="equal">
      <formula>""</formula>
    </cfRule>
    <cfRule type="colorScale" priority="85">
      <colorScale>
        <cfvo type="min"/>
        <cfvo type="max"/>
        <color theme="9" tint="0.39997558519241921"/>
        <color rgb="FFFF0000"/>
      </colorScale>
    </cfRule>
    <cfRule type="colorScale" priority="86">
      <colorScale>
        <cfvo type="min"/>
        <cfvo type="max"/>
        <color theme="9"/>
        <color rgb="FFFF0000"/>
      </colorScale>
    </cfRule>
    <cfRule type="colorScale" priority="87">
      <colorScale>
        <cfvo type="min"/>
        <cfvo type="max"/>
        <color theme="9" tint="0.39997558519241921"/>
        <color rgb="FFFF0000"/>
      </colorScale>
    </cfRule>
  </conditionalFormatting>
  <conditionalFormatting sqref="AE17:AH17">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olorScale" priority="325">
      <colorScale>
        <cfvo type="min"/>
        <cfvo type="max"/>
        <color theme="9" tint="0.39997558519241921"/>
        <color rgb="FFFF0000"/>
      </colorScale>
    </cfRule>
    <cfRule type="colorScale" priority="326">
      <colorScale>
        <cfvo type="min"/>
        <cfvo type="max"/>
        <color theme="9"/>
        <color rgb="FFFF0000"/>
      </colorScale>
    </cfRule>
    <cfRule type="colorScale" priority="327">
      <colorScale>
        <cfvo type="min"/>
        <cfvo type="max"/>
        <color theme="9" tint="0.39997558519241921"/>
        <color rgb="FFFF0000"/>
      </colorScale>
    </cfRule>
    <cfRule type="colorScale" priority="328">
      <colorScale>
        <cfvo type="min"/>
        <cfvo type="max"/>
        <color theme="9" tint="0.39997558519241921"/>
        <color rgb="FFFF0000"/>
      </colorScale>
    </cfRule>
    <cfRule type="colorScale" priority="329">
      <colorScale>
        <cfvo type="min"/>
        <cfvo type="max"/>
        <color theme="9"/>
        <color rgb="FFFF0000"/>
      </colorScale>
    </cfRule>
    <cfRule type="colorScale" priority="330">
      <colorScale>
        <cfvo type="min"/>
        <cfvo type="max"/>
        <color theme="9" tint="0.39997558519241921"/>
        <color rgb="FFFF0000"/>
      </colorScale>
    </cfRule>
    <cfRule type="cellIs" dxfId="249" priority="331" operator="equal">
      <formula>""</formula>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onditionalFormatting>
  <conditionalFormatting sqref="AI17">
    <cfRule type="colorScale" priority="306">
      <colorScale>
        <cfvo type="min"/>
        <cfvo type="max"/>
        <color theme="9" tint="0.39997558519241921"/>
        <color rgb="FFFF0000"/>
      </colorScale>
    </cfRule>
    <cfRule type="colorScale" priority="307">
      <colorScale>
        <cfvo type="min"/>
        <cfvo type="max"/>
        <color theme="9"/>
        <color rgb="FFFF0000"/>
      </colorScale>
    </cfRule>
    <cfRule type="colorScale" priority="308">
      <colorScale>
        <cfvo type="min"/>
        <cfvo type="max"/>
        <color theme="9" tint="0.39997558519241921"/>
        <color rgb="FFFF0000"/>
      </colorScale>
    </cfRule>
    <cfRule type="cellIs" dxfId="248" priority="309" operator="equal">
      <formula>""</formula>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onditionalFormatting>
  <conditionalFormatting sqref="AI20">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ellIs" dxfId="247" priority="62" operator="equal">
      <formula>""</formula>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onditionalFormatting>
  <conditionalFormatting sqref="AJ17:AK17">
    <cfRule type="colorScale" priority="284">
      <colorScale>
        <cfvo type="min"/>
        <cfvo type="max"/>
        <color theme="9" tint="0.39997558519241921"/>
        <color rgb="FFFF0000"/>
      </colorScale>
    </cfRule>
    <cfRule type="colorScale" priority="285">
      <colorScale>
        <cfvo type="min"/>
        <cfvo type="max"/>
        <color theme="9"/>
        <color rgb="FFFF0000"/>
      </colorScale>
    </cfRule>
    <cfRule type="colorScale" priority="286">
      <colorScale>
        <cfvo type="min"/>
        <cfvo type="max"/>
        <color theme="9" tint="0.39997558519241921"/>
        <color rgb="FFFF0000"/>
      </colorScale>
    </cfRule>
    <cfRule type="colorScale" priority="287">
      <colorScale>
        <cfvo type="min"/>
        <cfvo type="max"/>
        <color theme="9" tint="0.39997558519241921"/>
        <color rgb="FFFF0000"/>
      </colorScale>
    </cfRule>
    <cfRule type="colorScale" priority="288">
      <colorScale>
        <cfvo type="min"/>
        <cfvo type="max"/>
        <color theme="9"/>
        <color rgb="FFFF0000"/>
      </colorScale>
    </cfRule>
    <cfRule type="colorScale" priority="289">
      <colorScale>
        <cfvo type="min"/>
        <cfvo type="max"/>
        <color theme="9" tint="0.39997558519241921"/>
        <color rgb="FFFF0000"/>
      </colorScale>
    </cfRule>
    <cfRule type="colorScale" priority="290">
      <colorScale>
        <cfvo type="min"/>
        <cfvo type="max"/>
        <color theme="9" tint="0.39997558519241921"/>
        <color rgb="FFFF0000"/>
      </colorScale>
    </cfRule>
    <cfRule type="colorScale" priority="291">
      <colorScale>
        <cfvo type="min"/>
        <cfvo type="max"/>
        <color theme="9"/>
        <color rgb="FFFF0000"/>
      </colorScale>
    </cfRule>
    <cfRule type="colorScale" priority="292">
      <colorScale>
        <cfvo type="min"/>
        <cfvo type="max"/>
        <color theme="9" tint="0.39997558519241921"/>
        <color rgb="FFFF0000"/>
      </colorScale>
    </cfRule>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ellIs" dxfId="246" priority="302" operator="equal">
      <formula>""</formula>
    </cfRule>
    <cfRule type="colorScale" priority="303">
      <colorScale>
        <cfvo type="min"/>
        <cfvo type="max"/>
        <color theme="9" tint="0.39997558519241921"/>
        <color rgb="FFFF0000"/>
      </colorScale>
    </cfRule>
    <cfRule type="colorScale" priority="304">
      <colorScale>
        <cfvo type="min"/>
        <cfvo type="max"/>
        <color theme="9"/>
        <color rgb="FFFF0000"/>
      </colorScale>
    </cfRule>
    <cfRule type="colorScale" priority="305">
      <colorScale>
        <cfvo type="min"/>
        <cfvo type="max"/>
        <color theme="9" tint="0.39997558519241921"/>
        <color rgb="FFFF0000"/>
      </colorScale>
    </cfRule>
  </conditionalFormatting>
  <conditionalFormatting sqref="AJ20:AL20">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ellIs" dxfId="245" priority="55" operator="equal">
      <formula>""</formula>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onditionalFormatting>
  <conditionalFormatting sqref="AL17:AM17">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ellIs" dxfId="244" priority="280" operator="equal">
      <formula>""</formula>
    </cfRule>
    <cfRule type="colorScale" priority="281">
      <colorScale>
        <cfvo type="min"/>
        <cfvo type="max"/>
        <color theme="9" tint="0.39997558519241921"/>
        <color rgb="FFFF0000"/>
      </colorScale>
    </cfRule>
    <cfRule type="colorScale" priority="282">
      <colorScale>
        <cfvo type="min"/>
        <cfvo type="max"/>
        <color theme="9"/>
        <color rgb="FFFF0000"/>
      </colorScale>
    </cfRule>
    <cfRule type="colorScale" priority="283">
      <colorScale>
        <cfvo type="min"/>
        <cfvo type="max"/>
        <color theme="9" tint="0.39997558519241921"/>
        <color rgb="FFFF0000"/>
      </colorScale>
    </cfRule>
  </conditionalFormatting>
  <conditionalFormatting sqref="AM20">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ellIs" dxfId="243" priority="33" operator="equal">
      <formula>""</formula>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onditionalFormatting>
  <conditionalFormatting sqref="AN17">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ellIs" dxfId="242" priority="273" operator="equal">
      <formula>""</formula>
    </cfRule>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onditionalFormatting>
  <conditionalFormatting sqref="AN20">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fRule type="colorScale" priority="23">
      <colorScale>
        <cfvo type="min"/>
        <cfvo type="max"/>
        <color theme="9" tint="0.39997558519241921"/>
        <color rgb="FFFF0000"/>
      </colorScale>
    </cfRule>
    <cfRule type="colorScale" priority="24">
      <colorScale>
        <cfvo type="min"/>
        <cfvo type="max"/>
        <color theme="9"/>
        <color rgb="FFFF0000"/>
      </colorScale>
    </cfRule>
    <cfRule type="colorScale" priority="25">
      <colorScale>
        <cfvo type="min"/>
        <cfvo type="max"/>
        <color theme="9" tint="0.39997558519241921"/>
        <color rgb="FFFF0000"/>
      </colorScale>
    </cfRule>
    <cfRule type="cellIs" dxfId="241" priority="26" operator="equal">
      <formula>""</formula>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onditionalFormatting>
  <conditionalFormatting sqref="AO17:AP17">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ellIs" dxfId="240" priority="251" operator="equal">
      <formula>""</formula>
    </cfRule>
    <cfRule type="colorScale" priority="252">
      <colorScale>
        <cfvo type="min"/>
        <cfvo type="max"/>
        <color theme="9" tint="0.39997558519241921"/>
        <color rgb="FFFF0000"/>
      </colorScale>
    </cfRule>
    <cfRule type="colorScale" priority="253">
      <colorScale>
        <cfvo type="min"/>
        <cfvo type="max"/>
        <color theme="9"/>
        <color rgb="FFFF0000"/>
      </colorScale>
    </cfRule>
    <cfRule type="colorScale" priority="254">
      <colorScale>
        <cfvo type="min"/>
        <cfvo type="max"/>
        <color theme="9" tint="0.39997558519241921"/>
        <color rgb="FFFF0000"/>
      </colorScale>
    </cfRule>
  </conditionalFormatting>
  <conditionalFormatting sqref="AO20:AP20">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ellIs" dxfId="239" priority="4" operator="equal">
      <formula>""</formula>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onditionalFormatting>
  <conditionalFormatting sqref="AQ8:AQ20">
    <cfRule type="cellIs" dxfId="238" priority="681" operator="equal">
      <formula>- Privados</formula>
    </cfRule>
  </conditionalFormatting>
  <conditionalFormatting sqref="AS8:AS20">
    <cfRule type="cellIs" dxfId="237" priority="682" operator="equal">
      <formula>"SI"</formula>
    </cfRule>
  </conditionalFormatting>
  <conditionalFormatting sqref="BB3 BB8:BD20">
    <cfRule type="containsText" dxfId="236" priority="683" operator="containsText" text="1">
      <formula>NOT(ISERROR(SEARCH("1",BB3)))</formula>
    </cfRule>
    <cfRule type="containsText" dxfId="235" priority="684" operator="containsText" text="2">
      <formula>NOT(ISERROR(SEARCH("2",BB3)))</formula>
    </cfRule>
    <cfRule type="containsText" dxfId="234" priority="685" operator="containsText" text="3">
      <formula>NOT(ISERROR(SEARCH("3",BB3)))</formula>
    </cfRule>
    <cfRule type="containsText" dxfId="233" priority="686" operator="containsText" text="4">
      <formula>NOT(ISERROR(SEARCH("4",BB3)))</formula>
    </cfRule>
  </conditionalFormatting>
  <conditionalFormatting sqref="BF8:BF20">
    <cfRule type="cellIs" dxfId="232" priority="678" operator="equal">
      <formula>"Crítico"</formula>
    </cfRule>
    <cfRule type="cellIs" dxfId="231" priority="679" operator="equal">
      <formula>"No Crítico"</formula>
    </cfRule>
  </conditionalFormatting>
  <dataValidations count="5">
    <dataValidation type="list" allowBlank="1" showInputMessage="1" showErrorMessage="1" sqref="R8:AP20" xr:uid="{CD49B391-674D-4B3A-BAEE-33B43BEB755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FE77E420-9159-4FAD-94E6-A8FE7DAA625D}"/>
    <dataValidation allowBlank="1" showInputMessage="1" showErrorMessage="1" prompt="1- No afecta la operación y puede repararse fácilmente._x000a_2- Difícil reparación y pérdidas significativas._x000a_3- No puede repararse y ocasiona pérdidas graves para la institución" sqref="BC5 BC7" xr:uid="{6E90C032-0DA7-4ADE-8E8D-B620CB025CDC}"/>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462B842-61DF-463E-B713-4F6BA28298E6}"/>
    <dataValidation allowBlank="1" showInputMessage="1" showErrorMessage="1" promptTitle="PROCESOS" sqref="N18:N20" xr:uid="{7CDBDA6C-0AE1-4B66-A2C1-60436302B7FD}"/>
  </dataValidations>
  <hyperlinks>
    <hyperlink ref="Q12" r:id="rId1" xr:uid="{4778B189-58A4-4F01-BF42-FBD0E7FC2858}"/>
    <hyperlink ref="Q9" r:id="rId2" xr:uid="{DF27D469-D6E9-4702-BF05-187ABEB1D357}"/>
    <hyperlink ref="Q8" r:id="rId3" xr:uid="{1DED00B8-D005-44ED-B7B5-9F63ED2F1BFF}"/>
  </hyperlinks>
  <pageMargins left="0.7" right="0.7" top="0.75" bottom="0.75" header="0.3" footer="0.3"/>
  <pageSetup paperSize="9" orientation="portrait" r:id="rId4"/>
  <headerFooter>
    <oddFooter>&amp;C_x000D_&amp;1#&amp;"Aptos"&amp;9&amp;K000000 Etiquetado publico</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AF6C-C6E3-4303-81AA-69974877BDFF}">
  <sheetPr>
    <tabColor rgb="FFFFC000"/>
  </sheetPr>
  <dimension ref="A2:BL30"/>
  <sheetViews>
    <sheetView showGridLines="0" showZeros="0" topLeftCell="A12" zoomScale="80" zoomScaleNormal="80" workbookViewId="0">
      <pane xSplit="5" ySplit="1" topLeftCell="W24" activePane="bottomRight" state="frozen"/>
      <selection activeCell="A12" sqref="A12"/>
      <selection pane="topRight" activeCell="F12" sqref="F12"/>
      <selection pane="bottomLeft" activeCell="A13" sqref="A13"/>
      <selection pane="bottomRight" activeCell="R13" sqref="R13:AD25"/>
    </sheetView>
  </sheetViews>
  <sheetFormatPr baseColWidth="10" defaultColWidth="0" defaultRowHeight="75" customHeight="1" x14ac:dyDescent="0.2"/>
  <cols>
    <col min="1" max="1" width="7.85546875" style="134" customWidth="1"/>
    <col min="2" max="2" width="13.28515625" style="328" customWidth="1"/>
    <col min="3" max="3" width="22" style="134" customWidth="1"/>
    <col min="4" max="4" width="32.7109375" style="134" customWidth="1"/>
    <col min="5" max="5" width="52.28515625" style="134" customWidth="1"/>
    <col min="6" max="6" width="16.5703125" style="134" customWidth="1"/>
    <col min="7" max="7" width="15.42578125" style="134" customWidth="1"/>
    <col min="8" max="8" width="17.140625" style="134" customWidth="1"/>
    <col min="9" max="9" width="33.140625" style="134" customWidth="1"/>
    <col min="10" max="10" width="14.5703125" style="134" customWidth="1"/>
    <col min="11" max="11" width="25.140625" style="134" customWidth="1"/>
    <col min="12" max="12" width="26" style="134" customWidth="1"/>
    <col min="13" max="13" width="29.7109375" style="134" customWidth="1"/>
    <col min="14" max="14" width="29" style="134" customWidth="1"/>
    <col min="15" max="15" width="19.7109375" style="134" customWidth="1"/>
    <col min="16" max="16" width="21.140625" style="134" customWidth="1"/>
    <col min="17" max="17" width="47.5703125" style="134" customWidth="1"/>
    <col min="18" max="18" width="54.85546875" style="326" customWidth="1"/>
    <col min="19" max="19" width="29.5703125" style="326" customWidth="1"/>
    <col min="20" max="20" width="35" style="326" customWidth="1"/>
    <col min="21" max="21" width="43" style="326" customWidth="1"/>
    <col min="22" max="22" width="29.140625" style="326" customWidth="1"/>
    <col min="23" max="23" width="13.140625" style="134" customWidth="1"/>
    <col min="24" max="24" width="16.7109375" style="154" customWidth="1"/>
    <col min="25" max="25" width="17.7109375" style="134" customWidth="1"/>
    <col min="26" max="26" width="12.5703125" style="327" customWidth="1"/>
    <col min="27" max="27" width="8.7109375" style="326" customWidth="1"/>
    <col min="28" max="28" width="7.28515625" style="327" customWidth="1"/>
    <col min="29" max="29" width="6.140625" style="327" hidden="1" customWidth="1"/>
    <col min="30" max="30" width="23.140625" style="327" customWidth="1"/>
    <col min="31" max="31" width="37.28515625" style="134" hidden="1" customWidth="1"/>
    <col min="32" max="36" width="80.28515625" style="134" hidden="1" customWidth="1"/>
    <col min="37" max="43" width="0" style="134" hidden="1" customWidth="1"/>
    <col min="44" max="44" width="19" style="134" hidden="1" customWidth="1"/>
    <col min="45" max="56" width="0" style="134" hidden="1" customWidth="1"/>
    <col min="57" max="57" width="6.140625" style="134" hidden="1" customWidth="1"/>
    <col min="58" max="58" width="0" style="134" hidden="1" customWidth="1"/>
    <col min="59" max="59" width="37.28515625" style="134" hidden="1" customWidth="1"/>
    <col min="60" max="64" width="80.28515625" style="134" hidden="1" customWidth="1"/>
    <col min="65" max="16384" width="10.85546875" style="134" hidden="1"/>
  </cols>
  <sheetData>
    <row r="2" spans="1:32" ht="48" customHeight="1" x14ac:dyDescent="0.25">
      <c r="A2" s="383"/>
      <c r="B2" s="384"/>
      <c r="C2" s="384"/>
      <c r="D2" s="389" t="s">
        <v>233</v>
      </c>
      <c r="E2" s="390"/>
      <c r="F2" s="390"/>
      <c r="G2" s="390"/>
      <c r="H2" s="390"/>
      <c r="I2" s="390"/>
      <c r="J2" s="390"/>
      <c r="K2" s="391"/>
      <c r="L2" s="323" t="s">
        <v>0</v>
      </c>
      <c r="M2" s="324" t="s">
        <v>234</v>
      </c>
      <c r="N2" s="325"/>
    </row>
    <row r="3" spans="1:32" ht="56.25" customHeight="1" x14ac:dyDescent="0.2">
      <c r="A3" s="385"/>
      <c r="B3" s="386"/>
      <c r="C3" s="386"/>
      <c r="D3" s="392"/>
      <c r="E3" s="393"/>
      <c r="F3" s="393"/>
      <c r="G3" s="393"/>
      <c r="H3" s="393"/>
      <c r="I3" s="393"/>
      <c r="J3" s="393"/>
      <c r="K3" s="394"/>
      <c r="L3" s="329" t="s">
        <v>3</v>
      </c>
      <c r="M3" s="330">
        <v>1</v>
      </c>
      <c r="O3" s="331" t="s">
        <v>235</v>
      </c>
    </row>
    <row r="4" spans="1:32" ht="21.75" customHeight="1" x14ac:dyDescent="0.2">
      <c r="A4" s="385"/>
      <c r="B4" s="386"/>
      <c r="C4" s="386"/>
      <c r="D4" s="395" t="s">
        <v>236</v>
      </c>
      <c r="E4" s="396"/>
      <c r="F4" s="396"/>
      <c r="G4" s="396"/>
      <c r="H4" s="396"/>
      <c r="I4" s="396"/>
      <c r="J4" s="396"/>
      <c r="K4" s="397"/>
      <c r="L4" s="398" t="s">
        <v>237</v>
      </c>
      <c r="M4" s="400">
        <v>45950</v>
      </c>
      <c r="O4" s="331"/>
    </row>
    <row r="5" spans="1:32" ht="37.5" customHeight="1" x14ac:dyDescent="0.2">
      <c r="A5" s="387"/>
      <c r="B5" s="388"/>
      <c r="C5" s="388"/>
      <c r="D5" s="392"/>
      <c r="E5" s="393"/>
      <c r="F5" s="393"/>
      <c r="G5" s="393"/>
      <c r="H5" s="393"/>
      <c r="I5" s="393"/>
      <c r="J5" s="393"/>
      <c r="K5" s="394"/>
      <c r="L5" s="399"/>
      <c r="M5" s="401"/>
      <c r="Z5" s="332" t="s">
        <v>5</v>
      </c>
    </row>
    <row r="6" spans="1:32" ht="31.5" customHeight="1" x14ac:dyDescent="0.2">
      <c r="E6" s="333"/>
    </row>
    <row r="7" spans="1:32" ht="31.5" customHeight="1" x14ac:dyDescent="0.2">
      <c r="A7" s="402" t="s">
        <v>238</v>
      </c>
      <c r="B7" s="403"/>
      <c r="C7" s="403"/>
      <c r="D7" s="403"/>
      <c r="E7" s="404"/>
      <c r="F7" s="334"/>
    </row>
    <row r="8" spans="1:32" ht="31.5" customHeight="1" x14ac:dyDescent="0.2">
      <c r="A8" s="380" t="s">
        <v>239</v>
      </c>
      <c r="B8" s="381"/>
      <c r="C8" s="381"/>
      <c r="D8" s="381"/>
      <c r="E8" s="382"/>
    </row>
    <row r="9" spans="1:32" ht="31.5" customHeight="1" thickBot="1" x14ac:dyDescent="0.25">
      <c r="E9" s="314"/>
    </row>
    <row r="10" spans="1:32" ht="19.5" customHeight="1" x14ac:dyDescent="0.2">
      <c r="A10" s="335"/>
      <c r="B10" s="336"/>
      <c r="C10" s="337"/>
      <c r="D10" s="337"/>
      <c r="E10" s="337"/>
      <c r="F10" s="337"/>
      <c r="G10" s="337"/>
      <c r="H10" s="337"/>
      <c r="I10" s="338"/>
      <c r="J10" s="339"/>
      <c r="K10" s="340"/>
      <c r="L10" s="340"/>
      <c r="M10" s="340"/>
      <c r="N10" s="340"/>
      <c r="O10" s="340"/>
      <c r="P10" s="340"/>
      <c r="Q10" s="341"/>
      <c r="R10" s="342"/>
      <c r="S10" s="343"/>
      <c r="T10" s="343"/>
      <c r="U10" s="343"/>
      <c r="V10" s="344"/>
      <c r="W10" s="345"/>
      <c r="X10" s="346"/>
      <c r="Y10" s="346"/>
      <c r="Z10" s="347"/>
      <c r="AA10" s="348"/>
      <c r="AB10" s="349"/>
      <c r="AC10" s="350"/>
      <c r="AD10" s="351"/>
      <c r="AE10" s="352"/>
    </row>
    <row r="11" spans="1:32" s="370" customFormat="1" ht="57.75" customHeight="1" thickBot="1" x14ac:dyDescent="0.3">
      <c r="A11" s="353"/>
      <c r="B11" s="354"/>
      <c r="C11" s="65"/>
      <c r="D11" s="65" t="s">
        <v>7</v>
      </c>
      <c r="E11" s="354"/>
      <c r="F11" s="65"/>
      <c r="G11" s="65"/>
      <c r="H11" s="65"/>
      <c r="I11" s="355"/>
      <c r="J11" s="356"/>
      <c r="K11" s="69"/>
      <c r="L11" s="69"/>
      <c r="M11" s="69" t="s">
        <v>8</v>
      </c>
      <c r="N11" s="69"/>
      <c r="O11" s="69"/>
      <c r="P11" s="69"/>
      <c r="Q11" s="357"/>
      <c r="R11" s="358"/>
      <c r="S11" s="359"/>
      <c r="T11" s="359"/>
      <c r="U11" s="359"/>
      <c r="V11" s="360"/>
      <c r="W11" s="361"/>
      <c r="X11" s="362"/>
      <c r="Y11" s="362"/>
      <c r="Z11" s="363"/>
      <c r="AA11" s="364"/>
      <c r="AB11" s="365"/>
      <c r="AC11" s="366"/>
      <c r="AD11" s="367"/>
      <c r="AE11" s="368"/>
      <c r="AF11" s="369"/>
    </row>
    <row r="12" spans="1:32" s="116" customFormat="1" ht="150" customHeight="1" thickBot="1" x14ac:dyDescent="0.3">
      <c r="A12" s="92" t="s">
        <v>14</v>
      </c>
      <c r="B12" s="93" t="s">
        <v>15</v>
      </c>
      <c r="C12" s="93" t="s">
        <v>16</v>
      </c>
      <c r="D12" s="94" t="s">
        <v>17</v>
      </c>
      <c r="E12" s="93" t="s">
        <v>18</v>
      </c>
      <c r="F12" s="95" t="s">
        <v>19</v>
      </c>
      <c r="G12" s="95" t="s">
        <v>20</v>
      </c>
      <c r="H12" s="95" t="s">
        <v>21</v>
      </c>
      <c r="I12" s="95" t="s">
        <v>22</v>
      </c>
      <c r="J12" s="96" t="s">
        <v>23</v>
      </c>
      <c r="K12" s="96" t="s">
        <v>24</v>
      </c>
      <c r="L12" s="97" t="s">
        <v>25</v>
      </c>
      <c r="M12" s="97" t="s">
        <v>26</v>
      </c>
      <c r="N12" s="97" t="s">
        <v>27</v>
      </c>
      <c r="O12" s="97" t="s">
        <v>28</v>
      </c>
      <c r="P12" s="97" t="s">
        <v>29</v>
      </c>
      <c r="Q12" s="98" t="s">
        <v>30</v>
      </c>
      <c r="R12" s="105" t="s">
        <v>59</v>
      </c>
      <c r="S12" s="105" t="s">
        <v>60</v>
      </c>
      <c r="T12" s="105" t="s">
        <v>61</v>
      </c>
      <c r="U12" s="105" t="s">
        <v>62</v>
      </c>
      <c r="V12" s="106" t="s">
        <v>63</v>
      </c>
      <c r="W12" s="107" t="s">
        <v>64</v>
      </c>
      <c r="X12" s="108" t="s">
        <v>65</v>
      </c>
      <c r="Y12" s="108" t="s">
        <v>66</v>
      </c>
      <c r="Z12" s="109" t="s">
        <v>67</v>
      </c>
      <c r="AA12" s="110" t="s">
        <v>68</v>
      </c>
      <c r="AB12" s="111" t="s">
        <v>69</v>
      </c>
      <c r="AC12" s="112" t="s">
        <v>70</v>
      </c>
      <c r="AD12" s="113" t="s">
        <v>71</v>
      </c>
      <c r="AE12" s="114" t="s">
        <v>72</v>
      </c>
      <c r="AF12" s="115"/>
    </row>
    <row r="13" spans="1:32" ht="79.5" customHeight="1" x14ac:dyDescent="0.2">
      <c r="A13" s="117">
        <v>10</v>
      </c>
      <c r="B13" s="117" t="s">
        <v>73</v>
      </c>
      <c r="C13" s="118" t="s">
        <v>240</v>
      </c>
      <c r="D13" s="371" t="s">
        <v>241</v>
      </c>
      <c r="E13" s="118" t="s">
        <v>242</v>
      </c>
      <c r="F13" s="121" t="s">
        <v>77</v>
      </c>
      <c r="G13" s="118" t="s">
        <v>78</v>
      </c>
      <c r="H13" s="118" t="s">
        <v>210</v>
      </c>
      <c r="I13" s="118" t="s">
        <v>80</v>
      </c>
      <c r="J13" s="122" t="s">
        <v>243</v>
      </c>
      <c r="K13" s="122" t="s">
        <v>244</v>
      </c>
      <c r="L13" s="122" t="s">
        <v>244</v>
      </c>
      <c r="M13" s="122" t="s">
        <v>244</v>
      </c>
      <c r="N13" s="122" t="s">
        <v>244</v>
      </c>
      <c r="O13" s="118" t="s">
        <v>143</v>
      </c>
      <c r="P13" s="118" t="s">
        <v>143</v>
      </c>
      <c r="Q13" s="118" t="s">
        <v>245</v>
      </c>
      <c r="R13" s="283" t="s">
        <v>87</v>
      </c>
      <c r="S13" s="270" t="s">
        <v>106</v>
      </c>
      <c r="T13" s="270" t="s">
        <v>107</v>
      </c>
      <c r="U13" s="270" t="s">
        <v>108</v>
      </c>
      <c r="V13" s="270" t="s">
        <v>109</v>
      </c>
      <c r="W13" s="128" t="s">
        <v>88</v>
      </c>
      <c r="X13" s="129">
        <v>45957</v>
      </c>
      <c r="Y13" s="128" t="s">
        <v>89</v>
      </c>
      <c r="Z13" s="130" t="s">
        <v>196</v>
      </c>
      <c r="AA13" s="131" t="s">
        <v>196</v>
      </c>
      <c r="AB13" s="131" t="s">
        <v>196</v>
      </c>
      <c r="AC13" s="132">
        <v>0</v>
      </c>
      <c r="AD13" s="372" t="s">
        <v>278</v>
      </c>
      <c r="AE13" s="142" t="s">
        <v>5</v>
      </c>
    </row>
    <row r="14" spans="1:32" ht="78" customHeight="1" x14ac:dyDescent="0.2">
      <c r="A14" s="117">
        <v>11</v>
      </c>
      <c r="B14" s="117" t="s">
        <v>73</v>
      </c>
      <c r="C14" s="118" t="s">
        <v>74</v>
      </c>
      <c r="D14" s="371" t="s">
        <v>241</v>
      </c>
      <c r="E14" s="118" t="s">
        <v>246</v>
      </c>
      <c r="F14" s="121" t="s">
        <v>77</v>
      </c>
      <c r="G14" s="118" t="s">
        <v>78</v>
      </c>
      <c r="H14" s="118" t="s">
        <v>96</v>
      </c>
      <c r="I14" s="118" t="s">
        <v>80</v>
      </c>
      <c r="J14" s="122" t="s">
        <v>243</v>
      </c>
      <c r="K14" s="122" t="s">
        <v>244</v>
      </c>
      <c r="L14" s="122" t="s">
        <v>244</v>
      </c>
      <c r="M14" s="122" t="s">
        <v>244</v>
      </c>
      <c r="N14" s="122" t="s">
        <v>244</v>
      </c>
      <c r="O14" s="118" t="s">
        <v>143</v>
      </c>
      <c r="P14" s="118" t="s">
        <v>143</v>
      </c>
      <c r="Q14" s="118" t="s">
        <v>247</v>
      </c>
      <c r="R14" s="283" t="s">
        <v>87</v>
      </c>
      <c r="S14" s="284" t="s">
        <v>106</v>
      </c>
      <c r="T14" s="284" t="s">
        <v>107</v>
      </c>
      <c r="U14" s="284" t="s">
        <v>108</v>
      </c>
      <c r="V14" s="284" t="s">
        <v>109</v>
      </c>
      <c r="W14" s="128" t="s">
        <v>88</v>
      </c>
      <c r="X14" s="129">
        <v>45957</v>
      </c>
      <c r="Y14" s="128" t="s">
        <v>89</v>
      </c>
      <c r="Z14" s="130" t="s">
        <v>196</v>
      </c>
      <c r="AA14" s="131" t="s">
        <v>90</v>
      </c>
      <c r="AB14" s="131" t="s">
        <v>99</v>
      </c>
      <c r="AC14" s="136">
        <v>0</v>
      </c>
      <c r="AD14" s="372" t="s">
        <v>278</v>
      </c>
      <c r="AE14" s="117" t="s">
        <v>5</v>
      </c>
    </row>
    <row r="15" spans="1:32" ht="66.75" customHeight="1" x14ac:dyDescent="0.2">
      <c r="A15" s="117">
        <v>12</v>
      </c>
      <c r="B15" s="117" t="s">
        <v>73</v>
      </c>
      <c r="C15" s="118" t="s">
        <v>248</v>
      </c>
      <c r="D15" s="371" t="s">
        <v>249</v>
      </c>
      <c r="E15" s="118" t="s">
        <v>250</v>
      </c>
      <c r="F15" s="121" t="s">
        <v>77</v>
      </c>
      <c r="G15" s="118" t="s">
        <v>209</v>
      </c>
      <c r="H15" s="118" t="s">
        <v>79</v>
      </c>
      <c r="I15" s="118" t="s">
        <v>80</v>
      </c>
      <c r="J15" s="122" t="s">
        <v>243</v>
      </c>
      <c r="K15" s="122" t="s">
        <v>244</v>
      </c>
      <c r="L15" s="122" t="s">
        <v>244</v>
      </c>
      <c r="M15" s="122" t="s">
        <v>244</v>
      </c>
      <c r="N15" s="122" t="s">
        <v>244</v>
      </c>
      <c r="O15" s="118" t="s">
        <v>194</v>
      </c>
      <c r="P15" s="118" t="s">
        <v>194</v>
      </c>
      <c r="Q15" s="118" t="s">
        <v>251</v>
      </c>
      <c r="R15" s="283" t="s">
        <v>87</v>
      </c>
      <c r="S15" s="284" t="s">
        <v>106</v>
      </c>
      <c r="T15" s="284" t="s">
        <v>107</v>
      </c>
      <c r="U15" s="284" t="s">
        <v>108</v>
      </c>
      <c r="V15" s="284" t="s">
        <v>109</v>
      </c>
      <c r="W15" s="128" t="s">
        <v>252</v>
      </c>
      <c r="X15" s="129">
        <v>45957</v>
      </c>
      <c r="Y15" s="128" t="s">
        <v>89</v>
      </c>
      <c r="Z15" s="130" t="s">
        <v>196</v>
      </c>
      <c r="AA15" s="131" t="s">
        <v>196</v>
      </c>
      <c r="AB15" s="131" t="s">
        <v>196</v>
      </c>
      <c r="AC15" s="136">
        <v>0</v>
      </c>
      <c r="AD15" s="372" t="s">
        <v>278</v>
      </c>
      <c r="AE15" s="117" t="s">
        <v>5</v>
      </c>
    </row>
    <row r="16" spans="1:32" s="154" customFormat="1" ht="83.25" customHeight="1" x14ac:dyDescent="0.2">
      <c r="A16" s="117">
        <v>13</v>
      </c>
      <c r="B16" s="117" t="s">
        <v>73</v>
      </c>
      <c r="C16" s="118" t="s">
        <v>74</v>
      </c>
      <c r="D16" s="373" t="s">
        <v>253</v>
      </c>
      <c r="E16" s="118" t="s">
        <v>254</v>
      </c>
      <c r="F16" s="148" t="s">
        <v>77</v>
      </c>
      <c r="G16" s="118" t="s">
        <v>78</v>
      </c>
      <c r="H16" s="118" t="s">
        <v>79</v>
      </c>
      <c r="I16" s="118" t="s">
        <v>164</v>
      </c>
      <c r="J16" s="149" t="s">
        <v>255</v>
      </c>
      <c r="K16" s="122" t="s">
        <v>244</v>
      </c>
      <c r="L16" s="122" t="s">
        <v>244</v>
      </c>
      <c r="M16" s="122" t="s">
        <v>244</v>
      </c>
      <c r="N16" s="122" t="s">
        <v>244</v>
      </c>
      <c r="O16" s="118" t="s">
        <v>93</v>
      </c>
      <c r="P16" s="118" t="s">
        <v>93</v>
      </c>
      <c r="Q16" s="118" t="s">
        <v>121</v>
      </c>
      <c r="R16" s="374" t="s">
        <v>97</v>
      </c>
      <c r="S16" s="284" t="s">
        <v>97</v>
      </c>
      <c r="T16" s="284" t="s">
        <v>110</v>
      </c>
      <c r="U16" s="284" t="s">
        <v>111</v>
      </c>
      <c r="V16" s="284" t="s">
        <v>112</v>
      </c>
      <c r="W16" s="128" t="s">
        <v>98</v>
      </c>
      <c r="X16" s="129">
        <v>45957</v>
      </c>
      <c r="Y16" s="128" t="s">
        <v>256</v>
      </c>
      <c r="Z16" s="130" t="s">
        <v>99</v>
      </c>
      <c r="AA16" s="131" t="s">
        <v>90</v>
      </c>
      <c r="AB16" s="131" t="s">
        <v>90</v>
      </c>
      <c r="AC16" s="153">
        <v>0</v>
      </c>
      <c r="AD16" s="372" t="s">
        <v>279</v>
      </c>
      <c r="AE16" s="146" t="s">
        <v>5</v>
      </c>
    </row>
    <row r="17" spans="1:31" ht="58.15" customHeight="1" x14ac:dyDescent="0.2">
      <c r="A17" s="117">
        <v>14</v>
      </c>
      <c r="B17" s="117" t="s">
        <v>73</v>
      </c>
      <c r="C17" s="118" t="s">
        <v>74</v>
      </c>
      <c r="D17" s="371" t="s">
        <v>257</v>
      </c>
      <c r="E17" s="118" t="s">
        <v>258</v>
      </c>
      <c r="F17" s="121" t="s">
        <v>77</v>
      </c>
      <c r="G17" s="118" t="s">
        <v>78</v>
      </c>
      <c r="H17" s="118" t="s">
        <v>210</v>
      </c>
      <c r="I17" s="118" t="s">
        <v>80</v>
      </c>
      <c r="J17" s="122" t="s">
        <v>243</v>
      </c>
      <c r="K17" s="122" t="s">
        <v>244</v>
      </c>
      <c r="L17" s="122" t="s">
        <v>244</v>
      </c>
      <c r="M17" s="122" t="s">
        <v>244</v>
      </c>
      <c r="N17" s="122" t="s">
        <v>82</v>
      </c>
      <c r="O17" s="118" t="s">
        <v>194</v>
      </c>
      <c r="P17" s="118" t="s">
        <v>194</v>
      </c>
      <c r="Q17" s="118" t="s">
        <v>219</v>
      </c>
      <c r="R17" s="283" t="s">
        <v>97</v>
      </c>
      <c r="S17" s="284" t="s">
        <v>97</v>
      </c>
      <c r="T17" s="284" t="s">
        <v>110</v>
      </c>
      <c r="U17" s="284" t="s">
        <v>111</v>
      </c>
      <c r="V17" s="284" t="s">
        <v>112</v>
      </c>
      <c r="W17" s="128" t="s">
        <v>88</v>
      </c>
      <c r="X17" s="129">
        <v>45957</v>
      </c>
      <c r="Y17" s="128" t="s">
        <v>256</v>
      </c>
      <c r="Z17" s="130" t="s">
        <v>99</v>
      </c>
      <c r="AA17" s="131" t="s">
        <v>99</v>
      </c>
      <c r="AB17" s="131" t="s">
        <v>99</v>
      </c>
      <c r="AC17" s="136">
        <v>0</v>
      </c>
      <c r="AD17" s="372" t="s">
        <v>279</v>
      </c>
      <c r="AE17" s="117" t="s">
        <v>5</v>
      </c>
    </row>
    <row r="18" spans="1:31" ht="100.5" customHeight="1" x14ac:dyDescent="0.2">
      <c r="A18" s="117">
        <v>15</v>
      </c>
      <c r="B18" s="117" t="s">
        <v>73</v>
      </c>
      <c r="C18" s="118" t="s">
        <v>74</v>
      </c>
      <c r="D18" s="118" t="s">
        <v>259</v>
      </c>
      <c r="E18" s="118" t="s">
        <v>259</v>
      </c>
      <c r="F18" s="121" t="s">
        <v>77</v>
      </c>
      <c r="G18" s="118" t="s">
        <v>78</v>
      </c>
      <c r="H18" s="118" t="s">
        <v>79</v>
      </c>
      <c r="I18" s="118" t="s">
        <v>164</v>
      </c>
      <c r="J18" s="149" t="s">
        <v>255</v>
      </c>
      <c r="K18" s="122" t="s">
        <v>244</v>
      </c>
      <c r="L18" s="122" t="s">
        <v>244</v>
      </c>
      <c r="M18" s="122" t="s">
        <v>244</v>
      </c>
      <c r="N18" s="122" t="s">
        <v>244</v>
      </c>
      <c r="O18" s="118" t="s">
        <v>93</v>
      </c>
      <c r="P18" s="118" t="s">
        <v>93</v>
      </c>
      <c r="Q18" s="118" t="s">
        <v>121</v>
      </c>
      <c r="R18" s="283" t="s">
        <v>97</v>
      </c>
      <c r="S18" s="284" t="s">
        <v>97</v>
      </c>
      <c r="T18" s="284" t="s">
        <v>110</v>
      </c>
      <c r="U18" s="284" t="s">
        <v>111</v>
      </c>
      <c r="V18" s="284" t="s">
        <v>112</v>
      </c>
      <c r="W18" s="128" t="s">
        <v>252</v>
      </c>
      <c r="X18" s="129">
        <v>45957</v>
      </c>
      <c r="Y18" s="128" t="s">
        <v>256</v>
      </c>
      <c r="Z18" s="130" t="s">
        <v>99</v>
      </c>
      <c r="AA18" s="131" t="s">
        <v>99</v>
      </c>
      <c r="AB18" s="131" t="s">
        <v>99</v>
      </c>
      <c r="AC18" s="136">
        <v>0</v>
      </c>
      <c r="AD18" s="372" t="s">
        <v>279</v>
      </c>
      <c r="AE18" s="117" t="s">
        <v>5</v>
      </c>
    </row>
    <row r="19" spans="1:31" ht="135" x14ac:dyDescent="0.2">
      <c r="A19" s="117">
        <v>16</v>
      </c>
      <c r="B19" s="117" t="s">
        <v>73</v>
      </c>
      <c r="C19" s="118" t="s">
        <v>248</v>
      </c>
      <c r="D19" s="371" t="s">
        <v>260</v>
      </c>
      <c r="E19" s="295" t="s">
        <v>261</v>
      </c>
      <c r="F19" s="121" t="s">
        <v>77</v>
      </c>
      <c r="G19" s="118" t="s">
        <v>209</v>
      </c>
      <c r="H19" s="118" t="s">
        <v>79</v>
      </c>
      <c r="I19" s="118" t="s">
        <v>80</v>
      </c>
      <c r="J19" s="122" t="s">
        <v>243</v>
      </c>
      <c r="K19" s="122" t="s">
        <v>244</v>
      </c>
      <c r="L19" s="122" t="s">
        <v>244</v>
      </c>
      <c r="M19" s="122" t="s">
        <v>244</v>
      </c>
      <c r="N19" s="122" t="s">
        <v>244</v>
      </c>
      <c r="O19" s="118" t="s">
        <v>194</v>
      </c>
      <c r="P19" s="118" t="s">
        <v>194</v>
      </c>
      <c r="Q19" s="118" t="s">
        <v>173</v>
      </c>
      <c r="R19" s="283" t="s">
        <v>262</v>
      </c>
      <c r="S19" s="284" t="s">
        <v>263</v>
      </c>
      <c r="T19" s="284" t="s">
        <v>280</v>
      </c>
      <c r="U19" s="284" t="s">
        <v>281</v>
      </c>
      <c r="V19" s="284" t="s">
        <v>282</v>
      </c>
      <c r="W19" s="128" t="s">
        <v>252</v>
      </c>
      <c r="X19" s="129">
        <v>45957</v>
      </c>
      <c r="Y19" s="128" t="s">
        <v>256</v>
      </c>
      <c r="Z19" s="130" t="b">
        <v>0</v>
      </c>
      <c r="AA19" s="131" t="s">
        <v>196</v>
      </c>
      <c r="AB19" s="131" t="s">
        <v>196</v>
      </c>
      <c r="AC19" s="136">
        <v>0</v>
      </c>
      <c r="AD19" s="372" t="s">
        <v>278</v>
      </c>
      <c r="AE19" s="117" t="s">
        <v>5</v>
      </c>
    </row>
    <row r="20" spans="1:31" ht="60" x14ac:dyDescent="0.2">
      <c r="A20" s="117">
        <v>17</v>
      </c>
      <c r="B20" s="117" t="s">
        <v>73</v>
      </c>
      <c r="C20" s="118" t="s">
        <v>74</v>
      </c>
      <c r="D20" s="375" t="s">
        <v>264</v>
      </c>
      <c r="E20" s="286" t="s">
        <v>265</v>
      </c>
      <c r="F20" s="376" t="s">
        <v>77</v>
      </c>
      <c r="G20" s="118" t="s">
        <v>78</v>
      </c>
      <c r="H20" s="118" t="s">
        <v>210</v>
      </c>
      <c r="I20" s="118" t="s">
        <v>80</v>
      </c>
      <c r="J20" s="122" t="s">
        <v>255</v>
      </c>
      <c r="K20" s="122" t="s">
        <v>244</v>
      </c>
      <c r="L20" s="122" t="s">
        <v>244</v>
      </c>
      <c r="M20" s="122" t="s">
        <v>244</v>
      </c>
      <c r="N20" s="122" t="s">
        <v>244</v>
      </c>
      <c r="O20" s="118" t="s">
        <v>194</v>
      </c>
      <c r="P20" s="118" t="s">
        <v>194</v>
      </c>
      <c r="Q20" s="118" t="s">
        <v>173</v>
      </c>
      <c r="R20" s="283" t="s">
        <v>87</v>
      </c>
      <c r="S20" s="284" t="s">
        <v>106</v>
      </c>
      <c r="T20" s="284" t="s">
        <v>107</v>
      </c>
      <c r="U20" s="284" t="s">
        <v>108</v>
      </c>
      <c r="V20" s="284" t="s">
        <v>109</v>
      </c>
      <c r="W20" s="128" t="s">
        <v>252</v>
      </c>
      <c r="X20" s="129">
        <v>45957</v>
      </c>
      <c r="Y20" s="128" t="s">
        <v>256</v>
      </c>
      <c r="Z20" s="130" t="s">
        <v>196</v>
      </c>
      <c r="AA20" s="131" t="s">
        <v>99</v>
      </c>
      <c r="AB20" s="131" t="s">
        <v>99</v>
      </c>
      <c r="AC20" s="136">
        <v>0</v>
      </c>
      <c r="AD20" s="372" t="s">
        <v>278</v>
      </c>
      <c r="AE20" s="117" t="s">
        <v>5</v>
      </c>
    </row>
    <row r="21" spans="1:31" s="370" customFormat="1" ht="60" x14ac:dyDescent="0.25">
      <c r="A21" s="117">
        <v>18</v>
      </c>
      <c r="B21" s="117" t="s">
        <v>73</v>
      </c>
      <c r="C21" s="118" t="s">
        <v>74</v>
      </c>
      <c r="D21" s="377" t="s">
        <v>266</v>
      </c>
      <c r="E21" s="378" t="s">
        <v>267</v>
      </c>
      <c r="F21" s="376" t="s">
        <v>77</v>
      </c>
      <c r="G21" s="118" t="s">
        <v>78</v>
      </c>
      <c r="H21" s="118" t="s">
        <v>210</v>
      </c>
      <c r="I21" s="118" t="s">
        <v>80</v>
      </c>
      <c r="J21" s="122" t="s">
        <v>268</v>
      </c>
      <c r="K21" s="122" t="s">
        <v>244</v>
      </c>
      <c r="L21" s="122" t="s">
        <v>244</v>
      </c>
      <c r="M21" s="122" t="s">
        <v>244</v>
      </c>
      <c r="N21" s="122" t="s">
        <v>244</v>
      </c>
      <c r="O21" s="118" t="s">
        <v>125</v>
      </c>
      <c r="P21" s="118" t="s">
        <v>125</v>
      </c>
      <c r="Q21" s="118" t="s">
        <v>247</v>
      </c>
      <c r="R21" s="283" t="s">
        <v>87</v>
      </c>
      <c r="S21" s="284" t="s">
        <v>106</v>
      </c>
      <c r="T21" s="284" t="s">
        <v>107</v>
      </c>
      <c r="U21" s="284" t="s">
        <v>108</v>
      </c>
      <c r="V21" s="284" t="s">
        <v>109</v>
      </c>
      <c r="W21" s="128" t="s">
        <v>88</v>
      </c>
      <c r="X21" s="129">
        <v>45961</v>
      </c>
      <c r="Y21" s="128" t="s">
        <v>256</v>
      </c>
      <c r="Z21" s="130" t="s">
        <v>196</v>
      </c>
      <c r="AA21" s="131" t="s">
        <v>99</v>
      </c>
      <c r="AB21" s="131" t="s">
        <v>99</v>
      </c>
      <c r="AC21" s="136">
        <v>0</v>
      </c>
      <c r="AD21" s="372" t="s">
        <v>278</v>
      </c>
      <c r="AE21" s="117" t="s">
        <v>5</v>
      </c>
    </row>
    <row r="22" spans="1:31" ht="60" x14ac:dyDescent="0.2">
      <c r="A22" s="117">
        <v>19</v>
      </c>
      <c r="B22" s="117" t="s">
        <v>73</v>
      </c>
      <c r="C22" s="118" t="s">
        <v>74</v>
      </c>
      <c r="D22" s="377" t="s">
        <v>269</v>
      </c>
      <c r="E22" s="118" t="s">
        <v>270</v>
      </c>
      <c r="F22" s="121" t="s">
        <v>77</v>
      </c>
      <c r="G22" s="118" t="s">
        <v>78</v>
      </c>
      <c r="H22" s="118" t="s">
        <v>96</v>
      </c>
      <c r="I22" s="118" t="s">
        <v>80</v>
      </c>
      <c r="J22" s="122" t="s">
        <v>243</v>
      </c>
      <c r="K22" s="122" t="s">
        <v>244</v>
      </c>
      <c r="L22" s="122" t="s">
        <v>244</v>
      </c>
      <c r="M22" s="122" t="s">
        <v>244</v>
      </c>
      <c r="N22" s="122" t="s">
        <v>244</v>
      </c>
      <c r="O22" s="118" t="s">
        <v>143</v>
      </c>
      <c r="P22" s="118" t="s">
        <v>143</v>
      </c>
      <c r="Q22" s="118" t="s">
        <v>247</v>
      </c>
      <c r="R22" s="126" t="s">
        <v>87</v>
      </c>
      <c r="S22" s="135" t="s">
        <v>106</v>
      </c>
      <c r="T22" s="135" t="s">
        <v>107</v>
      </c>
      <c r="U22" s="135" t="s">
        <v>108</v>
      </c>
      <c r="V22" s="135" t="s">
        <v>109</v>
      </c>
      <c r="W22" s="128" t="s">
        <v>252</v>
      </c>
      <c r="X22" s="129">
        <v>45979</v>
      </c>
      <c r="Y22" s="128" t="s">
        <v>256</v>
      </c>
      <c r="Z22" s="130" t="s">
        <v>196</v>
      </c>
      <c r="AA22" s="131" t="s">
        <v>90</v>
      </c>
      <c r="AB22" s="131" t="s">
        <v>90</v>
      </c>
      <c r="AC22" s="136">
        <v>0</v>
      </c>
      <c r="AD22" s="372" t="s">
        <v>278</v>
      </c>
      <c r="AE22" s="117" t="s">
        <v>5</v>
      </c>
    </row>
    <row r="23" spans="1:31" ht="48.75" customHeight="1" x14ac:dyDescent="0.2">
      <c r="A23" s="117">
        <v>20</v>
      </c>
      <c r="B23" s="117" t="s">
        <v>73</v>
      </c>
      <c r="C23" s="118" t="s">
        <v>74</v>
      </c>
      <c r="D23" s="155" t="s">
        <v>271</v>
      </c>
      <c r="E23" s="118" t="s">
        <v>272</v>
      </c>
      <c r="F23" s="121" t="s">
        <v>77</v>
      </c>
      <c r="G23" s="118" t="s">
        <v>78</v>
      </c>
      <c r="H23" s="118" t="s">
        <v>96</v>
      </c>
      <c r="I23" s="118" t="s">
        <v>80</v>
      </c>
      <c r="J23" s="122" t="s">
        <v>268</v>
      </c>
      <c r="K23" s="122" t="s">
        <v>244</v>
      </c>
      <c r="L23" s="122" t="s">
        <v>244</v>
      </c>
      <c r="M23" s="122" t="s">
        <v>244</v>
      </c>
      <c r="N23" s="122" t="s">
        <v>244</v>
      </c>
      <c r="O23" s="118" t="s">
        <v>125</v>
      </c>
      <c r="P23" s="118" t="s">
        <v>125</v>
      </c>
      <c r="Q23" s="118" t="s">
        <v>247</v>
      </c>
      <c r="R23" s="126" t="s">
        <v>87</v>
      </c>
      <c r="S23" s="135" t="s">
        <v>106</v>
      </c>
      <c r="T23" s="135" t="s">
        <v>107</v>
      </c>
      <c r="U23" s="135" t="s">
        <v>108</v>
      </c>
      <c r="V23" s="135" t="s">
        <v>109</v>
      </c>
      <c r="W23" s="128" t="s">
        <v>252</v>
      </c>
      <c r="X23" s="129">
        <v>45979</v>
      </c>
      <c r="Y23" s="128" t="s">
        <v>256</v>
      </c>
      <c r="Z23" s="130" t="s">
        <v>196</v>
      </c>
      <c r="AA23" s="131" t="s">
        <v>90</v>
      </c>
      <c r="AB23" s="131" t="s">
        <v>90</v>
      </c>
      <c r="AC23" s="136">
        <v>0</v>
      </c>
      <c r="AD23" s="372" t="s">
        <v>278</v>
      </c>
      <c r="AE23" s="117" t="s">
        <v>5</v>
      </c>
    </row>
    <row r="24" spans="1:31" ht="84.75" customHeight="1" x14ac:dyDescent="0.2">
      <c r="A24" s="117">
        <v>21</v>
      </c>
      <c r="B24" s="117" t="s">
        <v>73</v>
      </c>
      <c r="C24" s="118" t="s">
        <v>74</v>
      </c>
      <c r="D24" s="155" t="s">
        <v>273</v>
      </c>
      <c r="E24" s="118" t="s">
        <v>274</v>
      </c>
      <c r="F24" s="121" t="s">
        <v>77</v>
      </c>
      <c r="G24" s="118" t="s">
        <v>78</v>
      </c>
      <c r="H24" s="118" t="s">
        <v>96</v>
      </c>
      <c r="I24" s="118" t="s">
        <v>80</v>
      </c>
      <c r="J24" s="122" t="s">
        <v>275</v>
      </c>
      <c r="K24" s="122" t="s">
        <v>244</v>
      </c>
      <c r="L24" s="122" t="s">
        <v>244</v>
      </c>
      <c r="M24" s="122" t="s">
        <v>244</v>
      </c>
      <c r="N24" s="122" t="s">
        <v>244</v>
      </c>
      <c r="O24" s="118" t="s">
        <v>125</v>
      </c>
      <c r="P24" s="118" t="s">
        <v>125</v>
      </c>
      <c r="Q24" s="118" t="s">
        <v>247</v>
      </c>
      <c r="R24" s="126" t="s">
        <v>87</v>
      </c>
      <c r="S24" s="135" t="s">
        <v>106</v>
      </c>
      <c r="T24" s="135" t="s">
        <v>107</v>
      </c>
      <c r="U24" s="135" t="s">
        <v>108</v>
      </c>
      <c r="V24" s="135" t="s">
        <v>109</v>
      </c>
      <c r="W24" s="128" t="s">
        <v>252</v>
      </c>
      <c r="X24" s="129">
        <v>45979</v>
      </c>
      <c r="Y24" s="128" t="s">
        <v>256</v>
      </c>
      <c r="Z24" s="130" t="s">
        <v>196</v>
      </c>
      <c r="AA24" s="131" t="s">
        <v>90</v>
      </c>
      <c r="AB24" s="131" t="s">
        <v>90</v>
      </c>
      <c r="AC24" s="136">
        <v>0</v>
      </c>
      <c r="AD24" s="372" t="s">
        <v>278</v>
      </c>
      <c r="AE24" s="117"/>
    </row>
    <row r="25" spans="1:31" ht="48.75" customHeight="1" x14ac:dyDescent="0.2">
      <c r="A25" s="117">
        <v>22</v>
      </c>
      <c r="B25" s="117" t="s">
        <v>73</v>
      </c>
      <c r="C25" s="118" t="s">
        <v>74</v>
      </c>
      <c r="D25" s="155" t="s">
        <v>276</v>
      </c>
      <c r="E25" s="118" t="s">
        <v>274</v>
      </c>
      <c r="F25" s="121" t="s">
        <v>77</v>
      </c>
      <c r="G25" s="118" t="s">
        <v>78</v>
      </c>
      <c r="H25" s="118" t="s">
        <v>96</v>
      </c>
      <c r="I25" s="118" t="s">
        <v>80</v>
      </c>
      <c r="J25" s="122" t="s">
        <v>268</v>
      </c>
      <c r="K25" s="122" t="s">
        <v>244</v>
      </c>
      <c r="L25" s="122" t="s">
        <v>244</v>
      </c>
      <c r="M25" s="122" t="s">
        <v>244</v>
      </c>
      <c r="N25" s="122" t="s">
        <v>244</v>
      </c>
      <c r="O25" s="118" t="s">
        <v>125</v>
      </c>
      <c r="P25" s="118" t="s">
        <v>125</v>
      </c>
      <c r="Q25" s="118" t="s">
        <v>247</v>
      </c>
      <c r="R25" s="126" t="s">
        <v>87</v>
      </c>
      <c r="S25" s="135" t="s">
        <v>106</v>
      </c>
      <c r="T25" s="135" t="s">
        <v>107</v>
      </c>
      <c r="U25" s="135" t="s">
        <v>108</v>
      </c>
      <c r="V25" s="135" t="s">
        <v>109</v>
      </c>
      <c r="W25" s="128" t="s">
        <v>252</v>
      </c>
      <c r="X25" s="129">
        <v>45979</v>
      </c>
      <c r="Y25" s="128" t="s">
        <v>256</v>
      </c>
      <c r="Z25" s="130" t="s">
        <v>196</v>
      </c>
      <c r="AA25" s="131" t="s">
        <v>90</v>
      </c>
      <c r="AB25" s="131" t="s">
        <v>90</v>
      </c>
      <c r="AC25" s="136">
        <v>0</v>
      </c>
      <c r="AD25" s="372" t="s">
        <v>278</v>
      </c>
      <c r="AE25" s="117"/>
    </row>
    <row r="26" spans="1:31" ht="66.75" customHeight="1" x14ac:dyDescent="0.2">
      <c r="A26" s="117"/>
      <c r="B26" s="117"/>
      <c r="C26" s="118"/>
      <c r="D26" s="155"/>
      <c r="E26" s="118" t="s">
        <v>5</v>
      </c>
      <c r="F26" s="121"/>
      <c r="G26" s="118"/>
      <c r="H26" s="118"/>
      <c r="I26" s="118"/>
      <c r="J26" s="122" t="s">
        <v>5</v>
      </c>
      <c r="K26" s="122"/>
      <c r="L26" s="122"/>
      <c r="M26" s="122"/>
      <c r="N26" s="122"/>
      <c r="O26" s="118"/>
      <c r="P26" s="118"/>
      <c r="Q26" s="118"/>
      <c r="R26" s="126"/>
      <c r="S26" s="135" t="s">
        <v>283</v>
      </c>
      <c r="T26" s="135" t="s">
        <v>283</v>
      </c>
      <c r="U26" s="135" t="s">
        <v>283</v>
      </c>
      <c r="V26" s="135" t="s">
        <v>283</v>
      </c>
      <c r="W26" s="128"/>
      <c r="X26" s="129" t="s">
        <v>5</v>
      </c>
      <c r="Y26" s="128"/>
      <c r="Z26" s="130" t="b">
        <f t="shared" ref="Z26:Z28" si="0">IF(V26="Pública Reservada","ALTA",IF(V26="Pública Clasificada","ALTA",IF(V26="Información Pública","BAJA",IF(V26="No Clasificada","Pública Reservada "))))</f>
        <v>0</v>
      </c>
      <c r="AA26" s="131" t="s">
        <v>90</v>
      </c>
      <c r="AB26" s="131" t="s">
        <v>90</v>
      </c>
      <c r="AC26" s="136">
        <f t="shared" ref="AC26:AC28" si="1">MAX(Z26,AA26:AB26)</f>
        <v>0</v>
      </c>
      <c r="AD26" s="372" t="str">
        <f t="shared" ref="AD26:AD28" si="2">IF( OR(Z26="Alta",AA26="Alta",AB26="Alta"),"Crítico","No Crítico")</f>
        <v>No Crítico</v>
      </c>
      <c r="AE26" s="117"/>
    </row>
    <row r="27" spans="1:31" ht="63" customHeight="1" x14ac:dyDescent="0.2">
      <c r="A27" s="117"/>
      <c r="B27" s="117"/>
      <c r="C27" s="118"/>
      <c r="D27" s="140"/>
      <c r="E27" s="118" t="s">
        <v>5</v>
      </c>
      <c r="F27" s="121"/>
      <c r="G27" s="118"/>
      <c r="H27" s="118"/>
      <c r="I27" s="118"/>
      <c r="J27" s="122" t="s">
        <v>5</v>
      </c>
      <c r="K27" s="122"/>
      <c r="L27" s="122"/>
      <c r="M27" s="122"/>
      <c r="N27" s="122"/>
      <c r="O27" s="118"/>
      <c r="P27" s="118"/>
      <c r="Q27" s="118"/>
      <c r="R27" s="126"/>
      <c r="S27" s="135" t="s">
        <v>283</v>
      </c>
      <c r="T27" s="135" t="s">
        <v>283</v>
      </c>
      <c r="U27" s="135" t="s">
        <v>283</v>
      </c>
      <c r="V27" s="135" t="s">
        <v>283</v>
      </c>
      <c r="W27" s="128"/>
      <c r="X27" s="129" t="s">
        <v>5</v>
      </c>
      <c r="Y27" s="128"/>
      <c r="Z27" s="130" t="b">
        <f t="shared" si="0"/>
        <v>0</v>
      </c>
      <c r="AA27" s="131" t="s">
        <v>99</v>
      </c>
      <c r="AB27" s="131" t="s">
        <v>99</v>
      </c>
      <c r="AC27" s="136">
        <f t="shared" si="1"/>
        <v>0</v>
      </c>
      <c r="AD27" s="372" t="str">
        <f t="shared" si="2"/>
        <v>No Crítico</v>
      </c>
      <c r="AE27" s="117"/>
    </row>
    <row r="28" spans="1:31" ht="62.25" customHeight="1" x14ac:dyDescent="0.2">
      <c r="A28" s="117"/>
      <c r="B28" s="117"/>
      <c r="C28" s="118"/>
      <c r="D28" s="140"/>
      <c r="E28" s="118" t="s">
        <v>5</v>
      </c>
      <c r="F28" s="121"/>
      <c r="G28" s="118"/>
      <c r="H28" s="118"/>
      <c r="I28" s="118"/>
      <c r="J28" s="122" t="s">
        <v>5</v>
      </c>
      <c r="K28" s="122"/>
      <c r="L28" s="122"/>
      <c r="M28" s="122"/>
      <c r="N28" s="122"/>
      <c r="O28" s="118"/>
      <c r="P28" s="118"/>
      <c r="Q28" s="118"/>
      <c r="R28" s="126"/>
      <c r="S28" s="135" t="s">
        <v>283</v>
      </c>
      <c r="T28" s="135" t="s">
        <v>283</v>
      </c>
      <c r="U28" s="135" t="s">
        <v>283</v>
      </c>
      <c r="V28" s="135" t="s">
        <v>283</v>
      </c>
      <c r="W28" s="128"/>
      <c r="X28" s="129" t="s">
        <v>5</v>
      </c>
      <c r="Y28" s="128"/>
      <c r="Z28" s="130" t="b">
        <f t="shared" si="0"/>
        <v>0</v>
      </c>
      <c r="AA28" s="131" t="s">
        <v>99</v>
      </c>
      <c r="AB28" s="131" t="s">
        <v>99</v>
      </c>
      <c r="AC28" s="136">
        <f t="shared" si="1"/>
        <v>0</v>
      </c>
      <c r="AD28" s="372" t="str">
        <f t="shared" si="2"/>
        <v>No Crítico</v>
      </c>
      <c r="AE28" s="117"/>
    </row>
    <row r="30" spans="1:31" ht="75" customHeight="1" x14ac:dyDescent="0.2">
      <c r="E30" s="118" t="s">
        <v>277</v>
      </c>
    </row>
  </sheetData>
  <protectedRanges>
    <protectedRange sqref="Z5" name="Rango4"/>
    <protectedRange sqref="R13:R28" name="Rango5"/>
    <protectedRange sqref="AE13:AE23" name="Rango3_2"/>
    <protectedRange sqref="Z13:AB28" name="Rango4_2"/>
  </protectedRanges>
  <mergeCells count="7">
    <mergeCell ref="M4:M5"/>
    <mergeCell ref="A7:E7"/>
    <mergeCell ref="A8:E8"/>
    <mergeCell ref="A2:C5"/>
    <mergeCell ref="D2:K3"/>
    <mergeCell ref="D4:K5"/>
    <mergeCell ref="L4:L5"/>
  </mergeCells>
  <conditionalFormatting sqref="A13:D28">
    <cfRule type="cellIs" dxfId="230" priority="1" operator="equal">
      <formula>""</formula>
    </cfRule>
  </conditionalFormatting>
  <conditionalFormatting sqref="E13:E18">
    <cfRule type="cellIs" dxfId="229" priority="3" operator="equal">
      <formula>""</formula>
    </cfRule>
  </conditionalFormatting>
  <conditionalFormatting sqref="E22:E28">
    <cfRule type="cellIs" dxfId="228" priority="2" operator="equal">
      <formula>""</formula>
    </cfRule>
  </conditionalFormatting>
  <conditionalFormatting sqref="F13:Q28">
    <cfRule type="cellIs" dxfId="227" priority="173" operator="equal">
      <formula>""</formula>
    </cfRule>
  </conditionalFormatting>
  <conditionalFormatting sqref="W13:Y28 E30">
    <cfRule type="cellIs" dxfId="226" priority="506" operator="equal">
      <formula>""</formula>
    </cfRule>
  </conditionalFormatting>
  <conditionalFormatting sqref="Z5 Z13:AB28">
    <cfRule type="containsText" dxfId="225" priority="509" operator="containsText" text="1">
      <formula>NOT(ISERROR(SEARCH("1",Z5)))</formula>
    </cfRule>
    <cfRule type="containsText" dxfId="224" priority="510" operator="containsText" text="2">
      <formula>NOT(ISERROR(SEARCH("2",Z5)))</formula>
    </cfRule>
    <cfRule type="containsText" dxfId="223" priority="511" operator="containsText" text="3">
      <formula>NOT(ISERROR(SEARCH("3",Z5)))</formula>
    </cfRule>
    <cfRule type="containsText" dxfId="222" priority="512" operator="containsText" text="4">
      <formula>NOT(ISERROR(SEARCH("4",Z5)))</formula>
    </cfRule>
  </conditionalFormatting>
  <conditionalFormatting sqref="AD13:AD28">
    <cfRule type="cellIs" dxfId="221" priority="504" operator="equal">
      <formula>"Crítico"</formula>
    </cfRule>
    <cfRule type="cellIs" dxfId="220" priority="505" operator="equal">
      <formula>"No Crítico"</formula>
    </cfRule>
  </conditionalFormatting>
  <dataValidations count="3">
    <dataValidation allowBlank="1" showInputMessage="1" showErrorMessage="1" prompt="1- No esenciales, admite interrupción  hasta 30 días_x000a_2- Importante, admite interrupción hasta por 72 horas_x000a_3- Urgente, admite interrupción hasta  24 horas" sqref="AB10" xr:uid="{BD824A47-EF7D-4225-8D9B-3AD8E9C5A0BC}"/>
    <dataValidation allowBlank="1" showInputMessage="1" showErrorMessage="1" prompt="1- No afecta la operación y puede repararse fácilmente._x000a_2- Difícil reparación y pérdidas significativas._x000a_3- No puede repararse y ocasiona pérdidas graves para la institución" sqref="AA10 AA12" xr:uid="{D4034820-49E9-40AB-981A-68E29B0BA72A}"/>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10 X12" xr:uid="{701426BE-A1D3-426F-8764-307383997E8A}"/>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08EC-23AA-4ACB-AFA5-49ACCAA4F646}">
  <sheetPr>
    <tabColor theme="7" tint="-0.499984740745262"/>
  </sheetPr>
  <dimension ref="A2:BL26"/>
  <sheetViews>
    <sheetView showGridLines="0" showZeros="0" topLeftCell="A24" zoomScaleNormal="100" zoomScaleSheetLayoutView="100" workbookViewId="0">
      <selection activeCell="A13" sqref="A13:BF24"/>
    </sheetView>
  </sheetViews>
  <sheetFormatPr baseColWidth="10" defaultColWidth="0" defaultRowHeight="75" customHeight="1" x14ac:dyDescent="0.2"/>
  <cols>
    <col min="1" max="1" width="7.85546875" style="134" customWidth="1"/>
    <col min="2" max="2" width="13.28515625" style="328" customWidth="1"/>
    <col min="3" max="3" width="22" style="134" customWidth="1"/>
    <col min="4" max="4" width="32.7109375" style="134" customWidth="1"/>
    <col min="5" max="5" width="52.28515625" style="134" customWidth="1"/>
    <col min="6" max="6" width="16.5703125" style="134" customWidth="1"/>
    <col min="7" max="7" width="15.42578125" style="134" customWidth="1"/>
    <col min="8" max="8" width="17.140625" style="134" customWidth="1"/>
    <col min="9" max="9" width="33.140625" style="134" customWidth="1"/>
    <col min="10" max="10" width="14.5703125" style="134" customWidth="1"/>
    <col min="11" max="11" width="25.140625" style="134" customWidth="1"/>
    <col min="12" max="12" width="26" style="134" customWidth="1"/>
    <col min="13" max="13" width="29.7109375" style="134" customWidth="1"/>
    <col min="14" max="14" width="29" style="134" customWidth="1"/>
    <col min="15" max="15" width="19.7109375" style="134" customWidth="1"/>
    <col min="16" max="16" width="21.140625" style="134" customWidth="1"/>
    <col min="17" max="17" width="47.5703125" style="134" customWidth="1"/>
    <col min="18" max="18" width="19.85546875" style="134" customWidth="1"/>
    <col min="19" max="19" width="22" style="134" customWidth="1"/>
    <col min="20" max="20" width="22.42578125" style="134" customWidth="1"/>
    <col min="21" max="21" width="12.42578125" style="134" customWidth="1"/>
    <col min="22" max="22" width="23.85546875" style="134" customWidth="1"/>
    <col min="23" max="23" width="23.28515625" style="134" customWidth="1"/>
    <col min="24" max="24" width="21" style="134" customWidth="1"/>
    <col min="25" max="25" width="22" style="134" customWidth="1"/>
    <col min="26" max="26" width="16.7109375" style="134" customWidth="1"/>
    <col min="27" max="27" width="23.140625" style="134" customWidth="1"/>
    <col min="28" max="29" width="25.140625" style="134" customWidth="1"/>
    <col min="30" max="30" width="22.7109375" style="134" customWidth="1"/>
    <col min="31" max="31" width="22.140625" style="134" customWidth="1"/>
    <col min="32" max="32" width="19.28515625" style="134" customWidth="1"/>
    <col min="33" max="33" width="20.28515625" style="134" customWidth="1"/>
    <col min="34" max="34" width="19.7109375" style="134" customWidth="1"/>
    <col min="35" max="35" width="17.5703125" style="134" customWidth="1"/>
    <col min="36" max="36" width="15.5703125" style="134" customWidth="1"/>
    <col min="37" max="37" width="21.85546875" style="134" customWidth="1"/>
    <col min="38" max="38" width="17.140625" style="134" customWidth="1"/>
    <col min="39" max="39" width="14.28515625" style="134" customWidth="1"/>
    <col min="40" max="40" width="19.28515625" style="134" customWidth="1"/>
    <col min="41" max="41" width="15.5703125" style="134" customWidth="1"/>
    <col min="42" max="42" width="16.140625" style="134" customWidth="1"/>
    <col min="43" max="43" width="23.42578125" style="487" customWidth="1"/>
    <col min="44" max="44" width="19" style="134" customWidth="1"/>
    <col min="45" max="45" width="13.5703125" style="134" customWidth="1"/>
    <col min="46" max="46" width="54.85546875" style="326" customWidth="1"/>
    <col min="47" max="47" width="29.5703125" style="326" customWidth="1"/>
    <col min="48" max="48" width="35" style="326" customWidth="1"/>
    <col min="49" max="49" width="43" style="326" customWidth="1"/>
    <col min="50" max="50" width="29.140625" style="326" customWidth="1"/>
    <col min="51" max="51" width="13.140625" style="134" customWidth="1"/>
    <col min="52" max="52" width="16.7109375" style="154" customWidth="1"/>
    <col min="53" max="53" width="17.7109375" style="134" customWidth="1"/>
    <col min="54" max="54" width="12.5703125" style="327" customWidth="1"/>
    <col min="55" max="55" width="8.7109375" style="326" customWidth="1"/>
    <col min="56" max="56" width="7.28515625" style="327" customWidth="1"/>
    <col min="57" max="57" width="6.140625" style="327" hidden="1" customWidth="1"/>
    <col min="58" max="58" width="23.140625" style="327" customWidth="1"/>
    <col min="59" max="59" width="37.28515625" style="134" hidden="1" customWidth="1"/>
    <col min="60" max="64" width="80.28515625" style="134" hidden="1" customWidth="1"/>
    <col min="65" max="16384" width="10.85546875" style="134" hidden="1"/>
  </cols>
  <sheetData>
    <row r="2" spans="1:60" ht="48" customHeight="1" x14ac:dyDescent="0.25">
      <c r="A2" s="383"/>
      <c r="B2" s="384"/>
      <c r="C2" s="384"/>
      <c r="D2" s="389" t="s">
        <v>233</v>
      </c>
      <c r="E2" s="390"/>
      <c r="F2" s="390"/>
      <c r="G2" s="390"/>
      <c r="H2" s="390"/>
      <c r="I2" s="390"/>
      <c r="J2" s="390"/>
      <c r="K2" s="391"/>
      <c r="L2" s="323" t="s">
        <v>0</v>
      </c>
      <c r="M2" s="324" t="s">
        <v>234</v>
      </c>
      <c r="N2" s="325"/>
    </row>
    <row r="3" spans="1:60" ht="56.25" customHeight="1" x14ac:dyDescent="0.2">
      <c r="A3" s="385"/>
      <c r="B3" s="386"/>
      <c r="C3" s="386"/>
      <c r="D3" s="392"/>
      <c r="E3" s="393"/>
      <c r="F3" s="393"/>
      <c r="G3" s="393"/>
      <c r="H3" s="393"/>
      <c r="I3" s="393"/>
      <c r="J3" s="393"/>
      <c r="K3" s="394"/>
      <c r="L3" s="329" t="s">
        <v>3</v>
      </c>
      <c r="M3" s="330">
        <v>1</v>
      </c>
      <c r="O3" s="331" t="s">
        <v>235</v>
      </c>
    </row>
    <row r="4" spans="1:60" ht="21.75" customHeight="1" x14ac:dyDescent="0.2">
      <c r="A4" s="385"/>
      <c r="B4" s="386"/>
      <c r="C4" s="386"/>
      <c r="D4" s="395" t="s">
        <v>236</v>
      </c>
      <c r="E4" s="396"/>
      <c r="F4" s="396"/>
      <c r="G4" s="396"/>
      <c r="H4" s="396"/>
      <c r="I4" s="396"/>
      <c r="J4" s="396"/>
      <c r="K4" s="397"/>
      <c r="L4" s="398" t="s">
        <v>237</v>
      </c>
      <c r="M4" s="400">
        <v>45950</v>
      </c>
      <c r="O4" s="331"/>
    </row>
    <row r="5" spans="1:60" ht="37.5" customHeight="1" x14ac:dyDescent="0.2">
      <c r="A5" s="387"/>
      <c r="B5" s="388"/>
      <c r="C5" s="388"/>
      <c r="D5" s="392"/>
      <c r="E5" s="393"/>
      <c r="F5" s="393"/>
      <c r="G5" s="393"/>
      <c r="H5" s="393"/>
      <c r="I5" s="393"/>
      <c r="J5" s="393"/>
      <c r="K5" s="394"/>
      <c r="L5" s="399"/>
      <c r="M5" s="401"/>
      <c r="BB5" s="332" t="s">
        <v>5</v>
      </c>
    </row>
    <row r="6" spans="1:60" ht="31.5" customHeight="1" x14ac:dyDescent="0.2">
      <c r="E6" s="333"/>
    </row>
    <row r="7" spans="1:60" ht="31.5" customHeight="1" x14ac:dyDescent="0.2">
      <c r="A7" s="402" t="s">
        <v>238</v>
      </c>
      <c r="B7" s="403"/>
      <c r="C7" s="403"/>
      <c r="D7" s="403"/>
      <c r="E7" s="404"/>
      <c r="F7" s="334"/>
    </row>
    <row r="8" spans="1:60" ht="31.5" customHeight="1" x14ac:dyDescent="0.2">
      <c r="A8" s="380" t="s">
        <v>392</v>
      </c>
      <c r="B8" s="381"/>
      <c r="C8" s="381"/>
      <c r="D8" s="381"/>
      <c r="E8" s="382"/>
    </row>
    <row r="9" spans="1:60" ht="31.5" customHeight="1" thickBot="1" x14ac:dyDescent="0.25">
      <c r="E9" s="314"/>
    </row>
    <row r="10" spans="1:60" ht="19.5" customHeight="1" thickBot="1" x14ac:dyDescent="0.25">
      <c r="A10" s="335"/>
      <c r="B10" s="336"/>
      <c r="C10" s="337"/>
      <c r="D10" s="337"/>
      <c r="E10" s="337"/>
      <c r="F10" s="337"/>
      <c r="G10" s="337"/>
      <c r="H10" s="337"/>
      <c r="I10" s="338"/>
      <c r="J10" s="339"/>
      <c r="K10" s="340"/>
      <c r="L10" s="340"/>
      <c r="M10" s="340"/>
      <c r="N10" s="340"/>
      <c r="O10" s="340"/>
      <c r="P10" s="340"/>
      <c r="Q10" s="341"/>
      <c r="R10" s="488"/>
      <c r="S10" s="489"/>
      <c r="T10" s="489"/>
      <c r="U10" s="489"/>
      <c r="V10" s="489"/>
      <c r="W10" s="489"/>
      <c r="X10" s="489"/>
      <c r="Y10" s="489"/>
      <c r="Z10" s="489"/>
      <c r="AA10" s="489"/>
      <c r="AB10" s="489"/>
      <c r="AC10" s="489" t="s">
        <v>6</v>
      </c>
      <c r="AD10" s="489"/>
      <c r="AE10" s="489"/>
      <c r="AF10" s="489"/>
      <c r="AG10" s="489"/>
      <c r="AH10" s="489"/>
      <c r="AI10" s="489"/>
      <c r="AJ10" s="489"/>
      <c r="AK10" s="489"/>
      <c r="AL10" s="489"/>
      <c r="AM10" s="489"/>
      <c r="AN10" s="489"/>
      <c r="AO10" s="489"/>
      <c r="AP10" s="489"/>
      <c r="AQ10" s="489"/>
      <c r="AR10" s="489"/>
      <c r="AS10" s="490"/>
      <c r="AT10" s="342"/>
      <c r="AU10" s="343"/>
      <c r="AV10" s="343"/>
      <c r="AW10" s="343"/>
      <c r="AX10" s="344"/>
      <c r="AY10" s="345"/>
      <c r="AZ10" s="346"/>
      <c r="BA10" s="346"/>
      <c r="BB10" s="347"/>
      <c r="BC10" s="348"/>
      <c r="BD10" s="349"/>
      <c r="BE10" s="350"/>
      <c r="BF10" s="351"/>
      <c r="BG10" s="352"/>
    </row>
    <row r="11" spans="1:60" s="370" customFormat="1" ht="57.75" customHeight="1" thickBot="1" x14ac:dyDescent="0.3">
      <c r="A11" s="353"/>
      <c r="B11" s="354"/>
      <c r="C11" s="65"/>
      <c r="D11" s="65" t="s">
        <v>7</v>
      </c>
      <c r="E11" s="354"/>
      <c r="F11" s="65"/>
      <c r="G11" s="65"/>
      <c r="H11" s="65"/>
      <c r="I11" s="355"/>
      <c r="J11" s="356"/>
      <c r="K11" s="69"/>
      <c r="L11" s="69"/>
      <c r="M11" s="69" t="s">
        <v>8</v>
      </c>
      <c r="N11" s="69"/>
      <c r="O11" s="69"/>
      <c r="P11" s="69"/>
      <c r="Q11" s="357"/>
      <c r="R11" s="491"/>
      <c r="S11" s="73"/>
      <c r="T11" s="73" t="s">
        <v>9</v>
      </c>
      <c r="U11" s="73"/>
      <c r="V11" s="73"/>
      <c r="W11" s="492"/>
      <c r="X11" s="491"/>
      <c r="Y11" s="73"/>
      <c r="Z11" s="73" t="s">
        <v>10</v>
      </c>
      <c r="AA11" s="73"/>
      <c r="AB11" s="492"/>
      <c r="AC11" s="493"/>
      <c r="AD11" s="76" t="s">
        <v>11</v>
      </c>
      <c r="AE11" s="76"/>
      <c r="AF11" s="76"/>
      <c r="AG11" s="491"/>
      <c r="AH11" s="73" t="s">
        <v>12</v>
      </c>
      <c r="AI11" s="73"/>
      <c r="AJ11" s="73"/>
      <c r="AK11" s="73"/>
      <c r="AL11" s="73"/>
      <c r="AM11" s="73"/>
      <c r="AN11" s="492"/>
      <c r="AO11" s="73"/>
      <c r="AP11" s="73"/>
      <c r="AQ11" s="73" t="s">
        <v>13</v>
      </c>
      <c r="AR11" s="73"/>
      <c r="AS11" s="78"/>
      <c r="AT11" s="358"/>
      <c r="AU11" s="359"/>
      <c r="AV11" s="359"/>
      <c r="AW11" s="359"/>
      <c r="AX11" s="360"/>
      <c r="AY11" s="361"/>
      <c r="AZ11" s="362"/>
      <c r="BA11" s="362"/>
      <c r="BB11" s="363"/>
      <c r="BC11" s="364"/>
      <c r="BD11" s="365"/>
      <c r="BE11" s="366"/>
      <c r="BF11" s="367"/>
      <c r="BG11" s="368"/>
      <c r="BH11" s="369"/>
    </row>
    <row r="12" spans="1:60" s="116" customFormat="1" ht="150" customHeight="1" thickBot="1" x14ac:dyDescent="0.3">
      <c r="A12" s="92" t="s">
        <v>14</v>
      </c>
      <c r="B12" s="93" t="s">
        <v>393</v>
      </c>
      <c r="C12" s="93" t="s">
        <v>16</v>
      </c>
      <c r="D12" s="94" t="s">
        <v>17</v>
      </c>
      <c r="E12" s="93" t="s">
        <v>18</v>
      </c>
      <c r="F12" s="95" t="s">
        <v>19</v>
      </c>
      <c r="G12" s="95" t="s">
        <v>20</v>
      </c>
      <c r="H12" s="95" t="s">
        <v>21</v>
      </c>
      <c r="I12" s="95" t="s">
        <v>22</v>
      </c>
      <c r="J12" s="96" t="s">
        <v>23</v>
      </c>
      <c r="K12" s="96" t="s">
        <v>24</v>
      </c>
      <c r="L12" s="97" t="s">
        <v>25</v>
      </c>
      <c r="M12" s="97" t="s">
        <v>26</v>
      </c>
      <c r="N12" s="97" t="s">
        <v>27</v>
      </c>
      <c r="O12" s="97" t="s">
        <v>28</v>
      </c>
      <c r="P12" s="97" t="s">
        <v>29</v>
      </c>
      <c r="Q12" s="98" t="s">
        <v>30</v>
      </c>
      <c r="R12" s="99" t="s">
        <v>31</v>
      </c>
      <c r="S12" s="100" t="s">
        <v>32</v>
      </c>
      <c r="T12" s="100" t="s">
        <v>33</v>
      </c>
      <c r="U12" s="100" t="s">
        <v>34</v>
      </c>
      <c r="V12" s="101" t="s">
        <v>35</v>
      </c>
      <c r="W12" s="102" t="s">
        <v>36</v>
      </c>
      <c r="X12" s="99" t="s">
        <v>37</v>
      </c>
      <c r="Y12" s="100" t="s">
        <v>38</v>
      </c>
      <c r="Z12" s="100" t="s">
        <v>39</v>
      </c>
      <c r="AA12" s="100" t="s">
        <v>40</v>
      </c>
      <c r="AB12" s="102" t="s">
        <v>41</v>
      </c>
      <c r="AC12" s="99" t="s">
        <v>42</v>
      </c>
      <c r="AD12" s="100" t="s">
        <v>43</v>
      </c>
      <c r="AE12" s="101" t="s">
        <v>44</v>
      </c>
      <c r="AF12" s="102" t="s">
        <v>45</v>
      </c>
      <c r="AG12" s="99" t="s">
        <v>46</v>
      </c>
      <c r="AH12" s="100" t="s">
        <v>47</v>
      </c>
      <c r="AI12" s="100" t="s">
        <v>48</v>
      </c>
      <c r="AJ12" s="100" t="s">
        <v>49</v>
      </c>
      <c r="AK12" s="100" t="s">
        <v>50</v>
      </c>
      <c r="AL12" s="100" t="s">
        <v>51</v>
      </c>
      <c r="AM12" s="100" t="s">
        <v>52</v>
      </c>
      <c r="AN12" s="102" t="s">
        <v>53</v>
      </c>
      <c r="AO12" s="103" t="s">
        <v>54</v>
      </c>
      <c r="AP12" s="101" t="s">
        <v>55</v>
      </c>
      <c r="AQ12" s="99" t="s">
        <v>56</v>
      </c>
      <c r="AR12" s="101" t="s">
        <v>57</v>
      </c>
      <c r="AS12" s="104" t="s">
        <v>58</v>
      </c>
      <c r="AT12" s="105" t="s">
        <v>59</v>
      </c>
      <c r="AU12" s="105" t="s">
        <v>60</v>
      </c>
      <c r="AV12" s="105" t="s">
        <v>61</v>
      </c>
      <c r="AW12" s="105" t="s">
        <v>62</v>
      </c>
      <c r="AX12" s="106" t="s">
        <v>63</v>
      </c>
      <c r="AY12" s="107" t="s">
        <v>64</v>
      </c>
      <c r="AZ12" s="108" t="s">
        <v>65</v>
      </c>
      <c r="BA12" s="108" t="s">
        <v>66</v>
      </c>
      <c r="BB12" s="109" t="s">
        <v>67</v>
      </c>
      <c r="BC12" s="110" t="s">
        <v>68</v>
      </c>
      <c r="BD12" s="111" t="s">
        <v>69</v>
      </c>
      <c r="BE12" s="112" t="s">
        <v>70</v>
      </c>
      <c r="BF12" s="113" t="s">
        <v>71</v>
      </c>
      <c r="BG12" s="114" t="s">
        <v>72</v>
      </c>
      <c r="BH12" s="115"/>
    </row>
    <row r="13" spans="1:60" ht="79.5" customHeight="1" thickBot="1" x14ac:dyDescent="0.25">
      <c r="A13" s="117">
        <v>10</v>
      </c>
      <c r="B13" s="117" t="s">
        <v>73</v>
      </c>
      <c r="C13" s="118" t="s">
        <v>74</v>
      </c>
      <c r="D13" s="494" t="s">
        <v>75</v>
      </c>
      <c r="E13" s="495" t="s">
        <v>394</v>
      </c>
      <c r="F13" s="121" t="s">
        <v>77</v>
      </c>
      <c r="G13" s="118" t="s">
        <v>78</v>
      </c>
      <c r="H13" s="118" t="s">
        <v>79</v>
      </c>
      <c r="I13" s="118" t="s">
        <v>80</v>
      </c>
      <c r="J13" s="122">
        <v>46173</v>
      </c>
      <c r="K13" s="122" t="s">
        <v>81</v>
      </c>
      <c r="L13" s="122" t="s">
        <v>81</v>
      </c>
      <c r="M13" s="122" t="s">
        <v>81</v>
      </c>
      <c r="N13" s="122" t="s">
        <v>82</v>
      </c>
      <c r="O13" s="118" t="s">
        <v>83</v>
      </c>
      <c r="P13" s="118" t="s">
        <v>83</v>
      </c>
      <c r="Q13" s="118" t="s">
        <v>84</v>
      </c>
      <c r="R13" s="123" t="s">
        <v>85</v>
      </c>
      <c r="S13" s="123" t="s">
        <v>85</v>
      </c>
      <c r="T13" s="123" t="s">
        <v>85</v>
      </c>
      <c r="U13" s="123" t="s">
        <v>85</v>
      </c>
      <c r="V13" s="123" t="s">
        <v>85</v>
      </c>
      <c r="W13" s="123" t="s">
        <v>85</v>
      </c>
      <c r="X13" s="123" t="s">
        <v>85</v>
      </c>
      <c r="Y13" s="123" t="s">
        <v>86</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IF(CONCATENATE(IF(COUNTIF(R13:W13,"SI"),CONCATENATE("- Públicos",CHAR(10)),""),IF(COUNTIF(AC13:AF13,"SI"),CONCATENATE("- Privados",CHAR(10)),""),IF(COUNTIF(X13:AB13,"SI"),CONCATENATE("- Semi-privados",CHAR(10)),""),IF(COUNTIF(AG13:AN13,"SI"),CONCATENATE("- Sensibles",CHAR(10)),""),IF(COUNTIF(AO13:AP13,"SI"),"- De Población Vulnerable",""))&lt;&gt;"",CONCATENATE(IF(COUNTIF(R13:W13,"SI"),CONCATENATE("- Públicos",CHAR(10)),""),IF(COUNTIF(AC13:AF13,"SI"),CONCATENATE("- Privados",CHAR(10)),""),IF(COUNTIF(X13:AB13,"SI"),CONCATENATE("- Semi-privados",CHAR(10)),""),IF(COUNTIF(AG13:AN13,"SI"),CONCATENATE("- Sensibles",CHAR(10)),""),IF(COUNTIF(AO13:AP13,"SI"),"- De Población Vulnerable","")),"No tiene datos personales")</f>
        <v xml:space="preserve">- Semi-privados
</v>
      </c>
      <c r="AR13" s="125">
        <v>0</v>
      </c>
      <c r="AS13" s="125" t="s">
        <v>85</v>
      </c>
      <c r="AT13" s="126" t="s">
        <v>87</v>
      </c>
      <c r="AU13" s="127" t="str">
        <f>IF(ISERROR(VLOOKUP(AT13,[4]Listas!$A$3:$E$12,3,0)),"",VLOOKUP(AT13,[4]Listas!$A$3:$E$12,3,0))</f>
        <v>Ley 1755 de 2015, artículo 24, numeral 3.</v>
      </c>
      <c r="AV13" s="127" t="str">
        <f>IF(ISERROR(VLOOKUP(AT13,[4]Listas!$A$3:$E$12,5,0)),"",VLOOKUP(AT13,[4]Listas!$A$3:$E$12,5,0))</f>
        <v>El derecho de toda persona a la intimidad, bajo las limitaciones propias que impone la condición de empleado o servidor publico.</v>
      </c>
      <c r="AW13" s="127" t="str">
        <f>IF(ISERROR(VLOOKUP(AT13,[4]Listas!$A$3:$E$12,4,0)),"",VLOOKUP(AT13,[4]Listas!$A$3:$E$12,4,0))</f>
        <v>Información exceptuada por daño de derechos a personas naturales o jurídicas. Artículo 18 Ley 1712 de 2014. / Ley 1581 de 2012.</v>
      </c>
      <c r="AX13" s="127" t="str">
        <f>IF(ISERROR(VLOOKUP(AT13,[4]Listas!$A$3:$E$13,2,0)),"",VLOOKUP(AT13,[4]Listas!$A$3:$E$13,2,0))</f>
        <v>Pública Clasificada</v>
      </c>
      <c r="AY13" s="128" t="s">
        <v>88</v>
      </c>
      <c r="AZ13" s="129">
        <v>46175</v>
      </c>
      <c r="BA13" s="128" t="s">
        <v>89</v>
      </c>
      <c r="BB13" s="130" t="str">
        <f>IF(AX13="Pública Reservada","ALTA",IF(AX13="Pública Clasificada","MEDIA",IF(AX13="Información Pública","BAJA",IF(AX13="No Clasificada","Pública Reservada "))))</f>
        <v>MEDIA</v>
      </c>
      <c r="BC13" s="131" t="s">
        <v>90</v>
      </c>
      <c r="BD13" s="131" t="s">
        <v>90</v>
      </c>
      <c r="BE13" s="132">
        <f t="shared" ref="BE13:BE24" si="0">MAX(BB13,BC13:BD13)</f>
        <v>0</v>
      </c>
      <c r="BF13" s="133" t="str">
        <f t="shared" ref="BF13:BF24" si="1">IF( OR(BB13="Alta",BC13="Alta",BD13="Alta"),"Crítico","No Crítico")</f>
        <v>No Crítico</v>
      </c>
      <c r="BG13" s="142" t="s">
        <v>5</v>
      </c>
    </row>
    <row r="14" spans="1:60" ht="78" customHeight="1" thickBot="1" x14ac:dyDescent="0.25">
      <c r="A14" s="117">
        <v>11</v>
      </c>
      <c r="B14" s="117" t="s">
        <v>73</v>
      </c>
      <c r="C14" s="118" t="s">
        <v>74</v>
      </c>
      <c r="D14" s="496" t="s">
        <v>91</v>
      </c>
      <c r="E14" s="497" t="s">
        <v>395</v>
      </c>
      <c r="F14" s="121" t="s">
        <v>77</v>
      </c>
      <c r="G14" s="118" t="s">
        <v>78</v>
      </c>
      <c r="H14" s="118" t="s">
        <v>79</v>
      </c>
      <c r="I14" s="118" t="s">
        <v>80</v>
      </c>
      <c r="J14" s="122">
        <v>46022</v>
      </c>
      <c r="K14" s="122" t="s">
        <v>81</v>
      </c>
      <c r="L14" s="122" t="s">
        <v>81</v>
      </c>
      <c r="M14" s="122" t="s">
        <v>81</v>
      </c>
      <c r="N14" s="122" t="s">
        <v>82</v>
      </c>
      <c r="O14" s="118" t="s">
        <v>93</v>
      </c>
      <c r="P14" s="118" t="s">
        <v>93</v>
      </c>
      <c r="Q14" s="118" t="s">
        <v>84</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86</v>
      </c>
      <c r="AO14" s="123" t="s">
        <v>85</v>
      </c>
      <c r="AP14" s="123" t="s">
        <v>85</v>
      </c>
      <c r="AQ14" s="124" t="str">
        <f t="shared" ref="AQ14:AQ18" si="2">IF(CONCATENATE(IF(COUNTIF(R14:W14,"SI"),CONCATENATE("- Públicos",CHAR(10)),""),IF(COUNTIF(AC14:AF14,"SI"),CONCATENATE("- Privados",CHAR(10)),""),IF(COUNTIF(X14:AB14,"SI"),CONCATENATE("- Semi-privados",CHAR(10)),""),IF(COUNTIF(AG14:AN14,"SI"),CONCATENATE("- Sensibles",CHAR(10)),""),IF(COUNTIF(AO14:AP14,"SI"),"- De Población Vulnerable",""))&lt;&gt;"",CONCATENATE(IF(COUNTIF(R14:W14,"SI"),CONCATENATE("- Públicos",CHAR(10)),""),IF(COUNTIF(AC14:AF14,"SI"),CONCATENATE("- Privados",CHAR(10)),""),IF(COUNTIF(X14:AB14,"SI"),CONCATENATE("- Semi-privados",CHAR(10)),""),IF(COUNTIF(AG14:AN14,"SI"),CONCATENATE("- Sensibles",CHAR(10)),""),IF(COUNTIF(AO14:AP14,"SI"),"- De Población Vulnerable","")),"No tiene datos personales")</f>
        <v xml:space="preserve">- Sensibles
</v>
      </c>
      <c r="AR14" s="125">
        <v>0</v>
      </c>
      <c r="AS14" s="125" t="s">
        <v>85</v>
      </c>
      <c r="AT14" s="126" t="s">
        <v>87</v>
      </c>
      <c r="AU14" s="135" t="str">
        <f>IF(ISERROR(VLOOKUP(AT14,[4]Listas!$A$3:$E$12,3,0)),"",VLOOKUP(AT14,[4]Listas!$A$3:$E$12,3,0))</f>
        <v>Ley 1755 de 2015, artículo 24, numeral 3.</v>
      </c>
      <c r="AV14" s="135" t="str">
        <f>IF(ISERROR(VLOOKUP(AT14,[4]Listas!$A$3:$E$12,5,0)),"",VLOOKUP(AT14,[4]Listas!$A$3:$E$12,5,0))</f>
        <v>El derecho de toda persona a la intimidad, bajo las limitaciones propias que impone la condición de empleado o servidor publico.</v>
      </c>
      <c r="AW14" s="135" t="str">
        <f>IF(ISERROR(VLOOKUP(AT14,[4]Listas!$A$3:$E$12,4,0)),"",VLOOKUP(AT14,[4]Listas!$A$3:$E$12,4,0))</f>
        <v>Información exceptuada por daño de derechos a personas naturales o jurídicas. Artículo 18 Ley 1712 de 2014. / Ley 1581 de 2012.</v>
      </c>
      <c r="AX14" s="135" t="str">
        <f>IF(ISERROR(VLOOKUP(AT14,[4]Listas!$A$3:$E$13,2,0)),"",VLOOKUP(AT14,[4]Listas!$A$3:$E$13,2,0))</f>
        <v>Pública Clasificada</v>
      </c>
      <c r="AY14" s="128" t="s">
        <v>88</v>
      </c>
      <c r="AZ14" s="129">
        <v>46175</v>
      </c>
      <c r="BA14" s="128" t="s">
        <v>89</v>
      </c>
      <c r="BB14" s="130" t="str">
        <f t="shared" ref="BB14:BB18" si="3">IF(AX14="Pública Reservada","ALTA",IF(AX14="Pública Clasificada","MEDIA",IF(AX14="Información Pública","BAJA",IF(AX14="No Clasificada","Pública Reservada "))))</f>
        <v>MEDIA</v>
      </c>
      <c r="BC14" s="131" t="s">
        <v>90</v>
      </c>
      <c r="BD14" s="131" t="s">
        <v>90</v>
      </c>
      <c r="BE14" s="136">
        <f t="shared" si="0"/>
        <v>0</v>
      </c>
      <c r="BF14" s="133" t="str">
        <f t="shared" si="1"/>
        <v>No Crítico</v>
      </c>
      <c r="BG14" s="117" t="s">
        <v>5</v>
      </c>
    </row>
    <row r="15" spans="1:60" ht="66.75" customHeight="1" thickBot="1" x14ac:dyDescent="0.25">
      <c r="A15" s="117">
        <v>12</v>
      </c>
      <c r="B15" s="117" t="s">
        <v>73</v>
      </c>
      <c r="C15" s="118" t="s">
        <v>74</v>
      </c>
      <c r="D15" s="498" t="s">
        <v>94</v>
      </c>
      <c r="E15" s="497" t="s">
        <v>95</v>
      </c>
      <c r="F15" s="121" t="s">
        <v>77</v>
      </c>
      <c r="G15" s="118" t="s">
        <v>78</v>
      </c>
      <c r="H15" s="118" t="s">
        <v>96</v>
      </c>
      <c r="I15" s="118" t="s">
        <v>80</v>
      </c>
      <c r="J15" s="122">
        <v>46022</v>
      </c>
      <c r="K15" s="122" t="s">
        <v>81</v>
      </c>
      <c r="L15" s="122" t="s">
        <v>81</v>
      </c>
      <c r="M15" s="122" t="s">
        <v>81</v>
      </c>
      <c r="N15" s="122" t="s">
        <v>82</v>
      </c>
      <c r="O15" s="118" t="s">
        <v>28</v>
      </c>
      <c r="P15" s="118" t="s">
        <v>83</v>
      </c>
      <c r="Q15" s="118" t="s">
        <v>84</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IF(ISERROR(VLOOKUP(AT15,[4]Listas!$A$3:$E$12,3,0)),"",VLOOKUP(AT15,[4]Listas!$A$3:$E$12,3,0))</f>
        <v>No existe excepción de acceso</v>
      </c>
      <c r="AV15" s="135" t="str">
        <f>IF(ISERROR(VLOOKUP(AT15,[4]Listas!$A$3:$E$12,5,0)),"",VLOOKUP(AT15,[4]Listas!$A$3:$E$12,5,0))</f>
        <v>Información pública y de conocimiento general</v>
      </c>
      <c r="AW15" s="135" t="str">
        <f>IF(ISERROR(VLOOKUP(AT15,[4]Listas!$A$3:$E$12,4,0)),"",VLOOKUP(AT15,[4]Listas!$A$3:$E$12,4,0))</f>
        <v>Información publica y de conocimiento general</v>
      </c>
      <c r="AX15" s="135" t="str">
        <f>IF(ISERROR(VLOOKUP(AT15,[4]Listas!$A$3:$E$13,2,0)),"",VLOOKUP(AT15,[4]Listas!$A$3:$E$13,2,0))</f>
        <v>Información Pública</v>
      </c>
      <c r="AY15" s="128" t="s">
        <v>98</v>
      </c>
      <c r="AZ15" s="129">
        <v>46175</v>
      </c>
      <c r="BA15" s="128" t="s">
        <v>98</v>
      </c>
      <c r="BB15" s="130" t="str">
        <f t="shared" si="3"/>
        <v>BAJA</v>
      </c>
      <c r="BC15" s="131" t="s">
        <v>99</v>
      </c>
      <c r="BD15" s="131" t="s">
        <v>90</v>
      </c>
      <c r="BE15" s="136">
        <f t="shared" si="0"/>
        <v>0</v>
      </c>
      <c r="BF15" s="133" t="str">
        <f t="shared" si="1"/>
        <v>No Crítico</v>
      </c>
      <c r="BG15" s="117" t="s">
        <v>5</v>
      </c>
    </row>
    <row r="16" spans="1:60" s="154" customFormat="1" ht="83.25" customHeight="1" thickBot="1" x14ac:dyDescent="0.25">
      <c r="A16" s="117">
        <v>13</v>
      </c>
      <c r="B16" s="117" t="s">
        <v>73</v>
      </c>
      <c r="C16" s="118" t="s">
        <v>74</v>
      </c>
      <c r="D16" s="496" t="s">
        <v>100</v>
      </c>
      <c r="E16" s="497" t="s">
        <v>101</v>
      </c>
      <c r="F16" s="121" t="s">
        <v>77</v>
      </c>
      <c r="G16" s="118" t="s">
        <v>78</v>
      </c>
      <c r="H16" s="118" t="s">
        <v>79</v>
      </c>
      <c r="I16" s="118" t="s">
        <v>80</v>
      </c>
      <c r="J16" s="122">
        <v>46022</v>
      </c>
      <c r="K16" s="122" t="s">
        <v>81</v>
      </c>
      <c r="L16" s="122" t="s">
        <v>81</v>
      </c>
      <c r="M16" s="122" t="s">
        <v>81</v>
      </c>
      <c r="N16" s="122" t="s">
        <v>82</v>
      </c>
      <c r="O16" s="118" t="s">
        <v>93</v>
      </c>
      <c r="P16" s="118" t="s">
        <v>93</v>
      </c>
      <c r="Q16" s="118" t="s">
        <v>84</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IF(ISERROR(VLOOKUP(AT16,[4]Listas!$A$3:$E$12,3,0)),"",VLOOKUP(AT16,[4]Listas!$A$3:$E$12,3,0))</f>
        <v>No existe excepción de acceso</v>
      </c>
      <c r="AV16" s="135" t="str">
        <f>IF(ISERROR(VLOOKUP(AT16,[4]Listas!$A$3:$E$12,5,0)),"",VLOOKUP(AT16,[4]Listas!$A$3:$E$12,5,0))</f>
        <v>Información pública y de conocimiento general</v>
      </c>
      <c r="AW16" s="135" t="str">
        <f>IF(ISERROR(VLOOKUP(AT16,[4]Listas!$A$3:$E$12,4,0)),"",VLOOKUP(AT16,[4]Listas!$A$3:$E$12,4,0))</f>
        <v>Información publica y de conocimiento general</v>
      </c>
      <c r="AX16" s="135" t="str">
        <f>IF(ISERROR(VLOOKUP(AT16,[4]Listas!$A$3:$E$13,2,0)),"",VLOOKUP(AT16,[4]Listas!$A$3:$E$13,2,0))</f>
        <v>Información Pública</v>
      </c>
      <c r="AY16" s="128" t="s">
        <v>98</v>
      </c>
      <c r="AZ16" s="129">
        <v>46175</v>
      </c>
      <c r="BA16" s="128" t="s">
        <v>98</v>
      </c>
      <c r="BB16" s="130" t="str">
        <f t="shared" si="3"/>
        <v>BAJA</v>
      </c>
      <c r="BC16" s="131" t="s">
        <v>99</v>
      </c>
      <c r="BD16" s="131" t="s">
        <v>90</v>
      </c>
      <c r="BE16" s="136">
        <f t="shared" si="0"/>
        <v>0</v>
      </c>
      <c r="BF16" s="133" t="str">
        <f t="shared" si="1"/>
        <v>No Crítico</v>
      </c>
      <c r="BG16" s="146" t="s">
        <v>5</v>
      </c>
    </row>
    <row r="17" spans="1:59" ht="84.75" customHeight="1" thickBot="1" x14ac:dyDescent="0.25">
      <c r="A17" s="117">
        <v>14</v>
      </c>
      <c r="B17" s="117" t="s">
        <v>73</v>
      </c>
      <c r="C17" s="118" t="s">
        <v>74</v>
      </c>
      <c r="D17" s="496" t="s">
        <v>102</v>
      </c>
      <c r="E17" s="497" t="s">
        <v>103</v>
      </c>
      <c r="F17" s="121" t="s">
        <v>77</v>
      </c>
      <c r="G17" s="118" t="s">
        <v>78</v>
      </c>
      <c r="H17" s="118" t="s">
        <v>79</v>
      </c>
      <c r="I17" s="118" t="s">
        <v>80</v>
      </c>
      <c r="J17" s="122">
        <v>46022</v>
      </c>
      <c r="K17" s="122" t="s">
        <v>81</v>
      </c>
      <c r="L17" s="122" t="s">
        <v>81</v>
      </c>
      <c r="M17" s="122" t="s">
        <v>81</v>
      </c>
      <c r="N17" s="122" t="s">
        <v>82</v>
      </c>
      <c r="O17" s="118" t="s">
        <v>93</v>
      </c>
      <c r="P17" s="118" t="s">
        <v>93</v>
      </c>
      <c r="Q17" s="118" t="s">
        <v>84</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97</v>
      </c>
      <c r="AU17" s="135" t="str">
        <f>IF(ISERROR(VLOOKUP(AT17,[4]Listas!$A$3:$E$12,3,0)),"",VLOOKUP(AT17,[4]Listas!$A$3:$E$12,3,0))</f>
        <v>No existe excepción de acceso</v>
      </c>
      <c r="AV17" s="135" t="str">
        <f>IF(ISERROR(VLOOKUP(AT17,[4]Listas!$A$3:$E$12,5,0)),"",VLOOKUP(AT17,[4]Listas!$A$3:$E$12,5,0))</f>
        <v>Información pública y de conocimiento general</v>
      </c>
      <c r="AW17" s="135" t="str">
        <f>IF(ISERROR(VLOOKUP(AT17,[4]Listas!$A$3:$E$12,4,0)),"",VLOOKUP(AT17,[4]Listas!$A$3:$E$12,4,0))</f>
        <v>Información publica y de conocimiento general</v>
      </c>
      <c r="AX17" s="135" t="str">
        <f>IF(ISERROR(VLOOKUP(AT17,[4]Listas!$A$3:$E$13,2,0)),"",VLOOKUP(AT17,[4]Listas!$A$3:$E$13,2,0))</f>
        <v>Información Pública</v>
      </c>
      <c r="AY17" s="128" t="s">
        <v>98</v>
      </c>
      <c r="AZ17" s="129">
        <v>46175</v>
      </c>
      <c r="BA17" s="128" t="s">
        <v>98</v>
      </c>
      <c r="BB17" s="130" t="str">
        <f t="shared" si="3"/>
        <v>BAJA</v>
      </c>
      <c r="BC17" s="131" t="s">
        <v>99</v>
      </c>
      <c r="BD17" s="131" t="s">
        <v>90</v>
      </c>
      <c r="BE17" s="136">
        <f t="shared" si="0"/>
        <v>0</v>
      </c>
      <c r="BF17" s="133" t="str">
        <f t="shared" si="1"/>
        <v>No Crítico</v>
      </c>
      <c r="BG17" s="117" t="s">
        <v>5</v>
      </c>
    </row>
    <row r="18" spans="1:59" ht="100.5" customHeight="1" thickBot="1" x14ac:dyDescent="0.25">
      <c r="A18" s="117">
        <v>15</v>
      </c>
      <c r="B18" s="117" t="s">
        <v>73</v>
      </c>
      <c r="C18" s="118" t="s">
        <v>74</v>
      </c>
      <c r="D18" s="496" t="s">
        <v>104</v>
      </c>
      <c r="E18" s="497" t="s">
        <v>396</v>
      </c>
      <c r="F18" s="121" t="s">
        <v>77</v>
      </c>
      <c r="G18" s="118" t="s">
        <v>78</v>
      </c>
      <c r="H18" s="118" t="s">
        <v>79</v>
      </c>
      <c r="I18" s="118" t="s">
        <v>80</v>
      </c>
      <c r="J18" s="122">
        <v>46022</v>
      </c>
      <c r="K18" s="122" t="s">
        <v>81</v>
      </c>
      <c r="L18" s="122" t="s">
        <v>81</v>
      </c>
      <c r="M18" s="122" t="s">
        <v>81</v>
      </c>
      <c r="N18" s="122" t="s">
        <v>82</v>
      </c>
      <c r="O18" s="118" t="s">
        <v>93</v>
      </c>
      <c r="P18" s="118" t="s">
        <v>93</v>
      </c>
      <c r="Q18" s="118" t="s">
        <v>84</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IF(ISERROR(VLOOKUP(AT18,[4]Listas!$A$3:$E$12,3,0)),"",VLOOKUP(AT18,[4]Listas!$A$3:$E$12,3,0))</f>
        <v>No existe excepción de acceso</v>
      </c>
      <c r="AV18" s="135" t="str">
        <f>IF(ISERROR(VLOOKUP(AT18,[4]Listas!$A$3:$E$12,5,0)),"",VLOOKUP(AT18,[4]Listas!$A$3:$E$12,5,0))</f>
        <v>Información pública y de conocimiento general</v>
      </c>
      <c r="AW18" s="135" t="str">
        <f>IF(ISERROR(VLOOKUP(AT18,[4]Listas!$A$3:$E$12,4,0)),"",VLOOKUP(AT18,[4]Listas!$A$3:$E$12,4,0))</f>
        <v>Información publica y de conocimiento general</v>
      </c>
      <c r="AX18" s="135" t="str">
        <f>IF(ISERROR(VLOOKUP(AT18,[4]Listas!$A$3:$E$13,2,0)),"",VLOOKUP(AT18,[4]Listas!$A$3:$E$13,2,0))</f>
        <v>Información Pública</v>
      </c>
      <c r="AY18" s="128" t="s">
        <v>98</v>
      </c>
      <c r="AZ18" s="129">
        <v>46175</v>
      </c>
      <c r="BA18" s="128" t="s">
        <v>98</v>
      </c>
      <c r="BB18" s="130" t="str">
        <f t="shared" si="3"/>
        <v>BAJA</v>
      </c>
      <c r="BC18" s="131" t="s">
        <v>99</v>
      </c>
      <c r="BD18" s="131" t="s">
        <v>90</v>
      </c>
      <c r="BE18" s="136">
        <f t="shared" si="0"/>
        <v>0</v>
      </c>
      <c r="BF18" s="133" t="str">
        <f t="shared" si="1"/>
        <v>No Crítico</v>
      </c>
      <c r="BG18" s="117" t="s">
        <v>5</v>
      </c>
    </row>
    <row r="19" spans="1:59" ht="180.75" thickBot="1" x14ac:dyDescent="0.25">
      <c r="A19" s="117">
        <v>16</v>
      </c>
      <c r="B19" s="117" t="s">
        <v>73</v>
      </c>
      <c r="C19" s="118" t="s">
        <v>206</v>
      </c>
      <c r="D19" s="496" t="s">
        <v>207</v>
      </c>
      <c r="E19" s="497" t="s">
        <v>397</v>
      </c>
      <c r="F19" s="121" t="s">
        <v>77</v>
      </c>
      <c r="G19" s="118" t="s">
        <v>209</v>
      </c>
      <c r="H19" s="118" t="s">
        <v>210</v>
      </c>
      <c r="I19" s="118" t="s">
        <v>80</v>
      </c>
      <c r="J19" s="122">
        <v>46022</v>
      </c>
      <c r="K19" s="122" t="s">
        <v>211</v>
      </c>
      <c r="L19" s="122" t="s">
        <v>211</v>
      </c>
      <c r="M19" s="122" t="s">
        <v>211</v>
      </c>
      <c r="N19" s="122" t="s">
        <v>211</v>
      </c>
      <c r="O19" s="118" t="s">
        <v>28</v>
      </c>
      <c r="P19" s="118" t="s">
        <v>29</v>
      </c>
      <c r="Q19" s="118" t="s">
        <v>84</v>
      </c>
      <c r="R19" s="123" t="s">
        <v>86</v>
      </c>
      <c r="S19" s="123" t="s">
        <v>86</v>
      </c>
      <c r="T19" s="123" t="s">
        <v>86</v>
      </c>
      <c r="U19" s="123" t="s">
        <v>85</v>
      </c>
      <c r="V19" s="123" t="s">
        <v>85</v>
      </c>
      <c r="W19" s="123" t="s">
        <v>86</v>
      </c>
      <c r="X19" s="123" t="s">
        <v>85</v>
      </c>
      <c r="Y19" s="123" t="s">
        <v>86</v>
      </c>
      <c r="Z19" s="123" t="s">
        <v>85</v>
      </c>
      <c r="AA19" s="123" t="s">
        <v>85</v>
      </c>
      <c r="AB19" s="123" t="s">
        <v>86</v>
      </c>
      <c r="AC19" s="123" t="s">
        <v>86</v>
      </c>
      <c r="AD19" s="123" t="s">
        <v>85</v>
      </c>
      <c r="AE19" s="123" t="s">
        <v>85</v>
      </c>
      <c r="AF19" s="123" t="s">
        <v>85</v>
      </c>
      <c r="AG19" s="123" t="s">
        <v>85</v>
      </c>
      <c r="AH19" s="123" t="s">
        <v>85</v>
      </c>
      <c r="AI19" s="123" t="s">
        <v>86</v>
      </c>
      <c r="AJ19" s="123" t="s">
        <v>85</v>
      </c>
      <c r="AK19" s="123" t="s">
        <v>85</v>
      </c>
      <c r="AL19" s="123" t="s">
        <v>85</v>
      </c>
      <c r="AM19" s="123" t="s">
        <v>85</v>
      </c>
      <c r="AN19" s="123" t="s">
        <v>85</v>
      </c>
      <c r="AO19" s="123" t="s">
        <v>85</v>
      </c>
      <c r="AP19" s="123" t="s">
        <v>85</v>
      </c>
      <c r="AQ19" s="124" t="str">
        <f>IF(CONCATENATE(IF(COUNTIF(R19:W19,"SI"),CONCATENATE("- Públicos",CHAR(10)),""),IF(COUNTIF(AC19:AF19,"SI"),CONCATENATE("- Privados",CHAR(10)),""),IF(COUNTIF(X19:AB19,"SI"),CONCATENATE("- Semi-privados",CHAR(10)),""),IF(COUNTIF(AG19:AN19,"SI"),CONCATENATE("- Sensibles",CHAR(10)),""),IF(COUNTIF(AO19:AP19,"SI"),"- De Población Vulnerable",""))&lt;&gt;"",CONCATENATE(IF(COUNTIF(R19:W19,"SI"),CONCATENATE("- Públicos",CHAR(10)),""),IF(COUNTIF(AC19:AF19,"SI"),CONCATENATE("- Privados",CHAR(10)),""),IF(COUNTIF(X19:AB19,"SI"),CONCATENATE("- Semi-privados",CHAR(10)),""),IF(COUNTIF(AG19:AN19,"SI"),CONCATENATE("- Sensibles",CHAR(10)),""),IF(COUNTIF(AO19:AP19,"SI"),"- De Población Vulnerable","")),"No tiene datos personales")</f>
        <v xml:space="preserve">- Públicos
- Privados
- Semi-privados
- Sensibles
</v>
      </c>
      <c r="AR19" s="125">
        <v>0</v>
      </c>
      <c r="AS19" s="125" t="s">
        <v>85</v>
      </c>
      <c r="AT19" s="126" t="s">
        <v>87</v>
      </c>
      <c r="AU19" s="127" t="str">
        <f>IF(ISERROR(VLOOKUP(AT19,[4]Listas!$A$3:$E$12,3,0)),"",VLOOKUP(AT19,[4]Listas!$A$3:$E$12,3,0))</f>
        <v>Ley 1755 de 2015, artículo 24, numeral 3.</v>
      </c>
      <c r="AV19" s="127" t="str">
        <f>IF(ISERROR(VLOOKUP(AT19,[4]Listas!$A$3:$E$12,5,0)),"",VLOOKUP(AT19,[4]Listas!$A$3:$E$12,5,0))</f>
        <v>El derecho de toda persona a la intimidad, bajo las limitaciones propias que impone la condición de empleado o servidor publico.</v>
      </c>
      <c r="AW19" s="127" t="str">
        <f>IF(ISERROR(VLOOKUP(AT19,[4]Listas!$A$3:$E$12,4,0)),"",VLOOKUP(AT19,[4]Listas!$A$3:$E$12,4,0))</f>
        <v>Información exceptuada por daño de derechos a personas naturales o jurídicas. Artículo 18 Ley 1712 de 2014. / Ley 1581 de 2012.</v>
      </c>
      <c r="AX19" s="127" t="str">
        <f>IF(ISERROR(VLOOKUP(AT19,[4]Listas!$A$3:$E$13,2,0)),"",VLOOKUP(AT19,[4]Listas!$A$3:$E$13,2,0))</f>
        <v>Pública Clasificada</v>
      </c>
      <c r="AY19" s="128" t="s">
        <v>88</v>
      </c>
      <c r="AZ19" s="129">
        <v>46175</v>
      </c>
      <c r="BA19" s="128" t="s">
        <v>89</v>
      </c>
      <c r="BB19" s="130" t="str">
        <f>IF(AX19="Pública Reservada","ALTA",IF(AX19="Pública Clasificada","MEDIA",IF(AX19="Información Pública","BAJA",IF(AX19="No Clasificada","Pública Reservada "))))</f>
        <v>MEDIA</v>
      </c>
      <c r="BC19" s="131" t="s">
        <v>196</v>
      </c>
      <c r="BD19" s="131" t="s">
        <v>196</v>
      </c>
      <c r="BE19" s="132">
        <f t="shared" si="0"/>
        <v>0</v>
      </c>
      <c r="BF19" s="133" t="str">
        <f t="shared" si="1"/>
        <v>Crítico</v>
      </c>
      <c r="BG19" s="117" t="s">
        <v>5</v>
      </c>
    </row>
    <row r="20" spans="1:59" ht="135.75" thickBot="1" x14ac:dyDescent="0.25">
      <c r="A20" s="117">
        <v>17</v>
      </c>
      <c r="B20" s="117" t="s">
        <v>73</v>
      </c>
      <c r="C20" s="118" t="s">
        <v>74</v>
      </c>
      <c r="D20" s="496" t="s">
        <v>398</v>
      </c>
      <c r="E20" s="497" t="s">
        <v>399</v>
      </c>
      <c r="F20" s="121" t="s">
        <v>77</v>
      </c>
      <c r="G20" s="118" t="s">
        <v>78</v>
      </c>
      <c r="H20" s="118" t="s">
        <v>210</v>
      </c>
      <c r="I20" s="118" t="s">
        <v>80</v>
      </c>
      <c r="J20" s="122">
        <v>46022</v>
      </c>
      <c r="K20" s="122" t="s">
        <v>211</v>
      </c>
      <c r="L20" s="122" t="s">
        <v>211</v>
      </c>
      <c r="M20" s="122" t="s">
        <v>211</v>
      </c>
      <c r="N20" s="122" t="s">
        <v>211</v>
      </c>
      <c r="O20" s="118" t="s">
        <v>28</v>
      </c>
      <c r="P20" s="118" t="s">
        <v>29</v>
      </c>
      <c r="Q20" s="118" t="s">
        <v>84</v>
      </c>
      <c r="R20" s="123" t="s">
        <v>86</v>
      </c>
      <c r="S20" s="123" t="s">
        <v>86</v>
      </c>
      <c r="T20" s="123" t="s">
        <v>86</v>
      </c>
      <c r="U20" s="123" t="s">
        <v>85</v>
      </c>
      <c r="V20" s="123" t="s">
        <v>85</v>
      </c>
      <c r="W20" s="123" t="s">
        <v>86</v>
      </c>
      <c r="X20" s="123" t="s">
        <v>85</v>
      </c>
      <c r="Y20" s="123" t="s">
        <v>85</v>
      </c>
      <c r="Z20" s="123" t="s">
        <v>85</v>
      </c>
      <c r="AA20" s="123" t="s">
        <v>85</v>
      </c>
      <c r="AB20" s="123" t="s">
        <v>85</v>
      </c>
      <c r="AC20" s="123" t="s">
        <v>86</v>
      </c>
      <c r="AD20" s="123" t="s">
        <v>85</v>
      </c>
      <c r="AE20" s="123" t="s">
        <v>85</v>
      </c>
      <c r="AF20" s="123" t="s">
        <v>85</v>
      </c>
      <c r="AG20" s="123" t="s">
        <v>85</v>
      </c>
      <c r="AH20" s="123" t="s">
        <v>85</v>
      </c>
      <c r="AI20" s="123" t="s">
        <v>85</v>
      </c>
      <c r="AJ20" s="123" t="s">
        <v>85</v>
      </c>
      <c r="AK20" s="123" t="s">
        <v>85</v>
      </c>
      <c r="AL20" s="123" t="s">
        <v>85</v>
      </c>
      <c r="AM20" s="123" t="s">
        <v>85</v>
      </c>
      <c r="AN20" s="123" t="s">
        <v>86</v>
      </c>
      <c r="AO20" s="123" t="s">
        <v>85</v>
      </c>
      <c r="AP20" s="123" t="s">
        <v>85</v>
      </c>
      <c r="AQ20" s="124" t="str">
        <f t="shared" ref="AQ20:AQ24" si="4">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 xml:space="preserve">- Públicos
- Privados
- Sensibles
</v>
      </c>
      <c r="AR20" s="125">
        <v>0</v>
      </c>
      <c r="AS20" s="125" t="s">
        <v>85</v>
      </c>
      <c r="AT20" s="126" t="s">
        <v>87</v>
      </c>
      <c r="AU20" s="135" t="str">
        <f>IF(ISERROR(VLOOKUP(AT20,[4]Listas!$A$3:$E$12,3,0)),"",VLOOKUP(AT20,[4]Listas!$A$3:$E$12,3,0))</f>
        <v>Ley 1755 de 2015, artículo 24, numeral 3.</v>
      </c>
      <c r="AV20" s="135" t="str">
        <f>IF(ISERROR(VLOOKUP(AT20,[4]Listas!$A$3:$E$12,5,0)),"",VLOOKUP(AT20,[4]Listas!$A$3:$E$12,5,0))</f>
        <v>El derecho de toda persona a la intimidad, bajo las limitaciones propias que impone la condición de empleado o servidor publico.</v>
      </c>
      <c r="AW20" s="135" t="str">
        <f>IF(ISERROR(VLOOKUP(AT20,[4]Listas!$A$3:$E$12,4,0)),"",VLOOKUP(AT20,[4]Listas!$A$3:$E$12,4,0))</f>
        <v>Información exceptuada por daño de derechos a personas naturales o jurídicas. Artículo 18 Ley 1712 de 2014. / Ley 1581 de 2012.</v>
      </c>
      <c r="AX20" s="135" t="str">
        <f>IF(ISERROR(VLOOKUP(AT20,[4]Listas!$A$3:$E$13,2,0)),"",VLOOKUP(AT20,[4]Listas!$A$3:$E$13,2,0))</f>
        <v>Pública Clasificada</v>
      </c>
      <c r="AY20" s="128" t="s">
        <v>88</v>
      </c>
      <c r="AZ20" s="129">
        <v>46175</v>
      </c>
      <c r="BA20" s="128" t="s">
        <v>89</v>
      </c>
      <c r="BB20" s="130" t="str">
        <f>IF(AX20="Pública Reservada","ALTA",IF(AX20="Pública Clasificada","MEDIA",IF(AX20="Información Pública","BAJA",IF(AX20="No Clasificada","Pública Reservada "))))</f>
        <v>MEDIA</v>
      </c>
      <c r="BC20" s="131" t="s">
        <v>90</v>
      </c>
      <c r="BD20" s="131" t="s">
        <v>90</v>
      </c>
      <c r="BE20" s="136">
        <f t="shared" si="0"/>
        <v>0</v>
      </c>
      <c r="BF20" s="133" t="str">
        <f t="shared" si="1"/>
        <v>No Crítico</v>
      </c>
      <c r="BG20" s="117" t="s">
        <v>5</v>
      </c>
    </row>
    <row r="21" spans="1:59" s="370" customFormat="1" ht="135.75" thickBot="1" x14ac:dyDescent="0.3">
      <c r="A21" s="117">
        <v>18</v>
      </c>
      <c r="B21" s="117" t="s">
        <v>73</v>
      </c>
      <c r="C21" s="118" t="s">
        <v>181</v>
      </c>
      <c r="D21" s="496" t="s">
        <v>400</v>
      </c>
      <c r="E21" s="497" t="s">
        <v>215</v>
      </c>
      <c r="F21" s="121" t="s">
        <v>77</v>
      </c>
      <c r="G21" s="118" t="s">
        <v>78</v>
      </c>
      <c r="H21" s="118" t="s">
        <v>124</v>
      </c>
      <c r="I21" s="118" t="s">
        <v>80</v>
      </c>
      <c r="J21" s="122">
        <v>46022</v>
      </c>
      <c r="K21" s="122" t="s">
        <v>211</v>
      </c>
      <c r="L21" s="122" t="s">
        <v>211</v>
      </c>
      <c r="M21" s="122" t="s">
        <v>211</v>
      </c>
      <c r="N21" s="122" t="s">
        <v>211</v>
      </c>
      <c r="O21" s="118" t="s">
        <v>125</v>
      </c>
      <c r="P21" s="118" t="s">
        <v>83</v>
      </c>
      <c r="Q21" s="118" t="s">
        <v>84</v>
      </c>
      <c r="R21" s="123" t="s">
        <v>86</v>
      </c>
      <c r="S21" s="123" t="s">
        <v>86</v>
      </c>
      <c r="T21" s="123" t="s">
        <v>86</v>
      </c>
      <c r="U21" s="123" t="s">
        <v>85</v>
      </c>
      <c r="V21" s="123" t="s">
        <v>85</v>
      </c>
      <c r="W21" s="123" t="s">
        <v>86</v>
      </c>
      <c r="X21" s="123" t="s">
        <v>85</v>
      </c>
      <c r="Y21" s="123" t="s">
        <v>85</v>
      </c>
      <c r="Z21" s="123" t="s">
        <v>85</v>
      </c>
      <c r="AA21" s="123" t="s">
        <v>85</v>
      </c>
      <c r="AB21" s="123" t="s">
        <v>85</v>
      </c>
      <c r="AC21" s="123" t="s">
        <v>86</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4"/>
        <v xml:space="preserve">- Públicos
- Privados
</v>
      </c>
      <c r="AR21" s="125">
        <v>0</v>
      </c>
      <c r="AS21" s="125" t="s">
        <v>85</v>
      </c>
      <c r="AT21" s="126" t="s">
        <v>87</v>
      </c>
      <c r="AU21" s="135" t="str">
        <f>IF(ISERROR(VLOOKUP(AT21,[4]Listas!$A$3:$E$12,3,0)),"",VLOOKUP(AT21,[4]Listas!$A$3:$E$12,3,0))</f>
        <v>Ley 1755 de 2015, artículo 24, numeral 3.</v>
      </c>
      <c r="AV21" s="135" t="str">
        <f>IF(ISERROR(VLOOKUP(AT21,[4]Listas!$A$3:$E$12,5,0)),"",VLOOKUP(AT21,[4]Listas!$A$3:$E$12,5,0))</f>
        <v>El derecho de toda persona a la intimidad, bajo las limitaciones propias que impone la condición de empleado o servidor publico.</v>
      </c>
      <c r="AW21" s="135" t="str">
        <f>IF(ISERROR(VLOOKUP(AT21,[4]Listas!$A$3:$E$12,4,0)),"",VLOOKUP(AT21,[4]Listas!$A$3:$E$12,4,0))</f>
        <v>Información exceptuada por daño de derechos a personas naturales o jurídicas. Artículo 18 Ley 1712 de 2014. / Ley 1581 de 2012.</v>
      </c>
      <c r="AX21" s="135" t="str">
        <f>IF(ISERROR(VLOOKUP(AT21,[4]Listas!$A$3:$E$13,2,0)),"",VLOOKUP(AT21,[4]Listas!$A$3:$E$13,2,0))</f>
        <v>Pública Clasificada</v>
      </c>
      <c r="AY21" s="128" t="s">
        <v>88</v>
      </c>
      <c r="AZ21" s="129">
        <v>46175</v>
      </c>
      <c r="BA21" s="128" t="s">
        <v>89</v>
      </c>
      <c r="BB21" s="130" t="str">
        <f>IF(AX21="Pública Reservada","ALTA",IF(AX21="Pública Clasificada","MEDIA",IF(AX21="Información Pública","BAJA",IF(AX21="No Clasificada","Pública Reservada "))))</f>
        <v>MEDIA</v>
      </c>
      <c r="BC21" s="131" t="s">
        <v>90</v>
      </c>
      <c r="BD21" s="131" t="s">
        <v>90</v>
      </c>
      <c r="BE21" s="136">
        <f t="shared" si="0"/>
        <v>0</v>
      </c>
      <c r="BF21" s="133" t="str">
        <f t="shared" si="1"/>
        <v>No Crítico</v>
      </c>
      <c r="BG21" s="117" t="s">
        <v>5</v>
      </c>
    </row>
    <row r="22" spans="1:59" ht="90.75" thickBot="1" x14ac:dyDescent="0.25">
      <c r="A22" s="117">
        <v>19</v>
      </c>
      <c r="B22" s="117" t="s">
        <v>73</v>
      </c>
      <c r="C22" s="118" t="s">
        <v>206</v>
      </c>
      <c r="D22" s="496" t="s">
        <v>216</v>
      </c>
      <c r="E22" s="497" t="s">
        <v>216</v>
      </c>
      <c r="F22" s="121" t="s">
        <v>77</v>
      </c>
      <c r="G22" s="118" t="s">
        <v>209</v>
      </c>
      <c r="H22" s="118" t="s">
        <v>79</v>
      </c>
      <c r="I22" s="118" t="s">
        <v>80</v>
      </c>
      <c r="J22" s="122">
        <v>46022</v>
      </c>
      <c r="K22" s="122" t="s">
        <v>211</v>
      </c>
      <c r="L22" s="122" t="s">
        <v>211</v>
      </c>
      <c r="M22" s="122" t="s">
        <v>211</v>
      </c>
      <c r="N22" s="122" t="s">
        <v>211</v>
      </c>
      <c r="O22" s="118" t="s">
        <v>83</v>
      </c>
      <c r="P22" s="118" t="s">
        <v>83</v>
      </c>
      <c r="Q22" s="118" t="s">
        <v>84</v>
      </c>
      <c r="R22" s="123" t="s">
        <v>85</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4"/>
        <v>No tiene datos personales</v>
      </c>
      <c r="AR22" s="125">
        <v>0</v>
      </c>
      <c r="AS22" s="125" t="s">
        <v>85</v>
      </c>
      <c r="AT22" s="126" t="s">
        <v>146</v>
      </c>
      <c r="AU22" s="135" t="str">
        <f>IF(ISERROR(VLOOKUP(AT22,[4]Listas!$A$3:$E$12,3,0)),"",VLOOKUP(AT22,[4]Listas!$A$3:$E$12,3,0))</f>
        <v>Ley 1755 de 2015, artículo 24.</v>
      </c>
      <c r="AV22" s="135" t="str">
        <f>IF(ISERROR(VLOOKUP(AT22,[4]Listas!$A$3:$E$12,5,0)),"",VLOOKUP(AT22,[4]Listas!$A$3:$E$12,5,0))</f>
        <v>Los secretos comerciales, industriales y profesionales, así como los estipulados en el parágrafo del artículo 77 de la Ley 1474 de 2011</v>
      </c>
      <c r="AW22" s="135" t="str">
        <f>IF(ISERROR(VLOOKUP(AT22,[4]Listas!$A$3:$E$12,4,0)),"",VLOOKUP(AT22,[4]Listas!$A$3:$E$12,4,0))</f>
        <v>Información exceptuada por daño de derechos a personas naturales o jurídicas. Artículo 18 Ley 1712 de 2014</v>
      </c>
      <c r="AX22" s="135" t="str">
        <f>IF(ISERROR(VLOOKUP(AT22,[4]Listas!$A$3:$E$13,2,0)),"",VLOOKUP(AT22,[4]Listas!$A$3:$E$13,2,0))</f>
        <v>Pública Clasificada</v>
      </c>
      <c r="AY22" s="128" t="s">
        <v>98</v>
      </c>
      <c r="AZ22" s="129">
        <v>46175</v>
      </c>
      <c r="BA22" s="128" t="s">
        <v>127</v>
      </c>
      <c r="BB22" s="130" t="str">
        <f>IF(AX22="Pública Reservada","ALTA",IF(AX22="Pública Clasificada","MEDIA",IF(AX22="Información Pública","BAJA",IF(AX22="No Clasificada","Pública Reservada "))))</f>
        <v>MEDIA</v>
      </c>
      <c r="BC22" s="131" t="s">
        <v>99</v>
      </c>
      <c r="BD22" s="131" t="s">
        <v>99</v>
      </c>
      <c r="BE22" s="136">
        <f t="shared" si="0"/>
        <v>0</v>
      </c>
      <c r="BF22" s="133" t="str">
        <f t="shared" si="1"/>
        <v>No Crítico</v>
      </c>
      <c r="BG22" s="117" t="s">
        <v>5</v>
      </c>
    </row>
    <row r="23" spans="1:59" ht="66" customHeight="1" thickBot="1" x14ac:dyDescent="0.25">
      <c r="A23" s="117">
        <v>20</v>
      </c>
      <c r="B23" s="117" t="s">
        <v>73</v>
      </c>
      <c r="C23" s="118" t="s">
        <v>206</v>
      </c>
      <c r="D23" s="496" t="s">
        <v>217</v>
      </c>
      <c r="E23" s="497" t="s">
        <v>401</v>
      </c>
      <c r="F23" s="121" t="s">
        <v>77</v>
      </c>
      <c r="G23" s="118" t="s">
        <v>209</v>
      </c>
      <c r="H23" s="118" t="s">
        <v>96</v>
      </c>
      <c r="I23" s="118" t="s">
        <v>80</v>
      </c>
      <c r="J23" s="122">
        <v>46022</v>
      </c>
      <c r="K23" s="122" t="s">
        <v>211</v>
      </c>
      <c r="L23" s="122" t="s">
        <v>211</v>
      </c>
      <c r="M23" s="122" t="s">
        <v>211</v>
      </c>
      <c r="N23" s="122" t="s">
        <v>211</v>
      </c>
      <c r="O23" s="118" t="s">
        <v>83</v>
      </c>
      <c r="P23" s="118" t="s">
        <v>83</v>
      </c>
      <c r="Q23" s="118" t="s">
        <v>219</v>
      </c>
      <c r="R23" s="123" t="s">
        <v>86</v>
      </c>
      <c r="S23" s="123" t="s">
        <v>85</v>
      </c>
      <c r="T23" s="123" t="s">
        <v>85</v>
      </c>
      <c r="U23" s="123" t="s">
        <v>86</v>
      </c>
      <c r="V23" s="123" t="s">
        <v>85</v>
      </c>
      <c r="W23" s="123" t="s">
        <v>86</v>
      </c>
      <c r="X23" s="123" t="s">
        <v>85</v>
      </c>
      <c r="Y23" s="123" t="s">
        <v>85</v>
      </c>
      <c r="Z23" s="123" t="s">
        <v>85</v>
      </c>
      <c r="AA23" s="123" t="s">
        <v>85</v>
      </c>
      <c r="AB23" s="123" t="s">
        <v>85</v>
      </c>
      <c r="AC23" s="123" t="s">
        <v>85</v>
      </c>
      <c r="AD23" s="123" t="s">
        <v>85</v>
      </c>
      <c r="AE23" s="123" t="s">
        <v>85</v>
      </c>
      <c r="AF23" s="123" t="s">
        <v>85</v>
      </c>
      <c r="AG23" s="123" t="s">
        <v>85</v>
      </c>
      <c r="AH23" s="123" t="s">
        <v>85</v>
      </c>
      <c r="AI23" s="123" t="s">
        <v>85</v>
      </c>
      <c r="AJ23" s="123" t="s">
        <v>85</v>
      </c>
      <c r="AK23" s="123" t="s">
        <v>85</v>
      </c>
      <c r="AL23" s="123" t="s">
        <v>85</v>
      </c>
      <c r="AM23" s="123" t="s">
        <v>85</v>
      </c>
      <c r="AN23" s="123" t="s">
        <v>85</v>
      </c>
      <c r="AO23" s="123" t="s">
        <v>85</v>
      </c>
      <c r="AP23" s="123" t="s">
        <v>85</v>
      </c>
      <c r="AQ23" s="124" t="str">
        <f t="shared" si="4"/>
        <v xml:space="preserve">- Públicos
</v>
      </c>
      <c r="AR23" s="125">
        <v>0</v>
      </c>
      <c r="AS23" s="125" t="s">
        <v>85</v>
      </c>
      <c r="AT23" s="126" t="s">
        <v>97</v>
      </c>
      <c r="AU23" s="135" t="str">
        <f>IF(ISERROR(VLOOKUP(AT23,[4]Listas!$A$3:$E$12,3,0)),"",VLOOKUP(AT23,[4]Listas!$A$3:$E$12,3,0))</f>
        <v>No existe excepción de acceso</v>
      </c>
      <c r="AV23" s="135" t="str">
        <f>IF(ISERROR(VLOOKUP(AT23,[4]Listas!$A$3:$E$12,5,0)),"",VLOOKUP(AT23,[4]Listas!$A$3:$E$12,5,0))</f>
        <v>Información pública y de conocimiento general</v>
      </c>
      <c r="AW23" s="135" t="str">
        <f>IF(ISERROR(VLOOKUP(AT23,[4]Listas!$A$3:$E$12,4,0)),"",VLOOKUP(AT23,[4]Listas!$A$3:$E$12,4,0))</f>
        <v>Información publica y de conocimiento general</v>
      </c>
      <c r="AX23" s="135" t="str">
        <f>IF(ISERROR(VLOOKUP(AT23,[4]Listas!$A$3:$E$13,2,0)),"",VLOOKUP(AT23,[4]Listas!$A$3:$E$13,2,0))</f>
        <v>Información Pública</v>
      </c>
      <c r="AY23" s="128" t="s">
        <v>98</v>
      </c>
      <c r="AZ23" s="129">
        <v>46175</v>
      </c>
      <c r="BA23" s="128" t="s">
        <v>127</v>
      </c>
      <c r="BB23" s="130" t="str">
        <f>IF(AX23="Pública Reservada","ALTA",IF(AX23="Pública Clasificada","MEDIA",IF(AX23="Información Pública","BAJA",IF(AX23="No Clasificada","Pública Reservada "))))</f>
        <v>BAJA</v>
      </c>
      <c r="BC23" s="131" t="s">
        <v>90</v>
      </c>
      <c r="BD23" s="131" t="s">
        <v>90</v>
      </c>
      <c r="BE23" s="136">
        <f t="shared" si="0"/>
        <v>0</v>
      </c>
      <c r="BF23" s="133" t="str">
        <f t="shared" si="1"/>
        <v>No Crítico</v>
      </c>
      <c r="BG23" s="117" t="s">
        <v>5</v>
      </c>
    </row>
    <row r="24" spans="1:59" ht="123" customHeight="1" thickBot="1" x14ac:dyDescent="0.25">
      <c r="A24" s="117">
        <v>21</v>
      </c>
      <c r="B24" s="117" t="s">
        <v>73</v>
      </c>
      <c r="C24" s="118" t="s">
        <v>74</v>
      </c>
      <c r="D24" s="496" t="s">
        <v>402</v>
      </c>
      <c r="E24" s="497" t="s">
        <v>403</v>
      </c>
      <c r="F24" s="121" t="s">
        <v>77</v>
      </c>
      <c r="G24" s="118" t="s">
        <v>78</v>
      </c>
      <c r="H24" s="118" t="s">
        <v>404</v>
      </c>
      <c r="I24" s="118" t="s">
        <v>80</v>
      </c>
      <c r="J24" s="318">
        <v>46112</v>
      </c>
      <c r="K24" s="122" t="s">
        <v>81</v>
      </c>
      <c r="L24" s="122" t="s">
        <v>81</v>
      </c>
      <c r="M24" s="122" t="s">
        <v>81</v>
      </c>
      <c r="N24" s="122" t="s">
        <v>81</v>
      </c>
      <c r="O24" s="118" t="s">
        <v>136</v>
      </c>
      <c r="P24" s="118" t="s">
        <v>136</v>
      </c>
      <c r="Q24" s="118" t="s">
        <v>84</v>
      </c>
      <c r="R24" s="123" t="s">
        <v>85</v>
      </c>
      <c r="S24" s="123" t="s">
        <v>85</v>
      </c>
      <c r="T24" s="123" t="s">
        <v>85</v>
      </c>
      <c r="U24" s="123" t="s">
        <v>85</v>
      </c>
      <c r="V24" s="123" t="s">
        <v>85</v>
      </c>
      <c r="W24" s="123" t="s">
        <v>85</v>
      </c>
      <c r="X24" s="123" t="s">
        <v>85</v>
      </c>
      <c r="Y24" s="123" t="s">
        <v>85</v>
      </c>
      <c r="Z24" s="123" t="s">
        <v>85</v>
      </c>
      <c r="AA24" s="123" t="s">
        <v>85</v>
      </c>
      <c r="AB24" s="123" t="s">
        <v>85</v>
      </c>
      <c r="AC24" s="123" t="s">
        <v>85</v>
      </c>
      <c r="AD24" s="123" t="s">
        <v>85</v>
      </c>
      <c r="AE24" s="123" t="s">
        <v>85</v>
      </c>
      <c r="AF24" s="123" t="s">
        <v>85</v>
      </c>
      <c r="AG24" s="123" t="s">
        <v>85</v>
      </c>
      <c r="AH24" s="123" t="s">
        <v>85</v>
      </c>
      <c r="AI24" s="123" t="s">
        <v>85</v>
      </c>
      <c r="AJ24" s="123" t="s">
        <v>85</v>
      </c>
      <c r="AK24" s="123" t="s">
        <v>85</v>
      </c>
      <c r="AL24" s="123" t="s">
        <v>85</v>
      </c>
      <c r="AM24" s="123" t="s">
        <v>85</v>
      </c>
      <c r="AN24" s="123" t="s">
        <v>85</v>
      </c>
      <c r="AO24" s="123" t="s">
        <v>85</v>
      </c>
      <c r="AP24" s="123" t="s">
        <v>85</v>
      </c>
      <c r="AQ24" s="124" t="str">
        <f t="shared" si="4"/>
        <v>No tiene datos personales</v>
      </c>
      <c r="AR24" s="125">
        <v>0</v>
      </c>
      <c r="AS24" s="125" t="s">
        <v>85</v>
      </c>
      <c r="AT24" s="126" t="s">
        <v>97</v>
      </c>
      <c r="AU24" s="135" t="str">
        <f>IF(ISERROR(VLOOKUP(AT24,[4]Listas!$A$3:$E$12,3,0)),"",VLOOKUP(AT24,[4]Listas!$A$3:$E$12,3,0))</f>
        <v>No existe excepción de acceso</v>
      </c>
      <c r="AV24" s="135" t="str">
        <f>IF(ISERROR(VLOOKUP(AT24,[4]Listas!$A$3:$E$12,5,0)),"",VLOOKUP(AT24,[4]Listas!$A$3:$E$12,5,0))</f>
        <v>Información pública y de conocimiento general</v>
      </c>
      <c r="AW24" s="135" t="str">
        <f>IF(ISERROR(VLOOKUP(AT24,[4]Listas!$A$3:$E$12,4,0)),"",VLOOKUP(AT24,[4]Listas!$A$3:$E$12,4,0))</f>
        <v>Información publica y de conocimiento general</v>
      </c>
      <c r="AX24" s="135" t="str">
        <f>IF(ISERROR(VLOOKUP(AT24,[4]Listas!$A$3:$E$13,2,0)),"",VLOOKUP(AT24,[4]Listas!$A$3:$E$13,2,0))</f>
        <v>Información Pública</v>
      </c>
      <c r="AY24" s="128" t="s">
        <v>88</v>
      </c>
      <c r="AZ24" s="129">
        <v>46175</v>
      </c>
      <c r="BA24" s="128" t="s">
        <v>127</v>
      </c>
      <c r="BB24" s="131" t="s">
        <v>90</v>
      </c>
      <c r="BC24" s="131" t="s">
        <v>90</v>
      </c>
      <c r="BD24" s="131" t="s">
        <v>90</v>
      </c>
      <c r="BE24" s="136">
        <f t="shared" si="0"/>
        <v>0</v>
      </c>
      <c r="BF24" s="133" t="str">
        <f t="shared" si="1"/>
        <v>No Crítico</v>
      </c>
      <c r="BG24" s="117"/>
    </row>
    <row r="26" spans="1:59" ht="75" customHeight="1" x14ac:dyDescent="0.2">
      <c r="E26" s="118" t="s">
        <v>405</v>
      </c>
    </row>
  </sheetData>
  <protectedRanges>
    <protectedRange sqref="BB5" name="Rango4"/>
    <protectedRange sqref="BG13:BG23" name="Rango3_2"/>
    <protectedRange sqref="AT13:AT18" name="Rango5_1"/>
    <protectedRange sqref="BB13:BD18" name="Rango4_6"/>
    <protectedRange sqref="AT19:AT24" name="Rango5_2"/>
    <protectedRange sqref="BB19:BD24" name="Rango4_4"/>
  </protectedRanges>
  <mergeCells count="7">
    <mergeCell ref="A8:E8"/>
    <mergeCell ref="A2:C5"/>
    <mergeCell ref="D2:K3"/>
    <mergeCell ref="D4:K5"/>
    <mergeCell ref="L4:L5"/>
    <mergeCell ref="M4:M5"/>
    <mergeCell ref="A7:E7"/>
  </mergeCells>
  <conditionalFormatting sqref="A13:C24 AY13:BA24">
    <cfRule type="cellIs" dxfId="219" priority="470" operator="equal">
      <formula>""</formula>
    </cfRule>
  </conditionalFormatting>
  <conditionalFormatting sqref="E26">
    <cfRule type="cellIs" dxfId="218" priority="667" operator="equal">
      <formula>""</formula>
    </cfRule>
  </conditionalFormatting>
  <conditionalFormatting sqref="F24:N24">
    <cfRule type="cellIs" dxfId="217" priority="1" operator="equal">
      <formula>""</formula>
    </cfRule>
  </conditionalFormatting>
  <conditionalFormatting sqref="F14:Q23">
    <cfRule type="cellIs" dxfId="216" priority="2" operator="equal">
      <formula>""</formula>
    </cfRule>
  </conditionalFormatting>
  <conditionalFormatting sqref="F13:X13">
    <cfRule type="cellIs" dxfId="215" priority="663" operator="equal">
      <formula>""</formula>
    </cfRule>
  </conditionalFormatting>
  <conditionalFormatting sqref="O24:AP24">
    <cfRule type="cellIs" dxfId="214" priority="21" operator="equal">
      <formula>""</formula>
    </cfRule>
  </conditionalFormatting>
  <conditionalFormatting sqref="R23">
    <cfRule type="colorScale" priority="105">
      <colorScale>
        <cfvo type="min"/>
        <cfvo type="max"/>
        <color theme="9" tint="0.39997558519241921"/>
        <color rgb="FFFF0000"/>
      </colorScale>
    </cfRule>
    <cfRule type="colorScale" priority="106">
      <colorScale>
        <cfvo type="min"/>
        <cfvo type="max"/>
        <color theme="9"/>
        <color rgb="FFFF0000"/>
      </colorScale>
    </cfRule>
    <cfRule type="colorScale" priority="107">
      <colorScale>
        <cfvo type="min"/>
        <cfvo type="max"/>
        <color theme="9" tint="0.39997558519241921"/>
        <color rgb="FFFF0000"/>
      </colorScale>
    </cfRule>
    <cfRule type="cellIs" dxfId="213" priority="108" operator="equal">
      <formula>""</formula>
    </cfRule>
    <cfRule type="colorScale" priority="109">
      <colorScale>
        <cfvo type="min"/>
        <cfvo type="max"/>
        <color theme="9" tint="0.39997558519241921"/>
        <color rgb="FFFF0000"/>
      </colorScale>
    </cfRule>
    <cfRule type="colorScale" priority="110">
      <colorScale>
        <cfvo type="min"/>
        <cfvo type="max"/>
        <color theme="9"/>
        <color rgb="FFFF0000"/>
      </colorScale>
    </cfRule>
    <cfRule type="colorScale" priority="111">
      <colorScale>
        <cfvo type="min"/>
        <cfvo type="max"/>
        <color theme="9" tint="0.39997558519241921"/>
        <color rgb="FFFF0000"/>
      </colorScale>
    </cfRule>
  </conditionalFormatting>
  <conditionalFormatting sqref="R19:T19">
    <cfRule type="colorScale" priority="461">
      <colorScale>
        <cfvo type="min"/>
        <cfvo type="max"/>
        <color theme="9" tint="0.39997558519241921"/>
        <color rgb="FFFF0000"/>
      </colorScale>
    </cfRule>
    <cfRule type="colorScale" priority="462">
      <colorScale>
        <cfvo type="min"/>
        <cfvo type="max"/>
        <color theme="9"/>
        <color rgb="FFFF0000"/>
      </colorScale>
    </cfRule>
    <cfRule type="colorScale" priority="463">
      <colorScale>
        <cfvo type="min"/>
        <cfvo type="max"/>
        <color theme="9" tint="0.39997558519241921"/>
        <color rgb="FFFF0000"/>
      </colorScale>
    </cfRule>
    <cfRule type="cellIs" dxfId="212" priority="464" operator="equal">
      <formula>""</formula>
    </cfRule>
    <cfRule type="colorScale" priority="465">
      <colorScale>
        <cfvo type="min"/>
        <cfvo type="max"/>
        <color theme="9" tint="0.39997558519241921"/>
        <color rgb="FFFF0000"/>
      </colorScale>
    </cfRule>
    <cfRule type="colorScale" priority="466">
      <colorScale>
        <cfvo type="min"/>
        <cfvo type="max"/>
        <color theme="9"/>
        <color rgb="FFFF0000"/>
      </colorScale>
    </cfRule>
    <cfRule type="colorScale" priority="467">
      <colorScale>
        <cfvo type="min"/>
        <cfvo type="max"/>
        <color theme="9" tint="0.39997558519241921"/>
        <color rgb="FFFF0000"/>
      </colorScale>
    </cfRule>
  </conditionalFormatting>
  <conditionalFormatting sqref="R20:T20">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ellIs" dxfId="211" priority="319" operator="equal">
      <formula>""</formula>
    </cfRule>
    <cfRule type="colorScale" priority="320">
      <colorScale>
        <cfvo type="min"/>
        <cfvo type="max"/>
        <color theme="9" tint="0.39997558519241921"/>
        <color rgb="FFFF0000"/>
      </colorScale>
    </cfRule>
    <cfRule type="colorScale" priority="321">
      <colorScale>
        <cfvo type="min"/>
        <cfvo type="max"/>
        <color theme="9"/>
        <color rgb="FFFF0000"/>
      </colorScale>
    </cfRule>
    <cfRule type="colorScale" priority="322">
      <colorScale>
        <cfvo type="min"/>
        <cfvo type="max"/>
        <color theme="9" tint="0.39997558519241921"/>
        <color rgb="FFFF0000"/>
      </colorScale>
    </cfRule>
  </conditionalFormatting>
  <conditionalFormatting sqref="R21:T21">
    <cfRule type="colorScale" priority="200">
      <colorScale>
        <cfvo type="min"/>
        <cfvo type="max"/>
        <color theme="9" tint="0.39997558519241921"/>
        <color rgb="FFFF0000"/>
      </colorScale>
    </cfRule>
    <cfRule type="colorScale" priority="201">
      <colorScale>
        <cfvo type="min"/>
        <cfvo type="max"/>
        <color theme="9"/>
        <color rgb="FFFF0000"/>
      </colorScale>
    </cfRule>
    <cfRule type="colorScale" priority="202">
      <colorScale>
        <cfvo type="min"/>
        <cfvo type="max"/>
        <color theme="9" tint="0.39997558519241921"/>
        <color rgb="FFFF0000"/>
      </colorScale>
    </cfRule>
    <cfRule type="cellIs" dxfId="210" priority="203" operator="equal">
      <formula>""</formula>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onditionalFormatting>
  <conditionalFormatting sqref="R13:X13">
    <cfRule type="colorScale" priority="645">
      <colorScale>
        <cfvo type="min"/>
        <cfvo type="max"/>
        <color theme="9" tint="0.39997558519241921"/>
        <color rgb="FFFF0000"/>
      </colorScale>
    </cfRule>
    <cfRule type="colorScale" priority="646">
      <colorScale>
        <cfvo type="min"/>
        <cfvo type="max"/>
        <color theme="9"/>
        <color rgb="FFFF0000"/>
      </colorScale>
    </cfRule>
    <cfRule type="colorScale" priority="647">
      <colorScale>
        <cfvo type="min"/>
        <cfvo type="max"/>
        <color theme="9" tint="0.39997558519241921"/>
        <color rgb="FFFF0000"/>
      </colorScale>
    </cfRule>
    <cfRule type="colorScale" priority="648">
      <colorScale>
        <cfvo type="min"/>
        <cfvo type="max"/>
        <color theme="9" tint="0.39997558519241921"/>
        <color rgb="FFFF0000"/>
      </colorScale>
    </cfRule>
    <cfRule type="colorScale" priority="649">
      <colorScale>
        <cfvo type="min"/>
        <cfvo type="max"/>
        <color theme="9"/>
        <color rgb="FFFF0000"/>
      </colorScale>
    </cfRule>
    <cfRule type="colorScale" priority="650">
      <colorScale>
        <cfvo type="min"/>
        <cfvo type="max"/>
        <color theme="9" tint="0.39997558519241921"/>
        <color rgb="FFFF0000"/>
      </colorScale>
    </cfRule>
    <cfRule type="colorScale" priority="651">
      <colorScale>
        <cfvo type="min"/>
        <cfvo type="max"/>
        <color theme="9" tint="0.39997558519241921"/>
        <color rgb="FFFF0000"/>
      </colorScale>
    </cfRule>
    <cfRule type="colorScale" priority="652">
      <colorScale>
        <cfvo type="min"/>
        <cfvo type="max"/>
        <color theme="9"/>
        <color rgb="FFFF0000"/>
      </colorScale>
    </cfRule>
    <cfRule type="colorScale" priority="653">
      <colorScale>
        <cfvo type="min"/>
        <cfvo type="max"/>
        <color theme="9" tint="0.39997558519241921"/>
        <color rgb="FFFF0000"/>
      </colorScale>
    </cfRule>
    <cfRule type="colorScale" priority="654">
      <colorScale>
        <cfvo type="min"/>
        <cfvo type="max"/>
        <color theme="9" tint="0.39997558519241921"/>
        <color rgb="FFFF0000"/>
      </colorScale>
    </cfRule>
    <cfRule type="colorScale" priority="655">
      <colorScale>
        <cfvo type="min"/>
        <cfvo type="max"/>
        <color theme="9"/>
        <color rgb="FFFF0000"/>
      </colorScale>
    </cfRule>
    <cfRule type="colorScale" priority="656">
      <colorScale>
        <cfvo type="min"/>
        <cfvo type="max"/>
        <color theme="9" tint="0.39997558519241921"/>
        <color rgb="FFFF0000"/>
      </colorScale>
    </cfRule>
    <cfRule type="colorScale" priority="657">
      <colorScale>
        <cfvo type="min"/>
        <cfvo type="max"/>
        <color theme="9" tint="0.39997558519241921"/>
        <color rgb="FFFF0000"/>
      </colorScale>
    </cfRule>
    <cfRule type="colorScale" priority="658">
      <colorScale>
        <cfvo type="min"/>
        <cfvo type="max"/>
        <color theme="9"/>
        <color rgb="FFFF0000"/>
      </colorScale>
    </cfRule>
    <cfRule type="colorScale" priority="659">
      <colorScale>
        <cfvo type="min"/>
        <cfvo type="max"/>
        <color theme="9" tint="0.39997558519241921"/>
        <color rgb="FFFF0000"/>
      </colorScale>
    </cfRule>
    <cfRule type="colorScale" priority="660">
      <colorScale>
        <cfvo type="min"/>
        <cfvo type="max"/>
        <color theme="9" tint="0.39997558519241921"/>
        <color rgb="FFFF0000"/>
      </colorScale>
    </cfRule>
    <cfRule type="colorScale" priority="661">
      <colorScale>
        <cfvo type="min"/>
        <cfvo type="max"/>
        <color theme="9"/>
        <color rgb="FFFF0000"/>
      </colorScale>
    </cfRule>
    <cfRule type="colorScale" priority="662">
      <colorScale>
        <cfvo type="min"/>
        <cfvo type="max"/>
        <color theme="9" tint="0.39997558519241921"/>
        <color rgb="FFFF0000"/>
      </colorScale>
    </cfRule>
    <cfRule type="colorScale" priority="664">
      <colorScale>
        <cfvo type="min"/>
        <cfvo type="max"/>
        <color theme="9" tint="0.39997558519241921"/>
        <color rgb="FFFF0000"/>
      </colorScale>
    </cfRule>
    <cfRule type="colorScale" priority="665">
      <colorScale>
        <cfvo type="min"/>
        <cfvo type="max"/>
        <color theme="9"/>
        <color rgb="FFFF0000"/>
      </colorScale>
    </cfRule>
    <cfRule type="colorScale" priority="666">
      <colorScale>
        <cfvo type="min"/>
        <cfvo type="max"/>
        <color theme="9" tint="0.39997558519241921"/>
        <color rgb="FFFF0000"/>
      </colorScale>
    </cfRule>
  </conditionalFormatting>
  <conditionalFormatting sqref="R14:AM14">
    <cfRule type="colorScale" priority="594">
      <colorScale>
        <cfvo type="min"/>
        <cfvo type="max"/>
        <color theme="9" tint="0.39997558519241921"/>
        <color rgb="FFFF0000"/>
      </colorScale>
    </cfRule>
    <cfRule type="colorScale" priority="595">
      <colorScale>
        <cfvo type="min"/>
        <cfvo type="max"/>
        <color theme="9"/>
        <color rgb="FFFF0000"/>
      </colorScale>
    </cfRule>
    <cfRule type="colorScale" priority="596">
      <colorScale>
        <cfvo type="min"/>
        <cfvo type="max"/>
        <color theme="9" tint="0.39997558519241921"/>
        <color rgb="FFFF0000"/>
      </colorScale>
    </cfRule>
    <cfRule type="colorScale" priority="597">
      <colorScale>
        <cfvo type="min"/>
        <cfvo type="max"/>
        <color theme="9" tint="0.39997558519241921"/>
        <color rgb="FFFF0000"/>
      </colorScale>
    </cfRule>
    <cfRule type="colorScale" priority="598">
      <colorScale>
        <cfvo type="min"/>
        <cfvo type="max"/>
        <color theme="9"/>
        <color rgb="FFFF0000"/>
      </colorScale>
    </cfRule>
    <cfRule type="colorScale" priority="599">
      <colorScale>
        <cfvo type="min"/>
        <cfvo type="max"/>
        <color theme="9" tint="0.39997558519241921"/>
        <color rgb="FFFF0000"/>
      </colorScale>
    </cfRule>
    <cfRule type="colorScale" priority="600">
      <colorScale>
        <cfvo type="min"/>
        <cfvo type="max"/>
        <color theme="9" tint="0.39997558519241921"/>
        <color rgb="FFFF0000"/>
      </colorScale>
    </cfRule>
    <cfRule type="colorScale" priority="601">
      <colorScale>
        <cfvo type="min"/>
        <cfvo type="max"/>
        <color theme="9"/>
        <color rgb="FFFF0000"/>
      </colorScale>
    </cfRule>
    <cfRule type="colorScale" priority="602">
      <colorScale>
        <cfvo type="min"/>
        <cfvo type="max"/>
        <color theme="9" tint="0.39997558519241921"/>
        <color rgb="FFFF0000"/>
      </colorScale>
    </cfRule>
    <cfRule type="colorScale" priority="603">
      <colorScale>
        <cfvo type="min"/>
        <cfvo type="max"/>
        <color theme="9" tint="0.39997558519241921"/>
        <color rgb="FFFF0000"/>
      </colorScale>
    </cfRule>
    <cfRule type="colorScale" priority="604">
      <colorScale>
        <cfvo type="min"/>
        <cfvo type="max"/>
        <color theme="9"/>
        <color rgb="FFFF0000"/>
      </colorScale>
    </cfRule>
    <cfRule type="colorScale" priority="605">
      <colorScale>
        <cfvo type="min"/>
        <cfvo type="max"/>
        <color theme="9" tint="0.39997558519241921"/>
        <color rgb="FFFF0000"/>
      </colorScale>
    </cfRule>
    <cfRule type="colorScale" priority="606">
      <colorScale>
        <cfvo type="min"/>
        <cfvo type="max"/>
        <color theme="9" tint="0.39997558519241921"/>
        <color rgb="FFFF0000"/>
      </colorScale>
    </cfRule>
    <cfRule type="colorScale" priority="607">
      <colorScale>
        <cfvo type="min"/>
        <cfvo type="max"/>
        <color theme="9"/>
        <color rgb="FFFF0000"/>
      </colorScale>
    </cfRule>
    <cfRule type="colorScale" priority="608">
      <colorScale>
        <cfvo type="min"/>
        <cfvo type="max"/>
        <color theme="9" tint="0.39997558519241921"/>
        <color rgb="FFFF0000"/>
      </colorScale>
    </cfRule>
    <cfRule type="colorScale" priority="609">
      <colorScale>
        <cfvo type="min"/>
        <cfvo type="max"/>
        <color theme="9" tint="0.39997558519241921"/>
        <color rgb="FFFF0000"/>
      </colorScale>
    </cfRule>
    <cfRule type="colorScale" priority="610">
      <colorScale>
        <cfvo type="min"/>
        <cfvo type="max"/>
        <color theme="9"/>
        <color rgb="FFFF0000"/>
      </colorScale>
    </cfRule>
    <cfRule type="colorScale" priority="611">
      <colorScale>
        <cfvo type="min"/>
        <cfvo type="max"/>
        <color theme="9" tint="0.39997558519241921"/>
        <color rgb="FFFF0000"/>
      </colorScale>
    </cfRule>
    <cfRule type="cellIs" dxfId="209" priority="612" operator="equal">
      <formula>""</formula>
    </cfRule>
    <cfRule type="colorScale" priority="613">
      <colorScale>
        <cfvo type="min"/>
        <cfvo type="max"/>
        <color theme="9" tint="0.39997558519241921"/>
        <color rgb="FFFF0000"/>
      </colorScale>
    </cfRule>
    <cfRule type="colorScale" priority="614">
      <colorScale>
        <cfvo type="min"/>
        <cfvo type="max"/>
        <color theme="9"/>
        <color rgb="FFFF0000"/>
      </colorScale>
    </cfRule>
    <cfRule type="colorScale" priority="615">
      <colorScale>
        <cfvo type="min"/>
        <cfvo type="max"/>
        <color theme="9" tint="0.39997558519241921"/>
        <color rgb="FFFF0000"/>
      </colorScale>
    </cfRule>
  </conditionalFormatting>
  <conditionalFormatting sqref="R15:AP15">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8">
      <colorScale>
        <cfvo type="min"/>
        <cfvo type="max"/>
        <color theme="9" tint="0.39997558519241921"/>
        <color rgb="FFFF0000"/>
      </colorScale>
    </cfRule>
    <cfRule type="colorScale" priority="559">
      <colorScale>
        <cfvo type="min"/>
        <cfvo type="max"/>
        <color theme="9"/>
        <color rgb="FFFF0000"/>
      </colorScale>
    </cfRule>
    <cfRule type="colorScale" priority="560">
      <colorScale>
        <cfvo type="min"/>
        <cfvo type="max"/>
        <color theme="9" tint="0.39997558519241921"/>
        <color rgb="FFFF0000"/>
      </colorScale>
    </cfRule>
    <cfRule type="cellIs" dxfId="208" priority="561" operator="equal">
      <formula>""</formula>
    </cfRule>
    <cfRule type="colorScale" priority="562">
      <colorScale>
        <cfvo type="min"/>
        <cfvo type="max"/>
        <color theme="9" tint="0.39997558519241921"/>
        <color rgb="FFFF0000"/>
      </colorScale>
    </cfRule>
    <cfRule type="colorScale" priority="563">
      <colorScale>
        <cfvo type="min"/>
        <cfvo type="max"/>
        <color theme="9"/>
        <color rgb="FFFF0000"/>
      </colorScale>
    </cfRule>
    <cfRule type="colorScale" priority="564">
      <colorScale>
        <cfvo type="min"/>
        <cfvo type="max"/>
        <color theme="9" tint="0.39997558519241921"/>
        <color rgb="FFFF0000"/>
      </colorScale>
    </cfRule>
  </conditionalFormatting>
  <conditionalFormatting sqref="R16:AP16">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6">
      <colorScale>
        <cfvo type="min"/>
        <cfvo type="max"/>
        <color theme="9" tint="0.39997558519241921"/>
        <color rgb="FFFF0000"/>
      </colorScale>
    </cfRule>
    <cfRule type="colorScale" priority="537">
      <colorScale>
        <cfvo type="min"/>
        <cfvo type="max"/>
        <color theme="9"/>
        <color rgb="FFFF0000"/>
      </colorScale>
    </cfRule>
    <cfRule type="colorScale" priority="538">
      <colorScale>
        <cfvo type="min"/>
        <cfvo type="max"/>
        <color theme="9" tint="0.39997558519241921"/>
        <color rgb="FFFF0000"/>
      </colorScale>
    </cfRule>
    <cfRule type="cellIs" dxfId="207" priority="539" operator="equal">
      <formula>""</formula>
    </cfRule>
    <cfRule type="colorScale" priority="540">
      <colorScale>
        <cfvo type="min"/>
        <cfvo type="max"/>
        <color theme="9" tint="0.39997558519241921"/>
        <color rgb="FFFF0000"/>
      </colorScale>
    </cfRule>
    <cfRule type="colorScale" priority="541">
      <colorScale>
        <cfvo type="min"/>
        <cfvo type="max"/>
        <color theme="9"/>
        <color rgb="FFFF0000"/>
      </colorScale>
    </cfRule>
    <cfRule type="colorScale" priority="542">
      <colorScale>
        <cfvo type="min"/>
        <cfvo type="max"/>
        <color theme="9" tint="0.39997558519241921"/>
        <color rgb="FFFF0000"/>
      </colorScale>
    </cfRule>
  </conditionalFormatting>
  <conditionalFormatting sqref="R17:AP17">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olorScale" priority="514">
      <colorScale>
        <cfvo type="min"/>
        <cfvo type="max"/>
        <color theme="9" tint="0.39997558519241921"/>
        <color rgb="FFFF0000"/>
      </colorScale>
    </cfRule>
    <cfRule type="colorScale" priority="515">
      <colorScale>
        <cfvo type="min"/>
        <cfvo type="max"/>
        <color theme="9"/>
        <color rgb="FFFF0000"/>
      </colorScale>
    </cfRule>
    <cfRule type="colorScale" priority="516">
      <colorScale>
        <cfvo type="min"/>
        <cfvo type="max"/>
        <color theme="9" tint="0.39997558519241921"/>
        <color rgb="FFFF0000"/>
      </colorScale>
    </cfRule>
    <cfRule type="cellIs" dxfId="206" priority="517" operator="equal">
      <formula>""</formula>
    </cfRule>
    <cfRule type="colorScale" priority="518">
      <colorScale>
        <cfvo type="min"/>
        <cfvo type="max"/>
        <color theme="9" tint="0.39997558519241921"/>
        <color rgb="FFFF0000"/>
      </colorScale>
    </cfRule>
    <cfRule type="colorScale" priority="519">
      <colorScale>
        <cfvo type="min"/>
        <cfvo type="max"/>
        <color theme="9"/>
        <color rgb="FFFF0000"/>
      </colorScale>
    </cfRule>
    <cfRule type="colorScale" priority="520">
      <colorScale>
        <cfvo type="min"/>
        <cfvo type="max"/>
        <color theme="9" tint="0.39997558519241921"/>
        <color rgb="FFFF0000"/>
      </colorScale>
    </cfRule>
  </conditionalFormatting>
  <conditionalFormatting sqref="R18:AP18">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olorScale" priority="492">
      <colorScale>
        <cfvo type="min"/>
        <cfvo type="max"/>
        <color theme="9" tint="0.39997558519241921"/>
        <color rgb="FFFF0000"/>
      </colorScale>
    </cfRule>
    <cfRule type="colorScale" priority="493">
      <colorScale>
        <cfvo type="min"/>
        <cfvo type="max"/>
        <color theme="9"/>
        <color rgb="FFFF0000"/>
      </colorScale>
    </cfRule>
    <cfRule type="colorScale" priority="494">
      <colorScale>
        <cfvo type="min"/>
        <cfvo type="max"/>
        <color theme="9" tint="0.39997558519241921"/>
        <color rgb="FFFF0000"/>
      </colorScale>
    </cfRule>
    <cfRule type="cellIs" dxfId="205" priority="495" operator="equal">
      <formula>""</formula>
    </cfRule>
    <cfRule type="colorScale" priority="496">
      <colorScale>
        <cfvo type="min"/>
        <cfvo type="max"/>
        <color theme="9" tint="0.39997558519241921"/>
        <color rgb="FFFF0000"/>
      </colorScale>
    </cfRule>
    <cfRule type="colorScale" priority="497">
      <colorScale>
        <cfvo type="min"/>
        <cfvo type="max"/>
        <color theme="9"/>
        <color rgb="FFFF0000"/>
      </colorScale>
    </cfRule>
    <cfRule type="colorScale" priority="498">
      <colorScale>
        <cfvo type="min"/>
        <cfvo type="max"/>
        <color theme="9" tint="0.39997558519241921"/>
        <color rgb="FFFF0000"/>
      </colorScale>
    </cfRule>
  </conditionalFormatting>
  <conditionalFormatting sqref="R22:AP22">
    <cfRule type="colorScale" priority="112">
      <colorScale>
        <cfvo type="min"/>
        <cfvo type="max"/>
        <color theme="9" tint="0.39997558519241921"/>
        <color rgb="FFFF0000"/>
      </colorScale>
    </cfRule>
    <cfRule type="colorScale" priority="113">
      <colorScale>
        <cfvo type="min"/>
        <cfvo type="max"/>
        <color theme="9"/>
        <color rgb="FFFF0000"/>
      </colorScale>
    </cfRule>
    <cfRule type="colorScale" priority="114">
      <colorScale>
        <cfvo type="min"/>
        <cfvo type="max"/>
        <color theme="9" tint="0.39997558519241921"/>
        <color rgb="FFFF0000"/>
      </colorScale>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ellIs" dxfId="204" priority="130" operator="equal">
      <formula>""</formula>
    </cfRule>
    <cfRule type="colorScale" priority="131">
      <colorScale>
        <cfvo type="min"/>
        <cfvo type="max"/>
        <color theme="9" tint="0.39997558519241921"/>
        <color rgb="FFFF0000"/>
      </colorScale>
    </cfRule>
    <cfRule type="colorScale" priority="132">
      <colorScale>
        <cfvo type="min"/>
        <cfvo type="max"/>
        <color theme="9"/>
        <color rgb="FFFF0000"/>
      </colorScale>
    </cfRule>
    <cfRule type="colorScale" priority="133">
      <colorScale>
        <cfvo type="min"/>
        <cfvo type="max"/>
        <color theme="9" tint="0.39997558519241921"/>
        <color rgb="FFFF0000"/>
      </colorScale>
    </cfRule>
  </conditionalFormatting>
  <conditionalFormatting sqref="R24:AP24">
    <cfRule type="colorScale" priority="3">
      <colorScale>
        <cfvo type="min"/>
        <cfvo type="max"/>
        <color theme="9" tint="0.39997558519241921"/>
        <color rgb="FFFF0000"/>
      </colorScale>
    </cfRule>
    <cfRule type="colorScale" priority="4">
      <colorScale>
        <cfvo type="min"/>
        <cfvo type="max"/>
        <color theme="9"/>
        <color rgb="FFFF0000"/>
      </colorScale>
    </cfRule>
    <cfRule type="colorScale" priority="5">
      <colorScale>
        <cfvo type="min"/>
        <cfvo type="max"/>
        <color theme="9" tint="0.39997558519241921"/>
        <color rgb="FFFF0000"/>
      </colorScale>
    </cfRule>
    <cfRule type="colorScale" priority="6">
      <colorScale>
        <cfvo type="min"/>
        <cfvo type="max"/>
        <color theme="9" tint="0.39997558519241921"/>
        <color rgb="FFFF0000"/>
      </colorScale>
    </cfRule>
    <cfRule type="colorScale" priority="7">
      <colorScale>
        <cfvo type="min"/>
        <cfvo type="max"/>
        <color theme="9"/>
        <color rgb="FFFF0000"/>
      </colorScale>
    </cfRule>
    <cfRule type="colorScale" priority="8">
      <colorScale>
        <cfvo type="min"/>
        <cfvo type="max"/>
        <color theme="9" tint="0.39997558519241921"/>
        <color rgb="FFFF0000"/>
      </colorScale>
    </cfRule>
    <cfRule type="colorScale" priority="9">
      <colorScale>
        <cfvo type="min"/>
        <cfvo type="max"/>
        <color theme="9" tint="0.39997558519241921"/>
        <color rgb="FFFF0000"/>
      </colorScale>
    </cfRule>
    <cfRule type="colorScale" priority="10">
      <colorScale>
        <cfvo type="min"/>
        <cfvo type="max"/>
        <color theme="9"/>
        <color rgb="FFFF0000"/>
      </colorScale>
    </cfRule>
    <cfRule type="colorScale" priority="11">
      <colorScale>
        <cfvo type="min"/>
        <cfvo type="max"/>
        <color theme="9" tint="0.39997558519241921"/>
        <color rgb="FFFF0000"/>
      </colorScale>
    </cfRule>
    <cfRule type="colorScale" priority="12">
      <colorScale>
        <cfvo type="min"/>
        <cfvo type="max"/>
        <color theme="9" tint="0.39997558519241921"/>
        <color rgb="FFFF0000"/>
      </colorScale>
    </cfRule>
    <cfRule type="colorScale" priority="13">
      <colorScale>
        <cfvo type="min"/>
        <cfvo type="max"/>
        <color theme="9"/>
        <color rgb="FFFF0000"/>
      </colorScale>
    </cfRule>
    <cfRule type="colorScale" priority="14">
      <colorScale>
        <cfvo type="min"/>
        <cfvo type="max"/>
        <color theme="9" tint="0.39997558519241921"/>
        <color rgb="FFFF0000"/>
      </colorScale>
    </cfRule>
    <cfRule type="colorScale" priority="15">
      <colorScale>
        <cfvo type="min"/>
        <cfvo type="max"/>
        <color theme="9" tint="0.39997558519241921"/>
        <color rgb="FFFF0000"/>
      </colorScale>
    </cfRule>
    <cfRule type="colorScale" priority="16">
      <colorScale>
        <cfvo type="min"/>
        <cfvo type="max"/>
        <color theme="9"/>
        <color rgb="FFFF0000"/>
      </colorScale>
    </cfRule>
    <cfRule type="colorScale" priority="17">
      <colorScale>
        <cfvo type="min"/>
        <cfvo type="max"/>
        <color theme="9" tint="0.39997558519241921"/>
        <color rgb="FFFF0000"/>
      </colorScale>
    </cfRule>
    <cfRule type="colorScale" priority="18">
      <colorScale>
        <cfvo type="min"/>
        <cfvo type="max"/>
        <color theme="9" tint="0.39997558519241921"/>
        <color rgb="FFFF0000"/>
      </colorScale>
    </cfRule>
    <cfRule type="colorScale" priority="19">
      <colorScale>
        <cfvo type="min"/>
        <cfvo type="max"/>
        <color theme="9"/>
        <color rgb="FFFF0000"/>
      </colorScale>
    </cfRule>
    <cfRule type="colorScale" priority="20">
      <colorScale>
        <cfvo type="min"/>
        <cfvo type="max"/>
        <color theme="9" tint="0.39997558519241921"/>
        <color rgb="FFFF0000"/>
      </colorScale>
    </cfRule>
    <cfRule type="colorScale" priority="22">
      <colorScale>
        <cfvo type="min"/>
        <cfvo type="max"/>
        <color theme="9" tint="0.39997558519241921"/>
        <color rgb="FFFF0000"/>
      </colorScale>
    </cfRule>
    <cfRule type="colorScale" priority="23">
      <colorScale>
        <cfvo type="min"/>
        <cfvo type="max"/>
        <color theme="9"/>
        <color rgb="FFFF0000"/>
      </colorScale>
    </cfRule>
    <cfRule type="colorScale" priority="24">
      <colorScale>
        <cfvo type="min"/>
        <cfvo type="max"/>
        <color theme="9" tint="0.39997558519241921"/>
        <color rgb="FFFF0000"/>
      </colorScale>
    </cfRule>
  </conditionalFormatting>
  <conditionalFormatting sqref="S23:T23">
    <cfRule type="colorScale" priority="83">
      <colorScale>
        <cfvo type="min"/>
        <cfvo type="max"/>
        <color theme="9" tint="0.39997558519241921"/>
        <color rgb="FFFF0000"/>
      </colorScale>
    </cfRule>
    <cfRule type="colorScale" priority="84">
      <colorScale>
        <cfvo type="min"/>
        <cfvo type="max"/>
        <color theme="9"/>
        <color rgb="FFFF0000"/>
      </colorScale>
    </cfRule>
    <cfRule type="colorScale" priority="85">
      <colorScale>
        <cfvo type="min"/>
        <cfvo type="max"/>
        <color theme="9" tint="0.39997558519241921"/>
        <color rgb="FFFF0000"/>
      </colorScale>
    </cfRule>
    <cfRule type="colorScale" priority="86">
      <colorScale>
        <cfvo type="min"/>
        <cfvo type="max"/>
        <color theme="9" tint="0.39997558519241921"/>
        <color rgb="FFFF0000"/>
      </colorScale>
    </cfRule>
    <cfRule type="colorScale" priority="87">
      <colorScale>
        <cfvo type="min"/>
        <cfvo type="max"/>
        <color theme="9"/>
        <color rgb="FFFF0000"/>
      </colorScale>
    </cfRule>
    <cfRule type="colorScale" priority="88">
      <colorScale>
        <cfvo type="min"/>
        <cfvo type="max"/>
        <color theme="9" tint="0.39997558519241921"/>
        <color rgb="FFFF0000"/>
      </colorScale>
    </cfRule>
    <cfRule type="colorScale" priority="89">
      <colorScale>
        <cfvo type="min"/>
        <cfvo type="max"/>
        <color theme="9" tint="0.39997558519241921"/>
        <color rgb="FFFF0000"/>
      </colorScale>
    </cfRule>
    <cfRule type="colorScale" priority="90">
      <colorScale>
        <cfvo type="min"/>
        <cfvo type="max"/>
        <color theme="9"/>
        <color rgb="FFFF0000"/>
      </colorScale>
    </cfRule>
    <cfRule type="colorScale" priority="91">
      <colorScale>
        <cfvo type="min"/>
        <cfvo type="max"/>
        <color theme="9" tint="0.39997558519241921"/>
        <color rgb="FFFF0000"/>
      </colorScale>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ellIs" dxfId="203" priority="101" operator="equal">
      <formula>""</formula>
    </cfRule>
    <cfRule type="colorScale" priority="102">
      <colorScale>
        <cfvo type="min"/>
        <cfvo type="max"/>
        <color theme="9" tint="0.39997558519241921"/>
        <color rgb="FFFF0000"/>
      </colorScale>
    </cfRule>
    <cfRule type="colorScale" priority="103">
      <colorScale>
        <cfvo type="min"/>
        <cfvo type="max"/>
        <color theme="9"/>
        <color rgb="FFFF0000"/>
      </colorScale>
    </cfRule>
    <cfRule type="colorScale" priority="104">
      <colorScale>
        <cfvo type="min"/>
        <cfvo type="max"/>
        <color theme="9" tint="0.39997558519241921"/>
        <color rgb="FFFF0000"/>
      </colorScale>
    </cfRule>
  </conditionalFormatting>
  <conditionalFormatting sqref="U23">
    <cfRule type="colorScale" priority="76">
      <colorScale>
        <cfvo type="min"/>
        <cfvo type="max"/>
        <color theme="9" tint="0.39997558519241921"/>
        <color rgb="FFFF0000"/>
      </colorScale>
    </cfRule>
    <cfRule type="colorScale" priority="77">
      <colorScale>
        <cfvo type="min"/>
        <cfvo type="max"/>
        <color theme="9"/>
        <color rgb="FFFF0000"/>
      </colorScale>
    </cfRule>
    <cfRule type="colorScale" priority="78">
      <colorScale>
        <cfvo type="min"/>
        <cfvo type="max"/>
        <color theme="9" tint="0.39997558519241921"/>
        <color rgb="FFFF0000"/>
      </colorScale>
    </cfRule>
    <cfRule type="cellIs" dxfId="202" priority="79" operator="equal">
      <formula>""</formula>
    </cfRule>
    <cfRule type="colorScale" priority="80">
      <colorScale>
        <cfvo type="min"/>
        <cfvo type="max"/>
        <color theme="9" tint="0.39997558519241921"/>
        <color rgb="FFFF0000"/>
      </colorScale>
    </cfRule>
    <cfRule type="colorScale" priority="81">
      <colorScale>
        <cfvo type="min"/>
        <cfvo type="max"/>
        <color theme="9"/>
        <color rgb="FFFF0000"/>
      </colorScale>
    </cfRule>
    <cfRule type="colorScale" priority="82">
      <colorScale>
        <cfvo type="min"/>
        <cfvo type="max"/>
        <color theme="9" tint="0.39997558519241921"/>
        <color rgb="FFFF0000"/>
      </colorScale>
    </cfRule>
  </conditionalFormatting>
  <conditionalFormatting sqref="U19:V19">
    <cfRule type="colorScale" priority="439">
      <colorScale>
        <cfvo type="min"/>
        <cfvo type="max"/>
        <color theme="9" tint="0.39997558519241921"/>
        <color rgb="FFFF0000"/>
      </colorScale>
    </cfRule>
    <cfRule type="colorScale" priority="440">
      <colorScale>
        <cfvo type="min"/>
        <cfvo type="max"/>
        <color theme="9"/>
        <color rgb="FFFF0000"/>
      </colorScale>
    </cfRule>
    <cfRule type="colorScale" priority="441">
      <colorScale>
        <cfvo type="min"/>
        <cfvo type="max"/>
        <color theme="9" tint="0.39997558519241921"/>
        <color rgb="FFFF0000"/>
      </colorScale>
    </cfRule>
    <cfRule type="colorScale" priority="442">
      <colorScale>
        <cfvo type="min"/>
        <cfvo type="max"/>
        <color theme="9" tint="0.39997558519241921"/>
        <color rgb="FFFF0000"/>
      </colorScale>
    </cfRule>
    <cfRule type="colorScale" priority="443">
      <colorScale>
        <cfvo type="min"/>
        <cfvo type="max"/>
        <color theme="9"/>
        <color rgb="FFFF0000"/>
      </colorScale>
    </cfRule>
    <cfRule type="colorScale" priority="444">
      <colorScale>
        <cfvo type="min"/>
        <cfvo type="max"/>
        <color theme="9" tint="0.39997558519241921"/>
        <color rgb="FFFF0000"/>
      </colorScale>
    </cfRule>
    <cfRule type="colorScale" priority="445">
      <colorScale>
        <cfvo type="min"/>
        <cfvo type="max"/>
        <color theme="9" tint="0.39997558519241921"/>
        <color rgb="FFFF0000"/>
      </colorScale>
    </cfRule>
    <cfRule type="colorScale" priority="446">
      <colorScale>
        <cfvo type="min"/>
        <cfvo type="max"/>
        <color theme="9"/>
        <color rgb="FFFF0000"/>
      </colorScale>
    </cfRule>
    <cfRule type="colorScale" priority="447">
      <colorScale>
        <cfvo type="min"/>
        <cfvo type="max"/>
        <color theme="9" tint="0.39997558519241921"/>
        <color rgb="FFFF0000"/>
      </colorScale>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olorScale" priority="454">
      <colorScale>
        <cfvo type="min"/>
        <cfvo type="max"/>
        <color theme="9" tint="0.39997558519241921"/>
        <color rgb="FFFF0000"/>
      </colorScale>
    </cfRule>
    <cfRule type="colorScale" priority="455">
      <colorScale>
        <cfvo type="min"/>
        <cfvo type="max"/>
        <color theme="9"/>
        <color rgb="FFFF0000"/>
      </colorScale>
    </cfRule>
    <cfRule type="colorScale" priority="456">
      <colorScale>
        <cfvo type="min"/>
        <cfvo type="max"/>
        <color theme="9" tint="0.39997558519241921"/>
        <color rgb="FFFF0000"/>
      </colorScale>
    </cfRule>
    <cfRule type="cellIs" dxfId="201" priority="457" operator="equal">
      <formula>""</formula>
    </cfRule>
    <cfRule type="colorScale" priority="458">
      <colorScale>
        <cfvo type="min"/>
        <cfvo type="max"/>
        <color theme="9" tint="0.39997558519241921"/>
        <color rgb="FFFF0000"/>
      </colorScale>
    </cfRule>
    <cfRule type="colorScale" priority="459">
      <colorScale>
        <cfvo type="min"/>
        <cfvo type="max"/>
        <color theme="9"/>
        <color rgb="FFFF0000"/>
      </colorScale>
    </cfRule>
    <cfRule type="colorScale" priority="460">
      <colorScale>
        <cfvo type="min"/>
        <cfvo type="max"/>
        <color theme="9" tint="0.39997558519241921"/>
        <color rgb="FFFF0000"/>
      </colorScale>
    </cfRule>
  </conditionalFormatting>
  <conditionalFormatting sqref="U20:V20">
    <cfRule type="colorScale" priority="294">
      <colorScale>
        <cfvo type="min"/>
        <cfvo type="max"/>
        <color theme="9" tint="0.39997558519241921"/>
        <color rgb="FFFF0000"/>
      </colorScale>
    </cfRule>
    <cfRule type="colorScale" priority="295">
      <colorScale>
        <cfvo type="min"/>
        <cfvo type="max"/>
        <color theme="9"/>
        <color rgb="FFFF0000"/>
      </colorScale>
    </cfRule>
    <cfRule type="colorScale" priority="296">
      <colorScale>
        <cfvo type="min"/>
        <cfvo type="max"/>
        <color theme="9" tint="0.39997558519241921"/>
        <color rgb="FFFF0000"/>
      </colorScale>
    </cfRule>
    <cfRule type="colorScale" priority="297">
      <colorScale>
        <cfvo type="min"/>
        <cfvo type="max"/>
        <color theme="9" tint="0.39997558519241921"/>
        <color rgb="FFFF0000"/>
      </colorScale>
    </cfRule>
    <cfRule type="colorScale" priority="298">
      <colorScale>
        <cfvo type="min"/>
        <cfvo type="max"/>
        <color theme="9"/>
        <color rgb="FFFF0000"/>
      </colorScale>
    </cfRule>
    <cfRule type="colorScale" priority="299">
      <colorScale>
        <cfvo type="min"/>
        <cfvo type="max"/>
        <color theme="9" tint="0.39997558519241921"/>
        <color rgb="FFFF0000"/>
      </colorScale>
    </cfRule>
    <cfRule type="colorScale" priority="300">
      <colorScale>
        <cfvo type="min"/>
        <cfvo type="max"/>
        <color theme="9" tint="0.39997558519241921"/>
        <color rgb="FFFF0000"/>
      </colorScale>
    </cfRule>
    <cfRule type="colorScale" priority="301">
      <colorScale>
        <cfvo type="min"/>
        <cfvo type="max"/>
        <color theme="9"/>
        <color rgb="FFFF0000"/>
      </colorScale>
    </cfRule>
    <cfRule type="colorScale" priority="302">
      <colorScale>
        <cfvo type="min"/>
        <cfvo type="max"/>
        <color theme="9" tint="0.39997558519241921"/>
        <color rgb="FFFF0000"/>
      </colorScale>
    </cfRule>
    <cfRule type="colorScale" priority="303">
      <colorScale>
        <cfvo type="min"/>
        <cfvo type="max"/>
        <color theme="9" tint="0.39997558519241921"/>
        <color rgb="FFFF0000"/>
      </colorScale>
    </cfRule>
    <cfRule type="colorScale" priority="304">
      <colorScale>
        <cfvo type="min"/>
        <cfvo type="max"/>
        <color theme="9"/>
        <color rgb="FFFF0000"/>
      </colorScale>
    </cfRule>
    <cfRule type="colorScale" priority="305">
      <colorScale>
        <cfvo type="min"/>
        <cfvo type="max"/>
        <color theme="9" tint="0.39997558519241921"/>
        <color rgb="FFFF0000"/>
      </colorScale>
    </cfRule>
    <cfRule type="colorScale" priority="306">
      <colorScale>
        <cfvo type="min"/>
        <cfvo type="max"/>
        <color theme="9" tint="0.39997558519241921"/>
        <color rgb="FFFF0000"/>
      </colorScale>
    </cfRule>
    <cfRule type="colorScale" priority="307">
      <colorScale>
        <cfvo type="min"/>
        <cfvo type="max"/>
        <color theme="9"/>
        <color rgb="FFFF0000"/>
      </colorScale>
    </cfRule>
    <cfRule type="colorScale" priority="308">
      <colorScale>
        <cfvo type="min"/>
        <cfvo type="max"/>
        <color theme="9" tint="0.39997558519241921"/>
        <color rgb="FFFF0000"/>
      </colorScale>
    </cfRule>
    <cfRule type="colorScale" priority="309">
      <colorScale>
        <cfvo type="min"/>
        <cfvo type="max"/>
        <color theme="9" tint="0.39997558519241921"/>
        <color rgb="FFFF0000"/>
      </colorScale>
    </cfRule>
    <cfRule type="colorScale" priority="310">
      <colorScale>
        <cfvo type="min"/>
        <cfvo type="max"/>
        <color theme="9"/>
        <color rgb="FFFF0000"/>
      </colorScale>
    </cfRule>
    <cfRule type="colorScale" priority="311">
      <colorScale>
        <cfvo type="min"/>
        <cfvo type="max"/>
        <color theme="9" tint="0.39997558519241921"/>
        <color rgb="FFFF0000"/>
      </colorScale>
    </cfRule>
    <cfRule type="cellIs" dxfId="200" priority="312" operator="equal">
      <formula>""</formula>
    </cfRule>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onditionalFormatting>
  <conditionalFormatting sqref="U21:V21">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olorScale" priority="187">
      <colorScale>
        <cfvo type="min"/>
        <cfvo type="max"/>
        <color theme="9" tint="0.39997558519241921"/>
        <color rgb="FFFF0000"/>
      </colorScale>
    </cfRule>
    <cfRule type="colorScale" priority="188">
      <colorScale>
        <cfvo type="min"/>
        <cfvo type="max"/>
        <color theme="9"/>
        <color rgb="FFFF0000"/>
      </colorScale>
    </cfRule>
    <cfRule type="colorScale" priority="189">
      <colorScale>
        <cfvo type="min"/>
        <cfvo type="max"/>
        <color theme="9" tint="0.39997558519241921"/>
        <color rgb="FFFF0000"/>
      </colorScale>
    </cfRule>
    <cfRule type="colorScale" priority="190">
      <colorScale>
        <cfvo type="min"/>
        <cfvo type="max"/>
        <color theme="9" tint="0.39997558519241921"/>
        <color rgb="FFFF0000"/>
      </colorScale>
    </cfRule>
    <cfRule type="colorScale" priority="191">
      <colorScale>
        <cfvo type="min"/>
        <cfvo type="max"/>
        <color theme="9"/>
        <color rgb="FFFF0000"/>
      </colorScale>
    </cfRule>
    <cfRule type="colorScale" priority="192">
      <colorScale>
        <cfvo type="min"/>
        <cfvo type="max"/>
        <color theme="9" tint="0.39997558519241921"/>
        <color rgb="FFFF0000"/>
      </colorScale>
    </cfRule>
    <cfRule type="colorScale" priority="193">
      <colorScale>
        <cfvo type="min"/>
        <cfvo type="max"/>
        <color theme="9" tint="0.39997558519241921"/>
        <color rgb="FFFF0000"/>
      </colorScale>
    </cfRule>
    <cfRule type="colorScale" priority="194">
      <colorScale>
        <cfvo type="min"/>
        <cfvo type="max"/>
        <color theme="9"/>
        <color rgb="FFFF0000"/>
      </colorScale>
    </cfRule>
    <cfRule type="colorScale" priority="195">
      <colorScale>
        <cfvo type="min"/>
        <cfvo type="max"/>
        <color theme="9" tint="0.39997558519241921"/>
        <color rgb="FFFF0000"/>
      </colorScale>
    </cfRule>
    <cfRule type="cellIs" dxfId="199" priority="196" operator="equal">
      <formula>""</formula>
    </cfRule>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onditionalFormatting>
  <conditionalFormatting sqref="V23">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olorScale" priority="60">
      <colorScale>
        <cfvo type="min"/>
        <cfvo type="max"/>
        <color theme="9" tint="0.39997558519241921"/>
        <color rgb="FFFF0000"/>
      </colorScale>
    </cfRule>
    <cfRule type="colorScale" priority="61">
      <colorScale>
        <cfvo type="min"/>
        <cfvo type="max"/>
        <color theme="9"/>
        <color rgb="FFFF0000"/>
      </colorScale>
    </cfRule>
    <cfRule type="colorScale" priority="62">
      <colorScale>
        <cfvo type="min"/>
        <cfvo type="max"/>
        <color theme="9" tint="0.39997558519241921"/>
        <color rgb="FFFF0000"/>
      </colorScale>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ellIs" dxfId="198" priority="72" operator="equal">
      <formula>""</formula>
    </cfRule>
    <cfRule type="colorScale" priority="73">
      <colorScale>
        <cfvo type="min"/>
        <cfvo type="max"/>
        <color theme="9" tint="0.39997558519241921"/>
        <color rgb="FFFF0000"/>
      </colorScale>
    </cfRule>
    <cfRule type="colorScale" priority="74">
      <colorScale>
        <cfvo type="min"/>
        <cfvo type="max"/>
        <color theme="9"/>
        <color rgb="FFFF0000"/>
      </colorScale>
    </cfRule>
    <cfRule type="colorScale" priority="75">
      <colorScale>
        <cfvo type="min"/>
        <cfvo type="max"/>
        <color theme="9" tint="0.39997558519241921"/>
        <color rgb="FFFF0000"/>
      </colorScale>
    </cfRule>
  </conditionalFormatting>
  <conditionalFormatting sqref="W19">
    <cfRule type="colorScale" priority="432">
      <colorScale>
        <cfvo type="min"/>
        <cfvo type="max"/>
        <color theme="9" tint="0.39997558519241921"/>
        <color rgb="FFFF0000"/>
      </colorScale>
    </cfRule>
    <cfRule type="colorScale" priority="433">
      <colorScale>
        <cfvo type="min"/>
        <cfvo type="max"/>
        <color theme="9"/>
        <color rgb="FFFF0000"/>
      </colorScale>
    </cfRule>
    <cfRule type="colorScale" priority="434">
      <colorScale>
        <cfvo type="min"/>
        <cfvo type="max"/>
        <color theme="9" tint="0.39997558519241921"/>
        <color rgb="FFFF0000"/>
      </colorScale>
    </cfRule>
    <cfRule type="cellIs" dxfId="197" priority="435" operator="equal">
      <formula>""</formula>
    </cfRule>
    <cfRule type="colorScale" priority="436">
      <colorScale>
        <cfvo type="min"/>
        <cfvo type="max"/>
        <color theme="9" tint="0.39997558519241921"/>
        <color rgb="FFFF0000"/>
      </colorScale>
    </cfRule>
    <cfRule type="colorScale" priority="437">
      <colorScale>
        <cfvo type="min"/>
        <cfvo type="max"/>
        <color theme="9"/>
        <color rgb="FFFF0000"/>
      </colorScale>
    </cfRule>
    <cfRule type="colorScale" priority="438">
      <colorScale>
        <cfvo type="min"/>
        <cfvo type="max"/>
        <color theme="9" tint="0.39997558519241921"/>
        <color rgb="FFFF0000"/>
      </colorScale>
    </cfRule>
  </conditionalFormatting>
  <conditionalFormatting sqref="W20:W21">
    <cfRule type="colorScale" priority="287">
      <colorScale>
        <cfvo type="min"/>
        <cfvo type="max"/>
        <color theme="9" tint="0.39997558519241921"/>
        <color rgb="FFFF0000"/>
      </colorScale>
    </cfRule>
    <cfRule type="colorScale" priority="288">
      <colorScale>
        <cfvo type="min"/>
        <cfvo type="max"/>
        <color theme="9"/>
        <color rgb="FFFF0000"/>
      </colorScale>
    </cfRule>
    <cfRule type="colorScale" priority="289">
      <colorScale>
        <cfvo type="min"/>
        <cfvo type="max"/>
        <color theme="9" tint="0.39997558519241921"/>
        <color rgb="FFFF0000"/>
      </colorScale>
    </cfRule>
    <cfRule type="cellIs" dxfId="196" priority="290" operator="equal">
      <formula>""</formula>
    </cfRule>
    <cfRule type="colorScale" priority="291">
      <colorScale>
        <cfvo type="min"/>
        <cfvo type="max"/>
        <color theme="9" tint="0.39997558519241921"/>
        <color rgb="FFFF0000"/>
      </colorScale>
    </cfRule>
    <cfRule type="colorScale" priority="292">
      <colorScale>
        <cfvo type="min"/>
        <cfvo type="max"/>
        <color theme="9"/>
        <color rgb="FFFF0000"/>
      </colorScale>
    </cfRule>
    <cfRule type="colorScale" priority="293">
      <colorScale>
        <cfvo type="min"/>
        <cfvo type="max"/>
        <color theme="9" tint="0.39997558519241921"/>
        <color rgb="FFFF0000"/>
      </colorScale>
    </cfRule>
  </conditionalFormatting>
  <conditionalFormatting sqref="W23">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ellIs" dxfId="195" priority="50" operator="equal">
      <formula>""</formula>
    </cfRule>
    <cfRule type="colorScale" priority="51">
      <colorScale>
        <cfvo type="min"/>
        <cfvo type="max"/>
        <color theme="9" tint="0.39997558519241921"/>
        <color rgb="FFFF0000"/>
      </colorScale>
    </cfRule>
    <cfRule type="colorScale" priority="52">
      <colorScale>
        <cfvo type="min"/>
        <cfvo type="max"/>
        <color theme="9"/>
        <color rgb="FFFF0000"/>
      </colorScale>
    </cfRule>
    <cfRule type="colorScale" priority="53">
      <colorScale>
        <cfvo type="min"/>
        <cfvo type="max"/>
        <color theme="9" tint="0.39997558519241921"/>
        <color rgb="FFFF0000"/>
      </colorScale>
    </cfRule>
  </conditionalFormatting>
  <conditionalFormatting sqref="X19">
    <cfRule type="colorScale" priority="410">
      <colorScale>
        <cfvo type="min"/>
        <cfvo type="max"/>
        <color theme="9" tint="0.39997558519241921"/>
        <color rgb="FFFF0000"/>
      </colorScale>
    </cfRule>
    <cfRule type="colorScale" priority="411">
      <colorScale>
        <cfvo type="min"/>
        <cfvo type="max"/>
        <color theme="9"/>
        <color rgb="FFFF0000"/>
      </colorScale>
    </cfRule>
    <cfRule type="colorScale" priority="412">
      <colorScale>
        <cfvo type="min"/>
        <cfvo type="max"/>
        <color theme="9" tint="0.39997558519241921"/>
        <color rgb="FFFF0000"/>
      </colorScale>
    </cfRule>
    <cfRule type="colorScale" priority="413">
      <colorScale>
        <cfvo type="min"/>
        <cfvo type="max"/>
        <color theme="9" tint="0.39997558519241921"/>
        <color rgb="FFFF0000"/>
      </colorScale>
    </cfRule>
    <cfRule type="colorScale" priority="414">
      <colorScale>
        <cfvo type="min"/>
        <cfvo type="max"/>
        <color theme="9"/>
        <color rgb="FFFF0000"/>
      </colorScale>
    </cfRule>
    <cfRule type="colorScale" priority="415">
      <colorScale>
        <cfvo type="min"/>
        <cfvo type="max"/>
        <color theme="9" tint="0.39997558519241921"/>
        <color rgb="FFFF0000"/>
      </colorScale>
    </cfRule>
    <cfRule type="colorScale" priority="416">
      <colorScale>
        <cfvo type="min"/>
        <cfvo type="max"/>
        <color theme="9" tint="0.39997558519241921"/>
        <color rgb="FFFF0000"/>
      </colorScale>
    </cfRule>
    <cfRule type="colorScale" priority="417">
      <colorScale>
        <cfvo type="min"/>
        <cfvo type="max"/>
        <color theme="9"/>
        <color rgb="FFFF0000"/>
      </colorScale>
    </cfRule>
    <cfRule type="colorScale" priority="418">
      <colorScale>
        <cfvo type="min"/>
        <cfvo type="max"/>
        <color theme="9" tint="0.39997558519241921"/>
        <color rgb="FFFF0000"/>
      </colorScale>
    </cfRule>
    <cfRule type="colorScale" priority="419">
      <colorScale>
        <cfvo type="min"/>
        <cfvo type="max"/>
        <color theme="9" tint="0.39997558519241921"/>
        <color rgb="FFFF0000"/>
      </colorScale>
    </cfRule>
    <cfRule type="colorScale" priority="420">
      <colorScale>
        <cfvo type="min"/>
        <cfvo type="max"/>
        <color theme="9"/>
        <color rgb="FFFF0000"/>
      </colorScale>
    </cfRule>
    <cfRule type="colorScale" priority="421">
      <colorScale>
        <cfvo type="min"/>
        <cfvo type="max"/>
        <color theme="9" tint="0.39997558519241921"/>
        <color rgb="FFFF0000"/>
      </colorScale>
    </cfRule>
    <cfRule type="colorScale" priority="422">
      <colorScale>
        <cfvo type="min"/>
        <cfvo type="max"/>
        <color theme="9" tint="0.39997558519241921"/>
        <color rgb="FFFF0000"/>
      </colorScale>
    </cfRule>
    <cfRule type="colorScale" priority="423">
      <colorScale>
        <cfvo type="min"/>
        <cfvo type="max"/>
        <color theme="9"/>
        <color rgb="FFFF0000"/>
      </colorScale>
    </cfRule>
    <cfRule type="colorScale" priority="424">
      <colorScale>
        <cfvo type="min"/>
        <cfvo type="max"/>
        <color theme="9" tint="0.39997558519241921"/>
        <color rgb="FFFF0000"/>
      </colorScale>
    </cfRule>
    <cfRule type="colorScale" priority="425">
      <colorScale>
        <cfvo type="min"/>
        <cfvo type="max"/>
        <color theme="9" tint="0.39997558519241921"/>
        <color rgb="FFFF0000"/>
      </colorScale>
    </cfRule>
    <cfRule type="colorScale" priority="426">
      <colorScale>
        <cfvo type="min"/>
        <cfvo type="max"/>
        <color theme="9"/>
        <color rgb="FFFF0000"/>
      </colorScale>
    </cfRule>
    <cfRule type="colorScale" priority="427">
      <colorScale>
        <cfvo type="min"/>
        <cfvo type="max"/>
        <color theme="9" tint="0.39997558519241921"/>
        <color rgb="FFFF0000"/>
      </colorScale>
    </cfRule>
    <cfRule type="cellIs" dxfId="194" priority="428" operator="equal">
      <formula>""</formula>
    </cfRule>
    <cfRule type="colorScale" priority="429">
      <colorScale>
        <cfvo type="min"/>
        <cfvo type="max"/>
        <color theme="9" tint="0.39997558519241921"/>
        <color rgb="FFFF0000"/>
      </colorScale>
    </cfRule>
    <cfRule type="colorScale" priority="430">
      <colorScale>
        <cfvo type="min"/>
        <cfvo type="max"/>
        <color theme="9"/>
        <color rgb="FFFF0000"/>
      </colorScale>
    </cfRule>
    <cfRule type="colorScale" priority="431">
      <colorScale>
        <cfvo type="min"/>
        <cfvo type="max"/>
        <color theme="9" tint="0.39997558519241921"/>
        <color rgb="FFFF0000"/>
      </colorScale>
    </cfRule>
  </conditionalFormatting>
  <conditionalFormatting sqref="X20:AB20">
    <cfRule type="colorScale" priority="265">
      <colorScale>
        <cfvo type="min"/>
        <cfvo type="max"/>
        <color theme="9" tint="0.39997558519241921"/>
        <color rgb="FFFF0000"/>
      </colorScale>
    </cfRule>
    <cfRule type="colorScale" priority="266">
      <colorScale>
        <cfvo type="min"/>
        <cfvo type="max"/>
        <color theme="9"/>
        <color rgb="FFFF0000"/>
      </colorScale>
    </cfRule>
    <cfRule type="colorScale" priority="267">
      <colorScale>
        <cfvo type="min"/>
        <cfvo type="max"/>
        <color theme="9" tint="0.39997558519241921"/>
        <color rgb="FFFF0000"/>
      </colorScale>
    </cfRule>
    <cfRule type="colorScale" priority="268">
      <colorScale>
        <cfvo type="min"/>
        <cfvo type="max"/>
        <color theme="9" tint="0.39997558519241921"/>
        <color rgb="FFFF0000"/>
      </colorScale>
    </cfRule>
    <cfRule type="colorScale" priority="269">
      <colorScale>
        <cfvo type="min"/>
        <cfvo type="max"/>
        <color theme="9"/>
        <color rgb="FFFF0000"/>
      </colorScale>
    </cfRule>
    <cfRule type="colorScale" priority="270">
      <colorScale>
        <cfvo type="min"/>
        <cfvo type="max"/>
        <color theme="9" tint="0.39997558519241921"/>
        <color rgb="FFFF0000"/>
      </colorScale>
    </cfRule>
    <cfRule type="colorScale" priority="271">
      <colorScale>
        <cfvo type="min"/>
        <cfvo type="max"/>
        <color theme="9" tint="0.39997558519241921"/>
        <color rgb="FFFF0000"/>
      </colorScale>
    </cfRule>
    <cfRule type="colorScale" priority="272">
      <colorScale>
        <cfvo type="min"/>
        <cfvo type="max"/>
        <color theme="9"/>
        <color rgb="FFFF0000"/>
      </colorScale>
    </cfRule>
    <cfRule type="colorScale" priority="273">
      <colorScale>
        <cfvo type="min"/>
        <cfvo type="max"/>
        <color theme="9" tint="0.39997558519241921"/>
        <color rgb="FFFF0000"/>
      </colorScale>
    </cfRule>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olorScale" priority="280">
      <colorScale>
        <cfvo type="min"/>
        <cfvo type="max"/>
        <color theme="9" tint="0.39997558519241921"/>
        <color rgb="FFFF0000"/>
      </colorScale>
    </cfRule>
    <cfRule type="colorScale" priority="281">
      <colorScale>
        <cfvo type="min"/>
        <cfvo type="max"/>
        <color theme="9"/>
        <color rgb="FFFF0000"/>
      </colorScale>
    </cfRule>
    <cfRule type="colorScale" priority="282">
      <colorScale>
        <cfvo type="min"/>
        <cfvo type="max"/>
        <color theme="9" tint="0.39997558519241921"/>
        <color rgb="FFFF0000"/>
      </colorScale>
    </cfRule>
    <cfRule type="cellIs" dxfId="193" priority="283" operator="equal">
      <formula>""</formula>
    </cfRule>
    <cfRule type="colorScale" priority="284">
      <colorScale>
        <cfvo type="min"/>
        <cfvo type="max"/>
        <color theme="9" tint="0.39997558519241921"/>
        <color rgb="FFFF0000"/>
      </colorScale>
    </cfRule>
    <cfRule type="colorScale" priority="285">
      <colorScale>
        <cfvo type="min"/>
        <cfvo type="max"/>
        <color theme="9"/>
        <color rgb="FFFF0000"/>
      </colorScale>
    </cfRule>
    <cfRule type="colorScale" priority="286">
      <colorScale>
        <cfvo type="min"/>
        <cfvo type="max"/>
        <color theme="9" tint="0.39997558519241921"/>
        <color rgb="FFFF0000"/>
      </colorScale>
    </cfRule>
  </conditionalFormatting>
  <conditionalFormatting sqref="X21:AB21">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olorScale" priority="171">
      <colorScale>
        <cfvo type="min"/>
        <cfvo type="max"/>
        <color theme="9" tint="0.39997558519241921"/>
        <color rgb="FFFF0000"/>
      </colorScale>
    </cfRule>
    <cfRule type="colorScale" priority="172">
      <colorScale>
        <cfvo type="min"/>
        <cfvo type="max"/>
        <color theme="9"/>
        <color rgb="FFFF0000"/>
      </colorScale>
    </cfRule>
    <cfRule type="colorScale" priority="173">
      <colorScale>
        <cfvo type="min"/>
        <cfvo type="max"/>
        <color theme="9" tint="0.39997558519241921"/>
        <color rgb="FFFF0000"/>
      </colorScale>
    </cfRule>
    <cfRule type="cellIs" dxfId="192" priority="174" operator="equal">
      <formula>""</formula>
    </cfRule>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onditionalFormatting>
  <conditionalFormatting sqref="X23:AP2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191"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Y13">
    <cfRule type="colorScale" priority="638">
      <colorScale>
        <cfvo type="min"/>
        <cfvo type="max"/>
        <color theme="9" tint="0.39997558519241921"/>
        <color rgb="FFFF0000"/>
      </colorScale>
    </cfRule>
    <cfRule type="colorScale" priority="639">
      <colorScale>
        <cfvo type="min"/>
        <cfvo type="max"/>
        <color theme="9"/>
        <color rgb="FFFF0000"/>
      </colorScale>
    </cfRule>
    <cfRule type="colorScale" priority="640">
      <colorScale>
        <cfvo type="min"/>
        <cfvo type="max"/>
        <color theme="9" tint="0.39997558519241921"/>
        <color rgb="FFFF0000"/>
      </colorScale>
    </cfRule>
    <cfRule type="cellIs" dxfId="190" priority="641" operator="equal">
      <formula>""</formula>
    </cfRule>
    <cfRule type="colorScale" priority="642">
      <colorScale>
        <cfvo type="min"/>
        <cfvo type="max"/>
        <color theme="9" tint="0.39997558519241921"/>
        <color rgb="FFFF0000"/>
      </colorScale>
    </cfRule>
    <cfRule type="colorScale" priority="643">
      <colorScale>
        <cfvo type="min"/>
        <cfvo type="max"/>
        <color theme="9"/>
        <color rgb="FFFF0000"/>
      </colorScale>
    </cfRule>
    <cfRule type="colorScale" priority="644">
      <colorScale>
        <cfvo type="min"/>
        <cfvo type="max"/>
        <color theme="9" tint="0.39997558519241921"/>
        <color rgb="FFFF0000"/>
      </colorScale>
    </cfRule>
  </conditionalFormatting>
  <conditionalFormatting sqref="Y19">
    <cfRule type="colorScale" priority="403">
      <colorScale>
        <cfvo type="min"/>
        <cfvo type="max"/>
        <color theme="9" tint="0.39997558519241921"/>
        <color rgb="FFFF0000"/>
      </colorScale>
    </cfRule>
    <cfRule type="colorScale" priority="404">
      <colorScale>
        <cfvo type="min"/>
        <cfvo type="max"/>
        <color theme="9"/>
        <color rgb="FFFF0000"/>
      </colorScale>
    </cfRule>
    <cfRule type="colorScale" priority="405">
      <colorScale>
        <cfvo type="min"/>
        <cfvo type="max"/>
        <color theme="9" tint="0.39997558519241921"/>
        <color rgb="FFFF0000"/>
      </colorScale>
    </cfRule>
    <cfRule type="cellIs" dxfId="189" priority="406" operator="equal">
      <formula>""</formula>
    </cfRule>
    <cfRule type="colorScale" priority="407">
      <colorScale>
        <cfvo type="min"/>
        <cfvo type="max"/>
        <color theme="9" tint="0.39997558519241921"/>
        <color rgb="FFFF0000"/>
      </colorScale>
    </cfRule>
    <cfRule type="colorScale" priority="408">
      <colorScale>
        <cfvo type="min"/>
        <cfvo type="max"/>
        <color theme="9"/>
        <color rgb="FFFF0000"/>
      </colorScale>
    </cfRule>
    <cfRule type="colorScale" priority="409">
      <colorScale>
        <cfvo type="min"/>
        <cfvo type="max"/>
        <color theme="9" tint="0.39997558519241921"/>
        <color rgb="FFFF0000"/>
      </colorScale>
    </cfRule>
  </conditionalFormatting>
  <conditionalFormatting sqref="Z19:AA19">
    <cfRule type="colorScale" priority="381">
      <colorScale>
        <cfvo type="min"/>
        <cfvo type="max"/>
        <color theme="9" tint="0.39997558519241921"/>
        <color rgb="FFFF0000"/>
      </colorScale>
    </cfRule>
    <cfRule type="colorScale" priority="382">
      <colorScale>
        <cfvo type="min"/>
        <cfvo type="max"/>
        <color theme="9"/>
        <color rgb="FFFF0000"/>
      </colorScale>
    </cfRule>
    <cfRule type="colorScale" priority="383">
      <colorScale>
        <cfvo type="min"/>
        <cfvo type="max"/>
        <color theme="9" tint="0.39997558519241921"/>
        <color rgb="FFFF0000"/>
      </colorScale>
    </cfRule>
    <cfRule type="colorScale" priority="384">
      <colorScale>
        <cfvo type="min"/>
        <cfvo type="max"/>
        <color theme="9" tint="0.39997558519241921"/>
        <color rgb="FFFF0000"/>
      </colorScale>
    </cfRule>
    <cfRule type="colorScale" priority="385">
      <colorScale>
        <cfvo type="min"/>
        <cfvo type="max"/>
        <color theme="9"/>
        <color rgb="FFFF0000"/>
      </colorScale>
    </cfRule>
    <cfRule type="colorScale" priority="386">
      <colorScale>
        <cfvo type="min"/>
        <cfvo type="max"/>
        <color theme="9" tint="0.39997558519241921"/>
        <color rgb="FFFF0000"/>
      </colorScale>
    </cfRule>
    <cfRule type="colorScale" priority="387">
      <colorScale>
        <cfvo type="min"/>
        <cfvo type="max"/>
        <color theme="9" tint="0.39997558519241921"/>
        <color rgb="FFFF0000"/>
      </colorScale>
    </cfRule>
    <cfRule type="colorScale" priority="388">
      <colorScale>
        <cfvo type="min"/>
        <cfvo type="max"/>
        <color theme="9"/>
        <color rgb="FFFF0000"/>
      </colorScale>
    </cfRule>
    <cfRule type="colorScale" priority="389">
      <colorScale>
        <cfvo type="min"/>
        <cfvo type="max"/>
        <color theme="9" tint="0.39997558519241921"/>
        <color rgb="FFFF0000"/>
      </colorScale>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ellIs" dxfId="188" priority="399" operator="equal">
      <formula>""</formula>
    </cfRule>
    <cfRule type="colorScale" priority="400">
      <colorScale>
        <cfvo type="min"/>
        <cfvo type="max"/>
        <color theme="9" tint="0.39997558519241921"/>
        <color rgb="FFFF0000"/>
      </colorScale>
    </cfRule>
    <cfRule type="colorScale" priority="401">
      <colorScale>
        <cfvo type="min"/>
        <cfvo type="max"/>
        <color theme="9"/>
        <color rgb="FFFF0000"/>
      </colorScale>
    </cfRule>
    <cfRule type="colorScale" priority="402">
      <colorScale>
        <cfvo type="min"/>
        <cfvo type="max"/>
        <color theme="9" tint="0.39997558519241921"/>
        <color rgb="FFFF0000"/>
      </colorScale>
    </cfRule>
  </conditionalFormatting>
  <conditionalFormatting sqref="Z13:AP13">
    <cfRule type="colorScale" priority="616">
      <colorScale>
        <cfvo type="min"/>
        <cfvo type="max"/>
        <color theme="9" tint="0.39997558519241921"/>
        <color rgb="FFFF0000"/>
      </colorScale>
    </cfRule>
    <cfRule type="colorScale" priority="617">
      <colorScale>
        <cfvo type="min"/>
        <cfvo type="max"/>
        <color theme="9"/>
        <color rgb="FFFF0000"/>
      </colorScale>
    </cfRule>
    <cfRule type="colorScale" priority="618">
      <colorScale>
        <cfvo type="min"/>
        <cfvo type="max"/>
        <color theme="9" tint="0.39997558519241921"/>
        <color rgb="FFFF0000"/>
      </colorScale>
    </cfRule>
    <cfRule type="colorScale" priority="619">
      <colorScale>
        <cfvo type="min"/>
        <cfvo type="max"/>
        <color theme="9" tint="0.39997558519241921"/>
        <color rgb="FFFF0000"/>
      </colorScale>
    </cfRule>
    <cfRule type="colorScale" priority="620">
      <colorScale>
        <cfvo type="min"/>
        <cfvo type="max"/>
        <color theme="9"/>
        <color rgb="FFFF0000"/>
      </colorScale>
    </cfRule>
    <cfRule type="colorScale" priority="621">
      <colorScale>
        <cfvo type="min"/>
        <cfvo type="max"/>
        <color theme="9" tint="0.39997558519241921"/>
        <color rgb="FFFF0000"/>
      </colorScale>
    </cfRule>
    <cfRule type="colorScale" priority="622">
      <colorScale>
        <cfvo type="min"/>
        <cfvo type="max"/>
        <color theme="9" tint="0.39997558519241921"/>
        <color rgb="FFFF0000"/>
      </colorScale>
    </cfRule>
    <cfRule type="colorScale" priority="623">
      <colorScale>
        <cfvo type="min"/>
        <cfvo type="max"/>
        <color theme="9"/>
        <color rgb="FFFF0000"/>
      </colorScale>
    </cfRule>
    <cfRule type="colorScale" priority="624">
      <colorScale>
        <cfvo type="min"/>
        <cfvo type="max"/>
        <color theme="9" tint="0.39997558519241921"/>
        <color rgb="FFFF0000"/>
      </colorScale>
    </cfRule>
    <cfRule type="colorScale" priority="625">
      <colorScale>
        <cfvo type="min"/>
        <cfvo type="max"/>
        <color theme="9" tint="0.39997558519241921"/>
        <color rgb="FFFF0000"/>
      </colorScale>
    </cfRule>
    <cfRule type="colorScale" priority="626">
      <colorScale>
        <cfvo type="min"/>
        <cfvo type="max"/>
        <color theme="9"/>
        <color rgb="FFFF0000"/>
      </colorScale>
    </cfRule>
    <cfRule type="colorScale" priority="627">
      <colorScale>
        <cfvo type="min"/>
        <cfvo type="max"/>
        <color theme="9" tint="0.39997558519241921"/>
        <color rgb="FFFF0000"/>
      </colorScale>
    </cfRule>
    <cfRule type="colorScale" priority="628">
      <colorScale>
        <cfvo type="min"/>
        <cfvo type="max"/>
        <color theme="9" tint="0.39997558519241921"/>
        <color rgb="FFFF0000"/>
      </colorScale>
    </cfRule>
    <cfRule type="colorScale" priority="629">
      <colorScale>
        <cfvo type="min"/>
        <cfvo type="max"/>
        <color theme="9"/>
        <color rgb="FFFF0000"/>
      </colorScale>
    </cfRule>
    <cfRule type="colorScale" priority="630">
      <colorScale>
        <cfvo type="min"/>
        <cfvo type="max"/>
        <color theme="9" tint="0.39997558519241921"/>
        <color rgb="FFFF0000"/>
      </colorScale>
    </cfRule>
    <cfRule type="colorScale" priority="631">
      <colorScale>
        <cfvo type="min"/>
        <cfvo type="max"/>
        <color theme="9" tint="0.39997558519241921"/>
        <color rgb="FFFF0000"/>
      </colorScale>
    </cfRule>
    <cfRule type="colorScale" priority="632">
      <colorScale>
        <cfvo type="min"/>
        <cfvo type="max"/>
        <color theme="9"/>
        <color rgb="FFFF0000"/>
      </colorScale>
    </cfRule>
    <cfRule type="colorScale" priority="633">
      <colorScale>
        <cfvo type="min"/>
        <cfvo type="max"/>
        <color theme="9" tint="0.39997558519241921"/>
        <color rgb="FFFF0000"/>
      </colorScale>
    </cfRule>
    <cfRule type="cellIs" dxfId="187" priority="634" operator="equal">
      <formula>""</formula>
    </cfRule>
    <cfRule type="colorScale" priority="635">
      <colorScale>
        <cfvo type="min"/>
        <cfvo type="max"/>
        <color theme="9" tint="0.39997558519241921"/>
        <color rgb="FFFF0000"/>
      </colorScale>
    </cfRule>
    <cfRule type="colorScale" priority="636">
      <colorScale>
        <cfvo type="min"/>
        <cfvo type="max"/>
        <color theme="9"/>
        <color rgb="FFFF0000"/>
      </colorScale>
    </cfRule>
    <cfRule type="colorScale" priority="637">
      <colorScale>
        <cfvo type="min"/>
        <cfvo type="max"/>
        <color theme="9" tint="0.39997558519241921"/>
        <color rgb="FFFF0000"/>
      </colorScale>
    </cfRule>
  </conditionalFormatting>
  <conditionalFormatting sqref="AB19:AC19">
    <cfRule type="colorScale" priority="374">
      <colorScale>
        <cfvo type="min"/>
        <cfvo type="max"/>
        <color theme="9" tint="0.39997558519241921"/>
        <color rgb="FFFF0000"/>
      </colorScale>
    </cfRule>
    <cfRule type="colorScale" priority="375">
      <colorScale>
        <cfvo type="min"/>
        <cfvo type="max"/>
        <color theme="9"/>
        <color rgb="FFFF0000"/>
      </colorScale>
    </cfRule>
    <cfRule type="colorScale" priority="376">
      <colorScale>
        <cfvo type="min"/>
        <cfvo type="max"/>
        <color theme="9" tint="0.39997558519241921"/>
        <color rgb="FFFF0000"/>
      </colorScale>
    </cfRule>
    <cfRule type="cellIs" dxfId="186" priority="377" operator="equal">
      <formula>""</formula>
    </cfRule>
    <cfRule type="colorScale" priority="378">
      <colorScale>
        <cfvo type="min"/>
        <cfvo type="max"/>
        <color theme="9" tint="0.39997558519241921"/>
        <color rgb="FFFF0000"/>
      </colorScale>
    </cfRule>
    <cfRule type="colorScale" priority="379">
      <colorScale>
        <cfvo type="min"/>
        <cfvo type="max"/>
        <color theme="9"/>
        <color rgb="FFFF0000"/>
      </colorScale>
    </cfRule>
    <cfRule type="colorScale" priority="380">
      <colorScale>
        <cfvo type="min"/>
        <cfvo type="max"/>
        <color theme="9" tint="0.39997558519241921"/>
        <color rgb="FFFF0000"/>
      </colorScale>
    </cfRule>
  </conditionalFormatting>
  <conditionalFormatting sqref="AC20:AC21">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ellIs" dxfId="185" priority="261" operator="equal">
      <formula>""</formula>
    </cfRule>
    <cfRule type="colorScale" priority="262">
      <colorScale>
        <cfvo type="min"/>
        <cfvo type="max"/>
        <color theme="9" tint="0.39997558519241921"/>
        <color rgb="FFFF0000"/>
      </colorScale>
    </cfRule>
    <cfRule type="colorScale" priority="263">
      <colorScale>
        <cfvo type="min"/>
        <cfvo type="max"/>
        <color theme="9"/>
        <color rgb="FFFF0000"/>
      </colorScale>
    </cfRule>
    <cfRule type="colorScale" priority="264">
      <colorScale>
        <cfvo type="min"/>
        <cfvo type="max"/>
        <color theme="9" tint="0.39997558519241921"/>
        <color rgb="FFFF0000"/>
      </colorScale>
    </cfRule>
  </conditionalFormatting>
  <conditionalFormatting sqref="AD19:AH19">
    <cfRule type="colorScale" priority="352">
      <colorScale>
        <cfvo type="min"/>
        <cfvo type="max"/>
        <color theme="9" tint="0.39997558519241921"/>
        <color rgb="FFFF0000"/>
      </colorScale>
    </cfRule>
    <cfRule type="colorScale" priority="353">
      <colorScale>
        <cfvo type="min"/>
        <cfvo type="max"/>
        <color theme="9"/>
        <color rgb="FFFF0000"/>
      </colorScale>
    </cfRule>
    <cfRule type="colorScale" priority="354">
      <colorScale>
        <cfvo type="min"/>
        <cfvo type="max"/>
        <color theme="9" tint="0.39997558519241921"/>
        <color rgb="FFFF0000"/>
      </colorScale>
    </cfRule>
    <cfRule type="colorScale" priority="355">
      <colorScale>
        <cfvo type="min"/>
        <cfvo type="max"/>
        <color theme="9" tint="0.39997558519241921"/>
        <color rgb="FFFF0000"/>
      </colorScale>
    </cfRule>
    <cfRule type="colorScale" priority="356">
      <colorScale>
        <cfvo type="min"/>
        <cfvo type="max"/>
        <color theme="9"/>
        <color rgb="FFFF0000"/>
      </colorScale>
    </cfRule>
    <cfRule type="colorScale" priority="357">
      <colorScale>
        <cfvo type="min"/>
        <cfvo type="max"/>
        <color theme="9" tint="0.39997558519241921"/>
        <color rgb="FFFF0000"/>
      </colorScale>
    </cfRule>
    <cfRule type="colorScale" priority="358">
      <colorScale>
        <cfvo type="min"/>
        <cfvo type="max"/>
        <color theme="9" tint="0.39997558519241921"/>
        <color rgb="FFFF0000"/>
      </colorScale>
    </cfRule>
    <cfRule type="colorScale" priority="359">
      <colorScale>
        <cfvo type="min"/>
        <cfvo type="max"/>
        <color theme="9"/>
        <color rgb="FFFF0000"/>
      </colorScale>
    </cfRule>
    <cfRule type="colorScale" priority="360">
      <colorScale>
        <cfvo type="min"/>
        <cfvo type="max"/>
        <color theme="9" tint="0.39997558519241921"/>
        <color rgb="FFFF0000"/>
      </colorScale>
    </cfRule>
    <cfRule type="colorScale" priority="361">
      <colorScale>
        <cfvo type="min"/>
        <cfvo type="max"/>
        <color theme="9" tint="0.39997558519241921"/>
        <color rgb="FFFF0000"/>
      </colorScale>
    </cfRule>
    <cfRule type="colorScale" priority="362">
      <colorScale>
        <cfvo type="min"/>
        <cfvo type="max"/>
        <color theme="9"/>
        <color rgb="FFFF0000"/>
      </colorScale>
    </cfRule>
    <cfRule type="colorScale" priority="363">
      <colorScale>
        <cfvo type="min"/>
        <cfvo type="max"/>
        <color theme="9" tint="0.39997558519241921"/>
        <color rgb="FFFF0000"/>
      </colorScale>
    </cfRule>
    <cfRule type="colorScale" priority="364">
      <colorScale>
        <cfvo type="min"/>
        <cfvo type="max"/>
        <color theme="9" tint="0.39997558519241921"/>
        <color rgb="FFFF0000"/>
      </colorScale>
    </cfRule>
    <cfRule type="colorScale" priority="365">
      <colorScale>
        <cfvo type="min"/>
        <cfvo type="max"/>
        <color theme="9"/>
        <color rgb="FFFF0000"/>
      </colorScale>
    </cfRule>
    <cfRule type="colorScale" priority="366">
      <colorScale>
        <cfvo type="min"/>
        <cfvo type="max"/>
        <color theme="9" tint="0.39997558519241921"/>
        <color rgb="FFFF0000"/>
      </colorScale>
    </cfRule>
    <cfRule type="colorScale" priority="367">
      <colorScale>
        <cfvo type="min"/>
        <cfvo type="max"/>
        <color theme="9" tint="0.39997558519241921"/>
        <color rgb="FFFF0000"/>
      </colorScale>
    </cfRule>
    <cfRule type="colorScale" priority="368">
      <colorScale>
        <cfvo type="min"/>
        <cfvo type="max"/>
        <color theme="9"/>
        <color rgb="FFFF0000"/>
      </colorScale>
    </cfRule>
    <cfRule type="colorScale" priority="369">
      <colorScale>
        <cfvo type="min"/>
        <cfvo type="max"/>
        <color theme="9" tint="0.39997558519241921"/>
        <color rgb="FFFF0000"/>
      </colorScale>
    </cfRule>
    <cfRule type="cellIs" dxfId="184" priority="370" operator="equal">
      <formula>""</formula>
    </cfRule>
    <cfRule type="colorScale" priority="371">
      <colorScale>
        <cfvo type="min"/>
        <cfvo type="max"/>
        <color theme="9" tint="0.39997558519241921"/>
        <color rgb="FFFF0000"/>
      </colorScale>
    </cfRule>
    <cfRule type="colorScale" priority="372">
      <colorScale>
        <cfvo type="min"/>
        <cfvo type="max"/>
        <color theme="9"/>
        <color rgb="FFFF0000"/>
      </colorScale>
    </cfRule>
    <cfRule type="colorScale" priority="373">
      <colorScale>
        <cfvo type="min"/>
        <cfvo type="max"/>
        <color theme="9" tint="0.39997558519241921"/>
        <color rgb="FFFF0000"/>
      </colorScale>
    </cfRule>
  </conditionalFormatting>
  <conditionalFormatting sqref="AD20:AM20">
    <cfRule type="colorScale" priority="236">
      <colorScale>
        <cfvo type="min"/>
        <cfvo type="max"/>
        <color theme="9" tint="0.39997558519241921"/>
        <color rgb="FFFF0000"/>
      </colorScale>
    </cfRule>
    <cfRule type="colorScale" priority="237">
      <colorScale>
        <cfvo type="min"/>
        <cfvo type="max"/>
        <color theme="9"/>
        <color rgb="FFFF0000"/>
      </colorScale>
    </cfRule>
    <cfRule type="colorScale" priority="238">
      <colorScale>
        <cfvo type="min"/>
        <cfvo type="max"/>
        <color theme="9" tint="0.39997558519241921"/>
        <color rgb="FFFF0000"/>
      </colorScale>
    </cfRule>
    <cfRule type="colorScale" priority="239">
      <colorScale>
        <cfvo type="min"/>
        <cfvo type="max"/>
        <color theme="9" tint="0.39997558519241921"/>
        <color rgb="FFFF0000"/>
      </colorScale>
    </cfRule>
    <cfRule type="colorScale" priority="240">
      <colorScale>
        <cfvo type="min"/>
        <cfvo type="max"/>
        <color theme="9"/>
        <color rgb="FFFF0000"/>
      </colorScale>
    </cfRule>
    <cfRule type="colorScale" priority="241">
      <colorScale>
        <cfvo type="min"/>
        <cfvo type="max"/>
        <color theme="9" tint="0.39997558519241921"/>
        <color rgb="FFFF0000"/>
      </colorScale>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ellIs" dxfId="183" priority="254" operator="equal">
      <formula>""</formula>
    </cfRule>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onditionalFormatting>
  <conditionalFormatting sqref="AD21:AP21">
    <cfRule type="colorScale" priority="134">
      <colorScale>
        <cfvo type="min"/>
        <cfvo type="max"/>
        <color theme="9" tint="0.39997558519241921"/>
        <color rgb="FFFF0000"/>
      </colorScale>
    </cfRule>
    <cfRule type="colorScale" priority="135">
      <colorScale>
        <cfvo type="min"/>
        <cfvo type="max"/>
        <color theme="9"/>
        <color rgb="FFFF0000"/>
      </colorScale>
    </cfRule>
    <cfRule type="colorScale" priority="136">
      <colorScale>
        <cfvo type="min"/>
        <cfvo type="max"/>
        <color theme="9" tint="0.39997558519241921"/>
        <color rgb="FFFF0000"/>
      </colorScale>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olorScale" priority="149">
      <colorScale>
        <cfvo type="min"/>
        <cfvo type="max"/>
        <color theme="9" tint="0.39997558519241921"/>
        <color rgb="FFFF0000"/>
      </colorScale>
    </cfRule>
    <cfRule type="colorScale" priority="150">
      <colorScale>
        <cfvo type="min"/>
        <cfvo type="max"/>
        <color theme="9"/>
        <color rgb="FFFF0000"/>
      </colorScale>
    </cfRule>
    <cfRule type="colorScale" priority="151">
      <colorScale>
        <cfvo type="min"/>
        <cfvo type="max"/>
        <color theme="9" tint="0.39997558519241921"/>
        <color rgb="FFFF0000"/>
      </colorScale>
    </cfRule>
    <cfRule type="cellIs" dxfId="182" priority="152" operator="equal">
      <formula>""</formula>
    </cfRule>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onditionalFormatting>
  <conditionalFormatting sqref="AI19">
    <cfRule type="colorScale" priority="345">
      <colorScale>
        <cfvo type="min"/>
        <cfvo type="max"/>
        <color theme="9" tint="0.39997558519241921"/>
        <color rgb="FFFF0000"/>
      </colorScale>
    </cfRule>
    <cfRule type="colorScale" priority="346">
      <colorScale>
        <cfvo type="min"/>
        <cfvo type="max"/>
        <color theme="9"/>
        <color rgb="FFFF0000"/>
      </colorScale>
    </cfRule>
    <cfRule type="colorScale" priority="347">
      <colorScale>
        <cfvo type="min"/>
        <cfvo type="max"/>
        <color theme="9" tint="0.39997558519241921"/>
        <color rgb="FFFF0000"/>
      </colorScale>
    </cfRule>
    <cfRule type="cellIs" dxfId="181" priority="348" operator="equal">
      <formula>""</formula>
    </cfRule>
    <cfRule type="colorScale" priority="349">
      <colorScale>
        <cfvo type="min"/>
        <cfvo type="max"/>
        <color theme="9" tint="0.39997558519241921"/>
        <color rgb="FFFF0000"/>
      </colorScale>
    </cfRule>
    <cfRule type="colorScale" priority="350">
      <colorScale>
        <cfvo type="min"/>
        <cfvo type="max"/>
        <color theme="9"/>
        <color rgb="FFFF0000"/>
      </colorScale>
    </cfRule>
    <cfRule type="colorScale" priority="351">
      <colorScale>
        <cfvo type="min"/>
        <cfvo type="max"/>
        <color theme="9" tint="0.39997558519241921"/>
        <color rgb="FFFF0000"/>
      </colorScale>
    </cfRule>
  </conditionalFormatting>
  <conditionalFormatting sqref="AJ19:AP19">
    <cfRule type="colorScale" priority="323">
      <colorScale>
        <cfvo type="min"/>
        <cfvo type="max"/>
        <color theme="9" tint="0.39997558519241921"/>
        <color rgb="FFFF0000"/>
      </colorScale>
    </cfRule>
    <cfRule type="colorScale" priority="324">
      <colorScale>
        <cfvo type="min"/>
        <cfvo type="max"/>
        <color theme="9"/>
        <color rgb="FFFF0000"/>
      </colorScale>
    </cfRule>
    <cfRule type="colorScale" priority="325">
      <colorScale>
        <cfvo type="min"/>
        <cfvo type="max"/>
        <color theme="9" tint="0.39997558519241921"/>
        <color rgb="FFFF0000"/>
      </colorScale>
    </cfRule>
    <cfRule type="colorScale" priority="326">
      <colorScale>
        <cfvo type="min"/>
        <cfvo type="max"/>
        <color theme="9" tint="0.39997558519241921"/>
        <color rgb="FFFF0000"/>
      </colorScale>
    </cfRule>
    <cfRule type="colorScale" priority="327">
      <colorScale>
        <cfvo type="min"/>
        <cfvo type="max"/>
        <color theme="9"/>
        <color rgb="FFFF0000"/>
      </colorScale>
    </cfRule>
    <cfRule type="colorScale" priority="328">
      <colorScale>
        <cfvo type="min"/>
        <cfvo type="max"/>
        <color theme="9" tint="0.39997558519241921"/>
        <color rgb="FFFF0000"/>
      </colorScale>
    </cfRule>
    <cfRule type="colorScale" priority="329">
      <colorScale>
        <cfvo type="min"/>
        <cfvo type="max"/>
        <color theme="9" tint="0.39997558519241921"/>
        <color rgb="FFFF0000"/>
      </colorScale>
    </cfRule>
    <cfRule type="colorScale" priority="330">
      <colorScale>
        <cfvo type="min"/>
        <cfvo type="max"/>
        <color theme="9"/>
        <color rgb="FFFF0000"/>
      </colorScale>
    </cfRule>
    <cfRule type="colorScale" priority="331">
      <colorScale>
        <cfvo type="min"/>
        <cfvo type="max"/>
        <color theme="9" tint="0.39997558519241921"/>
        <color rgb="FFFF0000"/>
      </colorScale>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ellIs" dxfId="180" priority="341" operator="equal">
      <formula>""</formula>
    </cfRule>
    <cfRule type="colorScale" priority="342">
      <colorScale>
        <cfvo type="min"/>
        <cfvo type="max"/>
        <color theme="9" tint="0.39997558519241921"/>
        <color rgb="FFFF0000"/>
      </colorScale>
    </cfRule>
    <cfRule type="colorScale" priority="343">
      <colorScale>
        <cfvo type="min"/>
        <cfvo type="max"/>
        <color theme="9"/>
        <color rgb="FFFF0000"/>
      </colorScale>
    </cfRule>
    <cfRule type="colorScale" priority="344">
      <colorScale>
        <cfvo type="min"/>
        <cfvo type="max"/>
        <color theme="9" tint="0.39997558519241921"/>
        <color rgb="FFFF0000"/>
      </colorScale>
    </cfRule>
  </conditionalFormatting>
  <conditionalFormatting sqref="AN14">
    <cfRule type="colorScale" priority="587">
      <colorScale>
        <cfvo type="min"/>
        <cfvo type="max"/>
        <color theme="9" tint="0.39997558519241921"/>
        <color rgb="FFFF0000"/>
      </colorScale>
    </cfRule>
    <cfRule type="colorScale" priority="588">
      <colorScale>
        <cfvo type="min"/>
        <cfvo type="max"/>
        <color theme="9"/>
        <color rgb="FFFF0000"/>
      </colorScale>
    </cfRule>
    <cfRule type="colorScale" priority="589">
      <colorScale>
        <cfvo type="min"/>
        <cfvo type="max"/>
        <color theme="9" tint="0.39997558519241921"/>
        <color rgb="FFFF0000"/>
      </colorScale>
    </cfRule>
    <cfRule type="cellIs" dxfId="179" priority="590" operator="equal">
      <formula>""</formula>
    </cfRule>
    <cfRule type="colorScale" priority="591">
      <colorScale>
        <cfvo type="min"/>
        <cfvo type="max"/>
        <color theme="9" tint="0.39997558519241921"/>
        <color rgb="FFFF0000"/>
      </colorScale>
    </cfRule>
    <cfRule type="colorScale" priority="592">
      <colorScale>
        <cfvo type="min"/>
        <cfvo type="max"/>
        <color theme="9"/>
        <color rgb="FFFF0000"/>
      </colorScale>
    </cfRule>
    <cfRule type="colorScale" priority="593">
      <colorScale>
        <cfvo type="min"/>
        <cfvo type="max"/>
        <color theme="9" tint="0.39997558519241921"/>
        <color rgb="FFFF0000"/>
      </colorScale>
    </cfRule>
  </conditionalFormatting>
  <conditionalFormatting sqref="AN20">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ellIs" dxfId="178" priority="232" operator="equal">
      <formula>""</formula>
    </cfRule>
    <cfRule type="colorScale" priority="233">
      <colorScale>
        <cfvo type="min"/>
        <cfvo type="max"/>
        <color theme="9" tint="0.39997558519241921"/>
        <color rgb="FFFF0000"/>
      </colorScale>
    </cfRule>
    <cfRule type="colorScale" priority="234">
      <colorScale>
        <cfvo type="min"/>
        <cfvo type="max"/>
        <color theme="9"/>
        <color rgb="FFFF0000"/>
      </colorScale>
    </cfRule>
    <cfRule type="colorScale" priority="235">
      <colorScale>
        <cfvo type="min"/>
        <cfvo type="max"/>
        <color theme="9" tint="0.39997558519241921"/>
        <color rgb="FFFF0000"/>
      </colorScale>
    </cfRule>
  </conditionalFormatting>
  <conditionalFormatting sqref="AO14:AP14">
    <cfRule type="colorScale" priority="565">
      <colorScale>
        <cfvo type="min"/>
        <cfvo type="max"/>
        <color theme="9" tint="0.39997558519241921"/>
        <color rgb="FFFF0000"/>
      </colorScale>
    </cfRule>
    <cfRule type="colorScale" priority="566">
      <colorScale>
        <cfvo type="min"/>
        <cfvo type="max"/>
        <color theme="9"/>
        <color rgb="FFFF0000"/>
      </colorScale>
    </cfRule>
    <cfRule type="colorScale" priority="567">
      <colorScale>
        <cfvo type="min"/>
        <cfvo type="max"/>
        <color theme="9" tint="0.39997558519241921"/>
        <color rgb="FFFF0000"/>
      </colorScale>
    </cfRule>
    <cfRule type="colorScale" priority="568">
      <colorScale>
        <cfvo type="min"/>
        <cfvo type="max"/>
        <color theme="9" tint="0.39997558519241921"/>
        <color rgb="FFFF0000"/>
      </colorScale>
    </cfRule>
    <cfRule type="colorScale" priority="569">
      <colorScale>
        <cfvo type="min"/>
        <cfvo type="max"/>
        <color theme="9"/>
        <color rgb="FFFF0000"/>
      </colorScale>
    </cfRule>
    <cfRule type="colorScale" priority="570">
      <colorScale>
        <cfvo type="min"/>
        <cfvo type="max"/>
        <color theme="9" tint="0.39997558519241921"/>
        <color rgb="FFFF0000"/>
      </colorScale>
    </cfRule>
    <cfRule type="colorScale" priority="571">
      <colorScale>
        <cfvo type="min"/>
        <cfvo type="max"/>
        <color theme="9" tint="0.39997558519241921"/>
        <color rgb="FFFF0000"/>
      </colorScale>
    </cfRule>
    <cfRule type="colorScale" priority="572">
      <colorScale>
        <cfvo type="min"/>
        <cfvo type="max"/>
        <color theme="9"/>
        <color rgb="FFFF0000"/>
      </colorScale>
    </cfRule>
    <cfRule type="colorScale" priority="573">
      <colorScale>
        <cfvo type="min"/>
        <cfvo type="max"/>
        <color theme="9" tint="0.39997558519241921"/>
        <color rgb="FFFF0000"/>
      </colorScale>
    </cfRule>
    <cfRule type="colorScale" priority="574">
      <colorScale>
        <cfvo type="min"/>
        <cfvo type="max"/>
        <color theme="9" tint="0.39997558519241921"/>
        <color rgb="FFFF0000"/>
      </colorScale>
    </cfRule>
    <cfRule type="colorScale" priority="575">
      <colorScale>
        <cfvo type="min"/>
        <cfvo type="max"/>
        <color theme="9"/>
        <color rgb="FFFF0000"/>
      </colorScale>
    </cfRule>
    <cfRule type="colorScale" priority="576">
      <colorScale>
        <cfvo type="min"/>
        <cfvo type="max"/>
        <color theme="9" tint="0.39997558519241921"/>
        <color rgb="FFFF0000"/>
      </colorScale>
    </cfRule>
    <cfRule type="colorScale" priority="577">
      <colorScale>
        <cfvo type="min"/>
        <cfvo type="max"/>
        <color theme="9" tint="0.39997558519241921"/>
        <color rgb="FFFF0000"/>
      </colorScale>
    </cfRule>
    <cfRule type="colorScale" priority="578">
      <colorScale>
        <cfvo type="min"/>
        <cfvo type="max"/>
        <color theme="9"/>
        <color rgb="FFFF0000"/>
      </colorScale>
    </cfRule>
    <cfRule type="colorScale" priority="579">
      <colorScale>
        <cfvo type="min"/>
        <cfvo type="max"/>
        <color theme="9" tint="0.39997558519241921"/>
        <color rgb="FFFF0000"/>
      </colorScale>
    </cfRule>
    <cfRule type="colorScale" priority="580">
      <colorScale>
        <cfvo type="min"/>
        <cfvo type="max"/>
        <color theme="9" tint="0.39997558519241921"/>
        <color rgb="FFFF0000"/>
      </colorScale>
    </cfRule>
    <cfRule type="colorScale" priority="581">
      <colorScale>
        <cfvo type="min"/>
        <cfvo type="max"/>
        <color theme="9"/>
        <color rgb="FFFF0000"/>
      </colorScale>
    </cfRule>
    <cfRule type="colorScale" priority="582">
      <colorScale>
        <cfvo type="min"/>
        <cfvo type="max"/>
        <color theme="9" tint="0.39997558519241921"/>
        <color rgb="FFFF0000"/>
      </colorScale>
    </cfRule>
    <cfRule type="cellIs" dxfId="177" priority="583" operator="equal">
      <formula>""</formula>
    </cfRule>
    <cfRule type="colorScale" priority="584">
      <colorScale>
        <cfvo type="min"/>
        <cfvo type="max"/>
        <color theme="9" tint="0.39997558519241921"/>
        <color rgb="FFFF0000"/>
      </colorScale>
    </cfRule>
    <cfRule type="colorScale" priority="585">
      <colorScale>
        <cfvo type="min"/>
        <cfvo type="max"/>
        <color theme="9"/>
        <color rgb="FFFF0000"/>
      </colorScale>
    </cfRule>
    <cfRule type="colorScale" priority="586">
      <colorScale>
        <cfvo type="min"/>
        <cfvo type="max"/>
        <color theme="9" tint="0.39997558519241921"/>
        <color rgb="FFFF0000"/>
      </colorScale>
    </cfRule>
  </conditionalFormatting>
  <conditionalFormatting sqref="AO20:AP20">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olorScale" priority="222">
      <colorScale>
        <cfvo type="min"/>
        <cfvo type="max"/>
        <color theme="9" tint="0.39997558519241921"/>
        <color rgb="FFFF0000"/>
      </colorScale>
    </cfRule>
    <cfRule type="colorScale" priority="223">
      <colorScale>
        <cfvo type="min"/>
        <cfvo type="max"/>
        <color theme="9"/>
        <color rgb="FFFF0000"/>
      </colorScale>
    </cfRule>
    <cfRule type="colorScale" priority="224">
      <colorScale>
        <cfvo type="min"/>
        <cfvo type="max"/>
        <color theme="9" tint="0.39997558519241921"/>
        <color rgb="FFFF0000"/>
      </colorScale>
    </cfRule>
    <cfRule type="cellIs" dxfId="176" priority="225" operator="equal">
      <formula>""</formula>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onditionalFormatting>
  <conditionalFormatting sqref="AQ13:AQ24">
    <cfRule type="cellIs" dxfId="175" priority="471" operator="equal">
      <formula>- Privados</formula>
    </cfRule>
  </conditionalFormatting>
  <conditionalFormatting sqref="AS13:AS24">
    <cfRule type="cellIs" dxfId="174" priority="472" operator="equal">
      <formula>"SI"</formula>
    </cfRule>
  </conditionalFormatting>
  <conditionalFormatting sqref="BB5">
    <cfRule type="containsText" dxfId="173" priority="668" operator="containsText" text="1">
      <formula>NOT(ISERROR(SEARCH("1",BB5)))</formula>
    </cfRule>
    <cfRule type="containsText" dxfId="172" priority="669" operator="containsText" text="2">
      <formula>NOT(ISERROR(SEARCH("2",BB5)))</formula>
    </cfRule>
    <cfRule type="containsText" dxfId="171" priority="670" operator="containsText" text="3">
      <formula>NOT(ISERROR(SEARCH("3",BB5)))</formula>
    </cfRule>
    <cfRule type="containsText" dxfId="170" priority="671" operator="containsText" text="4">
      <formula>NOT(ISERROR(SEARCH("4",BB5)))</formula>
    </cfRule>
  </conditionalFormatting>
  <conditionalFormatting sqref="BB13:BD24">
    <cfRule type="containsText" dxfId="169" priority="473" operator="containsText" text="1">
      <formula>NOT(ISERROR(SEARCH("1",BB13)))</formula>
    </cfRule>
    <cfRule type="containsText" dxfId="168" priority="474" operator="containsText" text="2">
      <formula>NOT(ISERROR(SEARCH("2",BB13)))</formula>
    </cfRule>
    <cfRule type="containsText" dxfId="167" priority="475" operator="containsText" text="3">
      <formula>NOT(ISERROR(SEARCH("3",BB13)))</formula>
    </cfRule>
    <cfRule type="containsText" dxfId="166" priority="476" operator="containsText" text="4">
      <formula>NOT(ISERROR(SEARCH("4",BB13)))</formula>
    </cfRule>
  </conditionalFormatting>
  <conditionalFormatting sqref="BF13:BF24">
    <cfRule type="cellIs" dxfId="165" priority="468" operator="equal">
      <formula>"Crítico"</formula>
    </cfRule>
    <cfRule type="cellIs" dxfId="164" priority="469" operator="equal">
      <formula>"No Crítico"</formula>
    </cfRule>
  </conditionalFormatting>
  <dataValidations count="4">
    <dataValidation type="list" allowBlank="1" showInputMessage="1" showErrorMessage="1" sqref="R13:AP24" xr:uid="{65472610-AC01-4F43-9B68-25FC1C5CED7F}">
      <formula1>"SI, NO"</formula1>
    </dataValidation>
    <dataValidation allowBlank="1" showInputMessage="1" showErrorMessage="1" prompt="1- No esenciales, admite interrupción  hasta 30 días_x000a_2- Importante, admite interrupción hasta por 72 horas_x000a_3- Urgente, admite interrupción hasta  24 horas" sqref="BD10" xr:uid="{FB8C32EF-79A2-4EB4-B36F-C779DCF48D42}"/>
    <dataValidation allowBlank="1" showInputMessage="1" showErrorMessage="1" prompt="1- No afecta la operación y puede repararse fácilmente._x000a_2- Difícil reparación y pérdidas significativas._x000a_3- No puede repararse y ocasiona pérdidas graves para la institución" sqref="BC10 BC12" xr:uid="{A0DC7F5C-C1A8-429A-9FA7-2765EC398355}"/>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10 AZ12" xr:uid="{9BB460C8-3039-4D38-9B6A-13CD0CF79103}"/>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F28E-50EF-417F-909B-E95E1EF0071B}">
  <sheetPr>
    <tabColor theme="7" tint="-0.499984740745262"/>
  </sheetPr>
  <dimension ref="A1:BL22"/>
  <sheetViews>
    <sheetView showGridLines="0" showZeros="0" topLeftCell="A4" zoomScale="70" zoomScaleNormal="70" workbookViewId="0">
      <pane xSplit="2" ySplit="4" topLeftCell="AU22" activePane="bottomRight" state="frozen"/>
      <selection activeCell="A4" sqref="A4"/>
      <selection pane="topRight" activeCell="C4" sqref="C4"/>
      <selection pane="bottomLeft" activeCell="A8" sqref="A8"/>
      <selection pane="bottomRight" activeCell="A8" sqref="A8:BF22"/>
    </sheetView>
  </sheetViews>
  <sheetFormatPr baseColWidth="10" defaultColWidth="0" defaultRowHeight="75" customHeight="1" x14ac:dyDescent="0.25"/>
  <cols>
    <col min="1" max="1" width="7.85546875" customWidth="1"/>
    <col min="2" max="2" width="17.710937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100.285156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391</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71.75"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73</v>
      </c>
      <c r="C8" s="118" t="s">
        <v>74</v>
      </c>
      <c r="D8" s="140" t="s">
        <v>113</v>
      </c>
      <c r="E8" s="141" t="s">
        <v>114</v>
      </c>
      <c r="F8" s="121" t="s">
        <v>77</v>
      </c>
      <c r="G8" s="118" t="s">
        <v>78</v>
      </c>
      <c r="H8" s="118" t="s">
        <v>79</v>
      </c>
      <c r="I8" s="118" t="s">
        <v>80</v>
      </c>
      <c r="J8" s="122">
        <v>40981</v>
      </c>
      <c r="K8" s="122" t="s">
        <v>115</v>
      </c>
      <c r="L8" s="122" t="s">
        <v>115</v>
      </c>
      <c r="M8" s="122" t="s">
        <v>115</v>
      </c>
      <c r="N8" s="122" t="s">
        <v>115</v>
      </c>
      <c r="O8" s="118" t="s">
        <v>83</v>
      </c>
      <c r="P8" s="118" t="s">
        <v>83</v>
      </c>
      <c r="Q8" s="118" t="s">
        <v>116</v>
      </c>
      <c r="R8" s="123" t="s">
        <v>86</v>
      </c>
      <c r="S8" s="123" t="s">
        <v>85</v>
      </c>
      <c r="T8" s="123" t="s">
        <v>85</v>
      </c>
      <c r="U8" s="123" t="s">
        <v>85</v>
      </c>
      <c r="V8" s="123" t="s">
        <v>85</v>
      </c>
      <c r="W8" s="123" t="s">
        <v>85</v>
      </c>
      <c r="X8" s="123" t="s">
        <v>85</v>
      </c>
      <c r="Y8" s="123" t="s">
        <v>85</v>
      </c>
      <c r="Z8" s="123" t="s">
        <v>85</v>
      </c>
      <c r="AA8" s="123" t="s">
        <v>85</v>
      </c>
      <c r="AB8" s="123" t="s">
        <v>85</v>
      </c>
      <c r="AC8" s="123" t="s">
        <v>86</v>
      </c>
      <c r="AD8" s="123" t="s">
        <v>85</v>
      </c>
      <c r="AE8" s="123" t="s">
        <v>85</v>
      </c>
      <c r="AF8" s="123" t="s">
        <v>85</v>
      </c>
      <c r="AG8" s="123" t="s">
        <v>85</v>
      </c>
      <c r="AH8" s="123" t="s">
        <v>85</v>
      </c>
      <c r="AI8" s="123" t="s">
        <v>85</v>
      </c>
      <c r="AJ8" s="123" t="s">
        <v>85</v>
      </c>
      <c r="AK8" s="123" t="s">
        <v>85</v>
      </c>
      <c r="AL8" s="123" t="s">
        <v>85</v>
      </c>
      <c r="AM8" s="123" t="s">
        <v>86</v>
      </c>
      <c r="AN8" s="123" t="s">
        <v>85</v>
      </c>
      <c r="AO8" s="123" t="s">
        <v>85</v>
      </c>
      <c r="AP8" s="123" t="s">
        <v>86</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Públicos
- Privados
- Sensibles
- De Población Vulnerable</v>
      </c>
      <c r="AR8" s="125">
        <v>0</v>
      </c>
      <c r="AS8" s="125" t="s">
        <v>85</v>
      </c>
      <c r="AT8" s="126" t="s">
        <v>262</v>
      </c>
      <c r="AU8" s="127">
        <f>IF(ISERROR(VLOOKUP(AT8,[3]Listas!$A$3:$E$12,3,0)),"",VLOOKUP(AT8,[3]Listas!$A$3:$E$12,3,0))</f>
        <v>0</v>
      </c>
      <c r="AV8" s="127" t="str">
        <f>IF(ISERROR(VLOOKUP(AT8,[3]Listas!$A$3:$E$12,5,0)),"",VLOOKUP(AT8,[3]Listas!$A$3:$E$12,5,0))</f>
        <v>Información pública con restricción de acceso a la totalidad del contenido</v>
      </c>
      <c r="AW8" s="127" t="str">
        <f>IF(ISERROR(VLOOKUP(AT8,[3]Listas!$A$3:$E$12,4,0)),"",VLOOKUP(AT8,[3]Listas!$A$3:$E$12,4,0))</f>
        <v>El contenido público puede ser conocido y se limitará el acceso a solicitud a contenido reservado o clasificado</v>
      </c>
      <c r="AX8" s="127" t="str">
        <f>IF(ISERROR(VLOOKUP(AT8,[3]Listas!$A$3:$E$13,2,0)),"",VLOOKUP(AT8,[3]Listas!$A$3:$E$13,2,0))</f>
        <v>Pública Reservada / Clasificada</v>
      </c>
      <c r="AY8" s="128" t="s">
        <v>88</v>
      </c>
      <c r="AZ8" s="129">
        <v>46172</v>
      </c>
      <c r="BA8" s="128" t="s">
        <v>89</v>
      </c>
      <c r="BB8" s="130" t="b">
        <f>IF(AX8="Pública Reservada","ALTA",IF(AX8="Pública Clasificada","MEDIA",IF(AX8="Información Pública","BAJA",IF(AX8="No Clasificada","Pública Reservada "))))</f>
        <v>0</v>
      </c>
      <c r="BC8" s="131" t="s">
        <v>90</v>
      </c>
      <c r="BD8" s="131" t="s">
        <v>90</v>
      </c>
      <c r="BE8" s="132">
        <f t="shared" ref="BE8:BE22" si="0">MAX(BB8,BC8:BD8)</f>
        <v>0</v>
      </c>
      <c r="BF8" s="133" t="str">
        <f t="shared" ref="BF8:BF22" si="1">IF( OR(BB8="Alta",BC8="Alta",BD8="Alta"),"Crítico","No Crítico")</f>
        <v>No Crítico</v>
      </c>
      <c r="BG8" s="142" t="s">
        <v>5</v>
      </c>
    </row>
    <row r="9" spans="1:60" s="134" customFormat="1" ht="78" customHeight="1" thickBot="1" x14ac:dyDescent="0.25">
      <c r="A9" s="117">
        <v>2</v>
      </c>
      <c r="B9" s="117" t="s">
        <v>73</v>
      </c>
      <c r="C9" s="118" t="s">
        <v>74</v>
      </c>
      <c r="D9" s="143" t="s">
        <v>118</v>
      </c>
      <c r="E9" s="141" t="s">
        <v>119</v>
      </c>
      <c r="F9" s="121" t="s">
        <v>77</v>
      </c>
      <c r="G9" s="118" t="s">
        <v>78</v>
      </c>
      <c r="H9" s="118" t="s">
        <v>96</v>
      </c>
      <c r="I9" s="118" t="s">
        <v>80</v>
      </c>
      <c r="J9" s="122">
        <v>40981</v>
      </c>
      <c r="K9" s="122" t="s">
        <v>115</v>
      </c>
      <c r="L9" s="122" t="s">
        <v>115</v>
      </c>
      <c r="M9" s="122" t="s">
        <v>115</v>
      </c>
      <c r="N9" s="122" t="s">
        <v>120</v>
      </c>
      <c r="O9" s="118" t="s">
        <v>83</v>
      </c>
      <c r="P9" s="118" t="s">
        <v>83</v>
      </c>
      <c r="Q9" s="118" t="s">
        <v>121</v>
      </c>
      <c r="R9" s="123" t="s">
        <v>86</v>
      </c>
      <c r="S9" s="123" t="s">
        <v>86</v>
      </c>
      <c r="T9" s="123" t="s">
        <v>85</v>
      </c>
      <c r="U9" s="123" t="s">
        <v>85</v>
      </c>
      <c r="V9" s="123" t="s">
        <v>85</v>
      </c>
      <c r="W9" s="123" t="s">
        <v>86</v>
      </c>
      <c r="X9" s="123" t="s">
        <v>85</v>
      </c>
      <c r="Y9" s="123" t="s">
        <v>86</v>
      </c>
      <c r="Z9" s="123" t="s">
        <v>85</v>
      </c>
      <c r="AA9" s="123" t="s">
        <v>85</v>
      </c>
      <c r="AB9" s="123" t="s">
        <v>85</v>
      </c>
      <c r="AC9" s="123" t="s">
        <v>86</v>
      </c>
      <c r="AD9" s="123" t="s">
        <v>85</v>
      </c>
      <c r="AE9" s="123" t="s">
        <v>85</v>
      </c>
      <c r="AF9" s="123" t="s">
        <v>85</v>
      </c>
      <c r="AG9" s="123" t="s">
        <v>85</v>
      </c>
      <c r="AH9" s="123" t="s">
        <v>85</v>
      </c>
      <c r="AI9" s="123" t="s">
        <v>85</v>
      </c>
      <c r="AJ9" s="123" t="s">
        <v>85</v>
      </c>
      <c r="AK9" s="123" t="s">
        <v>85</v>
      </c>
      <c r="AL9" s="123" t="s">
        <v>86</v>
      </c>
      <c r="AM9" s="123" t="s">
        <v>86</v>
      </c>
      <c r="AN9" s="123" t="s">
        <v>85</v>
      </c>
      <c r="AO9" s="123" t="s">
        <v>86</v>
      </c>
      <c r="AP9" s="123" t="s">
        <v>86</v>
      </c>
      <c r="AQ9" s="124" t="str">
        <f t="shared" ref="AQ9:AQ22"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Públicos
- Privados
- Semi-privados
- Sensibles
- De Población Vulnerable</v>
      </c>
      <c r="AR9" s="125">
        <v>0</v>
      </c>
      <c r="AS9" s="125" t="s">
        <v>85</v>
      </c>
      <c r="AT9" s="126" t="s">
        <v>87</v>
      </c>
      <c r="AU9" s="135" t="str">
        <f>IF(ISERROR(VLOOKUP(AT9,[3]Listas!$A$3:$E$12,3,0)),"",VLOOKUP(AT9,[3]Listas!$A$3:$E$12,3,0))</f>
        <v>Ley 1755 de 2015, artículo 24, numeral 3.</v>
      </c>
      <c r="AV9" s="135" t="str">
        <f>IF(ISERROR(VLOOKUP(AT9,[3]Listas!$A$3:$E$12,5,0)),"",VLOOKUP(AT9,[3]Listas!$A$3:$E$12,5,0))</f>
        <v>El derecho de toda persona a la intimidad, bajo las limitaciones propias que impone la condición de empleado o servidor publico.</v>
      </c>
      <c r="AW9" s="135" t="str">
        <f>IF(ISERROR(VLOOKUP(AT9,[3]Listas!$A$3:$E$12,4,0)),"",VLOOKUP(AT9,[3]Listas!$A$3:$E$12,4,0))</f>
        <v>Información exceptuada por daño de derechos a personas naturales o jurídicas. Artículo 18 Ley 1712 de 2014. / Ley 1581 de 2012.</v>
      </c>
      <c r="AX9" s="135" t="str">
        <f>IF(ISERROR(VLOOKUP(AT9,[3]Listas!$A$3:$E$13,2,0)),"",VLOOKUP(AT9,[3]Listas!$A$3:$E$13,2,0))</f>
        <v>Pública Clasificada</v>
      </c>
      <c r="AY9" s="128" t="s">
        <v>88</v>
      </c>
      <c r="AZ9" s="129">
        <v>46172</v>
      </c>
      <c r="BA9" s="128" t="s">
        <v>89</v>
      </c>
      <c r="BB9" s="130" t="str">
        <f t="shared" ref="BB9:BB22" si="3">IF(AX9="Pública Reservada","ALTA",IF(AX9="Pública Clasificada","MEDIA",IF(AX9="Información Pública","BAJA",IF(AX9="No Clasificada","Pública Reservada "))))</f>
        <v>MEDIA</v>
      </c>
      <c r="BC9" s="131" t="s">
        <v>90</v>
      </c>
      <c r="BD9" s="131" t="s">
        <v>90</v>
      </c>
      <c r="BE9" s="136">
        <f t="shared" si="0"/>
        <v>0</v>
      </c>
      <c r="BF9" s="133" t="str">
        <f t="shared" si="1"/>
        <v>No Crítico</v>
      </c>
      <c r="BG9" s="117" t="s">
        <v>5</v>
      </c>
    </row>
    <row r="10" spans="1:60" s="134" customFormat="1" ht="66.75" customHeight="1" thickBot="1" x14ac:dyDescent="0.25">
      <c r="A10" s="117">
        <v>3</v>
      </c>
      <c r="B10" s="117" t="s">
        <v>73</v>
      </c>
      <c r="C10" s="118" t="s">
        <v>74</v>
      </c>
      <c r="D10" s="140" t="s">
        <v>122</v>
      </c>
      <c r="E10" s="141" t="s">
        <v>123</v>
      </c>
      <c r="F10" s="121" t="s">
        <v>77</v>
      </c>
      <c r="G10" s="118" t="s">
        <v>78</v>
      </c>
      <c r="H10" s="118" t="s">
        <v>124</v>
      </c>
      <c r="I10" s="118" t="s">
        <v>80</v>
      </c>
      <c r="J10" s="122">
        <v>40981</v>
      </c>
      <c r="K10" s="122" t="s">
        <v>115</v>
      </c>
      <c r="L10" s="122" t="s">
        <v>115</v>
      </c>
      <c r="M10" s="122" t="s">
        <v>115</v>
      </c>
      <c r="N10" s="122" t="s">
        <v>115</v>
      </c>
      <c r="O10" s="118" t="s">
        <v>125</v>
      </c>
      <c r="P10" s="118" t="s">
        <v>125</v>
      </c>
      <c r="Q10" s="118" t="s">
        <v>126</v>
      </c>
      <c r="R10" s="123" t="s">
        <v>86</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 xml:space="preserve">- Públicos
</v>
      </c>
      <c r="AR10" s="125">
        <v>0</v>
      </c>
      <c r="AS10" s="125" t="s">
        <v>85</v>
      </c>
      <c r="AT10" s="145" t="s">
        <v>97</v>
      </c>
      <c r="AU10" s="135" t="str">
        <f>IF(ISERROR(VLOOKUP(AT10,[3]Listas!$A$3:$E$12,3,0)),"",VLOOKUP(AT10,[3]Listas!$A$3:$E$12,3,0))</f>
        <v>No existe excepción de acceso</v>
      </c>
      <c r="AV10" s="135" t="str">
        <f>IF(ISERROR(VLOOKUP(AT10,[3]Listas!$A$3:$E$12,5,0)),"",VLOOKUP(AT10,[3]Listas!$A$3:$E$12,5,0))</f>
        <v>Información pública y de conocimiento general</v>
      </c>
      <c r="AW10" s="135" t="str">
        <f>IF(ISERROR(VLOOKUP(AT10,[3]Listas!$A$3:$E$12,4,0)),"",VLOOKUP(AT10,[3]Listas!$A$3:$E$12,4,0))</f>
        <v>Información publica y de conocimiento general</v>
      </c>
      <c r="AX10" s="135" t="str">
        <f>IF(ISERROR(VLOOKUP(AT10,[3]Listas!$A$3:$E$13,2,0)),"",VLOOKUP(AT10,[3]Listas!$A$3:$E$13,2,0))</f>
        <v>Información Pública</v>
      </c>
      <c r="AY10" s="128" t="s">
        <v>127</v>
      </c>
      <c r="AZ10" s="129">
        <v>46172</v>
      </c>
      <c r="BA10" s="128" t="s">
        <v>127</v>
      </c>
      <c r="BB10" s="130" t="str">
        <f t="shared" si="3"/>
        <v>BAJA</v>
      </c>
      <c r="BC10" s="131" t="s">
        <v>99</v>
      </c>
      <c r="BD10" s="131" t="s">
        <v>99</v>
      </c>
      <c r="BE10" s="136">
        <f t="shared" si="0"/>
        <v>0</v>
      </c>
      <c r="BF10" s="133" t="str">
        <f t="shared" si="1"/>
        <v>No Crítico</v>
      </c>
      <c r="BG10" s="117" t="s">
        <v>5</v>
      </c>
    </row>
    <row r="11" spans="1:60" s="154" customFormat="1" ht="83.25" customHeight="1" thickBot="1" x14ac:dyDescent="0.25">
      <c r="A11" s="117">
        <v>4</v>
      </c>
      <c r="B11" s="117" t="s">
        <v>73</v>
      </c>
      <c r="C11" s="146" t="s">
        <v>74</v>
      </c>
      <c r="D11" s="147" t="s">
        <v>128</v>
      </c>
      <c r="E11" s="141" t="s">
        <v>129</v>
      </c>
      <c r="F11" s="148" t="s">
        <v>77</v>
      </c>
      <c r="G11" s="146" t="s">
        <v>78</v>
      </c>
      <c r="H11" s="118" t="s">
        <v>96</v>
      </c>
      <c r="I11" s="146" t="s">
        <v>80</v>
      </c>
      <c r="J11" s="149">
        <v>40981</v>
      </c>
      <c r="K11" s="149" t="s">
        <v>115</v>
      </c>
      <c r="L11" s="149" t="s">
        <v>115</v>
      </c>
      <c r="M11" s="149" t="s">
        <v>115</v>
      </c>
      <c r="N11" s="149" t="s">
        <v>115</v>
      </c>
      <c r="O11" s="146" t="s">
        <v>130</v>
      </c>
      <c r="P11" s="146" t="s">
        <v>130</v>
      </c>
      <c r="Q11" s="118" t="s">
        <v>126</v>
      </c>
      <c r="R11" s="123" t="s">
        <v>86</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 xml:space="preserve">- Públicos
</v>
      </c>
      <c r="AR11" s="150">
        <v>0</v>
      </c>
      <c r="AS11" s="125" t="s">
        <v>85</v>
      </c>
      <c r="AT11" s="145" t="s">
        <v>97</v>
      </c>
      <c r="AU11" s="135" t="str">
        <f>IF(ISERROR(VLOOKUP(AT11,[3]Listas!$A$3:$E$12,3,0)),"",VLOOKUP(AT11,[3]Listas!$A$3:$E$12,3,0))</f>
        <v>No existe excepción de acceso</v>
      </c>
      <c r="AV11" s="135" t="str">
        <f>IF(ISERROR(VLOOKUP(AT11,[3]Listas!$A$3:$E$12,5,0)),"",VLOOKUP(AT11,[3]Listas!$A$3:$E$12,5,0))</f>
        <v>Información pública y de conocimiento general</v>
      </c>
      <c r="AW11" s="135" t="str">
        <f>IF(ISERROR(VLOOKUP(AT11,[3]Listas!$A$3:$E$12,4,0)),"",VLOOKUP(AT11,[3]Listas!$A$3:$E$12,4,0))</f>
        <v>Información publica y de conocimiento general</v>
      </c>
      <c r="AX11" s="135" t="str">
        <f>IF(ISERROR(VLOOKUP(AT11,[3]Listas!$A$3:$E$13,2,0)),"",VLOOKUP(AT11,[3]Listas!$A$3:$E$13,2,0))</f>
        <v>Información Pública</v>
      </c>
      <c r="AY11" s="151" t="s">
        <v>88</v>
      </c>
      <c r="AZ11" s="129">
        <v>46172</v>
      </c>
      <c r="BA11" s="151" t="s">
        <v>89</v>
      </c>
      <c r="BB11" s="486" t="str">
        <f t="shared" si="3"/>
        <v>BAJA</v>
      </c>
      <c r="BC11" s="152" t="s">
        <v>90</v>
      </c>
      <c r="BD11" s="152" t="s">
        <v>90</v>
      </c>
      <c r="BE11" s="153">
        <f t="shared" si="0"/>
        <v>0</v>
      </c>
      <c r="BF11" s="133" t="str">
        <f t="shared" si="1"/>
        <v>No Crítico</v>
      </c>
      <c r="BG11" s="146" t="s">
        <v>5</v>
      </c>
    </row>
    <row r="12" spans="1:60" s="134" customFormat="1" ht="34.5" customHeight="1" thickBot="1" x14ac:dyDescent="0.25">
      <c r="A12" s="117">
        <v>5</v>
      </c>
      <c r="B12" s="117" t="s">
        <v>73</v>
      </c>
      <c r="C12" s="118" t="s">
        <v>74</v>
      </c>
      <c r="D12" s="140" t="s">
        <v>131</v>
      </c>
      <c r="E12" s="119" t="s">
        <v>132</v>
      </c>
      <c r="F12" s="121" t="s">
        <v>77</v>
      </c>
      <c r="G12" s="118" t="s">
        <v>78</v>
      </c>
      <c r="H12" s="118" t="s">
        <v>124</v>
      </c>
      <c r="I12" s="118" t="s">
        <v>133</v>
      </c>
      <c r="J12" s="122">
        <v>40981</v>
      </c>
      <c r="K12" s="122" t="s">
        <v>115</v>
      </c>
      <c r="L12" s="122" t="s">
        <v>115</v>
      </c>
      <c r="M12" s="122" t="s">
        <v>115</v>
      </c>
      <c r="N12" s="122" t="s">
        <v>115</v>
      </c>
      <c r="O12" s="118" t="s">
        <v>130</v>
      </c>
      <c r="P12" s="118" t="s">
        <v>130</v>
      </c>
      <c r="Q12" s="118" t="s">
        <v>121</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25">
        <v>0</v>
      </c>
      <c r="AS12" s="125" t="s">
        <v>85</v>
      </c>
      <c r="AT12" s="126" t="s">
        <v>97</v>
      </c>
      <c r="AU12" s="135" t="str">
        <f>IF(ISERROR(VLOOKUP(AT12,[3]Listas!$A$3:$E$12,3,0)),"",VLOOKUP(AT12,[3]Listas!$A$3:$E$12,3,0))</f>
        <v>No existe excepción de acceso</v>
      </c>
      <c r="AV12" s="135" t="str">
        <f>IF(ISERROR(VLOOKUP(AT12,[3]Listas!$A$3:$E$12,5,0)),"",VLOOKUP(AT12,[3]Listas!$A$3:$E$12,5,0))</f>
        <v>Información pública y de conocimiento general</v>
      </c>
      <c r="AW12" s="135" t="str">
        <f>IF(ISERROR(VLOOKUP(AT12,[3]Listas!$A$3:$E$12,4,0)),"",VLOOKUP(AT12,[3]Listas!$A$3:$E$12,4,0))</f>
        <v>Información publica y de conocimiento general</v>
      </c>
      <c r="AX12" s="135" t="str">
        <f>IF(ISERROR(VLOOKUP(AT12,[3]Listas!$A$3:$E$13,2,0)),"",VLOOKUP(AT12,[3]Listas!$A$3:$E$13,2,0))</f>
        <v>Información Pública</v>
      </c>
      <c r="AY12" s="128" t="s">
        <v>127</v>
      </c>
      <c r="AZ12" s="129">
        <v>46172</v>
      </c>
      <c r="BA12" s="128" t="s">
        <v>127</v>
      </c>
      <c r="BB12" s="130" t="str">
        <f t="shared" si="3"/>
        <v>BAJA</v>
      </c>
      <c r="BC12" s="131" t="s">
        <v>99</v>
      </c>
      <c r="BD12" s="131" t="s">
        <v>99</v>
      </c>
      <c r="BE12" s="136">
        <f t="shared" si="0"/>
        <v>0</v>
      </c>
      <c r="BF12" s="133" t="str">
        <f t="shared" si="1"/>
        <v>No Crítico</v>
      </c>
      <c r="BG12" s="117" t="s">
        <v>5</v>
      </c>
    </row>
    <row r="13" spans="1:60" s="134" customFormat="1" ht="100.5" customHeight="1" thickBot="1" x14ac:dyDescent="0.25">
      <c r="A13" s="117">
        <v>6</v>
      </c>
      <c r="B13" s="117" t="s">
        <v>73</v>
      </c>
      <c r="C13" s="118" t="s">
        <v>74</v>
      </c>
      <c r="D13" s="140" t="s">
        <v>134</v>
      </c>
      <c r="E13" s="119" t="s">
        <v>135</v>
      </c>
      <c r="F13" s="121" t="s">
        <v>77</v>
      </c>
      <c r="G13" s="118" t="s">
        <v>78</v>
      </c>
      <c r="H13" s="118" t="s">
        <v>79</v>
      </c>
      <c r="I13" s="118" t="s">
        <v>133</v>
      </c>
      <c r="J13" s="122">
        <v>40981</v>
      </c>
      <c r="K13" s="122" t="s">
        <v>115</v>
      </c>
      <c r="L13" s="122" t="s">
        <v>115</v>
      </c>
      <c r="M13" s="122" t="s">
        <v>115</v>
      </c>
      <c r="N13" s="122" t="s">
        <v>115</v>
      </c>
      <c r="O13" s="118" t="s">
        <v>136</v>
      </c>
      <c r="P13" s="118" t="s">
        <v>136</v>
      </c>
      <c r="Q13" s="118" t="s">
        <v>121</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25">
        <v>0</v>
      </c>
      <c r="AS13" s="125" t="s">
        <v>85</v>
      </c>
      <c r="AT13" s="126" t="s">
        <v>97</v>
      </c>
      <c r="AU13" s="135" t="str">
        <f>IF(ISERROR(VLOOKUP(AT13,[3]Listas!$A$3:$E$12,3,0)),"",VLOOKUP(AT13,[3]Listas!$A$3:$E$12,3,0))</f>
        <v>No existe excepción de acceso</v>
      </c>
      <c r="AV13" s="135" t="str">
        <f>IF(ISERROR(VLOOKUP(AT13,[3]Listas!$A$3:$E$12,5,0)),"",VLOOKUP(AT13,[3]Listas!$A$3:$E$12,5,0))</f>
        <v>Información pública y de conocimiento general</v>
      </c>
      <c r="AW13" s="135" t="str">
        <f>IF(ISERROR(VLOOKUP(AT13,[3]Listas!$A$3:$E$12,4,0)),"",VLOOKUP(AT13,[3]Listas!$A$3:$E$12,4,0))</f>
        <v>Información publica y de conocimiento general</v>
      </c>
      <c r="AX13" s="135" t="str">
        <f>IF(ISERROR(VLOOKUP(AT13,[3]Listas!$A$3:$E$13,2,0)),"",VLOOKUP(AT13,[3]Listas!$A$3:$E$13,2,0))</f>
        <v>Información Pública</v>
      </c>
      <c r="AY13" s="128" t="s">
        <v>127</v>
      </c>
      <c r="AZ13" s="129">
        <v>46172</v>
      </c>
      <c r="BA13" s="128" t="s">
        <v>127</v>
      </c>
      <c r="BB13" s="130" t="str">
        <f t="shared" si="3"/>
        <v>BAJA</v>
      </c>
      <c r="BC13" s="131" t="s">
        <v>99</v>
      </c>
      <c r="BD13" s="131" t="s">
        <v>99</v>
      </c>
      <c r="BE13" s="136">
        <f t="shared" si="0"/>
        <v>0</v>
      </c>
      <c r="BF13" s="133" t="str">
        <f t="shared" si="1"/>
        <v>No Crítico</v>
      </c>
      <c r="BG13" s="117" t="s">
        <v>5</v>
      </c>
    </row>
    <row r="14" spans="1:60" s="134" customFormat="1" ht="60" customHeight="1" thickBot="1" x14ac:dyDescent="0.25">
      <c r="A14" s="117">
        <v>7</v>
      </c>
      <c r="B14" s="117" t="s">
        <v>73</v>
      </c>
      <c r="C14" s="118" t="s">
        <v>74</v>
      </c>
      <c r="D14" s="140" t="s">
        <v>137</v>
      </c>
      <c r="E14" s="119" t="s">
        <v>138</v>
      </c>
      <c r="F14" s="121" t="s">
        <v>77</v>
      </c>
      <c r="G14" s="118" t="s">
        <v>78</v>
      </c>
      <c r="H14" s="118" t="s">
        <v>79</v>
      </c>
      <c r="I14" s="118" t="s">
        <v>133</v>
      </c>
      <c r="J14" s="122">
        <v>40981</v>
      </c>
      <c r="K14" s="122" t="s">
        <v>115</v>
      </c>
      <c r="L14" s="122" t="s">
        <v>115</v>
      </c>
      <c r="M14" s="122" t="s">
        <v>115</v>
      </c>
      <c r="N14" s="122" t="s">
        <v>115</v>
      </c>
      <c r="O14" s="118" t="s">
        <v>136</v>
      </c>
      <c r="P14" s="118" t="s">
        <v>136</v>
      </c>
      <c r="Q14" s="118" t="s">
        <v>121</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tr">
        <f t="shared" si="2"/>
        <v>No tiene datos personales</v>
      </c>
      <c r="AR14" s="125">
        <v>0</v>
      </c>
      <c r="AS14" s="125" t="s">
        <v>85</v>
      </c>
      <c r="AT14" s="126" t="s">
        <v>97</v>
      </c>
      <c r="AU14" s="135" t="str">
        <f>IF(ISERROR(VLOOKUP(AT14,[3]Listas!$A$3:$E$12,3,0)),"",VLOOKUP(AT14,[3]Listas!$A$3:$E$12,3,0))</f>
        <v>No existe excepción de acceso</v>
      </c>
      <c r="AV14" s="135" t="str">
        <f>IF(ISERROR(VLOOKUP(AT14,[3]Listas!$A$3:$E$12,5,0)),"",VLOOKUP(AT14,[3]Listas!$A$3:$E$12,5,0))</f>
        <v>Información pública y de conocimiento general</v>
      </c>
      <c r="AW14" s="135" t="str">
        <f>IF(ISERROR(VLOOKUP(AT14,[3]Listas!$A$3:$E$12,4,0)),"",VLOOKUP(AT14,[3]Listas!$A$3:$E$12,4,0))</f>
        <v>Información publica y de conocimiento general</v>
      </c>
      <c r="AX14" s="135" t="str">
        <f>IF(ISERROR(VLOOKUP(AT14,[3]Listas!$A$3:$E$13,2,0)),"",VLOOKUP(AT14,[3]Listas!$A$3:$E$13,2,0))</f>
        <v>Información Pública</v>
      </c>
      <c r="AY14" s="128" t="s">
        <v>127</v>
      </c>
      <c r="AZ14" s="129">
        <v>46172</v>
      </c>
      <c r="BA14" s="128" t="s">
        <v>127</v>
      </c>
      <c r="BB14" s="130" t="str">
        <f t="shared" si="3"/>
        <v>BAJA</v>
      </c>
      <c r="BC14" s="131" t="s">
        <v>99</v>
      </c>
      <c r="BD14" s="131" t="s">
        <v>99</v>
      </c>
      <c r="BE14" s="136">
        <f t="shared" si="0"/>
        <v>0</v>
      </c>
      <c r="BF14" s="133" t="str">
        <f t="shared" si="1"/>
        <v>No Crítico</v>
      </c>
      <c r="BG14" s="117" t="s">
        <v>5</v>
      </c>
    </row>
    <row r="15" spans="1:60" s="134" customFormat="1" ht="65.25" customHeight="1" thickBot="1" x14ac:dyDescent="0.25">
      <c r="A15" s="117">
        <v>8</v>
      </c>
      <c r="B15" s="117" t="s">
        <v>73</v>
      </c>
      <c r="C15" s="118" t="s">
        <v>74</v>
      </c>
      <c r="D15" s="140" t="s">
        <v>139</v>
      </c>
      <c r="E15" s="119" t="s">
        <v>140</v>
      </c>
      <c r="F15" s="121" t="s">
        <v>77</v>
      </c>
      <c r="G15" s="118" t="s">
        <v>78</v>
      </c>
      <c r="H15" s="118" t="s">
        <v>79</v>
      </c>
      <c r="I15" s="118" t="s">
        <v>133</v>
      </c>
      <c r="J15" s="122">
        <v>40981</v>
      </c>
      <c r="K15" s="122" t="s">
        <v>115</v>
      </c>
      <c r="L15" s="122" t="s">
        <v>115</v>
      </c>
      <c r="M15" s="122" t="s">
        <v>115</v>
      </c>
      <c r="N15" s="122" t="s">
        <v>115</v>
      </c>
      <c r="O15" s="118" t="s">
        <v>136</v>
      </c>
      <c r="P15" s="118" t="s">
        <v>136</v>
      </c>
      <c r="Q15" s="118" t="s">
        <v>121</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IF(ISERROR(VLOOKUP(AT15,[3]Listas!$A$3:$E$12,3,0)),"",VLOOKUP(AT15,[3]Listas!$A$3:$E$12,3,0))</f>
        <v>No existe excepción de acceso</v>
      </c>
      <c r="AV15" s="135" t="str">
        <f>IF(ISERROR(VLOOKUP(AT15,[3]Listas!$A$3:$E$12,5,0)),"",VLOOKUP(AT15,[3]Listas!$A$3:$E$12,5,0))</f>
        <v>Información pública y de conocimiento general</v>
      </c>
      <c r="AW15" s="135" t="str">
        <f>IF(ISERROR(VLOOKUP(AT15,[3]Listas!$A$3:$E$12,4,0)),"",VLOOKUP(AT15,[3]Listas!$A$3:$E$12,4,0))</f>
        <v>Información publica y de conocimiento general</v>
      </c>
      <c r="AX15" s="135" t="str">
        <f>IF(ISERROR(VLOOKUP(AT15,[3]Listas!$A$3:$E$13,2,0)),"",VLOOKUP(AT15,[3]Listas!$A$3:$E$13,2,0))</f>
        <v>Información Pública</v>
      </c>
      <c r="AY15" s="128" t="s">
        <v>127</v>
      </c>
      <c r="AZ15" s="129">
        <v>46172</v>
      </c>
      <c r="BA15" s="128" t="s">
        <v>127</v>
      </c>
      <c r="BB15" s="130" t="str">
        <f t="shared" si="3"/>
        <v>BAJA</v>
      </c>
      <c r="BC15" s="131" t="s">
        <v>99</v>
      </c>
      <c r="BD15" s="131" t="s">
        <v>99</v>
      </c>
      <c r="BE15" s="136">
        <f t="shared" si="0"/>
        <v>0</v>
      </c>
      <c r="BF15" s="133" t="str">
        <f t="shared" si="1"/>
        <v>No Crítico</v>
      </c>
      <c r="BG15" s="117" t="s">
        <v>5</v>
      </c>
    </row>
    <row r="16" spans="1:60" s="134" customFormat="1" ht="61.5" customHeight="1" thickBot="1" x14ac:dyDescent="0.25">
      <c r="A16" s="117">
        <v>9</v>
      </c>
      <c r="B16" s="117" t="s">
        <v>73</v>
      </c>
      <c r="C16" s="118" t="s">
        <v>74</v>
      </c>
      <c r="D16" s="155" t="s">
        <v>141</v>
      </c>
      <c r="E16" s="155" t="s">
        <v>142</v>
      </c>
      <c r="F16" s="121" t="s">
        <v>77</v>
      </c>
      <c r="G16" s="118" t="s">
        <v>78</v>
      </c>
      <c r="H16" s="118" t="s">
        <v>79</v>
      </c>
      <c r="I16" s="118" t="s">
        <v>133</v>
      </c>
      <c r="J16" s="122">
        <v>40981</v>
      </c>
      <c r="K16" s="122" t="s">
        <v>115</v>
      </c>
      <c r="L16" s="122" t="s">
        <v>115</v>
      </c>
      <c r="M16" s="122" t="s">
        <v>115</v>
      </c>
      <c r="N16" s="122" t="s">
        <v>115</v>
      </c>
      <c r="O16" s="118" t="s">
        <v>143</v>
      </c>
      <c r="P16" s="118" t="s">
        <v>143</v>
      </c>
      <c r="Q16" s="118" t="s">
        <v>121</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IF(ISERROR(VLOOKUP(AT16,[3]Listas!$A$3:$E$12,3,0)),"",VLOOKUP(AT16,[3]Listas!$A$3:$E$12,3,0))</f>
        <v>No existe excepción de acceso</v>
      </c>
      <c r="AV16" s="135" t="str">
        <f>IF(ISERROR(VLOOKUP(AT16,[3]Listas!$A$3:$E$12,5,0)),"",VLOOKUP(AT16,[3]Listas!$A$3:$E$12,5,0))</f>
        <v>Información pública y de conocimiento general</v>
      </c>
      <c r="AW16" s="135" t="str">
        <f>IF(ISERROR(VLOOKUP(AT16,[3]Listas!$A$3:$E$12,4,0)),"",VLOOKUP(AT16,[3]Listas!$A$3:$E$12,4,0))</f>
        <v>Información publica y de conocimiento general</v>
      </c>
      <c r="AX16" s="135" t="str">
        <f>IF(ISERROR(VLOOKUP(AT16,[3]Listas!$A$3:$E$13,2,0)),"",VLOOKUP(AT16,[3]Listas!$A$3:$E$13,2,0))</f>
        <v>Información Pública</v>
      </c>
      <c r="AY16" s="128" t="s">
        <v>127</v>
      </c>
      <c r="AZ16" s="129">
        <v>46172</v>
      </c>
      <c r="BA16" s="128" t="s">
        <v>127</v>
      </c>
      <c r="BB16" s="130" t="str">
        <f t="shared" si="3"/>
        <v>BAJA</v>
      </c>
      <c r="BC16" s="131" t="s">
        <v>99</v>
      </c>
      <c r="BD16" s="131" t="s">
        <v>99</v>
      </c>
      <c r="BE16" s="136">
        <f t="shared" si="0"/>
        <v>0</v>
      </c>
      <c r="BF16" s="133" t="str">
        <f t="shared" si="1"/>
        <v>No Crítico</v>
      </c>
      <c r="BG16" s="117" t="s">
        <v>5</v>
      </c>
    </row>
    <row r="17" spans="1:59" s="134" customFormat="1" ht="64.5" customHeight="1" thickBot="1" x14ac:dyDescent="0.25">
      <c r="A17" s="117">
        <v>10</v>
      </c>
      <c r="B17" s="117" t="s">
        <v>73</v>
      </c>
      <c r="C17" s="118" t="s">
        <v>74</v>
      </c>
      <c r="D17" s="155" t="s">
        <v>144</v>
      </c>
      <c r="E17" s="119" t="s">
        <v>145</v>
      </c>
      <c r="F17" s="121" t="s">
        <v>77</v>
      </c>
      <c r="G17" s="118" t="s">
        <v>78</v>
      </c>
      <c r="H17" s="118" t="s">
        <v>79</v>
      </c>
      <c r="I17" s="118" t="s">
        <v>80</v>
      </c>
      <c r="J17" s="122">
        <v>40981</v>
      </c>
      <c r="K17" s="122" t="s">
        <v>115</v>
      </c>
      <c r="L17" s="122" t="s">
        <v>115</v>
      </c>
      <c r="M17" s="122" t="s">
        <v>115</v>
      </c>
      <c r="N17" s="122" t="s">
        <v>115</v>
      </c>
      <c r="O17" s="118" t="s">
        <v>143</v>
      </c>
      <c r="P17" s="118" t="s">
        <v>143</v>
      </c>
      <c r="Q17" s="118" t="s">
        <v>126</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146</v>
      </c>
      <c r="AU17" s="135" t="str">
        <f>IF(ISERROR(VLOOKUP(AT17,[3]Listas!$A$3:$E$12,3,0)),"",VLOOKUP(AT17,[3]Listas!$A$3:$E$12,3,0))</f>
        <v>Ley 1755 de 2015, artículo 24.</v>
      </c>
      <c r="AV17" s="135" t="str">
        <f>IF(ISERROR(VLOOKUP(AT17,[3]Listas!$A$3:$E$12,5,0)),"",VLOOKUP(AT17,[3]Listas!$A$3:$E$12,5,0))</f>
        <v>Los secretos comerciales, industriales y profesionales, así como los estipulados en el parágrafo del artículo 77 de la Ley 1474 de 2011</v>
      </c>
      <c r="AW17" s="135" t="str">
        <f>IF(ISERROR(VLOOKUP(AT17,[3]Listas!$A$3:$E$12,4,0)),"",VLOOKUP(AT17,[3]Listas!$A$3:$E$12,4,0))</f>
        <v>Información exceptuada por daño de derechos a personas naturales o jurídicas. Artículo 18 Ley 1712 de 2014</v>
      </c>
      <c r="AX17" s="135" t="str">
        <f>IF(ISERROR(VLOOKUP(AT17,[3]Listas!$A$3:$E$13,2,0)),"",VLOOKUP(AT17,[3]Listas!$A$3:$E$13,2,0))</f>
        <v>Pública Clasificada</v>
      </c>
      <c r="AY17" s="128" t="s">
        <v>127</v>
      </c>
      <c r="AZ17" s="129">
        <v>46172</v>
      </c>
      <c r="BA17" s="128" t="s">
        <v>127</v>
      </c>
      <c r="BB17" s="130" t="str">
        <f t="shared" si="3"/>
        <v>MEDIA</v>
      </c>
      <c r="BC17" s="131" t="s">
        <v>99</v>
      </c>
      <c r="BD17" s="131" t="s">
        <v>99</v>
      </c>
      <c r="BE17" s="136">
        <f t="shared" si="0"/>
        <v>0</v>
      </c>
      <c r="BF17" s="133" t="str">
        <f t="shared" si="1"/>
        <v>No Crítico</v>
      </c>
      <c r="BG17" s="117" t="s">
        <v>5</v>
      </c>
    </row>
    <row r="18" spans="1:59" s="134" customFormat="1" ht="48.75" customHeight="1" thickBot="1" x14ac:dyDescent="0.25">
      <c r="A18" s="117">
        <v>11</v>
      </c>
      <c r="B18" s="117" t="s">
        <v>73</v>
      </c>
      <c r="C18" s="118" t="s">
        <v>74</v>
      </c>
      <c r="D18" s="155" t="s">
        <v>147</v>
      </c>
      <c r="E18" s="155" t="s">
        <v>148</v>
      </c>
      <c r="F18" s="121" t="s">
        <v>77</v>
      </c>
      <c r="G18" s="118" t="s">
        <v>78</v>
      </c>
      <c r="H18" s="118" t="s">
        <v>96</v>
      </c>
      <c r="I18" s="118" t="s">
        <v>80</v>
      </c>
      <c r="J18" s="122">
        <v>40981</v>
      </c>
      <c r="K18" s="122" t="s">
        <v>115</v>
      </c>
      <c r="L18" s="122" t="s">
        <v>115</v>
      </c>
      <c r="M18" s="122" t="s">
        <v>115</v>
      </c>
      <c r="N18" s="122" t="s">
        <v>115</v>
      </c>
      <c r="O18" s="118" t="s">
        <v>136</v>
      </c>
      <c r="P18" s="118" t="s">
        <v>136</v>
      </c>
      <c r="Q18" s="118" t="s">
        <v>126</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IF(ISERROR(VLOOKUP(AT18,[3]Listas!$A$3:$E$12,3,0)),"",VLOOKUP(AT18,[3]Listas!$A$3:$E$12,3,0))</f>
        <v>No existe excepción de acceso</v>
      </c>
      <c r="AV18" s="135" t="str">
        <f>IF(ISERROR(VLOOKUP(AT18,[3]Listas!$A$3:$E$12,5,0)),"",VLOOKUP(AT18,[3]Listas!$A$3:$E$12,5,0))</f>
        <v>Información pública y de conocimiento general</v>
      </c>
      <c r="AW18" s="135" t="str">
        <f>IF(ISERROR(VLOOKUP(AT18,[3]Listas!$A$3:$E$12,4,0)),"",VLOOKUP(AT18,[3]Listas!$A$3:$E$12,4,0))</f>
        <v>Información publica y de conocimiento general</v>
      </c>
      <c r="AX18" s="135" t="str">
        <f>IF(ISERROR(VLOOKUP(AT18,[3]Listas!$A$3:$E$13,2,0)),"",VLOOKUP(AT18,[3]Listas!$A$3:$E$13,2,0))</f>
        <v>Información Pública</v>
      </c>
      <c r="AY18" s="128" t="s">
        <v>127</v>
      </c>
      <c r="AZ18" s="129">
        <v>46172</v>
      </c>
      <c r="BA18" s="128" t="s">
        <v>127</v>
      </c>
      <c r="BB18" s="130" t="str">
        <f t="shared" si="3"/>
        <v>BAJA</v>
      </c>
      <c r="BC18" s="131" t="s">
        <v>99</v>
      </c>
      <c r="BD18" s="131" t="s">
        <v>99</v>
      </c>
      <c r="BE18" s="136">
        <f t="shared" si="0"/>
        <v>0</v>
      </c>
      <c r="BF18" s="133" t="str">
        <f t="shared" si="1"/>
        <v>No Crítico</v>
      </c>
      <c r="BG18" s="117" t="s">
        <v>5</v>
      </c>
    </row>
    <row r="19" spans="1:59" s="134" customFormat="1" ht="84.75" customHeight="1" thickBot="1" x14ac:dyDescent="0.25">
      <c r="A19" s="117">
        <v>12</v>
      </c>
      <c r="B19" s="117" t="s">
        <v>73</v>
      </c>
      <c r="C19" s="118" t="s">
        <v>74</v>
      </c>
      <c r="D19" s="155" t="s">
        <v>149</v>
      </c>
      <c r="E19" s="119" t="s">
        <v>150</v>
      </c>
      <c r="F19" s="121" t="s">
        <v>77</v>
      </c>
      <c r="G19" s="118" t="s">
        <v>78</v>
      </c>
      <c r="H19" s="118" t="s">
        <v>79</v>
      </c>
      <c r="I19" s="118" t="s">
        <v>80</v>
      </c>
      <c r="J19" s="122">
        <v>40981</v>
      </c>
      <c r="K19" s="122" t="s">
        <v>115</v>
      </c>
      <c r="L19" s="122" t="s">
        <v>115</v>
      </c>
      <c r="M19" s="122" t="s">
        <v>115</v>
      </c>
      <c r="N19" s="122" t="s">
        <v>115</v>
      </c>
      <c r="O19" s="118" t="s">
        <v>151</v>
      </c>
      <c r="P19" s="118" t="s">
        <v>151</v>
      </c>
      <c r="Q19" s="118" t="s">
        <v>126</v>
      </c>
      <c r="R19" s="123" t="s">
        <v>86</v>
      </c>
      <c r="S19" s="123" t="s">
        <v>85</v>
      </c>
      <c r="T19" s="123" t="s">
        <v>85</v>
      </c>
      <c r="U19" s="123" t="s">
        <v>85</v>
      </c>
      <c r="V19" s="123" t="s">
        <v>85</v>
      </c>
      <c r="W19" s="123" t="s">
        <v>85</v>
      </c>
      <c r="X19" s="123" t="s">
        <v>85</v>
      </c>
      <c r="Y19" s="123" t="s">
        <v>85</v>
      </c>
      <c r="Z19" s="123" t="s">
        <v>85</v>
      </c>
      <c r="AA19" s="123" t="s">
        <v>85</v>
      </c>
      <c r="AB19" s="123" t="s">
        <v>85</v>
      </c>
      <c r="AC19" s="123" t="s">
        <v>85</v>
      </c>
      <c r="AD19" s="123" t="s">
        <v>85</v>
      </c>
      <c r="AE19" s="123" t="s">
        <v>85</v>
      </c>
      <c r="AF19" s="123" t="s">
        <v>85</v>
      </c>
      <c r="AG19" s="123" t="s">
        <v>85</v>
      </c>
      <c r="AH19" s="123" t="s">
        <v>85</v>
      </c>
      <c r="AI19" s="123" t="s">
        <v>85</v>
      </c>
      <c r="AJ19" s="123" t="s">
        <v>85</v>
      </c>
      <c r="AK19" s="123" t="s">
        <v>85</v>
      </c>
      <c r="AL19" s="123" t="s">
        <v>85</v>
      </c>
      <c r="AM19" s="123" t="s">
        <v>85</v>
      </c>
      <c r="AN19" s="123" t="s">
        <v>85</v>
      </c>
      <c r="AO19" s="123" t="s">
        <v>85</v>
      </c>
      <c r="AP19" s="123" t="s">
        <v>85</v>
      </c>
      <c r="AQ19" s="124" t="str">
        <f t="shared" si="2"/>
        <v xml:space="preserve">- Públicos
</v>
      </c>
      <c r="AR19" s="125">
        <v>0</v>
      </c>
      <c r="AS19" s="125" t="s">
        <v>85</v>
      </c>
      <c r="AT19" s="126" t="s">
        <v>97</v>
      </c>
      <c r="AU19" s="135" t="str">
        <f>IF(ISERROR(VLOOKUP(AT19,[3]Listas!$A$3:$E$12,3,0)),"",VLOOKUP(AT19,[3]Listas!$A$3:$E$12,3,0))</f>
        <v>No existe excepción de acceso</v>
      </c>
      <c r="AV19" s="135" t="str">
        <f>IF(ISERROR(VLOOKUP(AT19,[3]Listas!$A$3:$E$12,5,0)),"",VLOOKUP(AT19,[3]Listas!$A$3:$E$12,5,0))</f>
        <v>Información pública y de conocimiento general</v>
      </c>
      <c r="AW19" s="135" t="str">
        <f>IF(ISERROR(VLOOKUP(AT19,[3]Listas!$A$3:$E$12,4,0)),"",VLOOKUP(AT19,[3]Listas!$A$3:$E$12,4,0))</f>
        <v>Información publica y de conocimiento general</v>
      </c>
      <c r="AX19" s="135" t="str">
        <f>IF(ISERROR(VLOOKUP(AT19,[3]Listas!$A$3:$E$13,2,0)),"",VLOOKUP(AT19,[3]Listas!$A$3:$E$13,2,0))</f>
        <v>Información Pública</v>
      </c>
      <c r="AY19" s="128" t="s">
        <v>127</v>
      </c>
      <c r="AZ19" s="129">
        <v>46172</v>
      </c>
      <c r="BA19" s="128" t="s">
        <v>127</v>
      </c>
      <c r="BB19" s="130" t="str">
        <f t="shared" si="3"/>
        <v>BAJA</v>
      </c>
      <c r="BC19" s="131" t="s">
        <v>99</v>
      </c>
      <c r="BD19" s="131" t="s">
        <v>99</v>
      </c>
      <c r="BE19" s="136">
        <f t="shared" si="0"/>
        <v>0</v>
      </c>
      <c r="BF19" s="133" t="str">
        <f t="shared" si="1"/>
        <v>No Crítico</v>
      </c>
      <c r="BG19" s="117"/>
    </row>
    <row r="20" spans="1:59" s="134" customFormat="1" ht="48.75" customHeight="1" thickBot="1" x14ac:dyDescent="0.25">
      <c r="A20" s="117">
        <v>13</v>
      </c>
      <c r="B20" s="117" t="s">
        <v>73</v>
      </c>
      <c r="C20" s="118" t="s">
        <v>74</v>
      </c>
      <c r="D20" s="155" t="s">
        <v>152</v>
      </c>
      <c r="E20" s="147" t="s">
        <v>153</v>
      </c>
      <c r="F20" s="121" t="s">
        <v>77</v>
      </c>
      <c r="G20" s="118" t="s">
        <v>78</v>
      </c>
      <c r="I20" s="118" t="s">
        <v>133</v>
      </c>
      <c r="J20" s="122">
        <v>40981</v>
      </c>
      <c r="K20" s="122" t="s">
        <v>115</v>
      </c>
      <c r="L20" s="122" t="s">
        <v>115</v>
      </c>
      <c r="M20" s="122" t="s">
        <v>115</v>
      </c>
      <c r="N20" s="122" t="s">
        <v>115</v>
      </c>
      <c r="O20" s="118" t="s">
        <v>154</v>
      </c>
      <c r="P20" s="118" t="s">
        <v>154</v>
      </c>
      <c r="Q20" s="118" t="s">
        <v>121</v>
      </c>
      <c r="R20" s="123" t="s">
        <v>85</v>
      </c>
      <c r="S20" s="123" t="s">
        <v>85</v>
      </c>
      <c r="T20" s="123" t="s">
        <v>85</v>
      </c>
      <c r="U20" s="123" t="s">
        <v>85</v>
      </c>
      <c r="V20" s="123" t="s">
        <v>85</v>
      </c>
      <c r="W20" s="123" t="s">
        <v>85</v>
      </c>
      <c r="X20" s="123" t="s">
        <v>85</v>
      </c>
      <c r="Y20" s="123" t="s">
        <v>85</v>
      </c>
      <c r="Z20" s="123" t="s">
        <v>85</v>
      </c>
      <c r="AA20" s="123" t="s">
        <v>85</v>
      </c>
      <c r="AB20" s="123" t="s">
        <v>85</v>
      </c>
      <c r="AC20" s="123" t="s">
        <v>85</v>
      </c>
      <c r="AD20" s="123" t="s">
        <v>85</v>
      </c>
      <c r="AE20" s="123" t="s">
        <v>85</v>
      </c>
      <c r="AF20" s="123" t="s">
        <v>85</v>
      </c>
      <c r="AG20" s="123" t="s">
        <v>85</v>
      </c>
      <c r="AH20" s="123" t="s">
        <v>85</v>
      </c>
      <c r="AI20" s="123" t="s">
        <v>85</v>
      </c>
      <c r="AJ20" s="123" t="s">
        <v>85</v>
      </c>
      <c r="AK20" s="123" t="s">
        <v>85</v>
      </c>
      <c r="AL20" s="123" t="s">
        <v>85</v>
      </c>
      <c r="AM20" s="123" t="s">
        <v>85</v>
      </c>
      <c r="AN20" s="123" t="s">
        <v>85</v>
      </c>
      <c r="AO20" s="123" t="s">
        <v>85</v>
      </c>
      <c r="AP20" s="123" t="s">
        <v>85</v>
      </c>
      <c r="AQ20" s="124"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No tiene datos personales</v>
      </c>
      <c r="AR20" s="125">
        <v>0</v>
      </c>
      <c r="AS20" s="125" t="s">
        <v>85</v>
      </c>
      <c r="AT20" s="126" t="s">
        <v>97</v>
      </c>
      <c r="AU20" s="135" t="str">
        <f>IF(ISERROR(VLOOKUP(AT20,[3]Listas!$A$3:$E$12,3,0)),"",VLOOKUP(AT20,[3]Listas!$A$3:$E$12,3,0))</f>
        <v>No existe excepción de acceso</v>
      </c>
      <c r="AV20" s="135" t="str">
        <f>IF(ISERROR(VLOOKUP(AT20,[3]Listas!$A$3:$E$12,5,0)),"",VLOOKUP(AT20,[3]Listas!$A$3:$E$12,5,0))</f>
        <v>Información pública y de conocimiento general</v>
      </c>
      <c r="AW20" s="135" t="str">
        <f>IF(ISERROR(VLOOKUP(AT20,[3]Listas!$A$3:$E$12,4,0)),"",VLOOKUP(AT20,[3]Listas!$A$3:$E$12,4,0))</f>
        <v>Información publica y de conocimiento general</v>
      </c>
      <c r="AX20" s="135" t="str">
        <f>IF(ISERROR(VLOOKUP(AT20,[3]Listas!$A$3:$E$13,2,0)),"",VLOOKUP(AT20,[3]Listas!$A$3:$E$13,2,0))</f>
        <v>Información Pública</v>
      </c>
      <c r="AY20" s="128" t="s">
        <v>127</v>
      </c>
      <c r="AZ20" s="129">
        <v>46172</v>
      </c>
      <c r="BA20" s="128" t="s">
        <v>127</v>
      </c>
      <c r="BB20" s="130" t="str">
        <f t="shared" si="3"/>
        <v>BAJA</v>
      </c>
      <c r="BC20" s="131" t="s">
        <v>99</v>
      </c>
      <c r="BD20" s="131" t="s">
        <v>99</v>
      </c>
      <c r="BE20" s="136">
        <f t="shared" si="0"/>
        <v>0</v>
      </c>
      <c r="BF20" s="133" t="str">
        <f t="shared" si="1"/>
        <v>No Crítico</v>
      </c>
      <c r="BG20" s="117"/>
    </row>
    <row r="21" spans="1:59" s="134" customFormat="1" ht="66.75" customHeight="1" thickBot="1" x14ac:dyDescent="0.25">
      <c r="A21" s="117">
        <v>14</v>
      </c>
      <c r="B21" s="117" t="s">
        <v>73</v>
      </c>
      <c r="C21" s="118" t="s">
        <v>74</v>
      </c>
      <c r="D21" s="155" t="s">
        <v>155</v>
      </c>
      <c r="E21" s="155" t="s">
        <v>156</v>
      </c>
      <c r="F21" s="121" t="s">
        <v>77</v>
      </c>
      <c r="G21" s="118" t="s">
        <v>78</v>
      </c>
      <c r="H21" s="118" t="s">
        <v>79</v>
      </c>
      <c r="I21" s="118" t="s">
        <v>80</v>
      </c>
      <c r="J21" s="122">
        <v>40981</v>
      </c>
      <c r="K21" s="122" t="s">
        <v>115</v>
      </c>
      <c r="L21" s="122" t="s">
        <v>115</v>
      </c>
      <c r="M21" s="122" t="s">
        <v>115</v>
      </c>
      <c r="N21" s="122" t="s">
        <v>115</v>
      </c>
      <c r="O21" s="118" t="s">
        <v>151</v>
      </c>
      <c r="P21" s="118" t="s">
        <v>151</v>
      </c>
      <c r="Q21" s="118" t="s">
        <v>126</v>
      </c>
      <c r="R21" s="123" t="s">
        <v>85</v>
      </c>
      <c r="S21" s="123" t="s">
        <v>85</v>
      </c>
      <c r="T21" s="123" t="s">
        <v>85</v>
      </c>
      <c r="U21" s="123" t="s">
        <v>85</v>
      </c>
      <c r="V21" s="123" t="s">
        <v>85</v>
      </c>
      <c r="W21" s="123" t="s">
        <v>85</v>
      </c>
      <c r="X21" s="123" t="s">
        <v>85</v>
      </c>
      <c r="Y21" s="123" t="s">
        <v>85</v>
      </c>
      <c r="Z21" s="123" t="s">
        <v>85</v>
      </c>
      <c r="AA21" s="123" t="s">
        <v>85</v>
      </c>
      <c r="AB21" s="123" t="s">
        <v>85</v>
      </c>
      <c r="AC21" s="123" t="s">
        <v>86</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2"/>
        <v xml:space="preserve">- Privados
</v>
      </c>
      <c r="AR21" s="125">
        <v>0</v>
      </c>
      <c r="AS21" s="125" t="s">
        <v>85</v>
      </c>
      <c r="AT21" s="126" t="s">
        <v>87</v>
      </c>
      <c r="AU21" s="135" t="str">
        <f>IF(ISERROR(VLOOKUP(AT21,[3]Listas!$A$3:$E$12,3,0)),"",VLOOKUP(AT21,[3]Listas!$A$3:$E$12,3,0))</f>
        <v>Ley 1755 de 2015, artículo 24, numeral 3.</v>
      </c>
      <c r="AV21" s="135" t="str">
        <f>IF(ISERROR(VLOOKUP(AT21,[3]Listas!$A$3:$E$12,5,0)),"",VLOOKUP(AT21,[3]Listas!$A$3:$E$12,5,0))</f>
        <v>El derecho de toda persona a la intimidad, bajo las limitaciones propias que impone la condición de empleado o servidor publico.</v>
      </c>
      <c r="AW21" s="135" t="str">
        <f>IF(ISERROR(VLOOKUP(AT21,[3]Listas!$A$3:$E$12,4,0)),"",VLOOKUP(AT21,[3]Listas!$A$3:$E$12,4,0))</f>
        <v>Información exceptuada por daño de derechos a personas naturales o jurídicas. Artículo 18 Ley 1712 de 2014. / Ley 1581 de 2012.</v>
      </c>
      <c r="AX21" s="135" t="str">
        <f>IF(ISERROR(VLOOKUP(AT21,[3]Listas!$A$3:$E$13,2,0)),"",VLOOKUP(AT21,[3]Listas!$A$3:$E$13,2,0))</f>
        <v>Pública Clasificada</v>
      </c>
      <c r="AY21" s="128" t="s">
        <v>88</v>
      </c>
      <c r="AZ21" s="129">
        <v>46172</v>
      </c>
      <c r="BA21" s="128" t="s">
        <v>89</v>
      </c>
      <c r="BB21" s="130" t="s">
        <v>196</v>
      </c>
      <c r="BC21" s="131" t="s">
        <v>99</v>
      </c>
      <c r="BD21" s="131" t="s">
        <v>99</v>
      </c>
      <c r="BE21" s="136">
        <f t="shared" si="0"/>
        <v>0</v>
      </c>
      <c r="BF21" s="133" t="str">
        <f t="shared" si="1"/>
        <v>Crítico</v>
      </c>
      <c r="BG21" s="117"/>
    </row>
    <row r="22" spans="1:59" s="134" customFormat="1" ht="62.25" customHeight="1" x14ac:dyDescent="0.2">
      <c r="A22" s="117">
        <v>15</v>
      </c>
      <c r="B22" s="117" t="s">
        <v>73</v>
      </c>
      <c r="C22" s="118" t="s">
        <v>74</v>
      </c>
      <c r="D22" s="140" t="s">
        <v>159</v>
      </c>
      <c r="E22" s="156" t="s">
        <v>160</v>
      </c>
      <c r="F22" s="121" t="s">
        <v>77</v>
      </c>
      <c r="G22" s="118" t="s">
        <v>78</v>
      </c>
      <c r="H22" s="118" t="s">
        <v>79</v>
      </c>
      <c r="I22" s="118" t="s">
        <v>133</v>
      </c>
      <c r="J22" s="122">
        <v>40981</v>
      </c>
      <c r="K22" s="122" t="s">
        <v>115</v>
      </c>
      <c r="L22" s="122" t="s">
        <v>115</v>
      </c>
      <c r="M22" s="122" t="s">
        <v>115</v>
      </c>
      <c r="N22" s="122" t="s">
        <v>115</v>
      </c>
      <c r="O22" s="118" t="s">
        <v>136</v>
      </c>
      <c r="P22" s="118" t="s">
        <v>136</v>
      </c>
      <c r="Q22" s="118" t="s">
        <v>121</v>
      </c>
      <c r="R22" s="123" t="s">
        <v>85</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2"/>
        <v>No tiene datos personales</v>
      </c>
      <c r="AR22" s="125">
        <v>0</v>
      </c>
      <c r="AS22" s="125" t="s">
        <v>85</v>
      </c>
      <c r="AT22" s="126" t="s">
        <v>97</v>
      </c>
      <c r="AU22" s="135" t="str">
        <f>IF(ISERROR(VLOOKUP(AT22,[3]Listas!$A$3:$E$12,3,0)),"",VLOOKUP(AT22,[3]Listas!$A$3:$E$12,3,0))</f>
        <v>No existe excepción de acceso</v>
      </c>
      <c r="AV22" s="135" t="str">
        <f>IF(ISERROR(VLOOKUP(AT22,[3]Listas!$A$3:$E$12,5,0)),"",VLOOKUP(AT22,[3]Listas!$A$3:$E$12,5,0))</f>
        <v>Información pública y de conocimiento general</v>
      </c>
      <c r="AW22" s="135" t="str">
        <f>IF(ISERROR(VLOOKUP(AT22,[3]Listas!$A$3:$E$12,4,0)),"",VLOOKUP(AT22,[3]Listas!$A$3:$E$12,4,0))</f>
        <v>Información publica y de conocimiento general</v>
      </c>
      <c r="AX22" s="135" t="str">
        <f>IF(ISERROR(VLOOKUP(AT22,[3]Listas!$A$3:$E$13,2,0)),"",VLOOKUP(AT22,[3]Listas!$A$3:$E$13,2,0))</f>
        <v>Información Pública</v>
      </c>
      <c r="AY22" s="128" t="s">
        <v>127</v>
      </c>
      <c r="AZ22" s="129">
        <v>46172</v>
      </c>
      <c r="BA22" s="128" t="s">
        <v>127</v>
      </c>
      <c r="BB22" s="130" t="str">
        <f t="shared" si="3"/>
        <v>BAJA</v>
      </c>
      <c r="BC22" s="131" t="s">
        <v>99</v>
      </c>
      <c r="BD22" s="131" t="s">
        <v>99</v>
      </c>
      <c r="BE22" s="136">
        <f t="shared" si="0"/>
        <v>0</v>
      </c>
      <c r="BF22" s="133" t="str">
        <f t="shared" si="1"/>
        <v>No Crítico</v>
      </c>
      <c r="BG22" s="117"/>
    </row>
  </sheetData>
  <protectedRanges>
    <protectedRange sqref="BB3" name="Rango4"/>
    <protectedRange sqref="AT8:AT22" name="Rango5"/>
    <protectedRange sqref="BG8:BG18" name="Rango3_2"/>
    <protectedRange sqref="BB8:BD22" name="Rango4_2"/>
  </protectedRanges>
  <conditionalFormatting sqref="C8:D8">
    <cfRule type="cellIs" dxfId="163" priority="442" operator="equal">
      <formula>""</formula>
    </cfRule>
  </conditionalFormatting>
  <conditionalFormatting sqref="D9:D11">
    <cfRule type="cellIs" dxfId="162" priority="441" operator="equal">
      <formula>""</formula>
    </cfRule>
  </conditionalFormatting>
  <conditionalFormatting sqref="E8:E11">
    <cfRule type="cellIs" dxfId="161" priority="1" operator="equal">
      <formula>""</formula>
    </cfRule>
  </conditionalFormatting>
  <conditionalFormatting sqref="F8:Q19 A8:B22 AY8:BA22 C9:C22 D12:E22 F20:G20 F21:Q22">
    <cfRule type="cellIs" dxfId="160" priority="438" operator="equal">
      <formula>""</formula>
    </cfRule>
  </conditionalFormatting>
  <conditionalFormatting sqref="I20:AP20">
    <cfRule type="cellIs" dxfId="159" priority="105" operator="equal">
      <formula>""</formula>
    </cfRule>
  </conditionalFormatting>
  <conditionalFormatting sqref="R8:AB8">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olorScale" priority="426">
      <colorScale>
        <cfvo type="min"/>
        <cfvo type="max"/>
        <color theme="9" tint="0.39997558519241921"/>
        <color rgb="FFFF0000"/>
      </colorScale>
    </cfRule>
    <cfRule type="colorScale" priority="427">
      <colorScale>
        <cfvo type="min"/>
        <cfvo type="max"/>
        <color theme="9"/>
        <color rgb="FFFF0000"/>
      </colorScale>
    </cfRule>
    <cfRule type="colorScale" priority="428">
      <colorScale>
        <cfvo type="min"/>
        <cfvo type="max"/>
        <color theme="9" tint="0.39997558519241921"/>
        <color rgb="FFFF0000"/>
      </colorScale>
    </cfRule>
    <cfRule type="colorScale" priority="429">
      <colorScale>
        <cfvo type="min"/>
        <cfvo type="max"/>
        <color theme="9" tint="0.39997558519241921"/>
        <color rgb="FFFF0000"/>
      </colorScale>
    </cfRule>
    <cfRule type="colorScale" priority="430">
      <colorScale>
        <cfvo type="min"/>
        <cfvo type="max"/>
        <color theme="9"/>
        <color rgb="FFFF0000"/>
      </colorScale>
    </cfRule>
    <cfRule type="colorScale" priority="431">
      <colorScale>
        <cfvo type="min"/>
        <cfvo type="max"/>
        <color theme="9" tint="0.39997558519241921"/>
        <color rgb="FFFF0000"/>
      </colorScale>
    </cfRule>
    <cfRule type="cellIs" dxfId="158" priority="432" operator="equal">
      <formula>""</formula>
    </cfRule>
    <cfRule type="colorScale" priority="433">
      <colorScale>
        <cfvo type="min"/>
        <cfvo type="max"/>
        <color theme="9" tint="0.39997558519241921"/>
        <color rgb="FFFF0000"/>
      </colorScale>
    </cfRule>
    <cfRule type="colorScale" priority="434">
      <colorScale>
        <cfvo type="min"/>
        <cfvo type="max"/>
        <color theme="9"/>
        <color rgb="FFFF0000"/>
      </colorScale>
    </cfRule>
    <cfRule type="colorScale" priority="435">
      <colorScale>
        <cfvo type="min"/>
        <cfvo type="max"/>
        <color theme="9" tint="0.39997558519241921"/>
        <color rgb="FFFF0000"/>
      </colorScale>
    </cfRule>
  </conditionalFormatting>
  <conditionalFormatting sqref="R9:AB9">
    <cfRule type="colorScale" priority="351">
      <colorScale>
        <cfvo type="min"/>
        <cfvo type="max"/>
        <color theme="9" tint="0.39997558519241921"/>
        <color rgb="FFFF0000"/>
      </colorScale>
    </cfRule>
    <cfRule type="colorScale" priority="352">
      <colorScale>
        <cfvo type="min"/>
        <cfvo type="max"/>
        <color theme="9"/>
        <color rgb="FFFF0000"/>
      </colorScale>
    </cfRule>
    <cfRule type="colorScale" priority="353">
      <colorScale>
        <cfvo type="min"/>
        <cfvo type="max"/>
        <color theme="9" tint="0.39997558519241921"/>
        <color rgb="FFFF0000"/>
      </colorScale>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olorScale" priority="360">
      <colorScale>
        <cfvo type="min"/>
        <cfvo type="max"/>
        <color theme="9" tint="0.39997558519241921"/>
        <color rgb="FFFF0000"/>
      </colorScale>
    </cfRule>
    <cfRule type="colorScale" priority="361">
      <colorScale>
        <cfvo type="min"/>
        <cfvo type="max"/>
        <color theme="9"/>
        <color rgb="FFFF0000"/>
      </colorScale>
    </cfRule>
    <cfRule type="colorScale" priority="362">
      <colorScale>
        <cfvo type="min"/>
        <cfvo type="max"/>
        <color theme="9" tint="0.39997558519241921"/>
        <color rgb="FFFF0000"/>
      </colorScale>
    </cfRule>
    <cfRule type="colorScale" priority="363">
      <colorScale>
        <cfvo type="min"/>
        <cfvo type="max"/>
        <color theme="9" tint="0.39997558519241921"/>
        <color rgb="FFFF0000"/>
      </colorScale>
    </cfRule>
    <cfRule type="colorScale" priority="364">
      <colorScale>
        <cfvo type="min"/>
        <cfvo type="max"/>
        <color theme="9"/>
        <color rgb="FFFF0000"/>
      </colorScale>
    </cfRule>
    <cfRule type="colorScale" priority="365">
      <colorScale>
        <cfvo type="min"/>
        <cfvo type="max"/>
        <color theme="9" tint="0.39997558519241921"/>
        <color rgb="FFFF0000"/>
      </colorScale>
    </cfRule>
    <cfRule type="colorScale" priority="366">
      <colorScale>
        <cfvo type="min"/>
        <cfvo type="max"/>
        <color theme="9" tint="0.39997558519241921"/>
        <color rgb="FFFF0000"/>
      </colorScale>
    </cfRule>
    <cfRule type="colorScale" priority="367">
      <colorScale>
        <cfvo type="min"/>
        <cfvo type="max"/>
        <color theme="9"/>
        <color rgb="FFFF0000"/>
      </colorScale>
    </cfRule>
    <cfRule type="colorScale" priority="368">
      <colorScale>
        <cfvo type="min"/>
        <cfvo type="max"/>
        <color theme="9" tint="0.39997558519241921"/>
        <color rgb="FFFF0000"/>
      </colorScale>
    </cfRule>
    <cfRule type="cellIs" dxfId="157" priority="369" operator="equal">
      <formula>""</formula>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onditionalFormatting>
  <conditionalFormatting sqref="R21:AB21">
    <cfRule type="colorScale" priority="65">
      <colorScale>
        <cfvo type="min"/>
        <cfvo type="max"/>
        <color theme="9" tint="0.39997558519241921"/>
        <color rgb="FFFF0000"/>
      </colorScale>
    </cfRule>
    <cfRule type="colorScale" priority="66">
      <colorScale>
        <cfvo type="min"/>
        <cfvo type="max"/>
        <color theme="9"/>
        <color rgb="FFFF0000"/>
      </colorScale>
    </cfRule>
    <cfRule type="colorScale" priority="67">
      <colorScale>
        <cfvo type="min"/>
        <cfvo type="max"/>
        <color theme="9" tint="0.39997558519241921"/>
        <color rgb="FFFF0000"/>
      </colorScale>
    </cfRule>
    <cfRule type="colorScale" priority="68">
      <colorScale>
        <cfvo type="min"/>
        <cfvo type="max"/>
        <color theme="9" tint="0.39997558519241921"/>
        <color rgb="FFFF0000"/>
      </colorScale>
    </cfRule>
    <cfRule type="colorScale" priority="69">
      <colorScale>
        <cfvo type="min"/>
        <cfvo type="max"/>
        <color theme="9"/>
        <color rgb="FFFF0000"/>
      </colorScale>
    </cfRule>
    <cfRule type="colorScale" priority="70">
      <colorScale>
        <cfvo type="min"/>
        <cfvo type="max"/>
        <color theme="9" tint="0.39997558519241921"/>
        <color rgb="FFFF0000"/>
      </colorScale>
    </cfRule>
    <cfRule type="colorScale" priority="71">
      <colorScale>
        <cfvo type="min"/>
        <cfvo type="max"/>
        <color theme="9" tint="0.39997558519241921"/>
        <color rgb="FFFF0000"/>
      </colorScale>
    </cfRule>
    <cfRule type="colorScale" priority="72">
      <colorScale>
        <cfvo type="min"/>
        <cfvo type="max"/>
        <color theme="9"/>
        <color rgb="FFFF0000"/>
      </colorScale>
    </cfRule>
    <cfRule type="colorScale" priority="73">
      <colorScale>
        <cfvo type="min"/>
        <cfvo type="max"/>
        <color theme="9" tint="0.39997558519241921"/>
        <color rgb="FFFF0000"/>
      </colorScale>
    </cfRule>
    <cfRule type="colorScale" priority="74">
      <colorScale>
        <cfvo type="min"/>
        <cfvo type="max"/>
        <color theme="9" tint="0.39997558519241921"/>
        <color rgb="FFFF0000"/>
      </colorScale>
    </cfRule>
    <cfRule type="colorScale" priority="75">
      <colorScale>
        <cfvo type="min"/>
        <cfvo type="max"/>
        <color theme="9"/>
        <color rgb="FFFF0000"/>
      </colorScale>
    </cfRule>
    <cfRule type="colorScale" priority="76">
      <colorScale>
        <cfvo type="min"/>
        <cfvo type="max"/>
        <color theme="9" tint="0.39997558519241921"/>
        <color rgb="FFFF0000"/>
      </colorScale>
    </cfRule>
    <cfRule type="colorScale" priority="77">
      <colorScale>
        <cfvo type="min"/>
        <cfvo type="max"/>
        <color theme="9" tint="0.39997558519241921"/>
        <color rgb="FFFF0000"/>
      </colorScale>
    </cfRule>
    <cfRule type="colorScale" priority="78">
      <colorScale>
        <cfvo type="min"/>
        <cfvo type="max"/>
        <color theme="9"/>
        <color rgb="FFFF0000"/>
      </colorScale>
    </cfRule>
    <cfRule type="colorScale" priority="79">
      <colorScale>
        <cfvo type="min"/>
        <cfvo type="max"/>
        <color theme="9" tint="0.39997558519241921"/>
        <color rgb="FFFF0000"/>
      </colorScale>
    </cfRule>
    <cfRule type="colorScale" priority="80">
      <colorScale>
        <cfvo type="min"/>
        <cfvo type="max"/>
        <color theme="9" tint="0.39997558519241921"/>
        <color rgb="FFFF0000"/>
      </colorScale>
    </cfRule>
    <cfRule type="colorScale" priority="81">
      <colorScale>
        <cfvo type="min"/>
        <cfvo type="max"/>
        <color theme="9"/>
        <color rgb="FFFF0000"/>
      </colorScale>
    </cfRule>
    <cfRule type="colorScale" priority="82">
      <colorScale>
        <cfvo type="min"/>
        <cfvo type="max"/>
        <color theme="9" tint="0.39997558519241921"/>
        <color rgb="FFFF0000"/>
      </colorScale>
    </cfRule>
    <cfRule type="cellIs" dxfId="156" priority="83" operator="equal">
      <formula>""</formula>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onditionalFormatting>
  <conditionalFormatting sqref="R10:AP10">
    <cfRule type="colorScale" priority="307">
      <colorScale>
        <cfvo type="min"/>
        <cfvo type="max"/>
        <color theme="9" tint="0.39997558519241921"/>
        <color rgb="FFFF0000"/>
      </colorScale>
    </cfRule>
    <cfRule type="colorScale" priority="308">
      <colorScale>
        <cfvo type="min"/>
        <cfvo type="max"/>
        <color theme="9"/>
        <color rgb="FFFF0000"/>
      </colorScale>
    </cfRule>
    <cfRule type="colorScale" priority="309">
      <colorScale>
        <cfvo type="min"/>
        <cfvo type="max"/>
        <color theme="9" tint="0.39997558519241921"/>
        <color rgb="FFFF0000"/>
      </colorScale>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ellIs" dxfId="155" priority="325" operator="equal">
      <formula>""</formula>
    </cfRule>
    <cfRule type="colorScale" priority="326">
      <colorScale>
        <cfvo type="min"/>
        <cfvo type="max"/>
        <color theme="9" tint="0.39997558519241921"/>
        <color rgb="FFFF0000"/>
      </colorScale>
    </cfRule>
    <cfRule type="colorScale" priority="327">
      <colorScale>
        <cfvo type="min"/>
        <cfvo type="max"/>
        <color theme="9"/>
        <color rgb="FFFF0000"/>
      </colorScale>
    </cfRule>
    <cfRule type="colorScale" priority="328">
      <colorScale>
        <cfvo type="min"/>
        <cfvo type="max"/>
        <color theme="9" tint="0.39997558519241921"/>
        <color rgb="FFFF0000"/>
      </colorScale>
    </cfRule>
  </conditionalFormatting>
  <conditionalFormatting sqref="R11:AP11">
    <cfRule type="colorScale" priority="285">
      <colorScale>
        <cfvo type="min"/>
        <cfvo type="max"/>
        <color theme="9" tint="0.39997558519241921"/>
        <color rgb="FFFF0000"/>
      </colorScale>
    </cfRule>
    <cfRule type="colorScale" priority="286">
      <colorScale>
        <cfvo type="min"/>
        <cfvo type="max"/>
        <color theme="9"/>
        <color rgb="FFFF0000"/>
      </colorScale>
    </cfRule>
    <cfRule type="colorScale" priority="287">
      <colorScale>
        <cfvo type="min"/>
        <cfvo type="max"/>
        <color theme="9" tint="0.39997558519241921"/>
        <color rgb="FFFF0000"/>
      </colorScale>
    </cfRule>
    <cfRule type="colorScale" priority="288">
      <colorScale>
        <cfvo type="min"/>
        <cfvo type="max"/>
        <color theme="9" tint="0.39997558519241921"/>
        <color rgb="FFFF0000"/>
      </colorScale>
    </cfRule>
    <cfRule type="colorScale" priority="289">
      <colorScale>
        <cfvo type="min"/>
        <cfvo type="max"/>
        <color theme="9"/>
        <color rgb="FFFF0000"/>
      </colorScale>
    </cfRule>
    <cfRule type="colorScale" priority="290">
      <colorScale>
        <cfvo type="min"/>
        <cfvo type="max"/>
        <color theme="9" tint="0.39997558519241921"/>
        <color rgb="FFFF0000"/>
      </colorScale>
    </cfRule>
    <cfRule type="colorScale" priority="291">
      <colorScale>
        <cfvo type="min"/>
        <cfvo type="max"/>
        <color theme="9" tint="0.39997558519241921"/>
        <color rgb="FFFF0000"/>
      </colorScale>
    </cfRule>
    <cfRule type="colorScale" priority="292">
      <colorScale>
        <cfvo type="min"/>
        <cfvo type="max"/>
        <color theme="9"/>
        <color rgb="FFFF0000"/>
      </colorScale>
    </cfRule>
    <cfRule type="colorScale" priority="293">
      <colorScale>
        <cfvo type="min"/>
        <cfvo type="max"/>
        <color theme="9" tint="0.39997558519241921"/>
        <color rgb="FFFF0000"/>
      </colorScale>
    </cfRule>
    <cfRule type="colorScale" priority="294">
      <colorScale>
        <cfvo type="min"/>
        <cfvo type="max"/>
        <color theme="9" tint="0.39997558519241921"/>
        <color rgb="FFFF0000"/>
      </colorScale>
    </cfRule>
    <cfRule type="colorScale" priority="295">
      <colorScale>
        <cfvo type="min"/>
        <cfvo type="max"/>
        <color theme="9"/>
        <color rgb="FFFF0000"/>
      </colorScale>
    </cfRule>
    <cfRule type="colorScale" priority="296">
      <colorScale>
        <cfvo type="min"/>
        <cfvo type="max"/>
        <color theme="9" tint="0.39997558519241921"/>
        <color rgb="FFFF0000"/>
      </colorScale>
    </cfRule>
    <cfRule type="colorScale" priority="297">
      <colorScale>
        <cfvo type="min"/>
        <cfvo type="max"/>
        <color theme="9" tint="0.39997558519241921"/>
        <color rgb="FFFF0000"/>
      </colorScale>
    </cfRule>
    <cfRule type="colorScale" priority="298">
      <colorScale>
        <cfvo type="min"/>
        <cfvo type="max"/>
        <color theme="9"/>
        <color rgb="FFFF0000"/>
      </colorScale>
    </cfRule>
    <cfRule type="colorScale" priority="299">
      <colorScale>
        <cfvo type="min"/>
        <cfvo type="max"/>
        <color theme="9" tint="0.39997558519241921"/>
        <color rgb="FFFF0000"/>
      </colorScale>
    </cfRule>
    <cfRule type="colorScale" priority="300">
      <colorScale>
        <cfvo type="min"/>
        <cfvo type="max"/>
        <color theme="9" tint="0.39997558519241921"/>
        <color rgb="FFFF0000"/>
      </colorScale>
    </cfRule>
    <cfRule type="colorScale" priority="301">
      <colorScale>
        <cfvo type="min"/>
        <cfvo type="max"/>
        <color theme="9"/>
        <color rgb="FFFF0000"/>
      </colorScale>
    </cfRule>
    <cfRule type="colorScale" priority="302">
      <colorScale>
        <cfvo type="min"/>
        <cfvo type="max"/>
        <color theme="9" tint="0.39997558519241921"/>
        <color rgb="FFFF0000"/>
      </colorScale>
    </cfRule>
    <cfRule type="cellIs" dxfId="154" priority="303" operator="equal">
      <formula>""</formula>
    </cfRule>
    <cfRule type="colorScale" priority="304">
      <colorScale>
        <cfvo type="min"/>
        <cfvo type="max"/>
        <color theme="9" tint="0.39997558519241921"/>
        <color rgb="FFFF0000"/>
      </colorScale>
    </cfRule>
    <cfRule type="colorScale" priority="305">
      <colorScale>
        <cfvo type="min"/>
        <cfvo type="max"/>
        <color theme="9"/>
        <color rgb="FFFF0000"/>
      </colorScale>
    </cfRule>
    <cfRule type="colorScale" priority="306">
      <colorScale>
        <cfvo type="min"/>
        <cfvo type="max"/>
        <color theme="9" tint="0.39997558519241921"/>
        <color rgb="FFFF0000"/>
      </colorScale>
    </cfRule>
  </conditionalFormatting>
  <conditionalFormatting sqref="R12:AP12">
    <cfRule type="colorScale" priority="263">
      <colorScale>
        <cfvo type="min"/>
        <cfvo type="max"/>
        <color theme="9" tint="0.39997558519241921"/>
        <color rgb="FFFF0000"/>
      </colorScale>
    </cfRule>
    <cfRule type="colorScale" priority="264">
      <colorScale>
        <cfvo type="min"/>
        <cfvo type="max"/>
        <color theme="9"/>
        <color rgb="FFFF0000"/>
      </colorScale>
    </cfRule>
    <cfRule type="colorScale" priority="265">
      <colorScale>
        <cfvo type="min"/>
        <cfvo type="max"/>
        <color theme="9" tint="0.39997558519241921"/>
        <color rgb="FFFF0000"/>
      </colorScale>
    </cfRule>
    <cfRule type="colorScale" priority="266">
      <colorScale>
        <cfvo type="min"/>
        <cfvo type="max"/>
        <color theme="9" tint="0.39997558519241921"/>
        <color rgb="FFFF0000"/>
      </colorScale>
    </cfRule>
    <cfRule type="colorScale" priority="267">
      <colorScale>
        <cfvo type="min"/>
        <cfvo type="max"/>
        <color theme="9"/>
        <color rgb="FFFF0000"/>
      </colorScale>
    </cfRule>
    <cfRule type="colorScale" priority="268">
      <colorScale>
        <cfvo type="min"/>
        <cfvo type="max"/>
        <color theme="9" tint="0.39997558519241921"/>
        <color rgb="FFFF0000"/>
      </colorScale>
    </cfRule>
    <cfRule type="colorScale" priority="269">
      <colorScale>
        <cfvo type="min"/>
        <cfvo type="max"/>
        <color theme="9" tint="0.39997558519241921"/>
        <color rgb="FFFF0000"/>
      </colorScale>
    </cfRule>
    <cfRule type="colorScale" priority="270">
      <colorScale>
        <cfvo type="min"/>
        <cfvo type="max"/>
        <color theme="9"/>
        <color rgb="FFFF0000"/>
      </colorScale>
    </cfRule>
    <cfRule type="colorScale" priority="271">
      <colorScale>
        <cfvo type="min"/>
        <cfvo type="max"/>
        <color theme="9" tint="0.39997558519241921"/>
        <color rgb="FFFF0000"/>
      </colorScale>
    </cfRule>
    <cfRule type="colorScale" priority="272">
      <colorScale>
        <cfvo type="min"/>
        <cfvo type="max"/>
        <color theme="9" tint="0.39997558519241921"/>
        <color rgb="FFFF0000"/>
      </colorScale>
    </cfRule>
    <cfRule type="colorScale" priority="273">
      <colorScale>
        <cfvo type="min"/>
        <cfvo type="max"/>
        <color theme="9"/>
        <color rgb="FFFF0000"/>
      </colorScale>
    </cfRule>
    <cfRule type="colorScale" priority="274">
      <colorScale>
        <cfvo type="min"/>
        <cfvo type="max"/>
        <color theme="9" tint="0.39997558519241921"/>
        <color rgb="FFFF0000"/>
      </colorScale>
    </cfRule>
    <cfRule type="colorScale" priority="275">
      <colorScale>
        <cfvo type="min"/>
        <cfvo type="max"/>
        <color theme="9" tint="0.39997558519241921"/>
        <color rgb="FFFF0000"/>
      </colorScale>
    </cfRule>
    <cfRule type="colorScale" priority="276">
      <colorScale>
        <cfvo type="min"/>
        <cfvo type="max"/>
        <color theme="9"/>
        <color rgb="FFFF0000"/>
      </colorScale>
    </cfRule>
    <cfRule type="colorScale" priority="277">
      <colorScale>
        <cfvo type="min"/>
        <cfvo type="max"/>
        <color theme="9" tint="0.39997558519241921"/>
        <color rgb="FFFF0000"/>
      </colorScale>
    </cfRule>
    <cfRule type="colorScale" priority="278">
      <colorScale>
        <cfvo type="min"/>
        <cfvo type="max"/>
        <color theme="9" tint="0.39997558519241921"/>
        <color rgb="FFFF0000"/>
      </colorScale>
    </cfRule>
    <cfRule type="colorScale" priority="279">
      <colorScale>
        <cfvo type="min"/>
        <cfvo type="max"/>
        <color theme="9"/>
        <color rgb="FFFF0000"/>
      </colorScale>
    </cfRule>
    <cfRule type="colorScale" priority="280">
      <colorScale>
        <cfvo type="min"/>
        <cfvo type="max"/>
        <color theme="9" tint="0.39997558519241921"/>
        <color rgb="FFFF0000"/>
      </colorScale>
    </cfRule>
    <cfRule type="cellIs" dxfId="153" priority="281" operator="equal">
      <formula>""</formula>
    </cfRule>
    <cfRule type="colorScale" priority="282">
      <colorScale>
        <cfvo type="min"/>
        <cfvo type="max"/>
        <color theme="9" tint="0.39997558519241921"/>
        <color rgb="FFFF0000"/>
      </colorScale>
    </cfRule>
    <cfRule type="colorScale" priority="283">
      <colorScale>
        <cfvo type="min"/>
        <cfvo type="max"/>
        <color theme="9"/>
        <color rgb="FFFF0000"/>
      </colorScale>
    </cfRule>
    <cfRule type="colorScale" priority="284">
      <colorScale>
        <cfvo type="min"/>
        <cfvo type="max"/>
        <color theme="9" tint="0.39997558519241921"/>
        <color rgb="FFFF0000"/>
      </colorScale>
    </cfRule>
  </conditionalFormatting>
  <conditionalFormatting sqref="R13:AP13">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olorScale" priority="244">
      <colorScale>
        <cfvo type="min"/>
        <cfvo type="max"/>
        <color theme="9" tint="0.39997558519241921"/>
        <color rgb="FFFF0000"/>
      </colorScale>
    </cfRule>
    <cfRule type="colorScale" priority="245">
      <colorScale>
        <cfvo type="min"/>
        <cfvo type="max"/>
        <color theme="9"/>
        <color rgb="FFFF0000"/>
      </colorScale>
    </cfRule>
    <cfRule type="colorScale" priority="246">
      <colorScale>
        <cfvo type="min"/>
        <cfvo type="max"/>
        <color theme="9" tint="0.39997558519241921"/>
        <color rgb="FFFF0000"/>
      </colorScale>
    </cfRule>
    <cfRule type="colorScale" priority="247">
      <colorScale>
        <cfvo type="min"/>
        <cfvo type="max"/>
        <color theme="9" tint="0.39997558519241921"/>
        <color rgb="FFFF0000"/>
      </colorScale>
    </cfRule>
    <cfRule type="colorScale" priority="248">
      <colorScale>
        <cfvo type="min"/>
        <cfvo type="max"/>
        <color theme="9"/>
        <color rgb="FFFF0000"/>
      </colorScale>
    </cfRule>
    <cfRule type="colorScale" priority="249">
      <colorScale>
        <cfvo type="min"/>
        <cfvo type="max"/>
        <color theme="9" tint="0.39997558519241921"/>
        <color rgb="FFFF0000"/>
      </colorScale>
    </cfRule>
    <cfRule type="colorScale" priority="250">
      <colorScale>
        <cfvo type="min"/>
        <cfvo type="max"/>
        <color theme="9" tint="0.39997558519241921"/>
        <color rgb="FFFF0000"/>
      </colorScale>
    </cfRule>
    <cfRule type="colorScale" priority="251">
      <colorScale>
        <cfvo type="min"/>
        <cfvo type="max"/>
        <color theme="9"/>
        <color rgb="FFFF0000"/>
      </colorScale>
    </cfRule>
    <cfRule type="colorScale" priority="252">
      <colorScale>
        <cfvo type="min"/>
        <cfvo type="max"/>
        <color theme="9" tint="0.39997558519241921"/>
        <color rgb="FFFF0000"/>
      </colorScale>
    </cfRule>
    <cfRule type="colorScale" priority="253">
      <colorScale>
        <cfvo type="min"/>
        <cfvo type="max"/>
        <color theme="9" tint="0.39997558519241921"/>
        <color rgb="FFFF0000"/>
      </colorScale>
    </cfRule>
    <cfRule type="colorScale" priority="254">
      <colorScale>
        <cfvo type="min"/>
        <cfvo type="max"/>
        <color theme="9"/>
        <color rgb="FFFF0000"/>
      </colorScale>
    </cfRule>
    <cfRule type="colorScale" priority="255">
      <colorScale>
        <cfvo type="min"/>
        <cfvo type="max"/>
        <color theme="9" tint="0.39997558519241921"/>
        <color rgb="FFFF0000"/>
      </colorScale>
    </cfRule>
    <cfRule type="colorScale" priority="256">
      <colorScale>
        <cfvo type="min"/>
        <cfvo type="max"/>
        <color theme="9" tint="0.39997558519241921"/>
        <color rgb="FFFF0000"/>
      </colorScale>
    </cfRule>
    <cfRule type="colorScale" priority="257">
      <colorScale>
        <cfvo type="min"/>
        <cfvo type="max"/>
        <color theme="9"/>
        <color rgb="FFFF0000"/>
      </colorScale>
    </cfRule>
    <cfRule type="colorScale" priority="258">
      <colorScale>
        <cfvo type="min"/>
        <cfvo type="max"/>
        <color theme="9" tint="0.39997558519241921"/>
        <color rgb="FFFF0000"/>
      </colorScale>
    </cfRule>
    <cfRule type="cellIs" dxfId="152" priority="259" operator="equal">
      <formula>""</formula>
    </cfRule>
    <cfRule type="colorScale" priority="260">
      <colorScale>
        <cfvo type="min"/>
        <cfvo type="max"/>
        <color theme="9" tint="0.39997558519241921"/>
        <color rgb="FFFF0000"/>
      </colorScale>
    </cfRule>
    <cfRule type="colorScale" priority="261">
      <colorScale>
        <cfvo type="min"/>
        <cfvo type="max"/>
        <color theme="9"/>
        <color rgb="FFFF0000"/>
      </colorScale>
    </cfRule>
    <cfRule type="colorScale" priority="262">
      <colorScale>
        <cfvo type="min"/>
        <cfvo type="max"/>
        <color theme="9" tint="0.39997558519241921"/>
        <color rgb="FFFF0000"/>
      </colorScale>
    </cfRule>
  </conditionalFormatting>
  <conditionalFormatting sqref="R14:AP14">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olorScale" priority="222">
      <colorScale>
        <cfvo type="min"/>
        <cfvo type="max"/>
        <color theme="9" tint="0.39997558519241921"/>
        <color rgb="FFFF0000"/>
      </colorScale>
    </cfRule>
    <cfRule type="colorScale" priority="223">
      <colorScale>
        <cfvo type="min"/>
        <cfvo type="max"/>
        <color theme="9"/>
        <color rgb="FFFF0000"/>
      </colorScale>
    </cfRule>
    <cfRule type="colorScale" priority="224">
      <colorScale>
        <cfvo type="min"/>
        <cfvo type="max"/>
        <color theme="9" tint="0.39997558519241921"/>
        <color rgb="FFFF0000"/>
      </colorScale>
    </cfRule>
    <cfRule type="colorScale" priority="225">
      <colorScale>
        <cfvo type="min"/>
        <cfvo type="max"/>
        <color theme="9" tint="0.39997558519241921"/>
        <color rgb="FFFF0000"/>
      </colorScale>
    </cfRule>
    <cfRule type="colorScale" priority="226">
      <colorScale>
        <cfvo type="min"/>
        <cfvo type="max"/>
        <color theme="9"/>
        <color rgb="FFFF0000"/>
      </colorScale>
    </cfRule>
    <cfRule type="colorScale" priority="227">
      <colorScale>
        <cfvo type="min"/>
        <cfvo type="max"/>
        <color theme="9" tint="0.39997558519241921"/>
        <color rgb="FFFF0000"/>
      </colorScale>
    </cfRule>
    <cfRule type="colorScale" priority="228">
      <colorScale>
        <cfvo type="min"/>
        <cfvo type="max"/>
        <color theme="9" tint="0.39997558519241921"/>
        <color rgb="FFFF0000"/>
      </colorScale>
    </cfRule>
    <cfRule type="colorScale" priority="229">
      <colorScale>
        <cfvo type="min"/>
        <cfvo type="max"/>
        <color theme="9"/>
        <color rgb="FFFF0000"/>
      </colorScale>
    </cfRule>
    <cfRule type="colorScale" priority="230">
      <colorScale>
        <cfvo type="min"/>
        <cfvo type="max"/>
        <color theme="9" tint="0.39997558519241921"/>
        <color rgb="FFFF0000"/>
      </colorScale>
    </cfRule>
    <cfRule type="colorScale" priority="231">
      <colorScale>
        <cfvo type="min"/>
        <cfvo type="max"/>
        <color theme="9" tint="0.39997558519241921"/>
        <color rgb="FFFF0000"/>
      </colorScale>
    </cfRule>
    <cfRule type="colorScale" priority="232">
      <colorScale>
        <cfvo type="min"/>
        <cfvo type="max"/>
        <color theme="9"/>
        <color rgb="FFFF0000"/>
      </colorScale>
    </cfRule>
    <cfRule type="colorScale" priority="233">
      <colorScale>
        <cfvo type="min"/>
        <cfvo type="max"/>
        <color theme="9" tint="0.39997558519241921"/>
        <color rgb="FFFF0000"/>
      </colorScale>
    </cfRule>
    <cfRule type="colorScale" priority="234">
      <colorScale>
        <cfvo type="min"/>
        <cfvo type="max"/>
        <color theme="9" tint="0.39997558519241921"/>
        <color rgb="FFFF0000"/>
      </colorScale>
    </cfRule>
    <cfRule type="colorScale" priority="235">
      <colorScale>
        <cfvo type="min"/>
        <cfvo type="max"/>
        <color theme="9"/>
        <color rgb="FFFF0000"/>
      </colorScale>
    </cfRule>
    <cfRule type="colorScale" priority="236">
      <colorScale>
        <cfvo type="min"/>
        <cfvo type="max"/>
        <color theme="9" tint="0.39997558519241921"/>
        <color rgb="FFFF0000"/>
      </colorScale>
    </cfRule>
    <cfRule type="cellIs" dxfId="151" priority="237" operator="equal">
      <formula>""</formula>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onditionalFormatting>
  <conditionalFormatting sqref="R15:AP15">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olorScale" priority="200">
      <colorScale>
        <cfvo type="min"/>
        <cfvo type="max"/>
        <color theme="9" tint="0.39997558519241921"/>
        <color rgb="FFFF0000"/>
      </colorScale>
    </cfRule>
    <cfRule type="colorScale" priority="201">
      <colorScale>
        <cfvo type="min"/>
        <cfvo type="max"/>
        <color theme="9"/>
        <color rgb="FFFF0000"/>
      </colorScale>
    </cfRule>
    <cfRule type="colorScale" priority="202">
      <colorScale>
        <cfvo type="min"/>
        <cfvo type="max"/>
        <color theme="9" tint="0.39997558519241921"/>
        <color rgb="FFFF0000"/>
      </colorScale>
    </cfRule>
    <cfRule type="colorScale" priority="203">
      <colorScale>
        <cfvo type="min"/>
        <cfvo type="max"/>
        <color theme="9" tint="0.39997558519241921"/>
        <color rgb="FFFF0000"/>
      </colorScale>
    </cfRule>
    <cfRule type="colorScale" priority="204">
      <colorScale>
        <cfvo type="min"/>
        <cfvo type="max"/>
        <color theme="9"/>
        <color rgb="FFFF0000"/>
      </colorScale>
    </cfRule>
    <cfRule type="colorScale" priority="205">
      <colorScale>
        <cfvo type="min"/>
        <cfvo type="max"/>
        <color theme="9" tint="0.39997558519241921"/>
        <color rgb="FFFF0000"/>
      </colorScale>
    </cfRule>
    <cfRule type="colorScale" priority="206">
      <colorScale>
        <cfvo type="min"/>
        <cfvo type="max"/>
        <color theme="9" tint="0.39997558519241921"/>
        <color rgb="FFFF0000"/>
      </colorScale>
    </cfRule>
    <cfRule type="colorScale" priority="207">
      <colorScale>
        <cfvo type="min"/>
        <cfvo type="max"/>
        <color theme="9"/>
        <color rgb="FFFF0000"/>
      </colorScale>
    </cfRule>
    <cfRule type="colorScale" priority="208">
      <colorScale>
        <cfvo type="min"/>
        <cfvo type="max"/>
        <color theme="9" tint="0.39997558519241921"/>
        <color rgb="FFFF0000"/>
      </colorScale>
    </cfRule>
    <cfRule type="colorScale" priority="209">
      <colorScale>
        <cfvo type="min"/>
        <cfvo type="max"/>
        <color theme="9" tint="0.39997558519241921"/>
        <color rgb="FFFF0000"/>
      </colorScale>
    </cfRule>
    <cfRule type="colorScale" priority="210">
      <colorScale>
        <cfvo type="min"/>
        <cfvo type="max"/>
        <color theme="9"/>
        <color rgb="FFFF0000"/>
      </colorScale>
    </cfRule>
    <cfRule type="colorScale" priority="211">
      <colorScale>
        <cfvo type="min"/>
        <cfvo type="max"/>
        <color theme="9" tint="0.39997558519241921"/>
        <color rgb="FFFF0000"/>
      </colorScale>
    </cfRule>
    <cfRule type="colorScale" priority="212">
      <colorScale>
        <cfvo type="min"/>
        <cfvo type="max"/>
        <color theme="9" tint="0.39997558519241921"/>
        <color rgb="FFFF0000"/>
      </colorScale>
    </cfRule>
    <cfRule type="colorScale" priority="213">
      <colorScale>
        <cfvo type="min"/>
        <cfvo type="max"/>
        <color theme="9"/>
        <color rgb="FFFF0000"/>
      </colorScale>
    </cfRule>
    <cfRule type="colorScale" priority="214">
      <colorScale>
        <cfvo type="min"/>
        <cfvo type="max"/>
        <color theme="9" tint="0.39997558519241921"/>
        <color rgb="FFFF0000"/>
      </colorScale>
    </cfRule>
    <cfRule type="cellIs" dxfId="150" priority="215" operator="equal">
      <formula>""</formula>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onditionalFormatting>
  <conditionalFormatting sqref="R16:AP16">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olorScale" priority="187">
      <colorScale>
        <cfvo type="min"/>
        <cfvo type="max"/>
        <color theme="9" tint="0.39997558519241921"/>
        <color rgb="FFFF0000"/>
      </colorScale>
    </cfRule>
    <cfRule type="colorScale" priority="188">
      <colorScale>
        <cfvo type="min"/>
        <cfvo type="max"/>
        <color theme="9"/>
        <color rgb="FFFF0000"/>
      </colorScale>
    </cfRule>
    <cfRule type="colorScale" priority="189">
      <colorScale>
        <cfvo type="min"/>
        <cfvo type="max"/>
        <color theme="9" tint="0.39997558519241921"/>
        <color rgb="FFFF0000"/>
      </colorScale>
    </cfRule>
    <cfRule type="colorScale" priority="190">
      <colorScale>
        <cfvo type="min"/>
        <cfvo type="max"/>
        <color theme="9" tint="0.39997558519241921"/>
        <color rgb="FFFF0000"/>
      </colorScale>
    </cfRule>
    <cfRule type="colorScale" priority="191">
      <colorScale>
        <cfvo type="min"/>
        <cfvo type="max"/>
        <color theme="9"/>
        <color rgb="FFFF0000"/>
      </colorScale>
    </cfRule>
    <cfRule type="colorScale" priority="192">
      <colorScale>
        <cfvo type="min"/>
        <cfvo type="max"/>
        <color theme="9" tint="0.39997558519241921"/>
        <color rgb="FFFF0000"/>
      </colorScale>
    </cfRule>
    <cfRule type="cellIs" dxfId="149" priority="193" operator="equal">
      <formula>""</formula>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onditionalFormatting>
  <conditionalFormatting sqref="R17:AP17">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148"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R18:AP18">
    <cfRule type="colorScale" priority="131">
      <colorScale>
        <cfvo type="min"/>
        <cfvo type="max"/>
        <color theme="9" tint="0.39997558519241921"/>
        <color rgb="FFFF0000"/>
      </colorScale>
    </cfRule>
    <cfRule type="colorScale" priority="132">
      <colorScale>
        <cfvo type="min"/>
        <cfvo type="max"/>
        <color theme="9"/>
        <color rgb="FFFF0000"/>
      </colorScale>
    </cfRule>
    <cfRule type="colorScale" priority="133">
      <colorScale>
        <cfvo type="min"/>
        <cfvo type="max"/>
        <color theme="9" tint="0.39997558519241921"/>
        <color rgb="FFFF0000"/>
      </colorScale>
    </cfRule>
    <cfRule type="colorScale" priority="134">
      <colorScale>
        <cfvo type="min"/>
        <cfvo type="max"/>
        <color theme="9" tint="0.39997558519241921"/>
        <color rgb="FFFF0000"/>
      </colorScale>
    </cfRule>
    <cfRule type="colorScale" priority="135">
      <colorScale>
        <cfvo type="min"/>
        <cfvo type="max"/>
        <color theme="9"/>
        <color rgb="FFFF0000"/>
      </colorScale>
    </cfRule>
    <cfRule type="colorScale" priority="136">
      <colorScale>
        <cfvo type="min"/>
        <cfvo type="max"/>
        <color theme="9" tint="0.39997558519241921"/>
        <color rgb="FFFF0000"/>
      </colorScale>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147"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R19:AP19">
    <cfRule type="colorScale" priority="109">
      <colorScale>
        <cfvo type="min"/>
        <cfvo type="max"/>
        <color theme="9" tint="0.39997558519241921"/>
        <color rgb="FFFF0000"/>
      </colorScale>
    </cfRule>
    <cfRule type="colorScale" priority="110">
      <colorScale>
        <cfvo type="min"/>
        <cfvo type="max"/>
        <color theme="9"/>
        <color rgb="FFFF0000"/>
      </colorScale>
    </cfRule>
    <cfRule type="colorScale" priority="111">
      <colorScale>
        <cfvo type="min"/>
        <cfvo type="max"/>
        <color theme="9" tint="0.39997558519241921"/>
        <color rgb="FFFF0000"/>
      </colorScale>
    </cfRule>
    <cfRule type="colorScale" priority="112">
      <colorScale>
        <cfvo type="min"/>
        <cfvo type="max"/>
        <color theme="9" tint="0.39997558519241921"/>
        <color rgb="FFFF0000"/>
      </colorScale>
    </cfRule>
    <cfRule type="colorScale" priority="113">
      <colorScale>
        <cfvo type="min"/>
        <cfvo type="max"/>
        <color theme="9"/>
        <color rgb="FFFF0000"/>
      </colorScale>
    </cfRule>
    <cfRule type="colorScale" priority="114">
      <colorScale>
        <cfvo type="min"/>
        <cfvo type="max"/>
        <color theme="9" tint="0.39997558519241921"/>
        <color rgb="FFFF0000"/>
      </colorScale>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ellIs" dxfId="146" priority="127" operator="equal">
      <formula>""</formula>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onditionalFormatting>
  <conditionalFormatting sqref="R20:AP20">
    <cfRule type="colorScale" priority="87">
      <colorScale>
        <cfvo type="min"/>
        <cfvo type="max"/>
        <color theme="9" tint="0.39997558519241921"/>
        <color rgb="FFFF0000"/>
      </colorScale>
    </cfRule>
    <cfRule type="colorScale" priority="88">
      <colorScale>
        <cfvo type="min"/>
        <cfvo type="max"/>
        <color theme="9"/>
        <color rgb="FFFF0000"/>
      </colorScale>
    </cfRule>
    <cfRule type="colorScale" priority="89">
      <colorScale>
        <cfvo type="min"/>
        <cfvo type="max"/>
        <color theme="9" tint="0.39997558519241921"/>
        <color rgb="FFFF0000"/>
      </colorScale>
    </cfRule>
    <cfRule type="colorScale" priority="90">
      <colorScale>
        <cfvo type="min"/>
        <cfvo type="max"/>
        <color theme="9" tint="0.39997558519241921"/>
        <color rgb="FFFF0000"/>
      </colorScale>
    </cfRule>
    <cfRule type="colorScale" priority="91">
      <colorScale>
        <cfvo type="min"/>
        <cfvo type="max"/>
        <color theme="9"/>
        <color rgb="FFFF0000"/>
      </colorScale>
    </cfRule>
    <cfRule type="colorScale" priority="92">
      <colorScale>
        <cfvo type="min"/>
        <cfvo type="max"/>
        <color theme="9" tint="0.39997558519241921"/>
        <color rgb="FFFF0000"/>
      </colorScale>
    </cfRule>
    <cfRule type="colorScale" priority="93">
      <colorScale>
        <cfvo type="min"/>
        <cfvo type="max"/>
        <color theme="9" tint="0.39997558519241921"/>
        <color rgb="FFFF0000"/>
      </colorScale>
    </cfRule>
    <cfRule type="colorScale" priority="94">
      <colorScale>
        <cfvo type="min"/>
        <cfvo type="max"/>
        <color theme="9"/>
        <color rgb="FFFF0000"/>
      </colorScale>
    </cfRule>
    <cfRule type="colorScale" priority="95">
      <colorScale>
        <cfvo type="min"/>
        <cfvo type="max"/>
        <color theme="9" tint="0.39997558519241921"/>
        <color rgb="FFFF0000"/>
      </colorScale>
    </cfRule>
    <cfRule type="colorScale" priority="96">
      <colorScale>
        <cfvo type="min"/>
        <cfvo type="max"/>
        <color theme="9" tint="0.39997558519241921"/>
        <color rgb="FFFF0000"/>
      </colorScale>
    </cfRule>
    <cfRule type="colorScale" priority="97">
      <colorScale>
        <cfvo type="min"/>
        <cfvo type="max"/>
        <color theme="9"/>
        <color rgb="FFFF0000"/>
      </colorScale>
    </cfRule>
    <cfRule type="colorScale" priority="98">
      <colorScale>
        <cfvo type="min"/>
        <cfvo type="max"/>
        <color theme="9" tint="0.39997558519241921"/>
        <color rgb="FFFF0000"/>
      </colorScale>
    </cfRule>
    <cfRule type="colorScale" priority="99">
      <colorScale>
        <cfvo type="min"/>
        <cfvo type="max"/>
        <color theme="9" tint="0.39997558519241921"/>
        <color rgb="FFFF0000"/>
      </colorScale>
    </cfRule>
    <cfRule type="colorScale" priority="100">
      <colorScale>
        <cfvo type="min"/>
        <cfvo type="max"/>
        <color theme="9"/>
        <color rgb="FFFF0000"/>
      </colorScale>
    </cfRule>
    <cfRule type="colorScale" priority="101">
      <colorScale>
        <cfvo type="min"/>
        <cfvo type="max"/>
        <color theme="9" tint="0.39997558519241921"/>
        <color rgb="FFFF0000"/>
      </colorScale>
    </cfRule>
    <cfRule type="colorScale" priority="102">
      <colorScale>
        <cfvo type="min"/>
        <cfvo type="max"/>
        <color theme="9" tint="0.39997558519241921"/>
        <color rgb="FFFF0000"/>
      </colorScale>
    </cfRule>
    <cfRule type="colorScale" priority="103">
      <colorScale>
        <cfvo type="min"/>
        <cfvo type="max"/>
        <color theme="9"/>
        <color rgb="FFFF0000"/>
      </colorScale>
    </cfRule>
    <cfRule type="colorScale" priority="104">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onditionalFormatting>
  <conditionalFormatting sqref="R22:AP22">
    <cfRule type="colorScale" priority="2">
      <colorScale>
        <cfvo type="min"/>
        <cfvo type="max"/>
        <color theme="9" tint="0.39997558519241921"/>
        <color rgb="FFFF0000"/>
      </colorScale>
    </cfRule>
    <cfRule type="colorScale" priority="3">
      <colorScale>
        <cfvo type="min"/>
        <cfvo type="max"/>
        <color theme="9"/>
        <color rgb="FFFF0000"/>
      </colorScale>
    </cfRule>
    <cfRule type="colorScale" priority="4">
      <colorScale>
        <cfvo type="min"/>
        <cfvo type="max"/>
        <color theme="9" tint="0.39997558519241921"/>
        <color rgb="FFFF0000"/>
      </colorScale>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ellIs" dxfId="145" priority="20" operator="equal">
      <formula>""</formula>
    </cfRule>
    <cfRule type="colorScale" priority="21">
      <colorScale>
        <cfvo type="min"/>
        <cfvo type="max"/>
        <color theme="9" tint="0.39997558519241921"/>
        <color rgb="FFFF0000"/>
      </colorScale>
    </cfRule>
    <cfRule type="colorScale" priority="22">
      <colorScale>
        <cfvo type="min"/>
        <cfvo type="max"/>
        <color theme="9"/>
        <color rgb="FFFF0000"/>
      </colorScale>
    </cfRule>
    <cfRule type="colorScale" priority="23">
      <colorScale>
        <cfvo type="min"/>
        <cfvo type="max"/>
        <color theme="9" tint="0.39997558519241921"/>
        <color rgb="FFFF0000"/>
      </colorScale>
    </cfRule>
  </conditionalFormatting>
  <conditionalFormatting sqref="AC8:AC9">
    <cfRule type="colorScale" priority="395">
      <colorScale>
        <cfvo type="min"/>
        <cfvo type="max"/>
        <color theme="9" tint="0.39997558519241921"/>
        <color rgb="FFFF0000"/>
      </colorScale>
    </cfRule>
    <cfRule type="colorScale" priority="396">
      <colorScale>
        <cfvo type="min"/>
        <cfvo type="max"/>
        <color theme="9"/>
        <color rgb="FFFF0000"/>
      </colorScale>
    </cfRule>
    <cfRule type="colorScale" priority="397">
      <colorScale>
        <cfvo type="min"/>
        <cfvo type="max"/>
        <color theme="9" tint="0.39997558519241921"/>
        <color rgb="FFFF0000"/>
      </colorScale>
    </cfRule>
    <cfRule type="colorScale" priority="398">
      <colorScale>
        <cfvo type="min"/>
        <cfvo type="max"/>
        <color theme="9" tint="0.39997558519241921"/>
        <color rgb="FFFF0000"/>
      </colorScale>
    </cfRule>
    <cfRule type="colorScale" priority="399">
      <colorScale>
        <cfvo type="min"/>
        <cfvo type="max"/>
        <color theme="9"/>
        <color rgb="FFFF0000"/>
      </colorScale>
    </cfRule>
    <cfRule type="colorScale" priority="400">
      <colorScale>
        <cfvo type="min"/>
        <cfvo type="max"/>
        <color theme="9" tint="0.39997558519241921"/>
        <color rgb="FFFF0000"/>
      </colorScale>
    </cfRule>
    <cfRule type="colorScale" priority="401">
      <colorScale>
        <cfvo type="min"/>
        <cfvo type="max"/>
        <color theme="9" tint="0.39997558519241921"/>
        <color rgb="FFFF0000"/>
      </colorScale>
    </cfRule>
    <cfRule type="colorScale" priority="402">
      <colorScale>
        <cfvo type="min"/>
        <cfvo type="max"/>
        <color theme="9"/>
        <color rgb="FFFF0000"/>
      </colorScale>
    </cfRule>
    <cfRule type="colorScale" priority="403">
      <colorScale>
        <cfvo type="min"/>
        <cfvo type="max"/>
        <color theme="9" tint="0.39997558519241921"/>
        <color rgb="FFFF0000"/>
      </colorScale>
    </cfRule>
    <cfRule type="colorScale" priority="404">
      <colorScale>
        <cfvo type="min"/>
        <cfvo type="max"/>
        <color theme="9" tint="0.39997558519241921"/>
        <color rgb="FFFF0000"/>
      </colorScale>
    </cfRule>
    <cfRule type="colorScale" priority="405">
      <colorScale>
        <cfvo type="min"/>
        <cfvo type="max"/>
        <color theme="9"/>
        <color rgb="FFFF0000"/>
      </colorScale>
    </cfRule>
    <cfRule type="colorScale" priority="406">
      <colorScale>
        <cfvo type="min"/>
        <cfvo type="max"/>
        <color theme="9" tint="0.39997558519241921"/>
        <color rgb="FFFF0000"/>
      </colorScale>
    </cfRule>
    <cfRule type="colorScale" priority="407">
      <colorScale>
        <cfvo type="min"/>
        <cfvo type="max"/>
        <color theme="9" tint="0.39997558519241921"/>
        <color rgb="FFFF0000"/>
      </colorScale>
    </cfRule>
    <cfRule type="colorScale" priority="408">
      <colorScale>
        <cfvo type="min"/>
        <cfvo type="max"/>
        <color theme="9"/>
        <color rgb="FFFF0000"/>
      </colorScale>
    </cfRule>
    <cfRule type="colorScale" priority="409">
      <colorScale>
        <cfvo type="min"/>
        <cfvo type="max"/>
        <color theme="9" tint="0.39997558519241921"/>
        <color rgb="FFFF0000"/>
      </colorScale>
    </cfRule>
    <cfRule type="cellIs" dxfId="144" priority="410" operator="equal">
      <formula>""</formula>
    </cfRule>
    <cfRule type="colorScale" priority="411">
      <colorScale>
        <cfvo type="min"/>
        <cfvo type="max"/>
        <color theme="9" tint="0.39997558519241921"/>
        <color rgb="FFFF0000"/>
      </colorScale>
    </cfRule>
    <cfRule type="colorScale" priority="412">
      <colorScale>
        <cfvo type="min"/>
        <cfvo type="max"/>
        <color theme="9"/>
        <color rgb="FFFF0000"/>
      </colorScale>
    </cfRule>
    <cfRule type="colorScale" priority="413">
      <colorScale>
        <cfvo type="min"/>
        <cfvo type="max"/>
        <color theme="9" tint="0.39997558519241921"/>
        <color rgb="FFFF0000"/>
      </colorScale>
    </cfRule>
  </conditionalFormatting>
  <conditionalFormatting sqref="AC21">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olorScale" priority="55">
      <colorScale>
        <cfvo type="min"/>
        <cfvo type="max"/>
        <color theme="9" tint="0.39997558519241921"/>
        <color rgb="FFFF0000"/>
      </colorScale>
    </cfRule>
    <cfRule type="colorScale" priority="56">
      <colorScale>
        <cfvo type="min"/>
        <cfvo type="max"/>
        <color theme="9"/>
        <color rgb="FFFF0000"/>
      </colorScale>
    </cfRule>
    <cfRule type="colorScale" priority="57">
      <colorScale>
        <cfvo type="min"/>
        <cfvo type="max"/>
        <color theme="9" tint="0.39997558519241921"/>
        <color rgb="FFFF0000"/>
      </colorScale>
    </cfRule>
    <cfRule type="colorScale" priority="58">
      <colorScale>
        <cfvo type="min"/>
        <cfvo type="max"/>
        <color theme="9" tint="0.39997558519241921"/>
        <color rgb="FFFF0000"/>
      </colorScale>
    </cfRule>
    <cfRule type="colorScale" priority="59">
      <colorScale>
        <cfvo type="min"/>
        <cfvo type="max"/>
        <color theme="9"/>
        <color rgb="FFFF0000"/>
      </colorScale>
    </cfRule>
    <cfRule type="colorScale" priority="60">
      <colorScale>
        <cfvo type="min"/>
        <cfvo type="max"/>
        <color theme="9" tint="0.39997558519241921"/>
        <color rgb="FFFF0000"/>
      </colorScale>
    </cfRule>
    <cfRule type="cellIs" dxfId="143" priority="61" operator="equal">
      <formula>""</formula>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onditionalFormatting>
  <conditionalFormatting sqref="AD8:AP8">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olorScale" priority="382">
      <colorScale>
        <cfvo type="min"/>
        <cfvo type="max"/>
        <color theme="9" tint="0.39997558519241921"/>
        <color rgb="FFFF0000"/>
      </colorScale>
    </cfRule>
    <cfRule type="colorScale" priority="383">
      <colorScale>
        <cfvo type="min"/>
        <cfvo type="max"/>
        <color theme="9"/>
        <color rgb="FFFF0000"/>
      </colorScale>
    </cfRule>
    <cfRule type="colorScale" priority="384">
      <colorScale>
        <cfvo type="min"/>
        <cfvo type="max"/>
        <color theme="9" tint="0.39997558519241921"/>
        <color rgb="FFFF0000"/>
      </colorScale>
    </cfRule>
    <cfRule type="colorScale" priority="385">
      <colorScale>
        <cfvo type="min"/>
        <cfvo type="max"/>
        <color theme="9" tint="0.39997558519241921"/>
        <color rgb="FFFF0000"/>
      </colorScale>
    </cfRule>
    <cfRule type="colorScale" priority="386">
      <colorScale>
        <cfvo type="min"/>
        <cfvo type="max"/>
        <color theme="9"/>
        <color rgb="FFFF0000"/>
      </colorScale>
    </cfRule>
    <cfRule type="colorScale" priority="387">
      <colorScale>
        <cfvo type="min"/>
        <cfvo type="max"/>
        <color theme="9" tint="0.39997558519241921"/>
        <color rgb="FFFF0000"/>
      </colorScale>
    </cfRule>
    <cfRule type="colorScale" priority="388">
      <colorScale>
        <cfvo type="min"/>
        <cfvo type="max"/>
        <color theme="9" tint="0.39997558519241921"/>
        <color rgb="FFFF0000"/>
      </colorScale>
    </cfRule>
    <cfRule type="colorScale" priority="389">
      <colorScale>
        <cfvo type="min"/>
        <cfvo type="max"/>
        <color theme="9"/>
        <color rgb="FFFF0000"/>
      </colorScale>
    </cfRule>
    <cfRule type="colorScale" priority="390">
      <colorScale>
        <cfvo type="min"/>
        <cfvo type="max"/>
        <color theme="9" tint="0.39997558519241921"/>
        <color rgb="FFFF0000"/>
      </colorScale>
    </cfRule>
    <cfRule type="cellIs" dxfId="142" priority="391" operator="equal">
      <formula>""</formula>
    </cfRule>
    <cfRule type="colorScale" priority="392">
      <colorScale>
        <cfvo type="min"/>
        <cfvo type="max"/>
        <color theme="9" tint="0.39997558519241921"/>
        <color rgb="FFFF0000"/>
      </colorScale>
    </cfRule>
    <cfRule type="colorScale" priority="393">
      <colorScale>
        <cfvo type="min"/>
        <cfvo type="max"/>
        <color theme="9"/>
        <color rgb="FFFF0000"/>
      </colorScale>
    </cfRule>
    <cfRule type="colorScale" priority="394">
      <colorScale>
        <cfvo type="min"/>
        <cfvo type="max"/>
        <color theme="9" tint="0.39997558519241921"/>
        <color rgb="FFFF0000"/>
      </colorScale>
    </cfRule>
  </conditionalFormatting>
  <conditionalFormatting sqref="AD9:AP9">
    <cfRule type="colorScale" priority="329">
      <colorScale>
        <cfvo type="min"/>
        <cfvo type="max"/>
        <color theme="9" tint="0.39997558519241921"/>
        <color rgb="FFFF0000"/>
      </colorScale>
    </cfRule>
    <cfRule type="colorScale" priority="330">
      <colorScale>
        <cfvo type="min"/>
        <cfvo type="max"/>
        <color theme="9"/>
        <color rgb="FFFF0000"/>
      </colorScale>
    </cfRule>
    <cfRule type="colorScale" priority="331">
      <colorScale>
        <cfvo type="min"/>
        <cfvo type="max"/>
        <color theme="9" tint="0.39997558519241921"/>
        <color rgb="FFFF0000"/>
      </colorScale>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ellIs" dxfId="141" priority="347" operator="equal">
      <formula>""</formula>
    </cfRule>
    <cfRule type="colorScale" priority="348">
      <colorScale>
        <cfvo type="min"/>
        <cfvo type="max"/>
        <color theme="9" tint="0.39997558519241921"/>
        <color rgb="FFFF0000"/>
      </colorScale>
    </cfRule>
    <cfRule type="colorScale" priority="349">
      <colorScale>
        <cfvo type="min"/>
        <cfvo type="max"/>
        <color theme="9"/>
        <color rgb="FFFF0000"/>
      </colorScale>
    </cfRule>
    <cfRule type="colorScale" priority="350">
      <colorScale>
        <cfvo type="min"/>
        <cfvo type="max"/>
        <color theme="9" tint="0.39997558519241921"/>
        <color rgb="FFFF0000"/>
      </colorScale>
    </cfRule>
  </conditionalFormatting>
  <conditionalFormatting sqref="AD21:AP21">
    <cfRule type="colorScale" priority="24">
      <colorScale>
        <cfvo type="min"/>
        <cfvo type="max"/>
        <color theme="9" tint="0.39997558519241921"/>
        <color rgb="FFFF0000"/>
      </colorScale>
    </cfRule>
    <cfRule type="colorScale" priority="25">
      <colorScale>
        <cfvo type="min"/>
        <cfvo type="max"/>
        <color theme="9"/>
        <color rgb="FFFF0000"/>
      </colorScale>
    </cfRule>
    <cfRule type="colorScale" priority="26">
      <colorScale>
        <cfvo type="min"/>
        <cfvo type="max"/>
        <color theme="9" tint="0.39997558519241921"/>
        <color rgb="FFFF0000"/>
      </colorScale>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olorScale" priority="33">
      <colorScale>
        <cfvo type="min"/>
        <cfvo type="max"/>
        <color theme="9" tint="0.39997558519241921"/>
        <color rgb="FFFF0000"/>
      </colorScale>
    </cfRule>
    <cfRule type="colorScale" priority="34">
      <colorScale>
        <cfvo type="min"/>
        <cfvo type="max"/>
        <color theme="9"/>
        <color rgb="FFFF0000"/>
      </colorScale>
    </cfRule>
    <cfRule type="colorScale" priority="35">
      <colorScale>
        <cfvo type="min"/>
        <cfvo type="max"/>
        <color theme="9" tint="0.39997558519241921"/>
        <color rgb="FFFF0000"/>
      </colorScale>
    </cfRule>
    <cfRule type="colorScale" priority="36">
      <colorScale>
        <cfvo type="min"/>
        <cfvo type="max"/>
        <color theme="9" tint="0.39997558519241921"/>
        <color rgb="FFFF0000"/>
      </colorScale>
    </cfRule>
    <cfRule type="colorScale" priority="37">
      <colorScale>
        <cfvo type="min"/>
        <cfvo type="max"/>
        <color theme="9"/>
        <color rgb="FFFF0000"/>
      </colorScale>
    </cfRule>
    <cfRule type="colorScale" priority="38">
      <colorScale>
        <cfvo type="min"/>
        <cfvo type="max"/>
        <color theme="9" tint="0.39997558519241921"/>
        <color rgb="FFFF0000"/>
      </colorScale>
    </cfRule>
    <cfRule type="colorScale" priority="39">
      <colorScale>
        <cfvo type="min"/>
        <cfvo type="max"/>
        <color theme="9" tint="0.39997558519241921"/>
        <color rgb="FFFF0000"/>
      </colorScale>
    </cfRule>
    <cfRule type="colorScale" priority="40">
      <colorScale>
        <cfvo type="min"/>
        <cfvo type="max"/>
        <color theme="9"/>
        <color rgb="FFFF0000"/>
      </colorScale>
    </cfRule>
    <cfRule type="colorScale" priority="41">
      <colorScale>
        <cfvo type="min"/>
        <cfvo type="max"/>
        <color theme="9" tint="0.39997558519241921"/>
        <color rgb="FFFF0000"/>
      </colorScale>
    </cfRule>
    <cfRule type="cellIs" dxfId="140" priority="42" operator="equal">
      <formula>""</formula>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onditionalFormatting>
  <conditionalFormatting sqref="AQ8:AQ22">
    <cfRule type="cellIs" dxfId="139" priority="439" operator="equal">
      <formula>- Privados</formula>
    </cfRule>
  </conditionalFormatting>
  <conditionalFormatting sqref="AS8:AS22">
    <cfRule type="cellIs" dxfId="138" priority="440" operator="equal">
      <formula>"SI"</formula>
    </cfRule>
  </conditionalFormatting>
  <conditionalFormatting sqref="BB3 BB8:BD22">
    <cfRule type="containsText" dxfId="137" priority="443" operator="containsText" text="1">
      <formula>NOT(ISERROR(SEARCH("1",BB3)))</formula>
    </cfRule>
    <cfRule type="containsText" dxfId="136" priority="444" operator="containsText" text="2">
      <formula>NOT(ISERROR(SEARCH("2",BB3)))</formula>
    </cfRule>
    <cfRule type="containsText" dxfId="135" priority="445" operator="containsText" text="3">
      <formula>NOT(ISERROR(SEARCH("3",BB3)))</formula>
    </cfRule>
    <cfRule type="containsText" dxfId="134" priority="446" operator="containsText" text="4">
      <formula>NOT(ISERROR(SEARCH("4",BB3)))</formula>
    </cfRule>
  </conditionalFormatting>
  <conditionalFormatting sqref="BF8:BF22">
    <cfRule type="cellIs" dxfId="133" priority="436" operator="equal">
      <formula>"Crítico"</formula>
    </cfRule>
    <cfRule type="cellIs" dxfId="132" priority="437" operator="equal">
      <formula>"No Crítico"</formula>
    </cfRule>
  </conditionalFormatting>
  <dataValidations count="4">
    <dataValidation type="list" allowBlank="1" showInputMessage="1" showErrorMessage="1" sqref="R8:AP22" xr:uid="{D5DBB6BA-0DB0-491A-A30C-1E6F3747561E}">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ABB9E416-5FBB-4801-803C-D9B11A1C0BE8}"/>
    <dataValidation allowBlank="1" showInputMessage="1" showErrorMessage="1" prompt="1- No afecta la operación y puede repararse fácilmente._x000a_2- Difícil reparación y pérdidas significativas._x000a_3- No puede repararse y ocasiona pérdidas graves para la institución" sqref="BC5 BC7" xr:uid="{C444CCC8-8262-4703-B1BA-5D76A4594C59}"/>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29E9F1FA-1343-4C4F-8CB3-37F7202BAA31}"/>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B5E3-8238-4F14-842A-D5CC0CE9E074}">
  <sheetPr>
    <tabColor theme="7" tint="-0.499984740745262"/>
  </sheetPr>
  <dimension ref="A1:BT43"/>
  <sheetViews>
    <sheetView showGridLines="0" showZeros="0" topLeftCell="A41" zoomScale="80" zoomScaleNormal="80" workbookViewId="0">
      <selection activeCell="A8" sqref="A8:BF43"/>
    </sheetView>
  </sheetViews>
  <sheetFormatPr baseColWidth="10" defaultColWidth="0" defaultRowHeight="75" customHeight="1" x14ac:dyDescent="0.25"/>
  <cols>
    <col min="1" max="1" width="7.85546875" customWidth="1"/>
    <col min="2" max="2" width="20.7109375" style="18" customWidth="1"/>
    <col min="3" max="3" width="25.28515625"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10" style="12" customWidth="1"/>
    <col min="56" max="56" width="11.140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72" ht="34.5" customHeight="1" x14ac:dyDescent="0.25">
      <c r="A1" s="1"/>
      <c r="B1" s="2"/>
      <c r="C1" s="3"/>
      <c r="D1" s="3"/>
      <c r="E1" s="4"/>
      <c r="F1" s="5"/>
      <c r="G1" s="6"/>
      <c r="H1" s="6"/>
      <c r="I1" s="6"/>
      <c r="J1" s="6"/>
      <c r="K1" s="7"/>
      <c r="L1" s="8" t="s">
        <v>0</v>
      </c>
      <c r="M1" s="9" t="s">
        <v>1</v>
      </c>
      <c r="N1" s="10"/>
    </row>
    <row r="2" spans="1:72" ht="120" customHeight="1" x14ac:dyDescent="0.25">
      <c r="A2" s="17"/>
      <c r="E2" s="19"/>
      <c r="F2" s="20"/>
      <c r="G2" s="21"/>
      <c r="H2" s="21"/>
      <c r="I2" s="22" t="s">
        <v>2</v>
      </c>
      <c r="J2" s="21"/>
      <c r="K2" s="23"/>
      <c r="L2" s="24" t="s">
        <v>3</v>
      </c>
      <c r="M2" s="9">
        <v>3</v>
      </c>
    </row>
    <row r="3" spans="1:72" ht="17.25" customHeight="1" x14ac:dyDescent="0.25">
      <c r="A3" s="25"/>
      <c r="B3" s="26"/>
      <c r="C3" s="27"/>
      <c r="D3" s="27"/>
      <c r="E3" s="28"/>
      <c r="F3" s="29"/>
      <c r="G3" s="30"/>
      <c r="H3" s="30"/>
      <c r="I3" s="30"/>
      <c r="J3" s="30"/>
      <c r="K3" s="31"/>
      <c r="L3" s="24" t="s">
        <v>4</v>
      </c>
      <c r="M3" s="139" t="s">
        <v>310</v>
      </c>
      <c r="BB3" s="32" t="s">
        <v>5</v>
      </c>
    </row>
    <row r="4" spans="1:72"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72"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72"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72"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72" s="154" customFormat="1" ht="83.25" customHeight="1" thickBot="1" x14ac:dyDescent="0.25">
      <c r="A8" s="117">
        <v>1</v>
      </c>
      <c r="B8" s="117" t="s">
        <v>311</v>
      </c>
      <c r="C8" s="118" t="s">
        <v>74</v>
      </c>
      <c r="D8" s="140" t="s">
        <v>312</v>
      </c>
      <c r="E8" s="406" t="s">
        <v>313</v>
      </c>
      <c r="F8" s="148" t="s">
        <v>77</v>
      </c>
      <c r="G8" s="118" t="s">
        <v>78</v>
      </c>
      <c r="H8" s="118" t="s">
        <v>124</v>
      </c>
      <c r="I8" s="118" t="s">
        <v>80</v>
      </c>
      <c r="J8" s="149">
        <v>46221</v>
      </c>
      <c r="K8" s="122" t="s">
        <v>288</v>
      </c>
      <c r="L8" s="122" t="s">
        <v>288</v>
      </c>
      <c r="M8" s="122" t="s">
        <v>288</v>
      </c>
      <c r="N8" s="122" t="s">
        <v>288</v>
      </c>
      <c r="O8" s="118" t="s">
        <v>143</v>
      </c>
      <c r="P8" s="118" t="s">
        <v>143</v>
      </c>
      <c r="Q8" s="118" t="s">
        <v>314</v>
      </c>
      <c r="R8" s="123" t="s">
        <v>85</v>
      </c>
      <c r="S8" s="123" t="s">
        <v>86</v>
      </c>
      <c r="T8" s="123" t="s">
        <v>86</v>
      </c>
      <c r="U8" s="123" t="s">
        <v>86</v>
      </c>
      <c r="V8" s="123" t="s">
        <v>86</v>
      </c>
      <c r="W8" s="123" t="s">
        <v>86</v>
      </c>
      <c r="X8" s="123" t="s">
        <v>86</v>
      </c>
      <c r="Y8" s="123" t="s">
        <v>86</v>
      </c>
      <c r="Z8" s="123" t="s">
        <v>86</v>
      </c>
      <c r="AA8" s="123" t="s">
        <v>86</v>
      </c>
      <c r="AB8" s="123" t="s">
        <v>86</v>
      </c>
      <c r="AC8" s="123" t="s">
        <v>86</v>
      </c>
      <c r="AD8" s="123" t="s">
        <v>85</v>
      </c>
      <c r="AE8" s="123" t="s">
        <v>86</v>
      </c>
      <c r="AF8" s="123" t="s">
        <v>85</v>
      </c>
      <c r="AG8" s="123" t="s">
        <v>85</v>
      </c>
      <c r="AH8" s="123" t="s">
        <v>85</v>
      </c>
      <c r="AI8" s="123" t="s">
        <v>85</v>
      </c>
      <c r="AJ8" s="123" t="s">
        <v>85</v>
      </c>
      <c r="AK8" s="123" t="s">
        <v>86</v>
      </c>
      <c r="AL8" s="123" t="s">
        <v>86</v>
      </c>
      <c r="AM8" s="123" t="s">
        <v>86</v>
      </c>
      <c r="AN8" s="123" t="s">
        <v>86</v>
      </c>
      <c r="AO8" s="123" t="s">
        <v>85</v>
      </c>
      <c r="AP8" s="123" t="s">
        <v>86</v>
      </c>
      <c r="AQ8" s="124" t="str">
        <f t="shared" ref="AQ8:AQ43" si="0">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Públicos
- Privados
- Semi-privados
- Sensibles
- De Población Vulnerable</v>
      </c>
      <c r="AR8" s="150">
        <v>0</v>
      </c>
      <c r="AS8" s="125" t="s">
        <v>85</v>
      </c>
      <c r="AT8" s="145" t="s">
        <v>87</v>
      </c>
      <c r="AU8" s="135" t="str">
        <f>IF(ISERROR(VLOOKUP(AT8,[2]Listas!$A$3:$E$12,3,0)),"",VLOOKUP(AT8,[2]Listas!$A$3:$E$12,3,0))</f>
        <v>Ley 1755 de 2015, artículo 24, numeral 3.</v>
      </c>
      <c r="AV8" s="135" t="str">
        <f>IF(ISERROR(VLOOKUP(AT8,[2]Listas!$A$3:$E$12,5,0)),"",VLOOKUP(AT8,[2]Listas!$A$3:$E$12,5,0))</f>
        <v>El derecho de toda persona a la intimidad, bajo las limitaciones propias que impone la condición de empleado o servidor publico.</v>
      </c>
      <c r="AW8" s="135" t="str">
        <f>IF(ISERROR(VLOOKUP(AT8,[2]Listas!$A$3:$E$12,4,0)),"",VLOOKUP(AT8,[2]Listas!$A$3:$E$12,4,0))</f>
        <v>Información exceptuada por daño de derechos a personas naturales o jurídicas. Artículo 18 Ley 1712 de 2014. / Ley 1581 de 2012.</v>
      </c>
      <c r="AX8" s="135" t="str">
        <f>IF(ISERROR(VLOOKUP(AT8,[2]Listas!$A$3:$E$13,2,0)),"",VLOOKUP(AT8,[2]Listas!$A$3:$E$13,2,0))</f>
        <v>Pública Clasificada</v>
      </c>
      <c r="AY8" s="128" t="s">
        <v>88</v>
      </c>
      <c r="AZ8" s="129">
        <v>46195</v>
      </c>
      <c r="BA8" s="128" t="s">
        <v>89</v>
      </c>
      <c r="BB8" s="130" t="str">
        <f t="shared" ref="BB8:BB34" si="1">IF(AX8="Pública Reservada","ALTA",IF(AX8="Pública Clasificada","ALTA",IF(AX8="Información Pública","BAJA",IF(AX8="No Clasificada","Pública Reservada "))))</f>
        <v>ALTA</v>
      </c>
      <c r="BC8" s="131" t="s">
        <v>90</v>
      </c>
      <c r="BD8" s="131" t="s">
        <v>90</v>
      </c>
      <c r="BE8" s="153">
        <f t="shared" ref="BE8:BE39" si="2">MAX(BB8,BC8:BD8)</f>
        <v>0</v>
      </c>
      <c r="BF8" s="133" t="str">
        <f t="shared" ref="BF8:BF43" si="3">IF( OR(BB8="Alta",BC8="Alta",BD8="Alta"),"Crítico","No Crítico")</f>
        <v>Crítico</v>
      </c>
      <c r="BG8" s="146" t="s">
        <v>5</v>
      </c>
    </row>
    <row r="9" spans="1:72" s="134" customFormat="1" ht="61.5" customHeight="1" thickBot="1" x14ac:dyDescent="0.25">
      <c r="A9" s="117">
        <v>2</v>
      </c>
      <c r="B9" s="117" t="s">
        <v>315</v>
      </c>
      <c r="C9" s="118" t="s">
        <v>74</v>
      </c>
      <c r="D9" s="407" t="s">
        <v>316</v>
      </c>
      <c r="E9" s="408" t="s">
        <v>317</v>
      </c>
      <c r="F9" s="121" t="s">
        <v>77</v>
      </c>
      <c r="G9" s="118" t="s">
        <v>78</v>
      </c>
      <c r="H9" s="118" t="s">
        <v>210</v>
      </c>
      <c r="I9" s="118" t="s">
        <v>80</v>
      </c>
      <c r="J9" s="149">
        <v>46221</v>
      </c>
      <c r="K9" s="122" t="s">
        <v>288</v>
      </c>
      <c r="L9" s="122" t="s">
        <v>288</v>
      </c>
      <c r="M9" s="122" t="s">
        <v>288</v>
      </c>
      <c r="N9" s="122" t="s">
        <v>288</v>
      </c>
      <c r="O9" s="408" t="s">
        <v>93</v>
      </c>
      <c r="P9" s="409" t="s">
        <v>93</v>
      </c>
      <c r="Q9" s="409" t="s">
        <v>314</v>
      </c>
      <c r="R9" s="410" t="s">
        <v>85</v>
      </c>
      <c r="S9" s="411" t="s">
        <v>85</v>
      </c>
      <c r="T9" s="411" t="s">
        <v>85</v>
      </c>
      <c r="U9" s="411" t="s">
        <v>85</v>
      </c>
      <c r="V9" s="411" t="s">
        <v>85</v>
      </c>
      <c r="W9" s="411" t="s">
        <v>85</v>
      </c>
      <c r="X9" s="411" t="s">
        <v>85</v>
      </c>
      <c r="Y9" s="411" t="s">
        <v>85</v>
      </c>
      <c r="Z9" s="411" t="s">
        <v>85</v>
      </c>
      <c r="AA9" s="411" t="s">
        <v>85</v>
      </c>
      <c r="AB9" s="411" t="s">
        <v>85</v>
      </c>
      <c r="AC9" s="411" t="s">
        <v>86</v>
      </c>
      <c r="AD9" s="411" t="s">
        <v>85</v>
      </c>
      <c r="AE9" s="411" t="s">
        <v>85</v>
      </c>
      <c r="AF9" s="411" t="s">
        <v>85</v>
      </c>
      <c r="AG9" s="411" t="s">
        <v>85</v>
      </c>
      <c r="AH9" s="411" t="s">
        <v>85</v>
      </c>
      <c r="AI9" s="411" t="s">
        <v>85</v>
      </c>
      <c r="AJ9" s="411" t="s">
        <v>85</v>
      </c>
      <c r="AK9" s="411" t="s">
        <v>85</v>
      </c>
      <c r="AL9" s="411" t="s">
        <v>85</v>
      </c>
      <c r="AM9" s="411" t="s">
        <v>85</v>
      </c>
      <c r="AN9" s="411" t="s">
        <v>85</v>
      </c>
      <c r="AO9" s="411" t="s">
        <v>85</v>
      </c>
      <c r="AP9" s="411" t="s">
        <v>85</v>
      </c>
      <c r="AQ9" s="124" t="str">
        <f t="shared" si="0"/>
        <v xml:space="preserve">- Privados
</v>
      </c>
      <c r="AR9" s="125">
        <v>0</v>
      </c>
      <c r="AS9" s="125" t="s">
        <v>86</v>
      </c>
      <c r="AT9" s="126" t="s">
        <v>262</v>
      </c>
      <c r="AU9" s="135">
        <f>IF(ISERROR(VLOOKUP(AT9,[2]Listas!$A$3:$E$12,3,0)),"",VLOOKUP(AT9,[2]Listas!$A$3:$E$12,3,0))</f>
        <v>0</v>
      </c>
      <c r="AV9" s="135" t="str">
        <f>IF(ISERROR(VLOOKUP(AT9,[2]Listas!$A$3:$E$12,5,0)),"",VLOOKUP(AT9,[2]Listas!$A$3:$E$12,5,0))</f>
        <v>Información pública con restricción de acceso a la totalidad del contenido</v>
      </c>
      <c r="AW9" s="135" t="str">
        <f>IF(ISERROR(VLOOKUP(AT9,[2]Listas!$A$3:$E$12,4,0)),"",VLOOKUP(AT9,[2]Listas!$A$3:$E$12,4,0))</f>
        <v>El contenido público puede ser conocido y se limitará el acceso a solicitud a contenido reservado o clasificado</v>
      </c>
      <c r="AX9" s="135" t="str">
        <f>IF(ISERROR(VLOOKUP(AT9,[2]Listas!$A$3:$E$13,2,0)),"",VLOOKUP(AT9,[2]Listas!$A$3:$E$13,2,0))</f>
        <v>Pública Reservada / Clasificada</v>
      </c>
      <c r="AY9" s="128" t="s">
        <v>252</v>
      </c>
      <c r="AZ9" s="129">
        <v>46195</v>
      </c>
      <c r="BA9" s="128" t="s">
        <v>127</v>
      </c>
      <c r="BB9" s="130" t="b">
        <f t="shared" si="1"/>
        <v>0</v>
      </c>
      <c r="BC9" s="131" t="s">
        <v>90</v>
      </c>
      <c r="BD9" s="131" t="s">
        <v>90</v>
      </c>
      <c r="BE9" s="136">
        <f t="shared" si="2"/>
        <v>0</v>
      </c>
      <c r="BF9" s="133" t="str">
        <f t="shared" si="3"/>
        <v>No Crítico</v>
      </c>
      <c r="BG9" s="117" t="s">
        <v>5</v>
      </c>
    </row>
    <row r="10" spans="1:72" s="134" customFormat="1" ht="61.5" customHeight="1" thickBot="1" x14ac:dyDescent="0.25">
      <c r="A10" s="117">
        <v>3</v>
      </c>
      <c r="B10" s="117" t="s">
        <v>315</v>
      </c>
      <c r="C10" s="118" t="s">
        <v>74</v>
      </c>
      <c r="D10" s="412" t="s">
        <v>318</v>
      </c>
      <c r="E10" s="413" t="s">
        <v>319</v>
      </c>
      <c r="F10" s="121" t="s">
        <v>77</v>
      </c>
      <c r="G10" s="118" t="s">
        <v>78</v>
      </c>
      <c r="H10" s="118" t="s">
        <v>210</v>
      </c>
      <c r="I10" s="118" t="s">
        <v>80</v>
      </c>
      <c r="J10" s="149">
        <v>46221</v>
      </c>
      <c r="K10" s="122" t="s">
        <v>288</v>
      </c>
      <c r="L10" s="122" t="s">
        <v>288</v>
      </c>
      <c r="M10" s="122" t="s">
        <v>288</v>
      </c>
      <c r="N10" s="122" t="s">
        <v>288</v>
      </c>
      <c r="O10" s="414" t="s">
        <v>194</v>
      </c>
      <c r="P10" s="415" t="s">
        <v>194</v>
      </c>
      <c r="Q10" s="415" t="s">
        <v>314</v>
      </c>
      <c r="R10" s="410" t="s">
        <v>85</v>
      </c>
      <c r="S10" s="411" t="s">
        <v>85</v>
      </c>
      <c r="T10" s="411" t="s">
        <v>85</v>
      </c>
      <c r="U10" s="411" t="s">
        <v>85</v>
      </c>
      <c r="V10" s="411" t="s">
        <v>85</v>
      </c>
      <c r="W10" s="411" t="s">
        <v>85</v>
      </c>
      <c r="X10" s="411" t="s">
        <v>85</v>
      </c>
      <c r="Y10" s="411" t="s">
        <v>85</v>
      </c>
      <c r="Z10" s="411" t="s">
        <v>85</v>
      </c>
      <c r="AA10" s="411" t="s">
        <v>85</v>
      </c>
      <c r="AB10" s="411" t="s">
        <v>85</v>
      </c>
      <c r="AC10" s="411" t="s">
        <v>86</v>
      </c>
      <c r="AD10" s="411" t="s">
        <v>85</v>
      </c>
      <c r="AE10" s="411" t="s">
        <v>85</v>
      </c>
      <c r="AF10" s="411" t="s">
        <v>85</v>
      </c>
      <c r="AG10" s="411" t="s">
        <v>85</v>
      </c>
      <c r="AH10" s="411" t="s">
        <v>85</v>
      </c>
      <c r="AI10" s="411" t="s">
        <v>85</v>
      </c>
      <c r="AJ10" s="411" t="s">
        <v>85</v>
      </c>
      <c r="AK10" s="411" t="s">
        <v>85</v>
      </c>
      <c r="AL10" s="411" t="s">
        <v>86</v>
      </c>
      <c r="AM10" s="411" t="s">
        <v>85</v>
      </c>
      <c r="AN10" s="411" t="s">
        <v>85</v>
      </c>
      <c r="AO10" s="411" t="s">
        <v>85</v>
      </c>
      <c r="AP10" s="411" t="s">
        <v>85</v>
      </c>
      <c r="AQ10" s="124" t="str">
        <f t="shared" si="0"/>
        <v xml:space="preserve">- Privados
- Sensibles
</v>
      </c>
      <c r="AR10" s="125">
        <v>0</v>
      </c>
      <c r="AS10" s="125" t="s">
        <v>86</v>
      </c>
      <c r="AT10" s="126" t="s">
        <v>262</v>
      </c>
      <c r="AU10" s="135">
        <f>IF(ISERROR(VLOOKUP(AT10,[2]Listas!$A$3:$E$12,3,0)),"",VLOOKUP(AT10,[2]Listas!$A$3:$E$12,3,0))</f>
        <v>0</v>
      </c>
      <c r="AV10" s="135" t="str">
        <f>IF(ISERROR(VLOOKUP(AT10,[2]Listas!$A$3:$E$12,5,0)),"",VLOOKUP(AT10,[2]Listas!$A$3:$E$12,5,0))</f>
        <v>Información pública con restricción de acceso a la totalidad del contenido</v>
      </c>
      <c r="AW10" s="135" t="str">
        <f>IF(ISERROR(VLOOKUP(AT10,[2]Listas!$A$3:$E$12,4,0)),"",VLOOKUP(AT10,[2]Listas!$A$3:$E$12,4,0))</f>
        <v>El contenido público puede ser conocido y se limitará el acceso a solicitud a contenido reservado o clasificado</v>
      </c>
      <c r="AX10" s="135" t="str">
        <f>IF(ISERROR(VLOOKUP(AT10,[2]Listas!$A$3:$E$13,2,0)),"",VLOOKUP(AT10,[2]Listas!$A$3:$E$13,2,0))</f>
        <v>Pública Reservada / Clasificada</v>
      </c>
      <c r="AY10" s="128" t="s">
        <v>252</v>
      </c>
      <c r="AZ10" s="129">
        <v>46195</v>
      </c>
      <c r="BA10" s="128" t="s">
        <v>127</v>
      </c>
      <c r="BB10" s="130" t="b">
        <f t="shared" si="1"/>
        <v>0</v>
      </c>
      <c r="BC10" s="131" t="s">
        <v>90</v>
      </c>
      <c r="BD10" s="131" t="s">
        <v>90</v>
      </c>
      <c r="BE10" s="136">
        <f t="shared" si="2"/>
        <v>0</v>
      </c>
      <c r="BF10" s="133" t="str">
        <f t="shared" si="3"/>
        <v>No Crítico</v>
      </c>
      <c r="BG10" s="117" t="s">
        <v>5</v>
      </c>
    </row>
    <row r="11" spans="1:72" s="134" customFormat="1" ht="61.5" customHeight="1" thickBot="1" x14ac:dyDescent="0.25">
      <c r="A11" s="117">
        <v>4</v>
      </c>
      <c r="B11" s="117" t="s">
        <v>315</v>
      </c>
      <c r="C11" s="118" t="s">
        <v>74</v>
      </c>
      <c r="D11" s="416" t="s">
        <v>320</v>
      </c>
      <c r="E11" s="413" t="s">
        <v>321</v>
      </c>
      <c r="F11" s="121" t="s">
        <v>77</v>
      </c>
      <c r="G11" s="118" t="s">
        <v>78</v>
      </c>
      <c r="H11" s="118" t="s">
        <v>210</v>
      </c>
      <c r="I11" s="118" t="s">
        <v>80</v>
      </c>
      <c r="J11" s="149">
        <v>46221</v>
      </c>
      <c r="K11" s="122" t="s">
        <v>288</v>
      </c>
      <c r="L11" s="122" t="s">
        <v>288</v>
      </c>
      <c r="M11" s="122" t="s">
        <v>288</v>
      </c>
      <c r="N11" s="122" t="s">
        <v>288</v>
      </c>
      <c r="O11" s="414" t="s">
        <v>194</v>
      </c>
      <c r="P11" s="415" t="s">
        <v>194</v>
      </c>
      <c r="Q11" s="415" t="s">
        <v>314</v>
      </c>
      <c r="R11" s="410" t="s">
        <v>85</v>
      </c>
      <c r="S11" s="411" t="s">
        <v>85</v>
      </c>
      <c r="T11" s="411" t="s">
        <v>85</v>
      </c>
      <c r="U11" s="411" t="s">
        <v>85</v>
      </c>
      <c r="V11" s="411" t="s">
        <v>85</v>
      </c>
      <c r="W11" s="411" t="s">
        <v>85</v>
      </c>
      <c r="X11" s="411" t="s">
        <v>85</v>
      </c>
      <c r="Y11" s="411" t="s">
        <v>85</v>
      </c>
      <c r="Z11" s="411" t="s">
        <v>85</v>
      </c>
      <c r="AA11" s="411" t="s">
        <v>85</v>
      </c>
      <c r="AB11" s="411" t="s">
        <v>85</v>
      </c>
      <c r="AC11" s="411" t="s">
        <v>85</v>
      </c>
      <c r="AD11" s="411" t="s">
        <v>85</v>
      </c>
      <c r="AE11" s="411" t="s">
        <v>85</v>
      </c>
      <c r="AF11" s="411" t="s">
        <v>85</v>
      </c>
      <c r="AG11" s="411" t="s">
        <v>85</v>
      </c>
      <c r="AH11" s="411" t="s">
        <v>85</v>
      </c>
      <c r="AI11" s="411" t="s">
        <v>85</v>
      </c>
      <c r="AJ11" s="411" t="s">
        <v>85</v>
      </c>
      <c r="AK11" s="411" t="s">
        <v>85</v>
      </c>
      <c r="AL11" s="411" t="s">
        <v>85</v>
      </c>
      <c r="AM11" s="411" t="s">
        <v>85</v>
      </c>
      <c r="AN11" s="411" t="s">
        <v>85</v>
      </c>
      <c r="AO11" s="411" t="s">
        <v>85</v>
      </c>
      <c r="AP11" s="411" t="s">
        <v>85</v>
      </c>
      <c r="AQ11" s="124" t="str">
        <f t="shared" si="0"/>
        <v>No tiene datos personales</v>
      </c>
      <c r="AR11" s="125">
        <v>0</v>
      </c>
      <c r="AS11" s="125" t="s">
        <v>86</v>
      </c>
      <c r="AT11" s="126" t="s">
        <v>262</v>
      </c>
      <c r="AU11" s="135">
        <f>IF(ISERROR(VLOOKUP(AT11,[2]Listas!$A$3:$E$12,3,0)),"",VLOOKUP(AT11,[2]Listas!$A$3:$E$12,3,0))</f>
        <v>0</v>
      </c>
      <c r="AV11" s="135" t="str">
        <f>IF(ISERROR(VLOOKUP(AT11,[2]Listas!$A$3:$E$12,5,0)),"",VLOOKUP(AT11,[2]Listas!$A$3:$E$12,5,0))</f>
        <v>Información pública con restricción de acceso a la totalidad del contenido</v>
      </c>
      <c r="AW11" s="135" t="str">
        <f>IF(ISERROR(VLOOKUP(AT11,[2]Listas!$A$3:$E$12,4,0)),"",VLOOKUP(AT11,[2]Listas!$A$3:$E$12,4,0))</f>
        <v>El contenido público puede ser conocido y se limitará el acceso a solicitud a contenido reservado o clasificado</v>
      </c>
      <c r="AX11" s="135" t="str">
        <f>IF(ISERROR(VLOOKUP(AT11,[2]Listas!$A$3:$E$13,2,0)),"",VLOOKUP(AT11,[2]Listas!$A$3:$E$13,2,0))</f>
        <v>Pública Reservada / Clasificada</v>
      </c>
      <c r="AY11" s="128" t="s">
        <v>252</v>
      </c>
      <c r="AZ11" s="129">
        <v>46195</v>
      </c>
      <c r="BA11" s="128" t="s">
        <v>127</v>
      </c>
      <c r="BB11" s="130" t="b">
        <f t="shared" si="1"/>
        <v>0</v>
      </c>
      <c r="BC11" s="131" t="s">
        <v>99</v>
      </c>
      <c r="BD11" s="131" t="s">
        <v>99</v>
      </c>
      <c r="BE11" s="136">
        <f t="shared" si="2"/>
        <v>0</v>
      </c>
      <c r="BF11" s="133" t="str">
        <f t="shared" si="3"/>
        <v>No Crítico</v>
      </c>
      <c r="BG11" s="117" t="s">
        <v>5</v>
      </c>
    </row>
    <row r="12" spans="1:72" s="134" customFormat="1" ht="61.5" customHeight="1" thickBot="1" x14ac:dyDescent="0.25">
      <c r="A12" s="117">
        <v>5</v>
      </c>
      <c r="B12" s="117" t="s">
        <v>315</v>
      </c>
      <c r="C12" s="118" t="s">
        <v>74</v>
      </c>
      <c r="D12" s="416" t="s">
        <v>320</v>
      </c>
      <c r="E12" s="413" t="s">
        <v>322</v>
      </c>
      <c r="F12" s="121" t="s">
        <v>77</v>
      </c>
      <c r="G12" s="118" t="s">
        <v>78</v>
      </c>
      <c r="H12" s="118" t="s">
        <v>210</v>
      </c>
      <c r="I12" s="118" t="s">
        <v>80</v>
      </c>
      <c r="J12" s="149">
        <v>46221</v>
      </c>
      <c r="K12" s="122" t="s">
        <v>288</v>
      </c>
      <c r="L12" s="122" t="s">
        <v>288</v>
      </c>
      <c r="M12" s="122" t="s">
        <v>288</v>
      </c>
      <c r="N12" s="122" t="s">
        <v>288</v>
      </c>
      <c r="O12" s="414" t="s">
        <v>194</v>
      </c>
      <c r="P12" s="415" t="s">
        <v>194</v>
      </c>
      <c r="Q12" s="415" t="s">
        <v>314</v>
      </c>
      <c r="R12" s="410" t="s">
        <v>85</v>
      </c>
      <c r="S12" s="411" t="s">
        <v>85</v>
      </c>
      <c r="T12" s="411" t="s">
        <v>85</v>
      </c>
      <c r="U12" s="411" t="s">
        <v>85</v>
      </c>
      <c r="V12" s="411" t="s">
        <v>85</v>
      </c>
      <c r="W12" s="411" t="s">
        <v>85</v>
      </c>
      <c r="X12" s="411" t="s">
        <v>85</v>
      </c>
      <c r="Y12" s="411" t="s">
        <v>85</v>
      </c>
      <c r="Z12" s="411" t="s">
        <v>85</v>
      </c>
      <c r="AA12" s="411" t="s">
        <v>85</v>
      </c>
      <c r="AB12" s="411" t="s">
        <v>85</v>
      </c>
      <c r="AC12" s="411" t="s">
        <v>85</v>
      </c>
      <c r="AD12" s="411" t="s">
        <v>85</v>
      </c>
      <c r="AE12" s="411" t="s">
        <v>85</v>
      </c>
      <c r="AF12" s="411" t="s">
        <v>85</v>
      </c>
      <c r="AG12" s="411" t="s">
        <v>85</v>
      </c>
      <c r="AH12" s="411" t="s">
        <v>85</v>
      </c>
      <c r="AI12" s="411" t="s">
        <v>85</v>
      </c>
      <c r="AJ12" s="411" t="s">
        <v>85</v>
      </c>
      <c r="AK12" s="411" t="s">
        <v>85</v>
      </c>
      <c r="AL12" s="411" t="s">
        <v>85</v>
      </c>
      <c r="AM12" s="411" t="s">
        <v>85</v>
      </c>
      <c r="AN12" s="411" t="s">
        <v>85</v>
      </c>
      <c r="AO12" s="411" t="s">
        <v>85</v>
      </c>
      <c r="AP12" s="411" t="s">
        <v>85</v>
      </c>
      <c r="AQ12" s="124" t="str">
        <f t="shared" si="0"/>
        <v>No tiene datos personales</v>
      </c>
      <c r="AR12" s="125">
        <v>0</v>
      </c>
      <c r="AS12" s="125" t="s">
        <v>86</v>
      </c>
      <c r="AT12" s="126" t="s">
        <v>262</v>
      </c>
      <c r="AU12" s="135">
        <f>IF(ISERROR(VLOOKUP(AT12,[2]Listas!$A$3:$E$12,3,0)),"",VLOOKUP(AT12,[2]Listas!$A$3:$E$12,3,0))</f>
        <v>0</v>
      </c>
      <c r="AV12" s="135" t="str">
        <f>IF(ISERROR(VLOOKUP(AT12,[2]Listas!$A$3:$E$12,5,0)),"",VLOOKUP(AT12,[2]Listas!$A$3:$E$12,5,0))</f>
        <v>Información pública con restricción de acceso a la totalidad del contenido</v>
      </c>
      <c r="AW12" s="135" t="str">
        <f>IF(ISERROR(VLOOKUP(AT12,[2]Listas!$A$3:$E$12,4,0)),"",VLOOKUP(AT12,[2]Listas!$A$3:$E$12,4,0))</f>
        <v>El contenido público puede ser conocido y se limitará el acceso a solicitud a contenido reservado o clasificado</v>
      </c>
      <c r="AX12" s="135" t="str">
        <f>IF(ISERROR(VLOOKUP(AT12,[2]Listas!$A$3:$E$13,2,0)),"",VLOOKUP(AT12,[2]Listas!$A$3:$E$13,2,0))</f>
        <v>Pública Reservada / Clasificada</v>
      </c>
      <c r="AY12" s="128" t="s">
        <v>252</v>
      </c>
      <c r="AZ12" s="129">
        <v>46195</v>
      </c>
      <c r="BA12" s="128" t="s">
        <v>127</v>
      </c>
      <c r="BB12" s="130" t="b">
        <f t="shared" si="1"/>
        <v>0</v>
      </c>
      <c r="BC12" s="131" t="s">
        <v>90</v>
      </c>
      <c r="BD12" s="131" t="s">
        <v>90</v>
      </c>
      <c r="BE12" s="136">
        <f t="shared" si="2"/>
        <v>0</v>
      </c>
      <c r="BF12" s="133" t="str">
        <f t="shared" si="3"/>
        <v>No Crítico</v>
      </c>
      <c r="BG12" s="117" t="s">
        <v>5</v>
      </c>
    </row>
    <row r="13" spans="1:72" s="431" customFormat="1" ht="61.5" customHeight="1" thickBot="1" x14ac:dyDescent="0.25">
      <c r="A13" s="417">
        <v>6</v>
      </c>
      <c r="B13" s="417" t="s">
        <v>315</v>
      </c>
      <c r="C13" s="418" t="s">
        <v>74</v>
      </c>
      <c r="D13" s="419" t="s">
        <v>323</v>
      </c>
      <c r="E13" s="420" t="s">
        <v>324</v>
      </c>
      <c r="F13" s="418" t="s">
        <v>77</v>
      </c>
      <c r="G13" s="418" t="s">
        <v>78</v>
      </c>
      <c r="H13" s="418" t="s">
        <v>210</v>
      </c>
      <c r="I13" s="418" t="s">
        <v>80</v>
      </c>
      <c r="J13" s="149">
        <v>46221</v>
      </c>
      <c r="K13" s="318" t="s">
        <v>288</v>
      </c>
      <c r="L13" s="318" t="s">
        <v>288</v>
      </c>
      <c r="M13" s="318" t="s">
        <v>288</v>
      </c>
      <c r="N13" s="318" t="s">
        <v>288</v>
      </c>
      <c r="O13" s="420" t="s">
        <v>143</v>
      </c>
      <c r="P13" s="421" t="s">
        <v>143</v>
      </c>
      <c r="Q13" s="421" t="s">
        <v>314</v>
      </c>
      <c r="R13" s="422" t="s">
        <v>86</v>
      </c>
      <c r="S13" s="423" t="s">
        <v>85</v>
      </c>
      <c r="T13" s="423" t="s">
        <v>85</v>
      </c>
      <c r="U13" s="423" t="s">
        <v>86</v>
      </c>
      <c r="V13" s="423" t="s">
        <v>85</v>
      </c>
      <c r="W13" s="423" t="s">
        <v>86</v>
      </c>
      <c r="X13" s="423" t="s">
        <v>85</v>
      </c>
      <c r="Y13" s="423" t="s">
        <v>85</v>
      </c>
      <c r="Z13" s="423" t="s">
        <v>86</v>
      </c>
      <c r="AA13" s="423" t="s">
        <v>85</v>
      </c>
      <c r="AB13" s="423" t="s">
        <v>86</v>
      </c>
      <c r="AC13" s="423" t="s">
        <v>86</v>
      </c>
      <c r="AD13" s="423" t="s">
        <v>85</v>
      </c>
      <c r="AE13" s="423" t="s">
        <v>85</v>
      </c>
      <c r="AF13" s="423" t="s">
        <v>85</v>
      </c>
      <c r="AG13" s="423" t="s">
        <v>85</v>
      </c>
      <c r="AH13" s="423" t="s">
        <v>85</v>
      </c>
      <c r="AI13" s="423" t="s">
        <v>85</v>
      </c>
      <c r="AJ13" s="423" t="s">
        <v>85</v>
      </c>
      <c r="AK13" s="423" t="s">
        <v>85</v>
      </c>
      <c r="AL13" s="423" t="s">
        <v>85</v>
      </c>
      <c r="AM13" s="423" t="s">
        <v>85</v>
      </c>
      <c r="AN13" s="423" t="s">
        <v>86</v>
      </c>
      <c r="AO13" s="423" t="s">
        <v>85</v>
      </c>
      <c r="AP13" s="423" t="s">
        <v>85</v>
      </c>
      <c r="AQ13" s="124" t="str">
        <f t="shared" si="0"/>
        <v xml:space="preserve">- Públicos
- Privados
- Semi-privados
- Sensibles
</v>
      </c>
      <c r="AR13" s="125">
        <v>0</v>
      </c>
      <c r="AS13" s="125" t="s">
        <v>86</v>
      </c>
      <c r="AT13" s="126" t="s">
        <v>262</v>
      </c>
      <c r="AU13" s="424">
        <f>IF(ISERROR(VLOOKUP(AT13,[2]Listas!$A$3:$E$12,3,0)),"",VLOOKUP(AT13,[2]Listas!$A$3:$E$12,3,0))</f>
        <v>0</v>
      </c>
      <c r="AV13" s="424" t="str">
        <f>IF(ISERROR(VLOOKUP(AT13,[2]Listas!$A$3:$E$12,5,0)),"",VLOOKUP(AT13,[2]Listas!$A$3:$E$12,5,0))</f>
        <v>Información pública con restricción de acceso a la totalidad del contenido</v>
      </c>
      <c r="AW13" s="424" t="str">
        <f>IF(ISERROR(VLOOKUP(AT13,[2]Listas!$A$3:$E$12,4,0)),"",VLOOKUP(AT13,[2]Listas!$A$3:$E$12,4,0))</f>
        <v>El contenido público puede ser conocido y se limitará el acceso a solicitud a contenido reservado o clasificado</v>
      </c>
      <c r="AX13" s="424" t="str">
        <f>IF(ISERROR(VLOOKUP(AT13,[2]Listas!$A$3:$E$13,2,0)),"",VLOOKUP(AT13,[2]Listas!$A$3:$E$13,2,0))</f>
        <v>Pública Reservada / Clasificada</v>
      </c>
      <c r="AY13" s="425" t="s">
        <v>252</v>
      </c>
      <c r="AZ13" s="129">
        <v>46195</v>
      </c>
      <c r="BA13" s="425" t="s">
        <v>127</v>
      </c>
      <c r="BB13" s="426" t="b">
        <f t="shared" si="1"/>
        <v>0</v>
      </c>
      <c r="BC13" s="427" t="s">
        <v>90</v>
      </c>
      <c r="BD13" s="427" t="s">
        <v>99</v>
      </c>
      <c r="BE13" s="428">
        <f t="shared" si="2"/>
        <v>0</v>
      </c>
      <c r="BF13" s="429" t="str">
        <f t="shared" si="3"/>
        <v>No Crítico</v>
      </c>
      <c r="BG13" s="417" t="s">
        <v>5</v>
      </c>
      <c r="BH13" s="430"/>
      <c r="BI13" s="430"/>
      <c r="BJ13" s="430"/>
      <c r="BK13" s="430"/>
      <c r="BL13" s="430"/>
      <c r="BM13" s="430"/>
      <c r="BN13" s="430"/>
      <c r="BO13" s="430"/>
      <c r="BP13" s="430"/>
      <c r="BQ13" s="430"/>
      <c r="BR13" s="430"/>
      <c r="BS13" s="430"/>
      <c r="BT13" s="430"/>
    </row>
    <row r="14" spans="1:72" s="431" customFormat="1" ht="61.5" customHeight="1" thickBot="1" x14ac:dyDescent="0.25">
      <c r="A14" s="417">
        <v>7</v>
      </c>
      <c r="B14" s="417" t="s">
        <v>315</v>
      </c>
      <c r="C14" s="418" t="s">
        <v>74</v>
      </c>
      <c r="D14" s="419" t="s">
        <v>323</v>
      </c>
      <c r="E14" s="420" t="s">
        <v>325</v>
      </c>
      <c r="F14" s="418" t="s">
        <v>77</v>
      </c>
      <c r="G14" s="418" t="s">
        <v>78</v>
      </c>
      <c r="H14" s="418" t="s">
        <v>210</v>
      </c>
      <c r="I14" s="418" t="s">
        <v>80</v>
      </c>
      <c r="J14" s="149">
        <v>46221</v>
      </c>
      <c r="K14" s="318" t="s">
        <v>288</v>
      </c>
      <c r="L14" s="318" t="s">
        <v>288</v>
      </c>
      <c r="M14" s="318" t="s">
        <v>288</v>
      </c>
      <c r="N14" s="318" t="s">
        <v>288</v>
      </c>
      <c r="O14" s="420" t="s">
        <v>143</v>
      </c>
      <c r="P14" s="421" t="s">
        <v>143</v>
      </c>
      <c r="Q14" s="421" t="s">
        <v>314</v>
      </c>
      <c r="R14" s="422" t="s">
        <v>86</v>
      </c>
      <c r="S14" s="423" t="s">
        <v>85</v>
      </c>
      <c r="T14" s="423" t="s">
        <v>85</v>
      </c>
      <c r="U14" s="423" t="s">
        <v>86</v>
      </c>
      <c r="V14" s="423" t="s">
        <v>85</v>
      </c>
      <c r="W14" s="423" t="s">
        <v>86</v>
      </c>
      <c r="X14" s="423" t="s">
        <v>85</v>
      </c>
      <c r="Y14" s="423" t="s">
        <v>85</v>
      </c>
      <c r="Z14" s="423" t="s">
        <v>86</v>
      </c>
      <c r="AA14" s="423" t="s">
        <v>85</v>
      </c>
      <c r="AB14" s="423" t="s">
        <v>86</v>
      </c>
      <c r="AC14" s="423" t="s">
        <v>86</v>
      </c>
      <c r="AD14" s="423" t="s">
        <v>85</v>
      </c>
      <c r="AE14" s="423" t="s">
        <v>85</v>
      </c>
      <c r="AF14" s="423" t="s">
        <v>86</v>
      </c>
      <c r="AG14" s="423" t="s">
        <v>85</v>
      </c>
      <c r="AH14" s="423" t="s">
        <v>85</v>
      </c>
      <c r="AI14" s="423" t="s">
        <v>85</v>
      </c>
      <c r="AJ14" s="423" t="s">
        <v>85</v>
      </c>
      <c r="AK14" s="423" t="s">
        <v>85</v>
      </c>
      <c r="AL14" s="423" t="s">
        <v>85</v>
      </c>
      <c r="AM14" s="423" t="s">
        <v>85</v>
      </c>
      <c r="AN14" s="423" t="s">
        <v>86</v>
      </c>
      <c r="AO14" s="423" t="s">
        <v>85</v>
      </c>
      <c r="AP14" s="423" t="s">
        <v>85</v>
      </c>
      <c r="AQ14" s="124" t="str">
        <f t="shared" si="0"/>
        <v xml:space="preserve">- Públicos
- Privados
- Semi-privados
- Sensibles
</v>
      </c>
      <c r="AR14" s="125">
        <v>0</v>
      </c>
      <c r="AS14" s="125" t="s">
        <v>86</v>
      </c>
      <c r="AT14" s="126" t="s">
        <v>262</v>
      </c>
      <c r="AU14" s="424">
        <f>IF(ISERROR(VLOOKUP(AT14,[2]Listas!$A$3:$E$12,3,0)),"",VLOOKUP(AT14,[2]Listas!$A$3:$E$12,3,0))</f>
        <v>0</v>
      </c>
      <c r="AV14" s="424" t="str">
        <f>IF(ISERROR(VLOOKUP(AT14,[2]Listas!$A$3:$E$12,5,0)),"",VLOOKUP(AT14,[2]Listas!$A$3:$E$12,5,0))</f>
        <v>Información pública con restricción de acceso a la totalidad del contenido</v>
      </c>
      <c r="AW14" s="424" t="str">
        <f>IF(ISERROR(VLOOKUP(AT14,[2]Listas!$A$3:$E$12,4,0)),"",VLOOKUP(AT14,[2]Listas!$A$3:$E$12,4,0))</f>
        <v>El contenido público puede ser conocido y se limitará el acceso a solicitud a contenido reservado o clasificado</v>
      </c>
      <c r="AX14" s="424" t="str">
        <f>IF(ISERROR(VLOOKUP(AT14,[2]Listas!$A$3:$E$13,2,0)),"",VLOOKUP(AT14,[2]Listas!$A$3:$E$13,2,0))</f>
        <v>Pública Reservada / Clasificada</v>
      </c>
      <c r="AY14" s="425" t="s">
        <v>252</v>
      </c>
      <c r="AZ14" s="129">
        <v>46195</v>
      </c>
      <c r="BA14" s="425" t="s">
        <v>127</v>
      </c>
      <c r="BB14" s="426" t="b">
        <f t="shared" si="1"/>
        <v>0</v>
      </c>
      <c r="BC14" s="427" t="s">
        <v>90</v>
      </c>
      <c r="BD14" s="427" t="s">
        <v>99</v>
      </c>
      <c r="BE14" s="428">
        <f t="shared" si="2"/>
        <v>0</v>
      </c>
      <c r="BF14" s="429" t="str">
        <f t="shared" si="3"/>
        <v>No Crítico</v>
      </c>
      <c r="BG14" s="417" t="s">
        <v>5</v>
      </c>
      <c r="BH14" s="430"/>
      <c r="BI14" s="430"/>
      <c r="BJ14" s="430"/>
      <c r="BK14" s="430"/>
      <c r="BL14" s="430"/>
      <c r="BM14" s="430"/>
      <c r="BN14" s="430"/>
      <c r="BO14" s="430"/>
      <c r="BP14" s="430"/>
      <c r="BQ14" s="430"/>
      <c r="BR14" s="430"/>
      <c r="BS14" s="430"/>
      <c r="BT14" s="430"/>
    </row>
    <row r="15" spans="1:72" ht="75" customHeight="1" thickBot="1" x14ac:dyDescent="0.3">
      <c r="A15" s="117">
        <v>8</v>
      </c>
      <c r="B15" s="415" t="s">
        <v>326</v>
      </c>
      <c r="C15" s="118" t="s">
        <v>74</v>
      </c>
      <c r="D15" s="147" t="s">
        <v>327</v>
      </c>
      <c r="E15" s="141" t="s">
        <v>328</v>
      </c>
      <c r="F15" s="148" t="s">
        <v>77</v>
      </c>
      <c r="G15" s="118" t="s">
        <v>78</v>
      </c>
      <c r="H15" s="118" t="s">
        <v>79</v>
      </c>
      <c r="I15" s="118" t="s">
        <v>80</v>
      </c>
      <c r="J15" s="149">
        <v>46216</v>
      </c>
      <c r="K15" s="122" t="s">
        <v>288</v>
      </c>
      <c r="L15" s="122" t="s">
        <v>288</v>
      </c>
      <c r="M15" s="122" t="s">
        <v>288</v>
      </c>
      <c r="N15" s="122" t="s">
        <v>288</v>
      </c>
      <c r="O15" s="118" t="s">
        <v>194</v>
      </c>
      <c r="P15" s="118" t="s">
        <v>194</v>
      </c>
      <c r="Q15" s="118" t="s">
        <v>247</v>
      </c>
      <c r="R15" s="123" t="s">
        <v>86</v>
      </c>
      <c r="S15" s="123" t="s">
        <v>86</v>
      </c>
      <c r="T15" s="123" t="s">
        <v>86</v>
      </c>
      <c r="U15" s="123" t="s">
        <v>86</v>
      </c>
      <c r="V15" s="123" t="s">
        <v>85</v>
      </c>
      <c r="W15" s="123" t="s">
        <v>85</v>
      </c>
      <c r="X15" s="123" t="s">
        <v>86</v>
      </c>
      <c r="Y15" s="123" t="s">
        <v>85</v>
      </c>
      <c r="Z15" s="123" t="s">
        <v>85</v>
      </c>
      <c r="AA15" s="123" t="s">
        <v>85</v>
      </c>
      <c r="AB15" s="123" t="s">
        <v>86</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0"/>
        <v xml:space="preserve">- Públicos
- Semi-privados
</v>
      </c>
      <c r="AR15" s="150">
        <v>0</v>
      </c>
      <c r="AS15" s="125" t="s">
        <v>85</v>
      </c>
      <c r="AT15" s="145" t="s">
        <v>262</v>
      </c>
      <c r="AU15" s="135">
        <f>IF(ISERROR(VLOOKUP(AT15,[2]Listas!$A$3:$E$12,3,0)),"",VLOOKUP(AT15,[2]Listas!$A$3:$E$12,3,0))</f>
        <v>0</v>
      </c>
      <c r="AV15" s="135" t="str">
        <f>IF(ISERROR(VLOOKUP(AT15,[2]Listas!$A$3:$E$12,5,0)),"",VLOOKUP(AT15,[2]Listas!$A$3:$E$12,5,0))</f>
        <v>Información pública con restricción de acceso a la totalidad del contenido</v>
      </c>
      <c r="AW15" s="135" t="str">
        <f>IF(ISERROR(VLOOKUP(AT15,[2]Listas!$A$3:$E$12,4,0)),"",VLOOKUP(AT15,[2]Listas!$A$3:$E$12,4,0))</f>
        <v>El contenido público puede ser conocido y se limitará el acceso a solicitud a contenido reservado o clasificado</v>
      </c>
      <c r="AX15" s="135" t="str">
        <f>IF(ISERROR(VLOOKUP(AT15,[2]Listas!$A$3:$E$13,2,0)),"",VLOOKUP(AT15,[2]Listas!$A$3:$E$13,2,0))</f>
        <v>Pública Reservada / Clasificada</v>
      </c>
      <c r="AY15" s="128" t="s">
        <v>88</v>
      </c>
      <c r="AZ15" s="129">
        <v>46195</v>
      </c>
      <c r="BA15" s="128" t="s">
        <v>89</v>
      </c>
      <c r="BB15" s="130" t="b">
        <f t="shared" si="1"/>
        <v>0</v>
      </c>
      <c r="BC15" s="131" t="s">
        <v>90</v>
      </c>
      <c r="BD15" s="131" t="s">
        <v>90</v>
      </c>
      <c r="BE15" s="153">
        <f t="shared" si="2"/>
        <v>0</v>
      </c>
      <c r="BF15" s="133" t="str">
        <f t="shared" si="3"/>
        <v>No Crítico</v>
      </c>
      <c r="BG15" s="146" t="s">
        <v>5</v>
      </c>
      <c r="BH15" s="134"/>
    </row>
    <row r="16" spans="1:72" ht="75" customHeight="1" thickBot="1" x14ac:dyDescent="0.3">
      <c r="A16" s="117">
        <v>9</v>
      </c>
      <c r="B16" s="415" t="s">
        <v>326</v>
      </c>
      <c r="C16" s="118" t="s">
        <v>74</v>
      </c>
      <c r="D16" s="147" t="s">
        <v>329</v>
      </c>
      <c r="E16" s="141" t="s">
        <v>330</v>
      </c>
      <c r="F16" s="148" t="s">
        <v>77</v>
      </c>
      <c r="G16" s="118" t="s">
        <v>78</v>
      </c>
      <c r="H16" s="118" t="s">
        <v>79</v>
      </c>
      <c r="I16" s="118" t="s">
        <v>80</v>
      </c>
      <c r="J16" s="149">
        <v>46204</v>
      </c>
      <c r="K16" s="122" t="s">
        <v>288</v>
      </c>
      <c r="L16" s="122" t="s">
        <v>288</v>
      </c>
      <c r="M16" s="122" t="s">
        <v>288</v>
      </c>
      <c r="N16" s="122" t="s">
        <v>288</v>
      </c>
      <c r="O16" s="118" t="s">
        <v>194</v>
      </c>
      <c r="P16" s="118" t="s">
        <v>194</v>
      </c>
      <c r="Q16" s="118" t="s">
        <v>247</v>
      </c>
      <c r="R16" s="123" t="s">
        <v>86</v>
      </c>
      <c r="S16" s="123" t="s">
        <v>86</v>
      </c>
      <c r="T16" s="123" t="s">
        <v>86</v>
      </c>
      <c r="U16" s="123" t="s">
        <v>86</v>
      </c>
      <c r="V16" s="123" t="s">
        <v>85</v>
      </c>
      <c r="W16" s="123" t="s">
        <v>85</v>
      </c>
      <c r="X16" s="123" t="s">
        <v>86</v>
      </c>
      <c r="Y16" s="123" t="s">
        <v>85</v>
      </c>
      <c r="Z16" s="123" t="s">
        <v>85</v>
      </c>
      <c r="AA16" s="123" t="s">
        <v>85</v>
      </c>
      <c r="AB16" s="123" t="s">
        <v>86</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0"/>
        <v xml:space="preserve">- Públicos
- Semi-privados
</v>
      </c>
      <c r="AR16" s="150">
        <v>0</v>
      </c>
      <c r="AS16" s="125" t="s">
        <v>85</v>
      </c>
      <c r="AT16" s="145" t="s">
        <v>97</v>
      </c>
      <c r="AU16" s="135" t="str">
        <f>IF(ISERROR(VLOOKUP(AT16,[2]Listas!$A$3:$E$12,3,0)),"",VLOOKUP(AT16,[2]Listas!$A$3:$E$12,3,0))</f>
        <v>No existe excepción de acceso</v>
      </c>
      <c r="AV16" s="135" t="str">
        <f>IF(ISERROR(VLOOKUP(AT16,[2]Listas!$A$3:$E$12,5,0)),"",VLOOKUP(AT16,[2]Listas!$A$3:$E$12,5,0))</f>
        <v>Información pública y de conocimiento general</v>
      </c>
      <c r="AW16" s="135" t="str">
        <f>IF(ISERROR(VLOOKUP(AT16,[2]Listas!$A$3:$E$12,4,0)),"",VLOOKUP(AT16,[2]Listas!$A$3:$E$12,4,0))</f>
        <v>Información publica y de conocimiento general</v>
      </c>
      <c r="AX16" s="135" t="str">
        <f>IF(ISERROR(VLOOKUP(AT16,[2]Listas!$A$3:$E$13,2,0)),"",VLOOKUP(AT16,[2]Listas!$A$3:$E$13,2,0))</f>
        <v>Información Pública</v>
      </c>
      <c r="AY16" s="128" t="s">
        <v>88</v>
      </c>
      <c r="AZ16" s="129">
        <v>46195</v>
      </c>
      <c r="BA16" s="128" t="s">
        <v>89</v>
      </c>
      <c r="BB16" s="130" t="str">
        <f>IF(AX16="Pública Reservada","ALTA",IF(AX16="Pública Clasificada","ALTA",IF(AX16="Información Pública","BAJA",IF(AX16="No Clasificada","Pública Reservada "))))</f>
        <v>BAJA</v>
      </c>
      <c r="BC16" s="131" t="s">
        <v>90</v>
      </c>
      <c r="BD16" s="131" t="s">
        <v>90</v>
      </c>
      <c r="BE16" s="153">
        <f t="shared" si="2"/>
        <v>0</v>
      </c>
      <c r="BF16" s="133" t="str">
        <f t="shared" si="3"/>
        <v>No Crítico</v>
      </c>
      <c r="BG16" s="146" t="s">
        <v>5</v>
      </c>
      <c r="BH16" s="134"/>
    </row>
    <row r="17" spans="1:60" ht="75" customHeight="1" thickBot="1" x14ac:dyDescent="0.3">
      <c r="A17" s="117">
        <v>10</v>
      </c>
      <c r="B17" s="415" t="s">
        <v>326</v>
      </c>
      <c r="C17" s="118" t="s">
        <v>74</v>
      </c>
      <c r="D17" s="147" t="s">
        <v>331</v>
      </c>
      <c r="E17" s="141" t="s">
        <v>332</v>
      </c>
      <c r="F17" s="148" t="s">
        <v>77</v>
      </c>
      <c r="G17" s="118" t="s">
        <v>78</v>
      </c>
      <c r="H17" s="118" t="s">
        <v>96</v>
      </c>
      <c r="I17" s="118" t="s">
        <v>80</v>
      </c>
      <c r="J17" s="149">
        <v>46204</v>
      </c>
      <c r="K17" s="122" t="s">
        <v>288</v>
      </c>
      <c r="L17" s="122" t="s">
        <v>288</v>
      </c>
      <c r="M17" s="122" t="s">
        <v>288</v>
      </c>
      <c r="N17" s="122" t="s">
        <v>288</v>
      </c>
      <c r="O17" s="118" t="s">
        <v>194</v>
      </c>
      <c r="P17" s="118" t="s">
        <v>194</v>
      </c>
      <c r="Q17" s="118" t="s">
        <v>247</v>
      </c>
      <c r="R17" s="123" t="s">
        <v>86</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0"/>
        <v xml:space="preserve">- Públicos
</v>
      </c>
      <c r="AR17" s="150">
        <v>0</v>
      </c>
      <c r="AS17" s="125" t="s">
        <v>85</v>
      </c>
      <c r="AT17" s="145" t="s">
        <v>97</v>
      </c>
      <c r="AU17" s="135" t="str">
        <f>IF(ISERROR(VLOOKUP(AT17,[2]Listas!$A$3:$E$12,3,0)),"",VLOOKUP(AT17,[2]Listas!$A$3:$E$12,3,0))</f>
        <v>No existe excepción de acceso</v>
      </c>
      <c r="AV17" s="135" t="str">
        <f>IF(ISERROR(VLOOKUP(AT17,[2]Listas!$A$3:$E$12,5,0)),"",VLOOKUP(AT17,[2]Listas!$A$3:$E$12,5,0))</f>
        <v>Información pública y de conocimiento general</v>
      </c>
      <c r="AW17" s="135" t="str">
        <f>IF(ISERROR(VLOOKUP(AT17,[2]Listas!$A$3:$E$12,4,0)),"",VLOOKUP(AT17,[2]Listas!$A$3:$E$12,4,0))</f>
        <v>Información publica y de conocimiento general</v>
      </c>
      <c r="AX17" s="135" t="str">
        <f>IF(ISERROR(VLOOKUP(AT17,[2]Listas!$A$3:$E$13,2,0)),"",VLOOKUP(AT17,[2]Listas!$A$3:$E$13,2,0))</f>
        <v>Información Pública</v>
      </c>
      <c r="AY17" s="128" t="s">
        <v>88</v>
      </c>
      <c r="AZ17" s="129">
        <v>46195</v>
      </c>
      <c r="BA17" s="128" t="s">
        <v>89</v>
      </c>
      <c r="BB17" s="130" t="str">
        <f t="shared" si="1"/>
        <v>BAJA</v>
      </c>
      <c r="BC17" s="131" t="s">
        <v>90</v>
      </c>
      <c r="BD17" s="131" t="s">
        <v>90</v>
      </c>
      <c r="BE17" s="153">
        <f t="shared" si="2"/>
        <v>0</v>
      </c>
      <c r="BF17" s="133" t="str">
        <f t="shared" si="3"/>
        <v>No Crítico</v>
      </c>
      <c r="BG17" s="146" t="s">
        <v>5</v>
      </c>
      <c r="BH17" s="134"/>
    </row>
    <row r="18" spans="1:60" ht="75" customHeight="1" thickBot="1" x14ac:dyDescent="0.3">
      <c r="A18" s="117">
        <v>11</v>
      </c>
      <c r="B18" s="415" t="s">
        <v>326</v>
      </c>
      <c r="C18" s="118" t="s">
        <v>74</v>
      </c>
      <c r="D18" s="147" t="s">
        <v>333</v>
      </c>
      <c r="E18" s="141" t="s">
        <v>330</v>
      </c>
      <c r="F18" s="148" t="s">
        <v>77</v>
      </c>
      <c r="G18" s="118" t="s">
        <v>78</v>
      </c>
      <c r="H18" s="118" t="s">
        <v>79</v>
      </c>
      <c r="I18" s="118" t="s">
        <v>80</v>
      </c>
      <c r="J18" s="149">
        <v>46204</v>
      </c>
      <c r="K18" s="122" t="s">
        <v>288</v>
      </c>
      <c r="L18" s="122" t="s">
        <v>288</v>
      </c>
      <c r="M18" s="122" t="s">
        <v>288</v>
      </c>
      <c r="N18" s="122" t="s">
        <v>288</v>
      </c>
      <c r="O18" s="118" t="s">
        <v>194</v>
      </c>
      <c r="P18" s="118" t="s">
        <v>194</v>
      </c>
      <c r="Q18" s="118" t="s">
        <v>247</v>
      </c>
      <c r="R18" s="123" t="s">
        <v>86</v>
      </c>
      <c r="S18" s="123" t="s">
        <v>86</v>
      </c>
      <c r="T18" s="123" t="s">
        <v>86</v>
      </c>
      <c r="U18" s="123" t="s">
        <v>86</v>
      </c>
      <c r="V18" s="123" t="s">
        <v>85</v>
      </c>
      <c r="W18" s="123" t="s">
        <v>85</v>
      </c>
      <c r="X18" s="123" t="s">
        <v>86</v>
      </c>
      <c r="Y18" s="123" t="s">
        <v>85</v>
      </c>
      <c r="Z18" s="123" t="s">
        <v>85</v>
      </c>
      <c r="AA18" s="123" t="s">
        <v>85</v>
      </c>
      <c r="AB18" s="123" t="s">
        <v>86</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0"/>
        <v xml:space="preserve">- Públicos
- Semi-privados
</v>
      </c>
      <c r="AR18" s="150">
        <v>0</v>
      </c>
      <c r="AS18" s="125" t="s">
        <v>85</v>
      </c>
      <c r="AT18" s="145" t="s">
        <v>262</v>
      </c>
      <c r="AU18" s="135">
        <f>IF(ISERROR(VLOOKUP(AT18,[2]Listas!$A$3:$E$12,3,0)),"",VLOOKUP(AT18,[2]Listas!$A$3:$E$12,3,0))</f>
        <v>0</v>
      </c>
      <c r="AV18" s="135" t="str">
        <f>IF(ISERROR(VLOOKUP(AT18,[2]Listas!$A$3:$E$12,5,0)),"",VLOOKUP(AT18,[2]Listas!$A$3:$E$12,5,0))</f>
        <v>Información pública con restricción de acceso a la totalidad del contenido</v>
      </c>
      <c r="AW18" s="135" t="str">
        <f>IF(ISERROR(VLOOKUP(AT18,[2]Listas!$A$3:$E$12,4,0)),"",VLOOKUP(AT18,[2]Listas!$A$3:$E$12,4,0))</f>
        <v>El contenido público puede ser conocido y se limitará el acceso a solicitud a contenido reservado o clasificado</v>
      </c>
      <c r="AX18" s="135" t="str">
        <f>IF(ISERROR(VLOOKUP(AT18,[2]Listas!$A$3:$E$13,2,0)),"",VLOOKUP(AT18,[2]Listas!$A$3:$E$13,2,0))</f>
        <v>Pública Reservada / Clasificada</v>
      </c>
      <c r="AY18" s="128" t="s">
        <v>88</v>
      </c>
      <c r="AZ18" s="129">
        <v>46195</v>
      </c>
      <c r="BA18" s="128" t="s">
        <v>89</v>
      </c>
      <c r="BB18" s="130" t="b">
        <f t="shared" si="1"/>
        <v>0</v>
      </c>
      <c r="BC18" s="131" t="s">
        <v>90</v>
      </c>
      <c r="BD18" s="131" t="s">
        <v>90</v>
      </c>
      <c r="BE18" s="153">
        <f t="shared" si="2"/>
        <v>0</v>
      </c>
      <c r="BF18" s="133" t="str">
        <f t="shared" si="3"/>
        <v>No Crítico</v>
      </c>
      <c r="BG18" s="146" t="s">
        <v>5</v>
      </c>
      <c r="BH18" s="134"/>
    </row>
    <row r="19" spans="1:60" ht="75" customHeight="1" thickBot="1" x14ac:dyDescent="0.3">
      <c r="A19" s="117">
        <v>12</v>
      </c>
      <c r="B19" s="415" t="s">
        <v>326</v>
      </c>
      <c r="C19" s="118" t="s">
        <v>74</v>
      </c>
      <c r="D19" s="147" t="s">
        <v>334</v>
      </c>
      <c r="E19" s="141" t="s">
        <v>335</v>
      </c>
      <c r="F19" s="148" t="s">
        <v>77</v>
      </c>
      <c r="G19" s="118" t="s">
        <v>78</v>
      </c>
      <c r="H19" s="118" t="s">
        <v>336</v>
      </c>
      <c r="I19" s="118" t="s">
        <v>80</v>
      </c>
      <c r="J19" s="149">
        <v>46204</v>
      </c>
      <c r="K19" s="122" t="s">
        <v>288</v>
      </c>
      <c r="L19" s="122" t="s">
        <v>288</v>
      </c>
      <c r="M19" s="122" t="s">
        <v>288</v>
      </c>
      <c r="N19" s="122" t="s">
        <v>288</v>
      </c>
      <c r="O19" s="118" t="s">
        <v>194</v>
      </c>
      <c r="P19" s="118" t="s">
        <v>194</v>
      </c>
      <c r="Q19" s="118" t="s">
        <v>247</v>
      </c>
      <c r="R19" s="123" t="s">
        <v>85</v>
      </c>
      <c r="S19" s="123" t="s">
        <v>85</v>
      </c>
      <c r="T19" s="123" t="s">
        <v>85</v>
      </c>
      <c r="U19" s="123" t="s">
        <v>85</v>
      </c>
      <c r="V19" s="123" t="s">
        <v>85</v>
      </c>
      <c r="W19" s="123" t="s">
        <v>85</v>
      </c>
      <c r="X19" s="123" t="s">
        <v>85</v>
      </c>
      <c r="Y19" s="123" t="s">
        <v>85</v>
      </c>
      <c r="Z19" s="123" t="s">
        <v>85</v>
      </c>
      <c r="AA19" s="123" t="s">
        <v>85</v>
      </c>
      <c r="AB19" s="123" t="s">
        <v>85</v>
      </c>
      <c r="AC19" s="123" t="s">
        <v>85</v>
      </c>
      <c r="AD19" s="123" t="s">
        <v>85</v>
      </c>
      <c r="AE19" s="123" t="s">
        <v>85</v>
      </c>
      <c r="AF19" s="123" t="s">
        <v>85</v>
      </c>
      <c r="AG19" s="123" t="s">
        <v>85</v>
      </c>
      <c r="AH19" s="123" t="s">
        <v>85</v>
      </c>
      <c r="AI19" s="123" t="s">
        <v>85</v>
      </c>
      <c r="AJ19" s="123" t="s">
        <v>85</v>
      </c>
      <c r="AK19" s="123" t="s">
        <v>85</v>
      </c>
      <c r="AL19" s="123" t="s">
        <v>85</v>
      </c>
      <c r="AM19" s="123" t="s">
        <v>85</v>
      </c>
      <c r="AN19" s="123" t="s">
        <v>85</v>
      </c>
      <c r="AO19" s="123" t="s">
        <v>85</v>
      </c>
      <c r="AP19" s="123" t="s">
        <v>85</v>
      </c>
      <c r="AQ19" s="124" t="str">
        <f t="shared" si="0"/>
        <v>No tiene datos personales</v>
      </c>
      <c r="AR19" s="150">
        <v>0</v>
      </c>
      <c r="AS19" s="125" t="s">
        <v>85</v>
      </c>
      <c r="AT19" s="145" t="s">
        <v>97</v>
      </c>
      <c r="AU19" s="135" t="str">
        <f>IF(ISERROR(VLOOKUP(AT19,[2]Listas!$A$3:$E$12,3,0)),"",VLOOKUP(AT19,[2]Listas!$A$3:$E$12,3,0))</f>
        <v>No existe excepción de acceso</v>
      </c>
      <c r="AV19" s="135" t="str">
        <f>IF(ISERROR(VLOOKUP(AT19,[2]Listas!$A$3:$E$12,5,0)),"",VLOOKUP(AT19,[2]Listas!$A$3:$E$12,5,0))</f>
        <v>Información pública y de conocimiento general</v>
      </c>
      <c r="AW19" s="135" t="str">
        <f>IF(ISERROR(VLOOKUP(AT19,[2]Listas!$A$3:$E$12,4,0)),"",VLOOKUP(AT19,[2]Listas!$A$3:$E$12,4,0))</f>
        <v>Información publica y de conocimiento general</v>
      </c>
      <c r="AX19" s="135" t="str">
        <f>IF(ISERROR(VLOOKUP(AT19,[2]Listas!$A$3:$E$13,2,0)),"",VLOOKUP(AT19,[2]Listas!$A$3:$E$13,2,0))</f>
        <v>Información Pública</v>
      </c>
      <c r="AY19" s="128" t="s">
        <v>88</v>
      </c>
      <c r="AZ19" s="129">
        <v>46195</v>
      </c>
      <c r="BA19" s="128" t="s">
        <v>89</v>
      </c>
      <c r="BB19" s="130" t="str">
        <f t="shared" si="1"/>
        <v>BAJA</v>
      </c>
      <c r="BC19" s="131" t="s">
        <v>90</v>
      </c>
      <c r="BD19" s="131" t="s">
        <v>90</v>
      </c>
      <c r="BE19" s="153">
        <f t="shared" si="2"/>
        <v>0</v>
      </c>
      <c r="BF19" s="133" t="str">
        <f t="shared" si="3"/>
        <v>No Crítico</v>
      </c>
      <c r="BG19" s="146" t="s">
        <v>5</v>
      </c>
      <c r="BH19" s="134"/>
    </row>
    <row r="20" spans="1:60" ht="75" customHeight="1" thickBot="1" x14ac:dyDescent="0.3">
      <c r="A20" s="117">
        <v>13</v>
      </c>
      <c r="B20" s="415" t="s">
        <v>326</v>
      </c>
      <c r="C20" s="118" t="s">
        <v>74</v>
      </c>
      <c r="D20" s="147" t="s">
        <v>337</v>
      </c>
      <c r="E20" s="141" t="s">
        <v>338</v>
      </c>
      <c r="F20" s="148" t="s">
        <v>77</v>
      </c>
      <c r="G20" s="118" t="s">
        <v>78</v>
      </c>
      <c r="H20" s="118" t="s">
        <v>339</v>
      </c>
      <c r="I20" s="118" t="s">
        <v>80</v>
      </c>
      <c r="J20" s="149">
        <v>46204</v>
      </c>
      <c r="K20" s="122" t="s">
        <v>288</v>
      </c>
      <c r="L20" s="122" t="s">
        <v>288</v>
      </c>
      <c r="M20" s="122" t="s">
        <v>288</v>
      </c>
      <c r="N20" s="122" t="s">
        <v>288</v>
      </c>
      <c r="O20" s="118" t="s">
        <v>194</v>
      </c>
      <c r="P20" s="118" t="s">
        <v>194</v>
      </c>
      <c r="Q20" s="118" t="s">
        <v>247</v>
      </c>
      <c r="R20" s="123" t="s">
        <v>86</v>
      </c>
      <c r="S20" s="123" t="s">
        <v>85</v>
      </c>
      <c r="T20" s="123" t="s">
        <v>85</v>
      </c>
      <c r="U20" s="123" t="s">
        <v>85</v>
      </c>
      <c r="V20" s="123" t="s">
        <v>85</v>
      </c>
      <c r="W20" s="123" t="s">
        <v>85</v>
      </c>
      <c r="X20" s="123" t="s">
        <v>85</v>
      </c>
      <c r="Y20" s="123" t="s">
        <v>85</v>
      </c>
      <c r="Z20" s="123" t="s">
        <v>85</v>
      </c>
      <c r="AA20" s="123" t="s">
        <v>85</v>
      </c>
      <c r="AB20" s="123" t="s">
        <v>85</v>
      </c>
      <c r="AC20" s="123" t="s">
        <v>85</v>
      </c>
      <c r="AD20" s="123" t="s">
        <v>85</v>
      </c>
      <c r="AE20" s="123" t="s">
        <v>85</v>
      </c>
      <c r="AF20" s="123" t="s">
        <v>85</v>
      </c>
      <c r="AG20" s="123" t="s">
        <v>85</v>
      </c>
      <c r="AH20" s="123" t="s">
        <v>85</v>
      </c>
      <c r="AI20" s="123" t="s">
        <v>85</v>
      </c>
      <c r="AJ20" s="123" t="s">
        <v>85</v>
      </c>
      <c r="AK20" s="123" t="s">
        <v>85</v>
      </c>
      <c r="AL20" s="123" t="s">
        <v>85</v>
      </c>
      <c r="AM20" s="123" t="s">
        <v>85</v>
      </c>
      <c r="AN20" s="123" t="s">
        <v>85</v>
      </c>
      <c r="AO20" s="123" t="s">
        <v>85</v>
      </c>
      <c r="AP20" s="123" t="s">
        <v>85</v>
      </c>
      <c r="AQ20" s="124" t="str">
        <f t="shared" si="0"/>
        <v xml:space="preserve">- Públicos
</v>
      </c>
      <c r="AR20" s="150">
        <v>0</v>
      </c>
      <c r="AS20" s="125" t="s">
        <v>85</v>
      </c>
      <c r="AT20" s="145" t="s">
        <v>97</v>
      </c>
      <c r="AU20" s="135" t="str">
        <f>IF(ISERROR(VLOOKUP(AT20,[2]Listas!$A$3:$E$12,3,0)),"",VLOOKUP(AT20,[2]Listas!$A$3:$E$12,3,0))</f>
        <v>No existe excepción de acceso</v>
      </c>
      <c r="AV20" s="135" t="str">
        <f>IF(ISERROR(VLOOKUP(AT20,[2]Listas!$A$3:$E$12,5,0)),"",VLOOKUP(AT20,[2]Listas!$A$3:$E$12,5,0))</f>
        <v>Información pública y de conocimiento general</v>
      </c>
      <c r="AW20" s="135" t="str">
        <f>IF(ISERROR(VLOOKUP(AT20,[2]Listas!$A$3:$E$12,4,0)),"",VLOOKUP(AT20,[2]Listas!$A$3:$E$12,4,0))</f>
        <v>Información publica y de conocimiento general</v>
      </c>
      <c r="AX20" s="135" t="str">
        <f>IF(ISERROR(VLOOKUP(AT20,[2]Listas!$A$3:$E$13,2,0)),"",VLOOKUP(AT20,[2]Listas!$A$3:$E$13,2,0))</f>
        <v>Información Pública</v>
      </c>
      <c r="AY20" s="128" t="s">
        <v>88</v>
      </c>
      <c r="AZ20" s="129">
        <v>46195</v>
      </c>
      <c r="BA20" s="128" t="s">
        <v>89</v>
      </c>
      <c r="BB20" s="130" t="str">
        <f t="shared" si="1"/>
        <v>BAJA</v>
      </c>
      <c r="BC20" s="131" t="s">
        <v>90</v>
      </c>
      <c r="BD20" s="131" t="s">
        <v>90</v>
      </c>
      <c r="BE20" s="153">
        <f t="shared" si="2"/>
        <v>0</v>
      </c>
      <c r="BF20" s="133" t="str">
        <f t="shared" si="3"/>
        <v>No Crítico</v>
      </c>
      <c r="BG20" s="146" t="s">
        <v>5</v>
      </c>
      <c r="BH20" s="134"/>
    </row>
    <row r="21" spans="1:60" ht="75" customHeight="1" thickBot="1" x14ac:dyDescent="0.3">
      <c r="A21" s="117">
        <v>14</v>
      </c>
      <c r="B21" s="415" t="s">
        <v>326</v>
      </c>
      <c r="C21" s="118" t="s">
        <v>74</v>
      </c>
      <c r="D21" s="147" t="s">
        <v>340</v>
      </c>
      <c r="E21" s="141" t="s">
        <v>341</v>
      </c>
      <c r="F21" s="148" t="s">
        <v>77</v>
      </c>
      <c r="G21" s="118" t="s">
        <v>78</v>
      </c>
      <c r="H21" s="118" t="s">
        <v>342</v>
      </c>
      <c r="I21" s="118" t="s">
        <v>164</v>
      </c>
      <c r="J21" s="149">
        <v>46204</v>
      </c>
      <c r="K21" s="122" t="s">
        <v>288</v>
      </c>
      <c r="L21" s="122" t="s">
        <v>288</v>
      </c>
      <c r="M21" s="122" t="s">
        <v>288</v>
      </c>
      <c r="N21" s="122" t="s">
        <v>288</v>
      </c>
      <c r="O21" s="118" t="s">
        <v>194</v>
      </c>
      <c r="P21" s="118" t="s">
        <v>194</v>
      </c>
      <c r="Q21" s="118" t="s">
        <v>247</v>
      </c>
      <c r="R21" s="123" t="s">
        <v>85</v>
      </c>
      <c r="S21" s="123" t="s">
        <v>85</v>
      </c>
      <c r="T21" s="123" t="s">
        <v>85</v>
      </c>
      <c r="U21" s="123" t="s">
        <v>85</v>
      </c>
      <c r="V21" s="123" t="s">
        <v>85</v>
      </c>
      <c r="W21" s="123" t="s">
        <v>85</v>
      </c>
      <c r="X21" s="123" t="s">
        <v>85</v>
      </c>
      <c r="Y21" s="123" t="s">
        <v>85</v>
      </c>
      <c r="Z21" s="123" t="s">
        <v>85</v>
      </c>
      <c r="AA21" s="123" t="s">
        <v>85</v>
      </c>
      <c r="AB21" s="123" t="s">
        <v>85</v>
      </c>
      <c r="AC21" s="123" t="s">
        <v>85</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0"/>
        <v>No tiene datos personales</v>
      </c>
      <c r="AR21" s="150">
        <v>0</v>
      </c>
      <c r="AS21" s="125" t="s">
        <v>85</v>
      </c>
      <c r="AT21" s="145" t="s">
        <v>97</v>
      </c>
      <c r="AU21" s="135" t="str">
        <f>IF(ISERROR(VLOOKUP(AT21,[2]Listas!$A$3:$E$12,3,0)),"",VLOOKUP(AT21,[2]Listas!$A$3:$E$12,3,0))</f>
        <v>No existe excepción de acceso</v>
      </c>
      <c r="AV21" s="135" t="str">
        <f>IF(ISERROR(VLOOKUP(AT21,[2]Listas!$A$3:$E$12,5,0)),"",VLOOKUP(AT21,[2]Listas!$A$3:$E$12,5,0))</f>
        <v>Información pública y de conocimiento general</v>
      </c>
      <c r="AW21" s="135" t="str">
        <f>IF(ISERROR(VLOOKUP(AT21,[2]Listas!$A$3:$E$12,4,0)),"",VLOOKUP(AT21,[2]Listas!$A$3:$E$12,4,0))</f>
        <v>Información publica y de conocimiento general</v>
      </c>
      <c r="AX21" s="135" t="str">
        <f>IF(ISERROR(VLOOKUP(AT21,[2]Listas!$A$3:$E$13,2,0)),"",VLOOKUP(AT21,[2]Listas!$A$3:$E$13,2,0))</f>
        <v>Información Pública</v>
      </c>
      <c r="AY21" s="128" t="s">
        <v>88</v>
      </c>
      <c r="AZ21" s="129">
        <v>46195</v>
      </c>
      <c r="BA21" s="128" t="s">
        <v>89</v>
      </c>
      <c r="BB21" s="130" t="str">
        <f t="shared" si="1"/>
        <v>BAJA</v>
      </c>
      <c r="BC21" s="131" t="s">
        <v>90</v>
      </c>
      <c r="BD21" s="131" t="s">
        <v>90</v>
      </c>
      <c r="BE21" s="153">
        <f t="shared" si="2"/>
        <v>0</v>
      </c>
      <c r="BF21" s="133" t="str">
        <f t="shared" si="3"/>
        <v>No Crítico</v>
      </c>
      <c r="BG21" s="146" t="s">
        <v>5</v>
      </c>
      <c r="BH21" s="134"/>
    </row>
    <row r="22" spans="1:60" ht="75" customHeight="1" thickBot="1" x14ac:dyDescent="0.3">
      <c r="A22" s="117">
        <v>15</v>
      </c>
      <c r="B22" s="415" t="s">
        <v>326</v>
      </c>
      <c r="C22" s="118" t="s">
        <v>74</v>
      </c>
      <c r="D22" s="147" t="s">
        <v>343</v>
      </c>
      <c r="E22" s="141" t="s">
        <v>344</v>
      </c>
      <c r="F22" s="148" t="s">
        <v>77</v>
      </c>
      <c r="G22" s="118" t="s">
        <v>78</v>
      </c>
      <c r="H22" s="118" t="s">
        <v>79</v>
      </c>
      <c r="I22" s="118" t="s">
        <v>80</v>
      </c>
      <c r="J22" s="149">
        <v>46204</v>
      </c>
      <c r="K22" s="122" t="s">
        <v>288</v>
      </c>
      <c r="L22" s="122" t="s">
        <v>288</v>
      </c>
      <c r="M22" s="122" t="s">
        <v>288</v>
      </c>
      <c r="N22" s="122" t="s">
        <v>288</v>
      </c>
      <c r="O22" s="118" t="s">
        <v>194</v>
      </c>
      <c r="P22" s="118" t="s">
        <v>194</v>
      </c>
      <c r="Q22" s="118" t="s">
        <v>247</v>
      </c>
      <c r="R22" s="123" t="s">
        <v>86</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0"/>
        <v xml:space="preserve">- Públicos
</v>
      </c>
      <c r="AR22" s="150">
        <v>0</v>
      </c>
      <c r="AS22" s="125" t="s">
        <v>85</v>
      </c>
      <c r="AT22" s="145" t="s">
        <v>97</v>
      </c>
      <c r="AU22" s="135" t="str">
        <f>IF(ISERROR(VLOOKUP(AT22,[2]Listas!$A$3:$E$12,3,0)),"",VLOOKUP(AT22,[2]Listas!$A$3:$E$12,3,0))</f>
        <v>No existe excepción de acceso</v>
      </c>
      <c r="AV22" s="135" t="str">
        <f>IF(ISERROR(VLOOKUP(AT22,[2]Listas!$A$3:$E$12,5,0)),"",VLOOKUP(AT22,[2]Listas!$A$3:$E$12,5,0))</f>
        <v>Información pública y de conocimiento general</v>
      </c>
      <c r="AW22" s="135" t="str">
        <f>IF(ISERROR(VLOOKUP(AT22,[2]Listas!$A$3:$E$12,4,0)),"",VLOOKUP(AT22,[2]Listas!$A$3:$E$12,4,0))</f>
        <v>Información publica y de conocimiento general</v>
      </c>
      <c r="AX22" s="135" t="str">
        <f>IF(ISERROR(VLOOKUP(AT22,[2]Listas!$A$3:$E$13,2,0)),"",VLOOKUP(AT22,[2]Listas!$A$3:$E$13,2,0))</f>
        <v>Información Pública</v>
      </c>
      <c r="AY22" s="128" t="s">
        <v>88</v>
      </c>
      <c r="AZ22" s="129">
        <v>46195</v>
      </c>
      <c r="BA22" s="128" t="s">
        <v>89</v>
      </c>
      <c r="BB22" s="130" t="str">
        <f t="shared" si="1"/>
        <v>BAJA</v>
      </c>
      <c r="BC22" s="131" t="s">
        <v>90</v>
      </c>
      <c r="BD22" s="131" t="s">
        <v>90</v>
      </c>
      <c r="BE22" s="153">
        <f t="shared" si="2"/>
        <v>0</v>
      </c>
      <c r="BF22" s="133" t="str">
        <f t="shared" si="3"/>
        <v>No Crítico</v>
      </c>
      <c r="BG22" s="146" t="s">
        <v>5</v>
      </c>
      <c r="BH22" s="134"/>
    </row>
    <row r="23" spans="1:60" ht="75" customHeight="1" thickBot="1" x14ac:dyDescent="0.3">
      <c r="A23" s="117">
        <v>16</v>
      </c>
      <c r="B23" s="415" t="s">
        <v>326</v>
      </c>
      <c r="C23" s="118" t="s">
        <v>74</v>
      </c>
      <c r="D23" s="147" t="s">
        <v>345</v>
      </c>
      <c r="E23" s="141" t="s">
        <v>346</v>
      </c>
      <c r="F23" s="148" t="s">
        <v>77</v>
      </c>
      <c r="G23" s="118" t="s">
        <v>78</v>
      </c>
      <c r="H23" s="118" t="s">
        <v>96</v>
      </c>
      <c r="I23" s="118" t="s">
        <v>80</v>
      </c>
      <c r="J23" s="149">
        <v>46204</v>
      </c>
      <c r="K23" s="122" t="s">
        <v>288</v>
      </c>
      <c r="L23" s="122" t="s">
        <v>288</v>
      </c>
      <c r="M23" s="122" t="s">
        <v>288</v>
      </c>
      <c r="N23" s="122" t="s">
        <v>288</v>
      </c>
      <c r="O23" s="118" t="s">
        <v>194</v>
      </c>
      <c r="P23" s="118" t="s">
        <v>194</v>
      </c>
      <c r="Q23" s="118" t="s">
        <v>247</v>
      </c>
      <c r="R23" s="123" t="s">
        <v>85</v>
      </c>
      <c r="S23" s="123" t="s">
        <v>85</v>
      </c>
      <c r="T23" s="123" t="s">
        <v>85</v>
      </c>
      <c r="U23" s="123" t="s">
        <v>85</v>
      </c>
      <c r="V23" s="123" t="s">
        <v>85</v>
      </c>
      <c r="W23" s="123" t="s">
        <v>85</v>
      </c>
      <c r="X23" s="123" t="s">
        <v>85</v>
      </c>
      <c r="Y23" s="123" t="s">
        <v>85</v>
      </c>
      <c r="Z23" s="123" t="s">
        <v>85</v>
      </c>
      <c r="AA23" s="123" t="s">
        <v>85</v>
      </c>
      <c r="AB23" s="123" t="s">
        <v>85</v>
      </c>
      <c r="AC23" s="123" t="s">
        <v>85</v>
      </c>
      <c r="AD23" s="123" t="s">
        <v>85</v>
      </c>
      <c r="AE23" s="123" t="s">
        <v>85</v>
      </c>
      <c r="AF23" s="123" t="s">
        <v>85</v>
      </c>
      <c r="AG23" s="123" t="s">
        <v>85</v>
      </c>
      <c r="AH23" s="123" t="s">
        <v>85</v>
      </c>
      <c r="AI23" s="123" t="s">
        <v>85</v>
      </c>
      <c r="AJ23" s="123" t="s">
        <v>85</v>
      </c>
      <c r="AK23" s="123" t="s">
        <v>85</v>
      </c>
      <c r="AL23" s="123" t="s">
        <v>85</v>
      </c>
      <c r="AM23" s="123" t="s">
        <v>85</v>
      </c>
      <c r="AN23" s="123" t="s">
        <v>85</v>
      </c>
      <c r="AO23" s="123" t="s">
        <v>85</v>
      </c>
      <c r="AP23" s="123" t="s">
        <v>85</v>
      </c>
      <c r="AQ23" s="124" t="str">
        <f t="shared" si="0"/>
        <v>No tiene datos personales</v>
      </c>
      <c r="AR23" s="150">
        <v>0</v>
      </c>
      <c r="AS23" s="125" t="s">
        <v>85</v>
      </c>
      <c r="AT23" s="145" t="s">
        <v>97</v>
      </c>
      <c r="AU23" s="135" t="str">
        <f>IF(ISERROR(VLOOKUP(AT23,[2]Listas!$A$3:$E$12,3,0)),"",VLOOKUP(AT23,[2]Listas!$A$3:$E$12,3,0))</f>
        <v>No existe excepción de acceso</v>
      </c>
      <c r="AV23" s="135" t="str">
        <f>IF(ISERROR(VLOOKUP(AT23,[2]Listas!$A$3:$E$12,5,0)),"",VLOOKUP(AT23,[2]Listas!$A$3:$E$12,5,0))</f>
        <v>Información pública y de conocimiento general</v>
      </c>
      <c r="AW23" s="135" t="str">
        <f>IF(ISERROR(VLOOKUP(AT23,[2]Listas!$A$3:$E$12,4,0)),"",VLOOKUP(AT23,[2]Listas!$A$3:$E$12,4,0))</f>
        <v>Información publica y de conocimiento general</v>
      </c>
      <c r="AX23" s="135" t="str">
        <f>IF(ISERROR(VLOOKUP(AT23,[2]Listas!$A$3:$E$13,2,0)),"",VLOOKUP(AT23,[2]Listas!$A$3:$E$13,2,0))</f>
        <v>Información Pública</v>
      </c>
      <c r="AY23" s="128" t="s">
        <v>88</v>
      </c>
      <c r="AZ23" s="129">
        <v>46195</v>
      </c>
      <c r="BA23" s="128" t="s">
        <v>89</v>
      </c>
      <c r="BB23" s="131" t="str">
        <f>IF(AX23="Pública Reservada","ALTA",IF(AX23="Pública Clasificada","ALTA",IF(AX23="Información Pública","BAJA",IF(AX23="No Clasificada","Pública Reservada "))))</f>
        <v>BAJA</v>
      </c>
      <c r="BC23" s="131" t="s">
        <v>90</v>
      </c>
      <c r="BD23" s="131" t="s">
        <v>90</v>
      </c>
      <c r="BE23" s="153">
        <f t="shared" si="2"/>
        <v>0</v>
      </c>
      <c r="BF23" s="133" t="str">
        <f t="shared" si="3"/>
        <v>No Crítico</v>
      </c>
      <c r="BG23" s="146" t="s">
        <v>5</v>
      </c>
      <c r="BH23" s="134"/>
    </row>
    <row r="24" spans="1:60" ht="75" customHeight="1" thickBot="1" x14ac:dyDescent="0.3">
      <c r="A24" s="117">
        <v>17</v>
      </c>
      <c r="B24" s="415" t="s">
        <v>326</v>
      </c>
      <c r="C24" s="118" t="s">
        <v>74</v>
      </c>
      <c r="D24" s="147" t="s">
        <v>347</v>
      </c>
      <c r="E24" s="141" t="s">
        <v>348</v>
      </c>
      <c r="F24" s="148" t="s">
        <v>77</v>
      </c>
      <c r="G24" s="118" t="s">
        <v>78</v>
      </c>
      <c r="H24" s="118" t="s">
        <v>79</v>
      </c>
      <c r="I24" s="118" t="s">
        <v>80</v>
      </c>
      <c r="J24" s="149">
        <v>46204</v>
      </c>
      <c r="K24" s="122" t="s">
        <v>288</v>
      </c>
      <c r="L24" s="122" t="s">
        <v>288</v>
      </c>
      <c r="M24" s="122" t="s">
        <v>288</v>
      </c>
      <c r="N24" s="122" t="s">
        <v>288</v>
      </c>
      <c r="O24" s="118" t="s">
        <v>194</v>
      </c>
      <c r="P24" s="118" t="s">
        <v>194</v>
      </c>
      <c r="Q24" s="118" t="s">
        <v>247</v>
      </c>
      <c r="R24" s="123" t="s">
        <v>86</v>
      </c>
      <c r="S24" s="123" t="s">
        <v>86</v>
      </c>
      <c r="T24" s="123" t="s">
        <v>86</v>
      </c>
      <c r="U24" s="123" t="s">
        <v>86</v>
      </c>
      <c r="V24" s="123" t="s">
        <v>85</v>
      </c>
      <c r="W24" s="123" t="s">
        <v>85</v>
      </c>
      <c r="X24" s="123" t="s">
        <v>86</v>
      </c>
      <c r="Y24" s="123" t="s">
        <v>85</v>
      </c>
      <c r="Z24" s="123" t="s">
        <v>85</v>
      </c>
      <c r="AA24" s="123" t="s">
        <v>85</v>
      </c>
      <c r="AB24" s="123" t="s">
        <v>86</v>
      </c>
      <c r="AC24" s="123" t="s">
        <v>85</v>
      </c>
      <c r="AD24" s="123" t="s">
        <v>85</v>
      </c>
      <c r="AE24" s="123" t="s">
        <v>85</v>
      </c>
      <c r="AF24" s="123" t="s">
        <v>85</v>
      </c>
      <c r="AG24" s="123" t="s">
        <v>85</v>
      </c>
      <c r="AH24" s="123" t="s">
        <v>85</v>
      </c>
      <c r="AI24" s="123" t="s">
        <v>85</v>
      </c>
      <c r="AJ24" s="123" t="s">
        <v>85</v>
      </c>
      <c r="AK24" s="123" t="s">
        <v>85</v>
      </c>
      <c r="AL24" s="123" t="s">
        <v>85</v>
      </c>
      <c r="AM24" s="123" t="s">
        <v>85</v>
      </c>
      <c r="AN24" s="123" t="s">
        <v>85</v>
      </c>
      <c r="AO24" s="123" t="s">
        <v>85</v>
      </c>
      <c r="AP24" s="123" t="s">
        <v>85</v>
      </c>
      <c r="AQ24" s="124" t="str">
        <f t="shared" si="0"/>
        <v xml:space="preserve">- Públicos
- Semi-privados
</v>
      </c>
      <c r="AR24" s="150">
        <v>0</v>
      </c>
      <c r="AS24" s="125" t="s">
        <v>85</v>
      </c>
      <c r="AT24" s="145" t="s">
        <v>97</v>
      </c>
      <c r="AU24" s="135" t="str">
        <f>IF(ISERROR(VLOOKUP(AT24,[2]Listas!$A$3:$E$12,3,0)),"",VLOOKUP(AT24,[2]Listas!$A$3:$E$12,3,0))</f>
        <v>No existe excepción de acceso</v>
      </c>
      <c r="AV24" s="135" t="str">
        <f>IF(ISERROR(VLOOKUP(AT24,[2]Listas!$A$3:$E$12,5,0)),"",VLOOKUP(AT24,[2]Listas!$A$3:$E$12,5,0))</f>
        <v>Información pública y de conocimiento general</v>
      </c>
      <c r="AW24" s="135" t="str">
        <f>IF(ISERROR(VLOOKUP(AT24,[2]Listas!$A$3:$E$12,4,0)),"",VLOOKUP(AT24,[2]Listas!$A$3:$E$12,4,0))</f>
        <v>Información publica y de conocimiento general</v>
      </c>
      <c r="AX24" s="135" t="str">
        <f>IF(ISERROR(VLOOKUP(AT24,[2]Listas!$A$3:$E$13,2,0)),"",VLOOKUP(AT24,[2]Listas!$A$3:$E$13,2,0))</f>
        <v>Información Pública</v>
      </c>
      <c r="AY24" s="128" t="s">
        <v>88</v>
      </c>
      <c r="AZ24" s="129">
        <v>46195</v>
      </c>
      <c r="BA24" s="128" t="s">
        <v>89</v>
      </c>
      <c r="BB24" s="130" t="str">
        <f t="shared" si="1"/>
        <v>BAJA</v>
      </c>
      <c r="BC24" s="131" t="s">
        <v>90</v>
      </c>
      <c r="BD24" s="131" t="s">
        <v>90</v>
      </c>
      <c r="BE24" s="153">
        <f t="shared" si="2"/>
        <v>0</v>
      </c>
      <c r="BF24" s="133" t="str">
        <f t="shared" si="3"/>
        <v>No Crítico</v>
      </c>
      <c r="BG24" s="146" t="s">
        <v>5</v>
      </c>
      <c r="BH24" s="134"/>
    </row>
    <row r="25" spans="1:60" s="437" customFormat="1" ht="75" customHeight="1" thickBot="1" x14ac:dyDescent="0.3">
      <c r="A25" s="417">
        <v>18</v>
      </c>
      <c r="B25" s="421" t="s">
        <v>326</v>
      </c>
      <c r="C25" s="418" t="s">
        <v>74</v>
      </c>
      <c r="D25" s="147" t="s">
        <v>349</v>
      </c>
      <c r="E25" s="405" t="s">
        <v>350</v>
      </c>
      <c r="F25" s="283" t="s">
        <v>77</v>
      </c>
      <c r="G25" s="418" t="s">
        <v>78</v>
      </c>
      <c r="H25" s="418" t="s">
        <v>79</v>
      </c>
      <c r="I25" s="418" t="s">
        <v>80</v>
      </c>
      <c r="J25" s="432">
        <v>46204</v>
      </c>
      <c r="K25" s="318" t="s">
        <v>288</v>
      </c>
      <c r="L25" s="318" t="s">
        <v>288</v>
      </c>
      <c r="M25" s="318" t="s">
        <v>288</v>
      </c>
      <c r="N25" s="318" t="s">
        <v>288</v>
      </c>
      <c r="O25" s="418" t="s">
        <v>194</v>
      </c>
      <c r="P25" s="418" t="s">
        <v>194</v>
      </c>
      <c r="Q25" s="418" t="s">
        <v>247</v>
      </c>
      <c r="R25" s="433" t="s">
        <v>85</v>
      </c>
      <c r="S25" s="433" t="s">
        <v>85</v>
      </c>
      <c r="T25" s="433" t="s">
        <v>85</v>
      </c>
      <c r="U25" s="433" t="s">
        <v>85</v>
      </c>
      <c r="V25" s="433" t="s">
        <v>85</v>
      </c>
      <c r="W25" s="433" t="s">
        <v>85</v>
      </c>
      <c r="X25" s="433" t="s">
        <v>85</v>
      </c>
      <c r="Y25" s="433" t="s">
        <v>85</v>
      </c>
      <c r="Z25" s="433" t="s">
        <v>85</v>
      </c>
      <c r="AA25" s="433" t="s">
        <v>85</v>
      </c>
      <c r="AB25" s="433" t="s">
        <v>85</v>
      </c>
      <c r="AC25" s="433" t="s">
        <v>85</v>
      </c>
      <c r="AD25" s="433" t="s">
        <v>85</v>
      </c>
      <c r="AE25" s="433" t="s">
        <v>85</v>
      </c>
      <c r="AF25" s="433" t="s">
        <v>85</v>
      </c>
      <c r="AG25" s="433" t="s">
        <v>85</v>
      </c>
      <c r="AH25" s="433" t="s">
        <v>85</v>
      </c>
      <c r="AI25" s="433" t="s">
        <v>85</v>
      </c>
      <c r="AJ25" s="433" t="s">
        <v>85</v>
      </c>
      <c r="AK25" s="433" t="s">
        <v>85</v>
      </c>
      <c r="AL25" s="433" t="s">
        <v>85</v>
      </c>
      <c r="AM25" s="433" t="s">
        <v>85</v>
      </c>
      <c r="AN25" s="433" t="s">
        <v>85</v>
      </c>
      <c r="AO25" s="433" t="s">
        <v>85</v>
      </c>
      <c r="AP25" s="433" t="s">
        <v>85</v>
      </c>
      <c r="AQ25" s="124" t="str">
        <f t="shared" si="0"/>
        <v>No tiene datos personales</v>
      </c>
      <c r="AR25" s="150">
        <v>0</v>
      </c>
      <c r="AS25" s="125" t="s">
        <v>85</v>
      </c>
      <c r="AT25" s="145" t="s">
        <v>97</v>
      </c>
      <c r="AU25" s="424" t="str">
        <f>IF(ISERROR(VLOOKUP(AT25,[2]Listas!$A$3:$E$12,3,0)),"",VLOOKUP(AT25,[2]Listas!$A$3:$E$12,3,0))</f>
        <v>No existe excepción de acceso</v>
      </c>
      <c r="AV25" s="424" t="str">
        <f>IF(ISERROR(VLOOKUP(AT25,[2]Listas!$A$3:$E$12,5,0)),"",VLOOKUP(AT25,[2]Listas!$A$3:$E$12,5,0))</f>
        <v>Información pública y de conocimiento general</v>
      </c>
      <c r="AW25" s="424" t="str">
        <f>IF(ISERROR(VLOOKUP(AT25,[2]Listas!$A$3:$E$12,4,0)),"",VLOOKUP(AT25,[2]Listas!$A$3:$E$12,4,0))</f>
        <v>Información publica y de conocimiento general</v>
      </c>
      <c r="AX25" s="424" t="str">
        <f>IF(ISERROR(VLOOKUP(AT25,[2]Listas!$A$3:$E$13,2,0)),"",VLOOKUP(AT25,[2]Listas!$A$3:$E$13,2,0))</f>
        <v>Información Pública</v>
      </c>
      <c r="AY25" s="425" t="s">
        <v>88</v>
      </c>
      <c r="AZ25" s="129">
        <v>46195</v>
      </c>
      <c r="BA25" s="425" t="s">
        <v>89</v>
      </c>
      <c r="BB25" s="426" t="str">
        <f t="shared" si="1"/>
        <v>BAJA</v>
      </c>
      <c r="BC25" s="427" t="s">
        <v>90</v>
      </c>
      <c r="BD25" s="427" t="s">
        <v>90</v>
      </c>
      <c r="BE25" s="434">
        <f t="shared" si="2"/>
        <v>0</v>
      </c>
      <c r="BF25" s="435" t="str">
        <f t="shared" si="3"/>
        <v>No Crítico</v>
      </c>
      <c r="BG25" s="436" t="s">
        <v>5</v>
      </c>
      <c r="BH25" s="431"/>
    </row>
    <row r="26" spans="1:60" s="437" customFormat="1" ht="75" customHeight="1" thickBot="1" x14ac:dyDescent="0.3">
      <c r="A26" s="417">
        <v>19</v>
      </c>
      <c r="B26" s="421" t="s">
        <v>351</v>
      </c>
      <c r="C26" s="418" t="s">
        <v>74</v>
      </c>
      <c r="D26" s="147" t="s">
        <v>352</v>
      </c>
      <c r="E26" s="405" t="s">
        <v>353</v>
      </c>
      <c r="F26" s="283" t="s">
        <v>77</v>
      </c>
      <c r="G26" s="418" t="s">
        <v>78</v>
      </c>
      <c r="H26" s="418" t="s">
        <v>79</v>
      </c>
      <c r="I26" s="418" t="s">
        <v>80</v>
      </c>
      <c r="J26" s="432">
        <v>46204</v>
      </c>
      <c r="K26" s="318" t="s">
        <v>288</v>
      </c>
      <c r="L26" s="318" t="s">
        <v>288</v>
      </c>
      <c r="M26" s="318" t="s">
        <v>288</v>
      </c>
      <c r="N26" s="318" t="s">
        <v>288</v>
      </c>
      <c r="O26" s="418" t="s">
        <v>194</v>
      </c>
      <c r="P26" s="418" t="s">
        <v>194</v>
      </c>
      <c r="Q26" s="418" t="s">
        <v>247</v>
      </c>
      <c r="R26" s="433" t="s">
        <v>86</v>
      </c>
      <c r="S26" s="433" t="s">
        <v>86</v>
      </c>
      <c r="T26" s="433" t="s">
        <v>86</v>
      </c>
      <c r="U26" s="433" t="s">
        <v>86</v>
      </c>
      <c r="V26" s="433" t="s">
        <v>85</v>
      </c>
      <c r="W26" s="433" t="s">
        <v>85</v>
      </c>
      <c r="X26" s="433" t="s">
        <v>85</v>
      </c>
      <c r="Y26" s="433" t="s">
        <v>85</v>
      </c>
      <c r="Z26" s="433" t="s">
        <v>85</v>
      </c>
      <c r="AA26" s="433" t="s">
        <v>85</v>
      </c>
      <c r="AB26" s="433" t="s">
        <v>85</v>
      </c>
      <c r="AC26" s="433" t="s">
        <v>85</v>
      </c>
      <c r="AD26" s="433" t="s">
        <v>85</v>
      </c>
      <c r="AE26" s="433" t="s">
        <v>85</v>
      </c>
      <c r="AF26" s="433" t="s">
        <v>85</v>
      </c>
      <c r="AG26" s="433" t="s">
        <v>85</v>
      </c>
      <c r="AH26" s="433" t="s">
        <v>85</v>
      </c>
      <c r="AI26" s="433" t="s">
        <v>85</v>
      </c>
      <c r="AJ26" s="433" t="s">
        <v>85</v>
      </c>
      <c r="AK26" s="433" t="s">
        <v>85</v>
      </c>
      <c r="AL26" s="433" t="s">
        <v>85</v>
      </c>
      <c r="AM26" s="433" t="s">
        <v>85</v>
      </c>
      <c r="AN26" s="433" t="s">
        <v>85</v>
      </c>
      <c r="AO26" s="433" t="s">
        <v>85</v>
      </c>
      <c r="AP26" s="433" t="s">
        <v>85</v>
      </c>
      <c r="AQ26" s="124" t="str">
        <f t="shared" si="0"/>
        <v xml:space="preserve">- Públicos
</v>
      </c>
      <c r="AR26" s="150">
        <v>1</v>
      </c>
      <c r="AS26" s="125" t="s">
        <v>85</v>
      </c>
      <c r="AT26" s="145" t="s">
        <v>97</v>
      </c>
      <c r="AU26" s="147" t="str">
        <f>IF(ISERROR(VLOOKUP(AT26,[2]Listas!$A$3:$E$12,3,0)),"",VLOOKUP(AT26,[2]Listas!$A$3:$E$12,3,0))</f>
        <v>No existe excepción de acceso</v>
      </c>
      <c r="AV26" s="147" t="str">
        <f>IF(ISERROR(VLOOKUP(AT26,[2]Listas!$A$3:$E$12,5,0)),"",VLOOKUP(AT26,[2]Listas!$A$3:$E$12,5,0))</f>
        <v>Información pública y de conocimiento general</v>
      </c>
      <c r="AW26" s="147" t="str">
        <f>IF(ISERROR(VLOOKUP(AT26,[2]Listas!$A$3:$E$12,4,0)),"",VLOOKUP(AT26,[2]Listas!$A$3:$E$12,4,0))</f>
        <v>Información publica y de conocimiento general</v>
      </c>
      <c r="AX26" s="147" t="str">
        <f>IF(ISERROR(VLOOKUP(AT26,[2]Listas!$A$3:$E$13,2,0)),"",VLOOKUP(AT26,[2]Listas!$A$3:$E$13,2,0))</f>
        <v>Información Pública</v>
      </c>
      <c r="AY26" s="425" t="s">
        <v>88</v>
      </c>
      <c r="AZ26" s="129">
        <v>46195</v>
      </c>
      <c r="BA26" s="425" t="s">
        <v>89</v>
      </c>
      <c r="BB26" s="427" t="str">
        <f t="shared" si="1"/>
        <v>BAJA</v>
      </c>
      <c r="BC26" s="427" t="s">
        <v>90</v>
      </c>
      <c r="BD26" s="427" t="s">
        <v>90</v>
      </c>
      <c r="BE26" s="434">
        <f t="shared" si="2"/>
        <v>0</v>
      </c>
      <c r="BF26" s="438" t="str">
        <f t="shared" si="3"/>
        <v>No Crítico</v>
      </c>
      <c r="BG26" s="436" t="s">
        <v>5</v>
      </c>
      <c r="BH26" s="431"/>
    </row>
    <row r="27" spans="1:60" ht="75" customHeight="1" thickBot="1" x14ac:dyDescent="0.3">
      <c r="A27" s="117">
        <v>20</v>
      </c>
      <c r="B27" s="421" t="s">
        <v>351</v>
      </c>
      <c r="C27" s="118" t="s">
        <v>74</v>
      </c>
      <c r="D27" s="147" t="s">
        <v>354</v>
      </c>
      <c r="E27" s="141" t="s">
        <v>355</v>
      </c>
      <c r="F27" s="148" t="s">
        <v>77</v>
      </c>
      <c r="G27" s="118" t="s">
        <v>78</v>
      </c>
      <c r="H27" s="118" t="s">
        <v>79</v>
      </c>
      <c r="I27" s="118" t="s">
        <v>80</v>
      </c>
      <c r="J27" s="149">
        <v>46204</v>
      </c>
      <c r="K27" s="122" t="s">
        <v>288</v>
      </c>
      <c r="L27" s="122" t="s">
        <v>288</v>
      </c>
      <c r="M27" s="122" t="s">
        <v>288</v>
      </c>
      <c r="N27" s="122" t="s">
        <v>288</v>
      </c>
      <c r="O27" s="118" t="s">
        <v>194</v>
      </c>
      <c r="P27" s="118" t="s">
        <v>194</v>
      </c>
      <c r="Q27" s="118" t="s">
        <v>247</v>
      </c>
      <c r="R27" s="123" t="s">
        <v>86</v>
      </c>
      <c r="S27" s="123" t="s">
        <v>85</v>
      </c>
      <c r="T27" s="123" t="s">
        <v>85</v>
      </c>
      <c r="U27" s="123" t="s">
        <v>85</v>
      </c>
      <c r="V27" s="123" t="s">
        <v>85</v>
      </c>
      <c r="W27" s="123" t="s">
        <v>85</v>
      </c>
      <c r="X27" s="123" t="s">
        <v>85</v>
      </c>
      <c r="Y27" s="123" t="s">
        <v>85</v>
      </c>
      <c r="Z27" s="123" t="s">
        <v>85</v>
      </c>
      <c r="AA27" s="123" t="s">
        <v>85</v>
      </c>
      <c r="AB27" s="123" t="s">
        <v>85</v>
      </c>
      <c r="AC27" s="123" t="s">
        <v>85</v>
      </c>
      <c r="AD27" s="123" t="s">
        <v>85</v>
      </c>
      <c r="AE27" s="439" t="s">
        <v>85</v>
      </c>
      <c r="AF27" s="439" t="s">
        <v>85</v>
      </c>
      <c r="AG27" s="439" t="s">
        <v>85</v>
      </c>
      <c r="AH27" s="439" t="s">
        <v>85</v>
      </c>
      <c r="AI27" s="439" t="s">
        <v>85</v>
      </c>
      <c r="AJ27" s="439" t="s">
        <v>85</v>
      </c>
      <c r="AK27" s="439" t="s">
        <v>85</v>
      </c>
      <c r="AL27" s="439" t="s">
        <v>85</v>
      </c>
      <c r="AM27" s="439" t="s">
        <v>85</v>
      </c>
      <c r="AN27" s="439" t="s">
        <v>85</v>
      </c>
      <c r="AO27" s="439" t="s">
        <v>85</v>
      </c>
      <c r="AP27" s="439" t="s">
        <v>85</v>
      </c>
      <c r="AQ27" s="440" t="str">
        <f t="shared" si="0"/>
        <v xml:space="preserve">- Públicos
</v>
      </c>
      <c r="AR27" s="441">
        <v>0</v>
      </c>
      <c r="AS27" s="442" t="s">
        <v>85</v>
      </c>
      <c r="AT27" s="443" t="s">
        <v>97</v>
      </c>
      <c r="AU27" s="444" t="str">
        <f>IF(ISERROR(VLOOKUP(AT27,[2]Listas!$A$3:$E$12,3,0)),"",VLOOKUP(AT27,[2]Listas!$A$3:$E$12,3,0))</f>
        <v>No existe excepción de acceso</v>
      </c>
      <c r="AV27" s="444" t="str">
        <f>IF(ISERROR(VLOOKUP(AT27,[2]Listas!$A$3:$E$12,5,0)),"",VLOOKUP(AT27,[2]Listas!$A$3:$E$12,5,0))</f>
        <v>Información pública y de conocimiento general</v>
      </c>
      <c r="AW27" s="444" t="str">
        <f>IF(ISERROR(VLOOKUP(AT27,[2]Listas!$A$3:$E$12,4,0)),"",VLOOKUP(AT27,[2]Listas!$A$3:$E$12,4,0))</f>
        <v>Información publica y de conocimiento general</v>
      </c>
      <c r="AX27" s="444" t="str">
        <f>IF(ISERROR(VLOOKUP(AT27,[2]Listas!$A$3:$E$13,2,0)),"",VLOOKUP(AT27,[2]Listas!$A$3:$E$13,2,0))</f>
        <v>Información Pública</v>
      </c>
      <c r="AY27" s="445" t="s">
        <v>88</v>
      </c>
      <c r="AZ27" s="129">
        <v>46195</v>
      </c>
      <c r="BA27" s="445" t="s">
        <v>89</v>
      </c>
      <c r="BB27" s="446" t="str">
        <f t="shared" si="1"/>
        <v>BAJA</v>
      </c>
      <c r="BC27" s="446" t="s">
        <v>90</v>
      </c>
      <c r="BD27" s="446" t="s">
        <v>90</v>
      </c>
      <c r="BE27" s="447">
        <f t="shared" si="2"/>
        <v>0</v>
      </c>
      <c r="BF27" s="448" t="str">
        <f t="shared" si="3"/>
        <v>No Crítico</v>
      </c>
      <c r="BG27" s="449" t="s">
        <v>5</v>
      </c>
      <c r="BH27" s="450"/>
    </row>
    <row r="28" spans="1:60" ht="75" customHeight="1" thickBot="1" x14ac:dyDescent="0.3">
      <c r="A28" s="117">
        <v>21</v>
      </c>
      <c r="B28" s="421" t="s">
        <v>351</v>
      </c>
      <c r="C28" s="118" t="s">
        <v>74</v>
      </c>
      <c r="D28" s="147" t="s">
        <v>356</v>
      </c>
      <c r="E28" s="141" t="s">
        <v>355</v>
      </c>
      <c r="F28" s="148" t="s">
        <v>77</v>
      </c>
      <c r="G28" s="118" t="s">
        <v>78</v>
      </c>
      <c r="H28" s="118" t="s">
        <v>79</v>
      </c>
      <c r="I28" s="118" t="s">
        <v>80</v>
      </c>
      <c r="J28" s="149">
        <v>46204</v>
      </c>
      <c r="K28" s="122" t="s">
        <v>288</v>
      </c>
      <c r="L28" s="122" t="s">
        <v>288</v>
      </c>
      <c r="M28" s="122" t="s">
        <v>288</v>
      </c>
      <c r="N28" s="122" t="s">
        <v>288</v>
      </c>
      <c r="O28" s="118" t="s">
        <v>194</v>
      </c>
      <c r="P28" s="118" t="s">
        <v>194</v>
      </c>
      <c r="Q28" s="118" t="s">
        <v>247</v>
      </c>
      <c r="R28" s="123" t="s">
        <v>86</v>
      </c>
      <c r="S28" s="123" t="s">
        <v>85</v>
      </c>
      <c r="T28" s="123" t="s">
        <v>85</v>
      </c>
      <c r="U28" s="123" t="s">
        <v>85</v>
      </c>
      <c r="V28" s="123" t="s">
        <v>85</v>
      </c>
      <c r="W28" s="123" t="s">
        <v>85</v>
      </c>
      <c r="X28" s="123" t="s">
        <v>85</v>
      </c>
      <c r="Y28" s="123" t="s">
        <v>85</v>
      </c>
      <c r="Z28" s="123" t="s">
        <v>85</v>
      </c>
      <c r="AA28" s="123" t="s">
        <v>85</v>
      </c>
      <c r="AB28" s="123" t="s">
        <v>85</v>
      </c>
      <c r="AC28" s="123" t="s">
        <v>85</v>
      </c>
      <c r="AD28" s="123" t="s">
        <v>85</v>
      </c>
      <c r="AE28" s="439" t="s">
        <v>85</v>
      </c>
      <c r="AF28" s="439" t="s">
        <v>85</v>
      </c>
      <c r="AG28" s="439" t="s">
        <v>85</v>
      </c>
      <c r="AH28" s="439" t="s">
        <v>85</v>
      </c>
      <c r="AI28" s="439" t="s">
        <v>85</v>
      </c>
      <c r="AJ28" s="439" t="s">
        <v>85</v>
      </c>
      <c r="AK28" s="439" t="s">
        <v>85</v>
      </c>
      <c r="AL28" s="439" t="s">
        <v>85</v>
      </c>
      <c r="AM28" s="439" t="s">
        <v>85</v>
      </c>
      <c r="AN28" s="439" t="s">
        <v>85</v>
      </c>
      <c r="AO28" s="439" t="s">
        <v>85</v>
      </c>
      <c r="AP28" s="439" t="s">
        <v>85</v>
      </c>
      <c r="AQ28" s="440" t="str">
        <f t="shared" si="0"/>
        <v xml:space="preserve">- Públicos
</v>
      </c>
      <c r="AR28" s="441">
        <v>0</v>
      </c>
      <c r="AS28" s="442" t="s">
        <v>85</v>
      </c>
      <c r="AT28" s="443" t="s">
        <v>97</v>
      </c>
      <c r="AU28" s="444" t="str">
        <f>IF(ISERROR(VLOOKUP(AT28,[2]Listas!$A$3:$E$12,3,0)),"",VLOOKUP(AT28,[2]Listas!$A$3:$E$12,3,0))</f>
        <v>No existe excepción de acceso</v>
      </c>
      <c r="AV28" s="444" t="str">
        <f>IF(ISERROR(VLOOKUP(AT28,[2]Listas!$A$3:$E$12,5,0)),"",VLOOKUP(AT28,[2]Listas!$A$3:$E$12,5,0))</f>
        <v>Información pública y de conocimiento general</v>
      </c>
      <c r="AW28" s="444" t="str">
        <f>IF(ISERROR(VLOOKUP(AT28,[2]Listas!$A$3:$E$12,4,0)),"",VLOOKUP(AT28,[2]Listas!$A$3:$E$12,4,0))</f>
        <v>Información publica y de conocimiento general</v>
      </c>
      <c r="AX28" s="444" t="str">
        <f>IF(ISERROR(VLOOKUP(AT28,[2]Listas!$A$3:$E$13,2,0)),"",VLOOKUP(AT28,[2]Listas!$A$3:$E$13,2,0))</f>
        <v>Información Pública</v>
      </c>
      <c r="AY28" s="445" t="s">
        <v>88</v>
      </c>
      <c r="AZ28" s="129">
        <v>46195</v>
      </c>
      <c r="BA28" s="445" t="s">
        <v>89</v>
      </c>
      <c r="BB28" s="446" t="str">
        <f t="shared" si="1"/>
        <v>BAJA</v>
      </c>
      <c r="BC28" s="446" t="s">
        <v>90</v>
      </c>
      <c r="BD28" s="446" t="s">
        <v>90</v>
      </c>
      <c r="BE28" s="447">
        <f t="shared" si="2"/>
        <v>0</v>
      </c>
      <c r="BF28" s="448" t="str">
        <f t="shared" si="3"/>
        <v>No Crítico</v>
      </c>
      <c r="BG28" s="449" t="s">
        <v>5</v>
      </c>
      <c r="BH28" s="450"/>
    </row>
    <row r="29" spans="1:60" s="437" customFormat="1" ht="75" customHeight="1" thickBot="1" x14ac:dyDescent="0.3">
      <c r="A29" s="417">
        <v>22</v>
      </c>
      <c r="B29" s="421" t="s">
        <v>351</v>
      </c>
      <c r="C29" s="418" t="s">
        <v>74</v>
      </c>
      <c r="D29" s="147" t="s">
        <v>357</v>
      </c>
      <c r="E29" s="405" t="s">
        <v>358</v>
      </c>
      <c r="F29" s="283" t="s">
        <v>77</v>
      </c>
      <c r="G29" s="418" t="s">
        <v>78</v>
      </c>
      <c r="H29" s="418" t="s">
        <v>79</v>
      </c>
      <c r="I29" s="418" t="s">
        <v>80</v>
      </c>
      <c r="J29" s="432">
        <v>46204</v>
      </c>
      <c r="K29" s="318" t="s">
        <v>288</v>
      </c>
      <c r="L29" s="318" t="s">
        <v>288</v>
      </c>
      <c r="M29" s="318" t="s">
        <v>288</v>
      </c>
      <c r="N29" s="318" t="s">
        <v>288</v>
      </c>
      <c r="O29" s="418" t="s">
        <v>194</v>
      </c>
      <c r="P29" s="418" t="s">
        <v>194</v>
      </c>
      <c r="Q29" s="418" t="s">
        <v>247</v>
      </c>
      <c r="R29" s="433" t="s">
        <v>86</v>
      </c>
      <c r="S29" s="433" t="s">
        <v>85</v>
      </c>
      <c r="T29" s="433" t="s">
        <v>85</v>
      </c>
      <c r="U29" s="433" t="s">
        <v>85</v>
      </c>
      <c r="V29" s="433" t="s">
        <v>85</v>
      </c>
      <c r="W29" s="433" t="s">
        <v>85</v>
      </c>
      <c r="X29" s="433" t="s">
        <v>85</v>
      </c>
      <c r="Y29" s="433" t="s">
        <v>85</v>
      </c>
      <c r="Z29" s="433" t="s">
        <v>85</v>
      </c>
      <c r="AA29" s="433" t="s">
        <v>85</v>
      </c>
      <c r="AB29" s="433" t="s">
        <v>85</v>
      </c>
      <c r="AC29" s="433" t="s">
        <v>85</v>
      </c>
      <c r="AD29" s="433" t="s">
        <v>85</v>
      </c>
      <c r="AE29" s="433" t="s">
        <v>85</v>
      </c>
      <c r="AF29" s="433" t="s">
        <v>85</v>
      </c>
      <c r="AG29" s="433" t="s">
        <v>85</v>
      </c>
      <c r="AH29" s="433" t="s">
        <v>85</v>
      </c>
      <c r="AI29" s="433" t="s">
        <v>85</v>
      </c>
      <c r="AJ29" s="433" t="s">
        <v>85</v>
      </c>
      <c r="AK29" s="433" t="s">
        <v>85</v>
      </c>
      <c r="AL29" s="433" t="s">
        <v>85</v>
      </c>
      <c r="AM29" s="433" t="s">
        <v>85</v>
      </c>
      <c r="AN29" s="433" t="s">
        <v>85</v>
      </c>
      <c r="AO29" s="433" t="s">
        <v>85</v>
      </c>
      <c r="AP29" s="433" t="s">
        <v>85</v>
      </c>
      <c r="AQ29" s="124" t="str">
        <f t="shared" si="0"/>
        <v xml:space="preserve">- Públicos
</v>
      </c>
      <c r="AR29" s="150">
        <v>0</v>
      </c>
      <c r="AS29" s="125" t="s">
        <v>85</v>
      </c>
      <c r="AT29" s="145" t="s">
        <v>97</v>
      </c>
      <c r="AU29" s="147" t="str">
        <f>IF(ISERROR(VLOOKUP(AT29,[2]Listas!$A$3:$E$12,3,0)),"",VLOOKUP(AT29,[2]Listas!$A$3:$E$12,3,0))</f>
        <v>No existe excepción de acceso</v>
      </c>
      <c r="AV29" s="147" t="str">
        <f>IF(ISERROR(VLOOKUP(AT29,[2]Listas!$A$3:$E$12,5,0)),"",VLOOKUP(AT29,[2]Listas!$A$3:$E$12,5,0))</f>
        <v>Información pública y de conocimiento general</v>
      </c>
      <c r="AW29" s="147" t="str">
        <f>IF(ISERROR(VLOOKUP(AT29,[2]Listas!$A$3:$E$12,4,0)),"",VLOOKUP(AT29,[2]Listas!$A$3:$E$12,4,0))</f>
        <v>Información publica y de conocimiento general</v>
      </c>
      <c r="AX29" s="147" t="str">
        <f>IF(ISERROR(VLOOKUP(AT29,[2]Listas!$A$3:$E$13,2,0)),"",VLOOKUP(AT29,[2]Listas!$A$3:$E$13,2,0))</f>
        <v>Información Pública</v>
      </c>
      <c r="AY29" s="425" t="s">
        <v>88</v>
      </c>
      <c r="AZ29" s="129">
        <v>46195</v>
      </c>
      <c r="BA29" s="425" t="s">
        <v>89</v>
      </c>
      <c r="BB29" s="427" t="str">
        <f t="shared" si="1"/>
        <v>BAJA</v>
      </c>
      <c r="BC29" s="427" t="s">
        <v>90</v>
      </c>
      <c r="BD29" s="427" t="s">
        <v>90</v>
      </c>
      <c r="BE29" s="434">
        <f t="shared" si="2"/>
        <v>0</v>
      </c>
      <c r="BF29" s="438" t="str">
        <f t="shared" si="3"/>
        <v>No Crítico</v>
      </c>
      <c r="BG29" s="436" t="s">
        <v>5</v>
      </c>
      <c r="BH29" s="431"/>
    </row>
    <row r="30" spans="1:60" ht="75" customHeight="1" thickBot="1" x14ac:dyDescent="0.3">
      <c r="A30" s="117">
        <v>23</v>
      </c>
      <c r="B30" s="421" t="s">
        <v>351</v>
      </c>
      <c r="C30" s="118" t="s">
        <v>74</v>
      </c>
      <c r="D30" s="147" t="s">
        <v>359</v>
      </c>
      <c r="E30" s="141" t="s">
        <v>360</v>
      </c>
      <c r="F30" s="148" t="s">
        <v>77</v>
      </c>
      <c r="G30" s="118" t="s">
        <v>78</v>
      </c>
      <c r="H30" s="118" t="s">
        <v>96</v>
      </c>
      <c r="I30" s="118" t="s">
        <v>80</v>
      </c>
      <c r="J30" s="149">
        <v>46204</v>
      </c>
      <c r="K30" s="122" t="s">
        <v>288</v>
      </c>
      <c r="L30" s="122" t="s">
        <v>288</v>
      </c>
      <c r="M30" s="122" t="s">
        <v>288</v>
      </c>
      <c r="N30" s="122" t="s">
        <v>288</v>
      </c>
      <c r="O30" s="118" t="s">
        <v>194</v>
      </c>
      <c r="P30" s="118" t="s">
        <v>194</v>
      </c>
      <c r="Q30" s="118" t="s">
        <v>247</v>
      </c>
      <c r="R30" s="123" t="s">
        <v>86</v>
      </c>
      <c r="S30" s="123" t="s">
        <v>85</v>
      </c>
      <c r="T30" s="123" t="s">
        <v>85</v>
      </c>
      <c r="U30" s="123" t="s">
        <v>85</v>
      </c>
      <c r="V30" s="123" t="s">
        <v>85</v>
      </c>
      <c r="W30" s="123" t="s">
        <v>85</v>
      </c>
      <c r="X30" s="123" t="s">
        <v>85</v>
      </c>
      <c r="Y30" s="123" t="s">
        <v>85</v>
      </c>
      <c r="Z30" s="123" t="s">
        <v>85</v>
      </c>
      <c r="AA30" s="123" t="s">
        <v>85</v>
      </c>
      <c r="AB30" s="123" t="s">
        <v>85</v>
      </c>
      <c r="AC30" s="123" t="s">
        <v>85</v>
      </c>
      <c r="AD30" s="123" t="s">
        <v>85</v>
      </c>
      <c r="AE30" s="439" t="s">
        <v>85</v>
      </c>
      <c r="AF30" s="439" t="s">
        <v>85</v>
      </c>
      <c r="AG30" s="439" t="s">
        <v>85</v>
      </c>
      <c r="AH30" s="439" t="s">
        <v>85</v>
      </c>
      <c r="AI30" s="439" t="s">
        <v>85</v>
      </c>
      <c r="AJ30" s="439" t="s">
        <v>85</v>
      </c>
      <c r="AK30" s="439" t="s">
        <v>85</v>
      </c>
      <c r="AL30" s="439" t="s">
        <v>85</v>
      </c>
      <c r="AM30" s="439" t="s">
        <v>85</v>
      </c>
      <c r="AN30" s="439" t="s">
        <v>85</v>
      </c>
      <c r="AO30" s="439" t="s">
        <v>85</v>
      </c>
      <c r="AP30" s="439" t="s">
        <v>85</v>
      </c>
      <c r="AQ30" s="440" t="str">
        <f t="shared" si="0"/>
        <v xml:space="preserve">- Públicos
</v>
      </c>
      <c r="AR30" s="441">
        <v>0</v>
      </c>
      <c r="AS30" s="442" t="s">
        <v>85</v>
      </c>
      <c r="AT30" s="443" t="s">
        <v>97</v>
      </c>
      <c r="AU30" s="444" t="str">
        <f>IF(ISERROR(VLOOKUP(AT30,[2]Listas!$A$3:$E$12,3,0)),"",VLOOKUP(AT30,[2]Listas!$A$3:$E$12,3,0))</f>
        <v>No existe excepción de acceso</v>
      </c>
      <c r="AV30" s="444" t="str">
        <f>IF(ISERROR(VLOOKUP(AT30,[2]Listas!$A$3:$E$12,5,0)),"",VLOOKUP(AT30,[2]Listas!$A$3:$E$12,5,0))</f>
        <v>Información pública y de conocimiento general</v>
      </c>
      <c r="AW30" s="444" t="str">
        <f>IF(ISERROR(VLOOKUP(AT30,[2]Listas!$A$3:$E$12,4,0)),"",VLOOKUP(AT30,[2]Listas!$A$3:$E$12,4,0))</f>
        <v>Información publica y de conocimiento general</v>
      </c>
      <c r="AX30" s="444" t="str">
        <f>IF(ISERROR(VLOOKUP(AT30,[2]Listas!$A$3:$E$13,2,0)),"",VLOOKUP(AT30,[2]Listas!$A$3:$E$13,2,0))</f>
        <v>Información Pública</v>
      </c>
      <c r="AY30" s="445" t="s">
        <v>88</v>
      </c>
      <c r="AZ30" s="129">
        <v>46195</v>
      </c>
      <c r="BA30" s="445" t="s">
        <v>89</v>
      </c>
      <c r="BB30" s="446" t="str">
        <f t="shared" si="1"/>
        <v>BAJA</v>
      </c>
      <c r="BC30" s="446" t="s">
        <v>90</v>
      </c>
      <c r="BD30" s="446" t="s">
        <v>90</v>
      </c>
      <c r="BE30" s="447">
        <f t="shared" si="2"/>
        <v>0</v>
      </c>
      <c r="BF30" s="448" t="str">
        <f t="shared" si="3"/>
        <v>No Crítico</v>
      </c>
      <c r="BG30" s="449" t="s">
        <v>5</v>
      </c>
      <c r="BH30" s="450"/>
    </row>
    <row r="31" spans="1:60" s="459" customFormat="1" ht="75" customHeight="1" thickBot="1" x14ac:dyDescent="0.3">
      <c r="A31" s="117">
        <v>24</v>
      </c>
      <c r="B31" s="417" t="s">
        <v>361</v>
      </c>
      <c r="C31" s="417" t="s">
        <v>74</v>
      </c>
      <c r="D31" s="373" t="s">
        <v>362</v>
      </c>
      <c r="E31" s="283" t="s">
        <v>363</v>
      </c>
      <c r="F31" s="417" t="s">
        <v>77</v>
      </c>
      <c r="G31" s="417" t="s">
        <v>78</v>
      </c>
      <c r="H31" s="417" t="s">
        <v>210</v>
      </c>
      <c r="I31" s="417" t="s">
        <v>80</v>
      </c>
      <c r="J31" s="451">
        <v>46204</v>
      </c>
      <c r="K31" s="451" t="s">
        <v>288</v>
      </c>
      <c r="L31" s="451" t="s">
        <v>288</v>
      </c>
      <c r="M31" s="451" t="s">
        <v>288</v>
      </c>
      <c r="N31" s="451" t="s">
        <v>288</v>
      </c>
      <c r="O31" s="417" t="s">
        <v>83</v>
      </c>
      <c r="P31" s="417" t="s">
        <v>83</v>
      </c>
      <c r="Q31" s="417" t="s">
        <v>247</v>
      </c>
      <c r="R31" s="433" t="s">
        <v>86</v>
      </c>
      <c r="S31" s="433" t="s">
        <v>85</v>
      </c>
      <c r="T31" s="433" t="s">
        <v>85</v>
      </c>
      <c r="U31" s="433" t="s">
        <v>85</v>
      </c>
      <c r="V31" s="433" t="s">
        <v>86</v>
      </c>
      <c r="W31" s="433" t="s">
        <v>86</v>
      </c>
      <c r="X31" s="433" t="s">
        <v>86</v>
      </c>
      <c r="Y31" s="433" t="s">
        <v>85</v>
      </c>
      <c r="Z31" s="433" t="s">
        <v>85</v>
      </c>
      <c r="AA31" s="433" t="s">
        <v>85</v>
      </c>
      <c r="AB31" s="433" t="s">
        <v>85</v>
      </c>
      <c r="AC31" s="433" t="s">
        <v>86</v>
      </c>
      <c r="AD31" s="433" t="s">
        <v>85</v>
      </c>
      <c r="AE31" s="433" t="s">
        <v>85</v>
      </c>
      <c r="AF31" s="433" t="s">
        <v>85</v>
      </c>
      <c r="AG31" s="433" t="s">
        <v>85</v>
      </c>
      <c r="AH31" s="433" t="s">
        <v>85</v>
      </c>
      <c r="AI31" s="433" t="s">
        <v>85</v>
      </c>
      <c r="AJ31" s="433" t="s">
        <v>85</v>
      </c>
      <c r="AK31" s="433" t="s">
        <v>85</v>
      </c>
      <c r="AL31" s="433" t="s">
        <v>85</v>
      </c>
      <c r="AM31" s="433" t="s">
        <v>85</v>
      </c>
      <c r="AN31" s="433" t="s">
        <v>85</v>
      </c>
      <c r="AO31" s="433" t="s">
        <v>85</v>
      </c>
      <c r="AP31" s="433" t="s">
        <v>85</v>
      </c>
      <c r="AQ31" s="452" t="str">
        <f t="shared" si="0"/>
        <v xml:space="preserve">- Públicos
- Privados
- Semi-privados
</v>
      </c>
      <c r="AR31" s="125">
        <v>0</v>
      </c>
      <c r="AS31" s="125" t="s">
        <v>85</v>
      </c>
      <c r="AT31" s="453" t="s">
        <v>97</v>
      </c>
      <c r="AU31" s="454" t="str">
        <f>IF(ISERROR(VLOOKUP(AT31,[2]Listas!$A$3:$E$12,3,0)),"",VLOOKUP(AT31,[2]Listas!$A$3:$E$12,3,0))</f>
        <v>No existe excepción de acceso</v>
      </c>
      <c r="AV31" s="454" t="str">
        <f>IF(ISERROR(VLOOKUP(AT31,[2]Listas!$A$3:$E$12,5,0)),"",VLOOKUP(AT31,[2]Listas!$A$3:$E$12,5,0))</f>
        <v>Información pública y de conocimiento general</v>
      </c>
      <c r="AW31" s="454" t="str">
        <f>IF(ISERROR(VLOOKUP(AT31,[2]Listas!$A$3:$E$12,4,0)),"",VLOOKUP(AT31,[2]Listas!$A$3:$E$12,4,0))</f>
        <v>Información publica y de conocimiento general</v>
      </c>
      <c r="AX31" s="454" t="str">
        <f>IF(ISERROR(VLOOKUP(AT31,[2]Listas!$A$3:$E$13,2,0)),"",VLOOKUP(AT31,[2]Listas!$A$3:$E$13,2,0))</f>
        <v>Información Pública</v>
      </c>
      <c r="AY31" s="455" t="s">
        <v>88</v>
      </c>
      <c r="AZ31" s="129">
        <v>46195</v>
      </c>
      <c r="BA31" s="455" t="s">
        <v>89</v>
      </c>
      <c r="BB31" s="427" t="str">
        <f t="shared" si="1"/>
        <v>BAJA</v>
      </c>
      <c r="BC31" s="427" t="s">
        <v>90</v>
      </c>
      <c r="BD31" s="427" t="s">
        <v>90</v>
      </c>
      <c r="BE31" s="456">
        <f t="shared" si="2"/>
        <v>0</v>
      </c>
      <c r="BF31" s="438" t="str">
        <f t="shared" si="3"/>
        <v>No Crítico</v>
      </c>
      <c r="BG31" s="457" t="s">
        <v>5</v>
      </c>
      <c r="BH31" s="458"/>
    </row>
    <row r="32" spans="1:60" s="459" customFormat="1" ht="75" customHeight="1" thickBot="1" x14ac:dyDescent="0.3">
      <c r="A32" s="117">
        <v>25</v>
      </c>
      <c r="B32" s="417" t="s">
        <v>361</v>
      </c>
      <c r="C32" s="417" t="s">
        <v>74</v>
      </c>
      <c r="D32" s="373" t="s">
        <v>364</v>
      </c>
      <c r="E32" s="283" t="s">
        <v>363</v>
      </c>
      <c r="F32" s="417" t="s">
        <v>77</v>
      </c>
      <c r="G32" s="417" t="s">
        <v>78</v>
      </c>
      <c r="H32" s="417" t="s">
        <v>79</v>
      </c>
      <c r="I32" s="417" t="s">
        <v>80</v>
      </c>
      <c r="J32" s="451">
        <v>46204</v>
      </c>
      <c r="K32" s="451" t="s">
        <v>288</v>
      </c>
      <c r="L32" s="451" t="s">
        <v>288</v>
      </c>
      <c r="M32" s="451" t="s">
        <v>288</v>
      </c>
      <c r="N32" s="451" t="s">
        <v>288</v>
      </c>
      <c r="O32" s="417" t="s">
        <v>83</v>
      </c>
      <c r="P32" s="417" t="s">
        <v>83</v>
      </c>
      <c r="Q32" s="417" t="s">
        <v>247</v>
      </c>
      <c r="R32" s="433" t="s">
        <v>86</v>
      </c>
      <c r="S32" s="433" t="s">
        <v>86</v>
      </c>
      <c r="T32" s="433" t="s">
        <v>85</v>
      </c>
      <c r="U32" s="433" t="s">
        <v>86</v>
      </c>
      <c r="V32" s="433" t="s">
        <v>86</v>
      </c>
      <c r="W32" s="433" t="s">
        <v>86</v>
      </c>
      <c r="X32" s="433" t="s">
        <v>86</v>
      </c>
      <c r="Y32" s="433" t="s">
        <v>86</v>
      </c>
      <c r="Z32" s="433" t="s">
        <v>86</v>
      </c>
      <c r="AA32" s="433" t="s">
        <v>86</v>
      </c>
      <c r="AB32" s="433" t="s">
        <v>86</v>
      </c>
      <c r="AC32" s="433" t="s">
        <v>86</v>
      </c>
      <c r="AD32" s="433" t="s">
        <v>85</v>
      </c>
      <c r="AE32" s="433" t="s">
        <v>85</v>
      </c>
      <c r="AF32" s="433" t="s">
        <v>85</v>
      </c>
      <c r="AG32" s="433" t="s">
        <v>85</v>
      </c>
      <c r="AH32" s="433" t="s">
        <v>85</v>
      </c>
      <c r="AI32" s="433" t="s">
        <v>85</v>
      </c>
      <c r="AJ32" s="433" t="s">
        <v>86</v>
      </c>
      <c r="AK32" s="433" t="s">
        <v>85</v>
      </c>
      <c r="AL32" s="433" t="s">
        <v>85</v>
      </c>
      <c r="AM32" s="433" t="s">
        <v>85</v>
      </c>
      <c r="AN32" s="433" t="s">
        <v>85</v>
      </c>
      <c r="AO32" s="433" t="s">
        <v>85</v>
      </c>
      <c r="AP32" s="433" t="s">
        <v>85</v>
      </c>
      <c r="AQ32" s="452" t="str">
        <f t="shared" si="0"/>
        <v xml:space="preserve">- Públicos
- Privados
- Semi-privados
- Sensibles
</v>
      </c>
      <c r="AR32" s="125">
        <v>0</v>
      </c>
      <c r="AS32" s="125" t="s">
        <v>85</v>
      </c>
      <c r="AT32" s="453" t="s">
        <v>97</v>
      </c>
      <c r="AU32" s="454" t="str">
        <f>IF(ISERROR(VLOOKUP(AT32,[2]Listas!$A$3:$E$12,3,0)),"",VLOOKUP(AT32,[2]Listas!$A$3:$E$12,3,0))</f>
        <v>No existe excepción de acceso</v>
      </c>
      <c r="AV32" s="454" t="str">
        <f>IF(ISERROR(VLOOKUP(AT32,[2]Listas!$A$3:$E$12,5,0)),"",VLOOKUP(AT32,[2]Listas!$A$3:$E$12,5,0))</f>
        <v>Información pública y de conocimiento general</v>
      </c>
      <c r="AW32" s="454" t="str">
        <f>IF(ISERROR(VLOOKUP(AT32,[2]Listas!$A$3:$E$12,4,0)),"",VLOOKUP(AT32,[2]Listas!$A$3:$E$12,4,0))</f>
        <v>Información publica y de conocimiento general</v>
      </c>
      <c r="AX32" s="454" t="str">
        <f>IF(ISERROR(VLOOKUP(AT32,[2]Listas!$A$3:$E$13,2,0)),"",VLOOKUP(AT32,[2]Listas!$A$3:$E$13,2,0))</f>
        <v>Información Pública</v>
      </c>
      <c r="AY32" s="455" t="s">
        <v>88</v>
      </c>
      <c r="AZ32" s="129">
        <v>46195</v>
      </c>
      <c r="BA32" s="455" t="s">
        <v>89</v>
      </c>
      <c r="BB32" s="427" t="str">
        <f t="shared" si="1"/>
        <v>BAJA</v>
      </c>
      <c r="BC32" s="427" t="s">
        <v>90</v>
      </c>
      <c r="BD32" s="427" t="s">
        <v>90</v>
      </c>
      <c r="BE32" s="456">
        <f t="shared" si="2"/>
        <v>0</v>
      </c>
      <c r="BF32" s="438" t="str">
        <f t="shared" si="3"/>
        <v>No Crítico</v>
      </c>
      <c r="BG32" s="457" t="s">
        <v>5</v>
      </c>
      <c r="BH32" s="458"/>
    </row>
    <row r="33" spans="1:65" ht="52.5" customHeight="1" thickBot="1" x14ac:dyDescent="0.3">
      <c r="A33" s="460">
        <v>26</v>
      </c>
      <c r="B33" s="417" t="s">
        <v>365</v>
      </c>
      <c r="C33" s="418" t="s">
        <v>181</v>
      </c>
      <c r="D33" s="147" t="s">
        <v>366</v>
      </c>
      <c r="E33" s="405" t="s">
        <v>367</v>
      </c>
      <c r="F33" s="283" t="s">
        <v>77</v>
      </c>
      <c r="G33" s="418" t="s">
        <v>199</v>
      </c>
      <c r="H33" s="418" t="s">
        <v>79</v>
      </c>
      <c r="I33" s="418" t="s">
        <v>80</v>
      </c>
      <c r="J33" s="451">
        <v>46204</v>
      </c>
      <c r="K33" s="318" t="s">
        <v>288</v>
      </c>
      <c r="L33" s="318" t="s">
        <v>288</v>
      </c>
      <c r="M33" s="318" t="s">
        <v>288</v>
      </c>
      <c r="N33" s="318" t="s">
        <v>288</v>
      </c>
      <c r="O33" s="418" t="s">
        <v>368</v>
      </c>
      <c r="P33" s="418" t="s">
        <v>368</v>
      </c>
      <c r="Q33" s="418" t="s">
        <v>247</v>
      </c>
      <c r="R33" s="433" t="s">
        <v>86</v>
      </c>
      <c r="S33" s="433" t="s">
        <v>86</v>
      </c>
      <c r="T33" s="433" t="s">
        <v>85</v>
      </c>
      <c r="U33" s="433" t="s">
        <v>85</v>
      </c>
      <c r="V33" s="433" t="s">
        <v>85</v>
      </c>
      <c r="W33" s="433" t="s">
        <v>85</v>
      </c>
      <c r="X33" s="433" t="s">
        <v>85</v>
      </c>
      <c r="Y33" s="433" t="s">
        <v>85</v>
      </c>
      <c r="Z33" s="433" t="s">
        <v>85</v>
      </c>
      <c r="AA33" s="433" t="s">
        <v>85</v>
      </c>
      <c r="AB33" s="433" t="s">
        <v>85</v>
      </c>
      <c r="AC33" s="433" t="s">
        <v>85</v>
      </c>
      <c r="AD33" s="433" t="s">
        <v>85</v>
      </c>
      <c r="AE33" s="439" t="s">
        <v>85</v>
      </c>
      <c r="AF33" s="439" t="s">
        <v>85</v>
      </c>
      <c r="AG33" s="439" t="s">
        <v>85</v>
      </c>
      <c r="AH33" s="439" t="s">
        <v>85</v>
      </c>
      <c r="AI33" s="439" t="s">
        <v>85</v>
      </c>
      <c r="AJ33" s="439" t="s">
        <v>85</v>
      </c>
      <c r="AK33" s="439" t="s">
        <v>85</v>
      </c>
      <c r="AL33" s="439" t="s">
        <v>85</v>
      </c>
      <c r="AM33" s="439" t="s">
        <v>85</v>
      </c>
      <c r="AN33" s="439" t="s">
        <v>85</v>
      </c>
      <c r="AO33" s="439" t="s">
        <v>85</v>
      </c>
      <c r="AP33" s="439" t="s">
        <v>85</v>
      </c>
      <c r="AQ33" s="440" t="str">
        <f t="shared" si="0"/>
        <v xml:space="preserve">- Públicos
</v>
      </c>
      <c r="AR33" s="441">
        <v>0</v>
      </c>
      <c r="AS33" s="442" t="s">
        <v>85</v>
      </c>
      <c r="AT33" s="443" t="s">
        <v>97</v>
      </c>
      <c r="AU33" s="444" t="str">
        <f>IF(ISERROR(VLOOKUP(AT33,[2]Listas!$A$3:$E$12,3,0)),"",VLOOKUP(AT33,[2]Listas!$A$3:$E$12,3,0))</f>
        <v>No existe excepción de acceso</v>
      </c>
      <c r="AV33" s="444" t="str">
        <f>IF(ISERROR(VLOOKUP(AT33,[2]Listas!$A$3:$E$12,5,0)),"",VLOOKUP(AT33,[2]Listas!$A$3:$E$12,5,0))</f>
        <v>Información pública y de conocimiento general</v>
      </c>
      <c r="AW33" s="444" t="str">
        <f>IF(ISERROR(VLOOKUP(AT33,[2]Listas!$A$3:$E$12,4,0)),"",VLOOKUP(AT33,[2]Listas!$A$3:$E$12,4,0))</f>
        <v>Información publica y de conocimiento general</v>
      </c>
      <c r="AX33" s="444" t="str">
        <f>IF(ISERROR(VLOOKUP(AT33,[2]Listas!$A$3:$E$13,2,0)),"",VLOOKUP(AT33,[2]Listas!$A$3:$E$13,2,0))</f>
        <v>Información Pública</v>
      </c>
      <c r="AY33" s="445" t="s">
        <v>88</v>
      </c>
      <c r="AZ33" s="129">
        <v>46195</v>
      </c>
      <c r="BA33" s="445" t="s">
        <v>89</v>
      </c>
      <c r="BB33" s="446" t="str">
        <f t="shared" si="1"/>
        <v>BAJA</v>
      </c>
      <c r="BC33" s="446" t="s">
        <v>90</v>
      </c>
      <c r="BD33" s="446" t="s">
        <v>90</v>
      </c>
      <c r="BE33" s="447">
        <f t="shared" si="2"/>
        <v>0</v>
      </c>
      <c r="BF33" s="448" t="str">
        <f t="shared" si="3"/>
        <v>No Crítico</v>
      </c>
      <c r="BG33" s="449" t="s">
        <v>5</v>
      </c>
      <c r="BH33" s="450"/>
    </row>
    <row r="34" spans="1:65" ht="60" customHeight="1" thickBot="1" x14ac:dyDescent="0.3">
      <c r="A34">
        <v>27</v>
      </c>
      <c r="B34" s="117" t="s">
        <v>365</v>
      </c>
      <c r="C34" s="118" t="s">
        <v>181</v>
      </c>
      <c r="D34" s="147" t="s">
        <v>369</v>
      </c>
      <c r="E34" s="141" t="s">
        <v>367</v>
      </c>
      <c r="F34" s="148" t="s">
        <v>77</v>
      </c>
      <c r="G34" s="118" t="s">
        <v>199</v>
      </c>
      <c r="H34" s="118" t="s">
        <v>79</v>
      </c>
      <c r="I34" s="118" t="s">
        <v>80</v>
      </c>
      <c r="J34" s="451">
        <v>46204</v>
      </c>
      <c r="K34" s="122" t="s">
        <v>288</v>
      </c>
      <c r="L34" s="122" t="s">
        <v>288</v>
      </c>
      <c r="M34" s="122" t="s">
        <v>288</v>
      </c>
      <c r="N34" s="122" t="s">
        <v>288</v>
      </c>
      <c r="O34" s="118" t="s">
        <v>368</v>
      </c>
      <c r="P34" s="118" t="s">
        <v>368</v>
      </c>
      <c r="Q34" s="118" t="s">
        <v>247</v>
      </c>
      <c r="R34" s="123" t="s">
        <v>86</v>
      </c>
      <c r="S34" s="123" t="s">
        <v>86</v>
      </c>
      <c r="T34" s="123" t="s">
        <v>85</v>
      </c>
      <c r="U34" s="123" t="s">
        <v>85</v>
      </c>
      <c r="V34" s="123" t="s">
        <v>85</v>
      </c>
      <c r="W34" s="123" t="s">
        <v>85</v>
      </c>
      <c r="X34" s="123" t="s">
        <v>85</v>
      </c>
      <c r="Y34" s="123" t="s">
        <v>85</v>
      </c>
      <c r="Z34" s="123" t="s">
        <v>85</v>
      </c>
      <c r="AA34" s="123" t="s">
        <v>85</v>
      </c>
      <c r="AB34" s="123" t="s">
        <v>85</v>
      </c>
      <c r="AC34" s="123" t="s">
        <v>85</v>
      </c>
      <c r="AD34" s="123" t="s">
        <v>85</v>
      </c>
      <c r="AE34" s="439" t="s">
        <v>85</v>
      </c>
      <c r="AF34" s="439" t="s">
        <v>85</v>
      </c>
      <c r="AG34" s="439" t="s">
        <v>85</v>
      </c>
      <c r="AH34" s="439" t="s">
        <v>85</v>
      </c>
      <c r="AI34" s="439" t="s">
        <v>85</v>
      </c>
      <c r="AJ34" s="439" t="s">
        <v>85</v>
      </c>
      <c r="AK34" s="439" t="s">
        <v>85</v>
      </c>
      <c r="AL34" s="439" t="s">
        <v>85</v>
      </c>
      <c r="AM34" s="439" t="s">
        <v>85</v>
      </c>
      <c r="AN34" s="439" t="s">
        <v>85</v>
      </c>
      <c r="AO34" s="439" t="s">
        <v>85</v>
      </c>
      <c r="AP34" s="439" t="s">
        <v>85</v>
      </c>
      <c r="AQ34" s="440" t="str">
        <f t="shared" si="0"/>
        <v xml:space="preserve">- Públicos
</v>
      </c>
      <c r="AR34" s="441">
        <v>0</v>
      </c>
      <c r="AS34" s="442" t="s">
        <v>85</v>
      </c>
      <c r="AT34" s="443" t="s">
        <v>97</v>
      </c>
      <c r="AU34" s="444" t="str">
        <f>IF(ISERROR(VLOOKUP(AT34,[2]Listas!$A$3:$E$12,3,0)),"",VLOOKUP(AT34,[2]Listas!$A$3:$E$12,3,0))</f>
        <v>No existe excepción de acceso</v>
      </c>
      <c r="AV34" s="444" t="str">
        <f>IF(ISERROR(VLOOKUP(AT34,[2]Listas!$A$3:$E$12,5,0)),"",VLOOKUP(AT34,[2]Listas!$A$3:$E$12,5,0))</f>
        <v>Información pública y de conocimiento general</v>
      </c>
      <c r="AW34" s="444" t="str">
        <f>IF(ISERROR(VLOOKUP(AT34,[2]Listas!$A$3:$E$12,4,0)),"",VLOOKUP(AT34,[2]Listas!$A$3:$E$12,4,0))</f>
        <v>Información publica y de conocimiento general</v>
      </c>
      <c r="AX34" s="444" t="str">
        <f>IF(ISERROR(VLOOKUP(AT34,[2]Listas!$A$3:$E$13,2,0)),"",VLOOKUP(AT34,[2]Listas!$A$3:$E$13,2,0))</f>
        <v>Información Pública</v>
      </c>
      <c r="AY34" s="445" t="s">
        <v>88</v>
      </c>
      <c r="AZ34" s="129">
        <v>46195</v>
      </c>
      <c r="BA34" s="445" t="s">
        <v>89</v>
      </c>
      <c r="BB34" s="446" t="str">
        <f t="shared" si="1"/>
        <v>BAJA</v>
      </c>
      <c r="BC34" s="446" t="s">
        <v>90</v>
      </c>
      <c r="BD34" s="446" t="s">
        <v>90</v>
      </c>
      <c r="BE34" s="447">
        <f t="shared" si="2"/>
        <v>0</v>
      </c>
      <c r="BF34" s="448" t="str">
        <f t="shared" si="3"/>
        <v>No Crítico</v>
      </c>
      <c r="BG34" s="449" t="s">
        <v>5</v>
      </c>
      <c r="BH34" s="450"/>
    </row>
    <row r="35" spans="1:65" ht="75" customHeight="1" thickBot="1" x14ac:dyDescent="0.3">
      <c r="A35" s="461">
        <v>28</v>
      </c>
      <c r="B35" s="461" t="s">
        <v>370</v>
      </c>
      <c r="C35" s="462" t="s">
        <v>74</v>
      </c>
      <c r="D35" s="444" t="s">
        <v>371</v>
      </c>
      <c r="E35" s="463" t="s">
        <v>372</v>
      </c>
      <c r="F35" s="464" t="s">
        <v>77</v>
      </c>
      <c r="G35" s="462" t="s">
        <v>78</v>
      </c>
      <c r="H35" s="462" t="s">
        <v>210</v>
      </c>
      <c r="I35" s="462" t="s">
        <v>80</v>
      </c>
      <c r="J35" s="451">
        <v>46204</v>
      </c>
      <c r="K35" s="465" t="s">
        <v>288</v>
      </c>
      <c r="L35" s="318" t="s">
        <v>288</v>
      </c>
      <c r="M35" s="318" t="s">
        <v>288</v>
      </c>
      <c r="N35" s="318" t="s">
        <v>288</v>
      </c>
      <c r="O35" s="462" t="s">
        <v>194</v>
      </c>
      <c r="P35" s="462" t="s">
        <v>194</v>
      </c>
      <c r="Q35" s="462" t="s">
        <v>247</v>
      </c>
      <c r="R35" s="439" t="s">
        <v>85</v>
      </c>
      <c r="S35" s="439" t="s">
        <v>85</v>
      </c>
      <c r="T35" s="439" t="s">
        <v>85</v>
      </c>
      <c r="U35" s="439" t="s">
        <v>85</v>
      </c>
      <c r="V35" s="439" t="s">
        <v>85</v>
      </c>
      <c r="W35" s="439" t="s">
        <v>85</v>
      </c>
      <c r="X35" s="439" t="s">
        <v>85</v>
      </c>
      <c r="Y35" s="439" t="s">
        <v>85</v>
      </c>
      <c r="Z35" s="439" t="s">
        <v>85</v>
      </c>
      <c r="AA35" s="439" t="s">
        <v>85</v>
      </c>
      <c r="AB35" s="439" t="s">
        <v>85</v>
      </c>
      <c r="AC35" s="439" t="s">
        <v>85</v>
      </c>
      <c r="AD35" s="439" t="s">
        <v>85</v>
      </c>
      <c r="AE35" s="439" t="s">
        <v>85</v>
      </c>
      <c r="AF35" s="439" t="s">
        <v>85</v>
      </c>
      <c r="AG35" s="439" t="s">
        <v>85</v>
      </c>
      <c r="AH35" s="439" t="s">
        <v>85</v>
      </c>
      <c r="AI35" s="439" t="s">
        <v>85</v>
      </c>
      <c r="AJ35" s="439" t="s">
        <v>85</v>
      </c>
      <c r="AK35" s="439" t="s">
        <v>85</v>
      </c>
      <c r="AL35" s="439" t="s">
        <v>85</v>
      </c>
      <c r="AM35" s="439" t="s">
        <v>85</v>
      </c>
      <c r="AN35" s="439" t="s">
        <v>85</v>
      </c>
      <c r="AO35" s="439" t="s">
        <v>85</v>
      </c>
      <c r="AP35" s="439" t="s">
        <v>85</v>
      </c>
      <c r="AQ35" s="440" t="str">
        <f t="shared" si="0"/>
        <v>No tiene datos personales</v>
      </c>
      <c r="AR35" s="441">
        <v>0</v>
      </c>
      <c r="AS35" s="442" t="s">
        <v>85</v>
      </c>
      <c r="AT35" s="466" t="s">
        <v>97</v>
      </c>
      <c r="AU35" s="444" t="str">
        <f>IF(ISERROR(VLOOKUP(AT35,[2]Listas!$A$3:$E$12,3,0)),"",VLOOKUP(AT35,[2]Listas!$A$3:$E$12,3,0))</f>
        <v>No existe excepción de acceso</v>
      </c>
      <c r="AV35" s="444" t="str">
        <f>IF(ISERROR(VLOOKUP(AT35,[2]Listas!$A$3:$E$12,5,0)),"",VLOOKUP(AT35,[2]Listas!$A$3:$E$12,5,0))</f>
        <v>Información pública y de conocimiento general</v>
      </c>
      <c r="AW35" s="444" t="str">
        <f>IF(ISERROR(VLOOKUP(AT35,[2]Listas!$A$3:$E$12,4,0)),"",VLOOKUP(AT35,[2]Listas!$A$3:$E$12,4,0))</f>
        <v>Información publica y de conocimiento general</v>
      </c>
      <c r="AX35" s="444" t="str">
        <f>IF(ISERROR(VLOOKUP(AT35,[2]Listas!$A$3:$E$13,2,0)),"",VLOOKUP(AT35,[2]Listas!$A$3:$E$13,2,0))</f>
        <v>Información Pública</v>
      </c>
      <c r="AY35" s="445" t="s">
        <v>88</v>
      </c>
      <c r="AZ35" s="129">
        <v>46195</v>
      </c>
      <c r="BA35" s="445" t="s">
        <v>89</v>
      </c>
      <c r="BB35" s="427" t="s">
        <v>90</v>
      </c>
      <c r="BC35" s="446" t="s">
        <v>90</v>
      </c>
      <c r="BD35" s="446" t="s">
        <v>90</v>
      </c>
      <c r="BE35" s="467">
        <f t="shared" si="2"/>
        <v>0</v>
      </c>
      <c r="BF35" s="468" t="str">
        <f t="shared" si="3"/>
        <v>No Crítico</v>
      </c>
      <c r="BG35" s="464" t="s">
        <v>5</v>
      </c>
      <c r="BH35" s="450"/>
      <c r="BI35" s="450"/>
      <c r="BJ35" s="450"/>
      <c r="BK35" s="450"/>
      <c r="BL35" s="450"/>
    </row>
    <row r="36" spans="1:65" ht="75" customHeight="1" thickBot="1" x14ac:dyDescent="0.3">
      <c r="A36" s="417">
        <v>29</v>
      </c>
      <c r="B36" s="461" t="s">
        <v>370</v>
      </c>
      <c r="C36" s="418" t="s">
        <v>74</v>
      </c>
      <c r="D36" s="147" t="s">
        <v>373</v>
      </c>
      <c r="E36" s="405" t="s">
        <v>374</v>
      </c>
      <c r="F36" s="283" t="s">
        <v>77</v>
      </c>
      <c r="G36" s="418" t="s">
        <v>78</v>
      </c>
      <c r="H36" s="418" t="s">
        <v>210</v>
      </c>
      <c r="I36" s="418" t="s">
        <v>80</v>
      </c>
      <c r="J36" s="451">
        <v>46204</v>
      </c>
      <c r="K36" s="465" t="s">
        <v>288</v>
      </c>
      <c r="L36" s="318" t="s">
        <v>288</v>
      </c>
      <c r="M36" s="318" t="s">
        <v>288</v>
      </c>
      <c r="N36" s="318" t="s">
        <v>288</v>
      </c>
      <c r="O36" s="418" t="s">
        <v>194</v>
      </c>
      <c r="P36" s="418" t="s">
        <v>194</v>
      </c>
      <c r="Q36" s="418" t="s">
        <v>247</v>
      </c>
      <c r="R36" s="433" t="s">
        <v>86</v>
      </c>
      <c r="S36" s="433" t="s">
        <v>86</v>
      </c>
      <c r="T36" s="433" t="s">
        <v>86</v>
      </c>
      <c r="U36" s="433" t="s">
        <v>85</v>
      </c>
      <c r="V36" s="433" t="s">
        <v>86</v>
      </c>
      <c r="W36" s="433" t="s">
        <v>85</v>
      </c>
      <c r="X36" s="433" t="s">
        <v>85</v>
      </c>
      <c r="Y36" s="433" t="s">
        <v>85</v>
      </c>
      <c r="Z36" s="433" t="s">
        <v>85</v>
      </c>
      <c r="AA36" s="433" t="s">
        <v>85</v>
      </c>
      <c r="AB36" s="433" t="s">
        <v>85</v>
      </c>
      <c r="AC36" s="433" t="s">
        <v>86</v>
      </c>
      <c r="AD36" s="433" t="s">
        <v>85</v>
      </c>
      <c r="AE36" s="433" t="s">
        <v>85</v>
      </c>
      <c r="AF36" s="433" t="s">
        <v>85</v>
      </c>
      <c r="AG36" s="433" t="s">
        <v>85</v>
      </c>
      <c r="AH36" s="433" t="s">
        <v>85</v>
      </c>
      <c r="AI36" s="433" t="s">
        <v>85</v>
      </c>
      <c r="AJ36" s="433" t="s">
        <v>85</v>
      </c>
      <c r="AK36" s="433" t="s">
        <v>85</v>
      </c>
      <c r="AL36" s="433" t="s">
        <v>85</v>
      </c>
      <c r="AM36" s="433" t="s">
        <v>85</v>
      </c>
      <c r="AN36" s="433" t="s">
        <v>85</v>
      </c>
      <c r="AO36" s="433" t="s">
        <v>85</v>
      </c>
      <c r="AP36" s="433" t="s">
        <v>85</v>
      </c>
      <c r="AQ36" s="124" t="str">
        <f t="shared" si="0"/>
        <v xml:space="preserve">- Públicos
- Privados
</v>
      </c>
      <c r="AR36" s="150">
        <v>0</v>
      </c>
      <c r="AS36" s="125" t="s">
        <v>85</v>
      </c>
      <c r="AT36" s="469" t="s">
        <v>97</v>
      </c>
      <c r="AU36" s="424" t="str">
        <f>IF(ISERROR(VLOOKUP(AT36,[2]Listas!$A$3:$E$12,3,0)),"",VLOOKUP(AT36,[2]Listas!$A$3:$E$12,3,0))</f>
        <v>No existe excepción de acceso</v>
      </c>
      <c r="AV36" s="424" t="str">
        <f>IF(ISERROR(VLOOKUP(AT36,[2]Listas!$A$3:$E$12,5,0)),"",VLOOKUP(AT36,[2]Listas!$A$3:$E$12,5,0))</f>
        <v>Información pública y de conocimiento general</v>
      </c>
      <c r="AW36" s="424" t="str">
        <f>IF(ISERROR(VLOOKUP(AT36,[2]Listas!$A$3:$E$12,4,0)),"",VLOOKUP(AT36,[2]Listas!$A$3:$E$12,4,0))</f>
        <v>Información publica y de conocimiento general</v>
      </c>
      <c r="AX36" s="424" t="str">
        <f>IF(ISERROR(VLOOKUP(AT36,[2]Listas!$A$3:$E$13,2,0)),"",VLOOKUP(AT36,[2]Listas!$A$3:$E$13,2,0))</f>
        <v>Información Pública</v>
      </c>
      <c r="AY36" s="425" t="s">
        <v>88</v>
      </c>
      <c r="AZ36" s="129">
        <v>46195</v>
      </c>
      <c r="BA36" s="425" t="s">
        <v>89</v>
      </c>
      <c r="BB36" s="426" t="str">
        <f t="shared" ref="BB36:BB43" si="4">IF(AX36="Pública Reservada","ALTA",IF(AX36="Pública Clasificada","ALTA",IF(AX36="Información Pública","BAJA",IF(AX36="No Clasificada","Pública Reservada "))))</f>
        <v>BAJA</v>
      </c>
      <c r="BC36" s="427" t="s">
        <v>90</v>
      </c>
      <c r="BD36" s="427" t="s">
        <v>90</v>
      </c>
      <c r="BE36" s="434">
        <f t="shared" si="2"/>
        <v>0</v>
      </c>
      <c r="BF36" s="435" t="str">
        <f t="shared" si="3"/>
        <v>No Crítico</v>
      </c>
      <c r="BG36" s="436" t="s">
        <v>5</v>
      </c>
      <c r="BH36" s="431"/>
      <c r="BI36" s="431"/>
      <c r="BJ36" s="431"/>
      <c r="BK36" s="431"/>
      <c r="BL36" s="431"/>
      <c r="BM36" s="431"/>
    </row>
    <row r="37" spans="1:65" ht="75" customHeight="1" thickBot="1" x14ac:dyDescent="0.3">
      <c r="A37" s="461">
        <v>30</v>
      </c>
      <c r="B37" s="461" t="s">
        <v>370</v>
      </c>
      <c r="C37" s="418" t="s">
        <v>74</v>
      </c>
      <c r="D37" s="147" t="s">
        <v>375</v>
      </c>
      <c r="E37" s="405" t="s">
        <v>376</v>
      </c>
      <c r="F37" s="283" t="s">
        <v>77</v>
      </c>
      <c r="G37" s="418" t="s">
        <v>78</v>
      </c>
      <c r="H37" s="418" t="s">
        <v>210</v>
      </c>
      <c r="I37" s="418" t="s">
        <v>80</v>
      </c>
      <c r="J37" s="451">
        <v>46204</v>
      </c>
      <c r="K37" s="465" t="s">
        <v>288</v>
      </c>
      <c r="L37" s="318" t="s">
        <v>288</v>
      </c>
      <c r="M37" s="318" t="s">
        <v>288</v>
      </c>
      <c r="N37" s="318" t="s">
        <v>288</v>
      </c>
      <c r="O37" s="418" t="s">
        <v>194</v>
      </c>
      <c r="P37" s="418" t="s">
        <v>194</v>
      </c>
      <c r="Q37" s="418" t="s">
        <v>247</v>
      </c>
      <c r="R37" s="433" t="s">
        <v>85</v>
      </c>
      <c r="S37" s="433" t="s">
        <v>85</v>
      </c>
      <c r="T37" s="433" t="s">
        <v>85</v>
      </c>
      <c r="U37" s="433" t="s">
        <v>85</v>
      </c>
      <c r="V37" s="433" t="s">
        <v>85</v>
      </c>
      <c r="W37" s="433" t="s">
        <v>85</v>
      </c>
      <c r="X37" s="433" t="s">
        <v>85</v>
      </c>
      <c r="Y37" s="433" t="s">
        <v>85</v>
      </c>
      <c r="Z37" s="433" t="s">
        <v>85</v>
      </c>
      <c r="AA37" s="433" t="s">
        <v>85</v>
      </c>
      <c r="AB37" s="433" t="s">
        <v>85</v>
      </c>
      <c r="AC37" s="433" t="s">
        <v>85</v>
      </c>
      <c r="AD37" s="433" t="s">
        <v>85</v>
      </c>
      <c r="AE37" s="433" t="s">
        <v>85</v>
      </c>
      <c r="AF37" s="433" t="s">
        <v>85</v>
      </c>
      <c r="AG37" s="433" t="s">
        <v>85</v>
      </c>
      <c r="AH37" s="433" t="s">
        <v>85</v>
      </c>
      <c r="AI37" s="433" t="s">
        <v>85</v>
      </c>
      <c r="AJ37" s="433" t="s">
        <v>85</v>
      </c>
      <c r="AK37" s="433" t="s">
        <v>85</v>
      </c>
      <c r="AL37" s="433" t="s">
        <v>85</v>
      </c>
      <c r="AM37" s="433" t="s">
        <v>85</v>
      </c>
      <c r="AN37" s="433" t="s">
        <v>85</v>
      </c>
      <c r="AO37" s="433" t="s">
        <v>85</v>
      </c>
      <c r="AP37" s="433" t="s">
        <v>85</v>
      </c>
      <c r="AQ37" s="124" t="str">
        <f t="shared" si="0"/>
        <v>No tiene datos personales</v>
      </c>
      <c r="AR37" s="150">
        <v>0</v>
      </c>
      <c r="AS37" s="125" t="s">
        <v>85</v>
      </c>
      <c r="AT37" s="469" t="s">
        <v>97</v>
      </c>
      <c r="AU37" s="424" t="str">
        <f>IF(ISERROR(VLOOKUP(AT37,[2]Listas!$A$3:$E$12,3,0)),"",VLOOKUP(AT37,[2]Listas!$A$3:$E$12,3,0))</f>
        <v>No existe excepción de acceso</v>
      </c>
      <c r="AV37" s="424" t="str">
        <f>IF(ISERROR(VLOOKUP(AT37,[2]Listas!$A$3:$E$12,5,0)),"",VLOOKUP(AT37,[2]Listas!$A$3:$E$12,5,0))</f>
        <v>Información pública y de conocimiento general</v>
      </c>
      <c r="AW37" s="424" t="str">
        <f>IF(ISERROR(VLOOKUP(AT37,[2]Listas!$A$3:$E$12,4,0)),"",VLOOKUP(AT37,[2]Listas!$A$3:$E$12,4,0))</f>
        <v>Información publica y de conocimiento general</v>
      </c>
      <c r="AX37" s="424" t="str">
        <f>IF(ISERROR(VLOOKUP(AT37,[2]Listas!$A$3:$E$13,2,0)),"",VLOOKUP(AT37,[2]Listas!$A$3:$E$13,2,0))</f>
        <v>Información Pública</v>
      </c>
      <c r="AY37" s="425" t="s">
        <v>88</v>
      </c>
      <c r="AZ37" s="129">
        <v>46195</v>
      </c>
      <c r="BA37" s="425" t="s">
        <v>89</v>
      </c>
      <c r="BB37" s="426" t="str">
        <f t="shared" si="4"/>
        <v>BAJA</v>
      </c>
      <c r="BC37" s="427" t="s">
        <v>90</v>
      </c>
      <c r="BD37" s="427" t="s">
        <v>90</v>
      </c>
      <c r="BE37" s="434">
        <f t="shared" si="2"/>
        <v>0</v>
      </c>
      <c r="BF37" s="435" t="str">
        <f t="shared" si="3"/>
        <v>No Crítico</v>
      </c>
      <c r="BG37" s="436" t="s">
        <v>5</v>
      </c>
      <c r="BH37" s="431"/>
      <c r="BI37" s="431"/>
      <c r="BJ37" s="431"/>
      <c r="BK37" s="431"/>
      <c r="BL37" s="431"/>
      <c r="BM37" s="431"/>
    </row>
    <row r="38" spans="1:65" ht="75" customHeight="1" thickBot="1" x14ac:dyDescent="0.3">
      <c r="A38" s="417">
        <v>31</v>
      </c>
      <c r="B38" s="461" t="s">
        <v>370</v>
      </c>
      <c r="C38" s="418" t="s">
        <v>74</v>
      </c>
      <c r="D38" s="147" t="s">
        <v>377</v>
      </c>
      <c r="E38" s="405" t="s">
        <v>378</v>
      </c>
      <c r="F38" s="283" t="s">
        <v>77</v>
      </c>
      <c r="G38" s="418" t="s">
        <v>78</v>
      </c>
      <c r="H38" s="418" t="s">
        <v>96</v>
      </c>
      <c r="I38" s="418" t="s">
        <v>80</v>
      </c>
      <c r="J38" s="451">
        <v>46204</v>
      </c>
      <c r="K38" s="465" t="s">
        <v>288</v>
      </c>
      <c r="L38" s="318" t="s">
        <v>288</v>
      </c>
      <c r="M38" s="318" t="s">
        <v>288</v>
      </c>
      <c r="N38" s="318" t="s">
        <v>288</v>
      </c>
      <c r="O38" s="418" t="s">
        <v>194</v>
      </c>
      <c r="P38" s="418" t="s">
        <v>194</v>
      </c>
      <c r="Q38" s="418" t="s">
        <v>247</v>
      </c>
      <c r="R38" s="433" t="s">
        <v>86</v>
      </c>
      <c r="S38" s="433" t="s">
        <v>85</v>
      </c>
      <c r="T38" s="433" t="s">
        <v>85</v>
      </c>
      <c r="U38" s="433" t="s">
        <v>85</v>
      </c>
      <c r="V38" s="433" t="s">
        <v>85</v>
      </c>
      <c r="W38" s="433" t="s">
        <v>85</v>
      </c>
      <c r="X38" s="433" t="s">
        <v>85</v>
      </c>
      <c r="Y38" s="433" t="s">
        <v>85</v>
      </c>
      <c r="Z38" s="433" t="s">
        <v>85</v>
      </c>
      <c r="AA38" s="433" t="s">
        <v>85</v>
      </c>
      <c r="AB38" s="433" t="s">
        <v>85</v>
      </c>
      <c r="AC38" s="433" t="s">
        <v>85</v>
      </c>
      <c r="AD38" s="433" t="s">
        <v>85</v>
      </c>
      <c r="AE38" s="433" t="s">
        <v>85</v>
      </c>
      <c r="AF38" s="433" t="s">
        <v>85</v>
      </c>
      <c r="AG38" s="433" t="s">
        <v>85</v>
      </c>
      <c r="AH38" s="433" t="s">
        <v>85</v>
      </c>
      <c r="AI38" s="433" t="s">
        <v>85</v>
      </c>
      <c r="AJ38" s="433" t="s">
        <v>85</v>
      </c>
      <c r="AK38" s="433" t="s">
        <v>85</v>
      </c>
      <c r="AL38" s="433" t="s">
        <v>85</v>
      </c>
      <c r="AM38" s="433" t="s">
        <v>85</v>
      </c>
      <c r="AN38" s="433" t="s">
        <v>85</v>
      </c>
      <c r="AO38" s="433" t="s">
        <v>85</v>
      </c>
      <c r="AP38" s="433" t="s">
        <v>85</v>
      </c>
      <c r="AQ38" s="124" t="str">
        <f t="shared" si="0"/>
        <v xml:space="preserve">- Públicos
</v>
      </c>
      <c r="AR38" s="150">
        <v>0</v>
      </c>
      <c r="AS38" s="125" t="s">
        <v>85</v>
      </c>
      <c r="AT38" s="469" t="s">
        <v>97</v>
      </c>
      <c r="AU38" s="424" t="str">
        <f>IF(ISERROR(VLOOKUP(AT38,[2]Listas!$A$3:$E$12,3,0)),"",VLOOKUP(AT38,[2]Listas!$A$3:$E$12,3,0))</f>
        <v>No existe excepción de acceso</v>
      </c>
      <c r="AV38" s="424" t="str">
        <f>IF(ISERROR(VLOOKUP(AT38,[2]Listas!$A$3:$E$12,5,0)),"",VLOOKUP(AT38,[2]Listas!$A$3:$E$12,5,0))</f>
        <v>Información pública y de conocimiento general</v>
      </c>
      <c r="AW38" s="424" t="str">
        <f>IF(ISERROR(VLOOKUP(AT38,[2]Listas!$A$3:$E$12,4,0)),"",VLOOKUP(AT38,[2]Listas!$A$3:$E$12,4,0))</f>
        <v>Información publica y de conocimiento general</v>
      </c>
      <c r="AX38" s="424" t="str">
        <f>IF(ISERROR(VLOOKUP(AT38,[2]Listas!$A$3:$E$13,2,0)),"",VLOOKUP(AT38,[2]Listas!$A$3:$E$13,2,0))</f>
        <v>Información Pública</v>
      </c>
      <c r="AY38" s="425" t="s">
        <v>88</v>
      </c>
      <c r="AZ38" s="129">
        <v>46195</v>
      </c>
      <c r="BA38" s="425" t="s">
        <v>89</v>
      </c>
      <c r="BB38" s="426" t="str">
        <f t="shared" si="4"/>
        <v>BAJA</v>
      </c>
      <c r="BC38" s="427" t="s">
        <v>90</v>
      </c>
      <c r="BD38" s="427" t="s">
        <v>90</v>
      </c>
      <c r="BE38" s="434">
        <f t="shared" si="2"/>
        <v>0</v>
      </c>
      <c r="BF38" s="435" t="str">
        <f t="shared" si="3"/>
        <v>No Crítico</v>
      </c>
      <c r="BG38" s="436" t="s">
        <v>5</v>
      </c>
      <c r="BH38" s="431"/>
      <c r="BI38" s="431"/>
      <c r="BJ38" s="431"/>
      <c r="BK38" s="431"/>
      <c r="BL38" s="431"/>
      <c r="BM38" s="431"/>
    </row>
    <row r="39" spans="1:65" ht="75" customHeight="1" thickBot="1" x14ac:dyDescent="0.3">
      <c r="A39" s="461">
        <v>32</v>
      </c>
      <c r="B39" s="461" t="s">
        <v>370</v>
      </c>
      <c r="C39" s="470" t="s">
        <v>74</v>
      </c>
      <c r="D39" s="143" t="s">
        <v>379</v>
      </c>
      <c r="E39" s="471" t="s">
        <v>380</v>
      </c>
      <c r="F39" s="472" t="s">
        <v>77</v>
      </c>
      <c r="G39" s="470" t="s">
        <v>78</v>
      </c>
      <c r="H39" s="470" t="s">
        <v>96</v>
      </c>
      <c r="I39" s="470" t="s">
        <v>80</v>
      </c>
      <c r="J39" s="451">
        <v>46204</v>
      </c>
      <c r="K39" s="465" t="s">
        <v>288</v>
      </c>
      <c r="L39" s="473" t="s">
        <v>288</v>
      </c>
      <c r="M39" s="473" t="s">
        <v>288</v>
      </c>
      <c r="N39" s="473" t="s">
        <v>288</v>
      </c>
      <c r="O39" s="470" t="s">
        <v>83</v>
      </c>
      <c r="P39" s="470" t="s">
        <v>194</v>
      </c>
      <c r="Q39" s="470" t="s">
        <v>121</v>
      </c>
      <c r="R39" s="433" t="s">
        <v>86</v>
      </c>
      <c r="S39" s="433" t="s">
        <v>85</v>
      </c>
      <c r="T39" s="433" t="s">
        <v>85</v>
      </c>
      <c r="U39" s="433" t="s">
        <v>85</v>
      </c>
      <c r="V39" s="433" t="s">
        <v>85</v>
      </c>
      <c r="W39" s="433" t="s">
        <v>85</v>
      </c>
      <c r="X39" s="433" t="s">
        <v>85</v>
      </c>
      <c r="Y39" s="433" t="s">
        <v>85</v>
      </c>
      <c r="Z39" s="433" t="s">
        <v>85</v>
      </c>
      <c r="AA39" s="433" t="s">
        <v>85</v>
      </c>
      <c r="AB39" s="433" t="s">
        <v>85</v>
      </c>
      <c r="AC39" s="433" t="s">
        <v>85</v>
      </c>
      <c r="AD39" s="433" t="s">
        <v>85</v>
      </c>
      <c r="AE39" s="433" t="s">
        <v>85</v>
      </c>
      <c r="AF39" s="433" t="s">
        <v>85</v>
      </c>
      <c r="AG39" s="433" t="s">
        <v>85</v>
      </c>
      <c r="AH39" s="433" t="s">
        <v>85</v>
      </c>
      <c r="AI39" s="433" t="s">
        <v>85</v>
      </c>
      <c r="AJ39" s="433" t="s">
        <v>85</v>
      </c>
      <c r="AK39" s="433" t="s">
        <v>85</v>
      </c>
      <c r="AL39" s="433" t="s">
        <v>85</v>
      </c>
      <c r="AM39" s="433" t="s">
        <v>85</v>
      </c>
      <c r="AN39" s="433" t="s">
        <v>85</v>
      </c>
      <c r="AO39" s="433" t="s">
        <v>85</v>
      </c>
      <c r="AP39" s="433" t="s">
        <v>85</v>
      </c>
      <c r="AQ39" s="124" t="str">
        <f t="shared" si="0"/>
        <v xml:space="preserve">- Públicos
</v>
      </c>
      <c r="AR39" s="150">
        <v>0</v>
      </c>
      <c r="AS39" s="125" t="s">
        <v>85</v>
      </c>
      <c r="AT39" s="469" t="s">
        <v>97</v>
      </c>
      <c r="AU39" s="474" t="str">
        <f>IF(ISERROR(VLOOKUP(AT39,[2]Listas!$A$3:$E$12,3,0)),"",VLOOKUP(AT39,[2]Listas!$A$3:$E$12,3,0))</f>
        <v>No existe excepción de acceso</v>
      </c>
      <c r="AV39" s="474" t="str">
        <f>IF(ISERROR(VLOOKUP(AT39,[2]Listas!$A$3:$E$12,5,0)),"",VLOOKUP(AT39,[2]Listas!$A$3:$E$12,5,0))</f>
        <v>Información pública y de conocimiento general</v>
      </c>
      <c r="AW39" s="474" t="str">
        <f>IF(ISERROR(VLOOKUP(AT39,[2]Listas!$A$3:$E$12,4,0)),"",VLOOKUP(AT39,[2]Listas!$A$3:$E$12,4,0))</f>
        <v>Información publica y de conocimiento general</v>
      </c>
      <c r="AX39" s="474" t="str">
        <f>IF(ISERROR(VLOOKUP(AT39,[2]Listas!$A$3:$E$13,2,0)),"",VLOOKUP(AT39,[2]Listas!$A$3:$E$13,2,0))</f>
        <v>Información Pública</v>
      </c>
      <c r="AY39" s="475" t="s">
        <v>88</v>
      </c>
      <c r="AZ39" s="129">
        <v>46195</v>
      </c>
      <c r="BA39" s="475" t="s">
        <v>89</v>
      </c>
      <c r="BB39" s="476" t="str">
        <f t="shared" si="4"/>
        <v>BAJA</v>
      </c>
      <c r="BC39" s="477" t="s">
        <v>90</v>
      </c>
      <c r="BD39" s="477" t="s">
        <v>90</v>
      </c>
      <c r="BE39" s="478">
        <f t="shared" si="2"/>
        <v>0</v>
      </c>
      <c r="BF39" s="479" t="str">
        <f t="shared" si="3"/>
        <v>No Crítico</v>
      </c>
      <c r="BG39" s="480" t="s">
        <v>5</v>
      </c>
      <c r="BH39" s="431"/>
      <c r="BI39" s="431"/>
      <c r="BJ39" s="431"/>
      <c r="BK39" s="431"/>
      <c r="BL39" s="431"/>
      <c r="BM39" s="431"/>
    </row>
    <row r="40" spans="1:65" ht="75" customHeight="1" thickBot="1" x14ac:dyDescent="0.3">
      <c r="A40" s="417">
        <v>33</v>
      </c>
      <c r="B40" s="282" t="s">
        <v>381</v>
      </c>
      <c r="C40" s="470" t="s">
        <v>74</v>
      </c>
      <c r="D40" s="143" t="s">
        <v>382</v>
      </c>
      <c r="E40" s="470" t="s">
        <v>383</v>
      </c>
      <c r="F40" s="472" t="s">
        <v>77</v>
      </c>
      <c r="G40" s="470" t="s">
        <v>78</v>
      </c>
      <c r="H40" s="470" t="s">
        <v>297</v>
      </c>
      <c r="I40" s="470" t="s">
        <v>80</v>
      </c>
      <c r="J40" s="451">
        <v>46204</v>
      </c>
      <c r="K40" s="473" t="s">
        <v>288</v>
      </c>
      <c r="L40" s="473" t="s">
        <v>288</v>
      </c>
      <c r="M40" s="473" t="s">
        <v>288</v>
      </c>
      <c r="N40" s="473" t="s">
        <v>288</v>
      </c>
      <c r="O40" s="470" t="s">
        <v>83</v>
      </c>
      <c r="P40" s="470" t="s">
        <v>194</v>
      </c>
      <c r="Q40" s="470" t="s">
        <v>121</v>
      </c>
      <c r="R40" s="433" t="s">
        <v>86</v>
      </c>
      <c r="S40" s="433" t="s">
        <v>85</v>
      </c>
      <c r="T40" s="433" t="s">
        <v>85</v>
      </c>
      <c r="U40" s="433" t="s">
        <v>85</v>
      </c>
      <c r="V40" s="433" t="s">
        <v>85</v>
      </c>
      <c r="W40" s="433" t="s">
        <v>85</v>
      </c>
      <c r="X40" s="433" t="s">
        <v>85</v>
      </c>
      <c r="Y40" s="433" t="s">
        <v>85</v>
      </c>
      <c r="Z40" s="433" t="s">
        <v>85</v>
      </c>
      <c r="AA40" s="433" t="s">
        <v>85</v>
      </c>
      <c r="AB40" s="433" t="s">
        <v>85</v>
      </c>
      <c r="AC40" s="433" t="s">
        <v>85</v>
      </c>
      <c r="AD40" s="433" t="s">
        <v>85</v>
      </c>
      <c r="AE40" s="433" t="s">
        <v>85</v>
      </c>
      <c r="AF40" s="433" t="s">
        <v>85</v>
      </c>
      <c r="AG40" s="433" t="s">
        <v>85</v>
      </c>
      <c r="AH40" s="433" t="s">
        <v>85</v>
      </c>
      <c r="AI40" s="433" t="s">
        <v>85</v>
      </c>
      <c r="AJ40" s="433" t="s">
        <v>85</v>
      </c>
      <c r="AK40" s="433" t="s">
        <v>85</v>
      </c>
      <c r="AL40" s="433" t="s">
        <v>85</v>
      </c>
      <c r="AM40" s="433" t="s">
        <v>85</v>
      </c>
      <c r="AN40" s="433" t="s">
        <v>85</v>
      </c>
      <c r="AO40" s="433" t="s">
        <v>85</v>
      </c>
      <c r="AP40" s="433" t="s">
        <v>85</v>
      </c>
      <c r="AQ40" s="124" t="str">
        <f t="shared" si="0"/>
        <v xml:space="preserve">- Públicos
</v>
      </c>
      <c r="AR40" s="481"/>
      <c r="AS40" s="125" t="s">
        <v>85</v>
      </c>
      <c r="AT40" s="469" t="s">
        <v>97</v>
      </c>
      <c r="AU40" s="474" t="str">
        <f>IF(ISERROR(VLOOKUP(AT40,[2]Listas!$A$3:$E$12,3,0)),"",VLOOKUP(AT40,[2]Listas!$A$3:$E$12,3,0))</f>
        <v>No existe excepción de acceso</v>
      </c>
      <c r="AV40" s="474" t="str">
        <f>IF(ISERROR(VLOOKUP(AT40,[2]Listas!$A$3:$E$12,5,0)),"",VLOOKUP(AT40,[2]Listas!$A$3:$E$12,5,0))</f>
        <v>Información pública y de conocimiento general</v>
      </c>
      <c r="AW40" s="474" t="str">
        <f>IF(ISERROR(VLOOKUP(AU40,[2]Listas!$A$3:$E$12,5,0)),"",VLOOKUP(AU40,[2]Listas!$A$3:$E$12,5,0))</f>
        <v>Información pública y de conocimiento general</v>
      </c>
      <c r="AX40" s="474" t="str">
        <f>IF(ISERROR(VLOOKUP(AT40,[2]Listas!$A$3:$E$13,2,0)),"",VLOOKUP(AT40,[2]Listas!$A$3:$E$13,2,0))</f>
        <v>Información Pública</v>
      </c>
      <c r="AY40" s="475" t="s">
        <v>88</v>
      </c>
      <c r="AZ40" s="129">
        <v>46195</v>
      </c>
      <c r="BA40" s="475" t="s">
        <v>89</v>
      </c>
      <c r="BB40" s="476" t="str">
        <f t="shared" si="4"/>
        <v>BAJA</v>
      </c>
      <c r="BC40" s="477" t="s">
        <v>90</v>
      </c>
      <c r="BD40" s="477" t="s">
        <v>90</v>
      </c>
      <c r="BF40" s="479" t="str">
        <f t="shared" si="3"/>
        <v>No Crítico</v>
      </c>
    </row>
    <row r="41" spans="1:65" ht="75" customHeight="1" thickBot="1" x14ac:dyDescent="0.3">
      <c r="A41" s="482">
        <v>34</v>
      </c>
      <c r="B41" s="282" t="s">
        <v>381</v>
      </c>
      <c r="C41" s="470" t="s">
        <v>74</v>
      </c>
      <c r="D41" s="143" t="s">
        <v>384</v>
      </c>
      <c r="E41" s="470" t="s">
        <v>385</v>
      </c>
      <c r="F41" s="472" t="s">
        <v>77</v>
      </c>
      <c r="G41" s="470" t="s">
        <v>78</v>
      </c>
      <c r="H41" s="470" t="s">
        <v>124</v>
      </c>
      <c r="I41" s="470" t="s">
        <v>80</v>
      </c>
      <c r="J41" s="483">
        <v>46217</v>
      </c>
      <c r="K41" s="473" t="s">
        <v>288</v>
      </c>
      <c r="L41" s="473" t="s">
        <v>288</v>
      </c>
      <c r="M41" s="473" t="s">
        <v>288</v>
      </c>
      <c r="N41" s="473" t="s">
        <v>288</v>
      </c>
      <c r="O41" s="470" t="s">
        <v>83</v>
      </c>
      <c r="P41" s="470" t="s">
        <v>194</v>
      </c>
      <c r="Q41" s="470" t="s">
        <v>121</v>
      </c>
      <c r="R41" s="433" t="s">
        <v>86</v>
      </c>
      <c r="S41" s="433" t="s">
        <v>85</v>
      </c>
      <c r="T41" s="433" t="s">
        <v>85</v>
      </c>
      <c r="U41" s="433" t="s">
        <v>85</v>
      </c>
      <c r="V41" s="433" t="s">
        <v>85</v>
      </c>
      <c r="W41" s="433" t="s">
        <v>85</v>
      </c>
      <c r="X41" s="433" t="s">
        <v>85</v>
      </c>
      <c r="Y41" s="433" t="s">
        <v>85</v>
      </c>
      <c r="Z41" s="433" t="s">
        <v>85</v>
      </c>
      <c r="AA41" s="433" t="s">
        <v>85</v>
      </c>
      <c r="AB41" s="433" t="s">
        <v>85</v>
      </c>
      <c r="AC41" s="433" t="s">
        <v>85</v>
      </c>
      <c r="AD41" s="433" t="s">
        <v>85</v>
      </c>
      <c r="AE41" s="433" t="s">
        <v>85</v>
      </c>
      <c r="AF41" s="433" t="s">
        <v>85</v>
      </c>
      <c r="AG41" s="433" t="s">
        <v>85</v>
      </c>
      <c r="AH41" s="433" t="s">
        <v>85</v>
      </c>
      <c r="AI41" s="433" t="s">
        <v>85</v>
      </c>
      <c r="AJ41" s="433" t="s">
        <v>85</v>
      </c>
      <c r="AK41" s="433" t="s">
        <v>85</v>
      </c>
      <c r="AL41" s="433" t="s">
        <v>85</v>
      </c>
      <c r="AM41" s="433" t="s">
        <v>85</v>
      </c>
      <c r="AN41" s="433" t="s">
        <v>85</v>
      </c>
      <c r="AO41" s="433" t="s">
        <v>85</v>
      </c>
      <c r="AP41" s="433" t="s">
        <v>85</v>
      </c>
      <c r="AQ41" s="124" t="str">
        <f t="shared" si="0"/>
        <v xml:space="preserve">- Públicos
</v>
      </c>
      <c r="AR41" s="481"/>
      <c r="AS41" s="125" t="s">
        <v>85</v>
      </c>
      <c r="AT41" s="469" t="s">
        <v>97</v>
      </c>
      <c r="AU41" s="474" t="str">
        <f>IF(ISERROR(VLOOKUP(AT41,[2]Listas!$A$3:$E$12,3,0)),"",VLOOKUP(AT41,[2]Listas!$A$3:$E$12,3,0))</f>
        <v>No existe excepción de acceso</v>
      </c>
      <c r="AV41" s="474" t="str">
        <f>IF(ISERROR(VLOOKUP(AT41,[2]Listas!$A$3:$E$12,5,0)),"",VLOOKUP(AT41,[2]Listas!$A$3:$E$12,5,0))</f>
        <v>Información pública y de conocimiento general</v>
      </c>
      <c r="AW41" s="474" t="str">
        <f>IF(ISERROR(VLOOKUP(AU41,[2]Listas!$A$3:$E$12,5,0)),"",VLOOKUP(AU41,[2]Listas!$A$3:$E$12,5,0))</f>
        <v>Información pública y de conocimiento general</v>
      </c>
      <c r="AX41" s="474" t="str">
        <f>IF(ISERROR(VLOOKUP(AT41,[2]Listas!$A$3:$E$13,2,0)),"",VLOOKUP(AT41,[2]Listas!$A$3:$E$13,2,0))</f>
        <v>Información Pública</v>
      </c>
      <c r="AY41" s="475" t="s">
        <v>88</v>
      </c>
      <c r="AZ41" s="129">
        <v>46195</v>
      </c>
      <c r="BA41" s="475" t="s">
        <v>89</v>
      </c>
      <c r="BB41" s="476" t="str">
        <f t="shared" si="4"/>
        <v>BAJA</v>
      </c>
      <c r="BC41" s="477" t="s">
        <v>90</v>
      </c>
      <c r="BD41" s="477" t="s">
        <v>90</v>
      </c>
      <c r="BF41" s="479" t="str">
        <f t="shared" si="3"/>
        <v>No Crítico</v>
      </c>
    </row>
    <row r="42" spans="1:65" ht="75" customHeight="1" thickBot="1" x14ac:dyDescent="0.3">
      <c r="A42" s="484">
        <v>35</v>
      </c>
      <c r="B42" s="485" t="s">
        <v>386</v>
      </c>
      <c r="C42" s="418" t="s">
        <v>181</v>
      </c>
      <c r="D42" s="147" t="s">
        <v>387</v>
      </c>
      <c r="E42" s="405" t="s">
        <v>388</v>
      </c>
      <c r="F42" s="283" t="s">
        <v>77</v>
      </c>
      <c r="G42" s="418" t="s">
        <v>199</v>
      </c>
      <c r="H42" s="418" t="s">
        <v>79</v>
      </c>
      <c r="I42" s="418" t="s">
        <v>80</v>
      </c>
      <c r="J42" s="432">
        <v>46217</v>
      </c>
      <c r="K42" s="318" t="s">
        <v>288</v>
      </c>
      <c r="L42" s="318" t="s">
        <v>288</v>
      </c>
      <c r="M42" s="318" t="s">
        <v>288</v>
      </c>
      <c r="N42" s="318" t="s">
        <v>288</v>
      </c>
      <c r="O42" s="418" t="s">
        <v>194</v>
      </c>
      <c r="P42" s="418" t="s">
        <v>83</v>
      </c>
      <c r="Q42" s="418" t="s">
        <v>219</v>
      </c>
      <c r="R42" s="433" t="s">
        <v>86</v>
      </c>
      <c r="S42" s="433" t="s">
        <v>85</v>
      </c>
      <c r="T42" s="433" t="s">
        <v>85</v>
      </c>
      <c r="U42" s="433" t="s">
        <v>86</v>
      </c>
      <c r="V42" s="433" t="s">
        <v>86</v>
      </c>
      <c r="W42" s="433" t="s">
        <v>85</v>
      </c>
      <c r="X42" s="433" t="s">
        <v>85</v>
      </c>
      <c r="Y42" s="433" t="s">
        <v>85</v>
      </c>
      <c r="Z42" s="433" t="s">
        <v>85</v>
      </c>
      <c r="AA42" s="433" t="s">
        <v>85</v>
      </c>
      <c r="AB42" s="433" t="s">
        <v>85</v>
      </c>
      <c r="AC42" s="433" t="s">
        <v>85</v>
      </c>
      <c r="AD42" s="433" t="s">
        <v>85</v>
      </c>
      <c r="AE42" s="433" t="s">
        <v>85</v>
      </c>
      <c r="AF42" s="433" t="s">
        <v>85</v>
      </c>
      <c r="AG42" s="433" t="s">
        <v>85</v>
      </c>
      <c r="AH42" s="433" t="s">
        <v>85</v>
      </c>
      <c r="AI42" s="433" t="s">
        <v>85</v>
      </c>
      <c r="AJ42" s="433" t="s">
        <v>85</v>
      </c>
      <c r="AK42" s="433" t="s">
        <v>85</v>
      </c>
      <c r="AL42" s="433" t="s">
        <v>85</v>
      </c>
      <c r="AM42" s="433" t="s">
        <v>85</v>
      </c>
      <c r="AN42" s="433" t="s">
        <v>85</v>
      </c>
      <c r="AO42" s="433" t="s">
        <v>85</v>
      </c>
      <c r="AP42" s="433" t="s">
        <v>85</v>
      </c>
      <c r="AQ42" s="124" t="str">
        <f t="shared" si="0"/>
        <v xml:space="preserve">- Públicos
</v>
      </c>
      <c r="AR42" s="150">
        <v>0</v>
      </c>
      <c r="AS42" s="125" t="s">
        <v>85</v>
      </c>
      <c r="AT42" s="145" t="s">
        <v>97</v>
      </c>
      <c r="AU42" s="424" t="str">
        <f>IF(ISERROR(VLOOKUP(AT42,[2]Listas!$A$3:$E$12,3,0)),"",VLOOKUP(AT42,[2]Listas!$A$3:$E$12,3,0))</f>
        <v>No existe excepción de acceso</v>
      </c>
      <c r="AV42" s="424" t="str">
        <f>IF(ISERROR(VLOOKUP(AT42,[2]Listas!$A$3:$E$12,5,0)),"",VLOOKUP(AT42,[2]Listas!$A$3:$E$12,5,0))</f>
        <v>Información pública y de conocimiento general</v>
      </c>
      <c r="AW42" s="424" t="str">
        <f>IF(ISERROR(VLOOKUP(AT42,[2]Listas!$A$3:$E$12,4,0)),"",VLOOKUP(AT42,[2]Listas!$A$3:$E$12,4,0))</f>
        <v>Información publica y de conocimiento general</v>
      </c>
      <c r="AX42" s="424" t="str">
        <f>IF(ISERROR(VLOOKUP(AT42,[2]Listas!$A$3:$E$13,2,0)),"",VLOOKUP(AT42,[2]Listas!$A$3:$E$13,2,0))</f>
        <v>Información Pública</v>
      </c>
      <c r="AY42" s="425" t="s">
        <v>98</v>
      </c>
      <c r="AZ42" s="129">
        <v>46195</v>
      </c>
      <c r="BA42" s="425" t="s">
        <v>127</v>
      </c>
      <c r="BB42" s="426" t="str">
        <f t="shared" si="4"/>
        <v>BAJA</v>
      </c>
      <c r="BC42" s="427" t="s">
        <v>90</v>
      </c>
      <c r="BD42" s="427" t="s">
        <v>90</v>
      </c>
      <c r="BE42" s="434">
        <f t="shared" ref="BE42:BE43" si="5">MAX(BB42,BC42:BD42)</f>
        <v>0</v>
      </c>
      <c r="BF42" s="435" t="str">
        <f t="shared" si="3"/>
        <v>No Crítico</v>
      </c>
      <c r="BG42" s="436" t="s">
        <v>5</v>
      </c>
    </row>
    <row r="43" spans="1:65" ht="75" customHeight="1" x14ac:dyDescent="0.25">
      <c r="A43" s="484">
        <v>36</v>
      </c>
      <c r="B43" s="485" t="s">
        <v>386</v>
      </c>
      <c r="C43" s="418" t="s">
        <v>74</v>
      </c>
      <c r="D43" s="147" t="s">
        <v>389</v>
      </c>
      <c r="E43" s="405" t="s">
        <v>390</v>
      </c>
      <c r="F43" s="283" t="s">
        <v>77</v>
      </c>
      <c r="G43" s="418" t="s">
        <v>199</v>
      </c>
      <c r="H43" s="418" t="s">
        <v>79</v>
      </c>
      <c r="I43" s="418" t="s">
        <v>80</v>
      </c>
      <c r="J43" s="432">
        <v>46216</v>
      </c>
      <c r="K43" s="318" t="s">
        <v>288</v>
      </c>
      <c r="L43" s="318" t="s">
        <v>288</v>
      </c>
      <c r="M43" s="318" t="s">
        <v>288</v>
      </c>
      <c r="N43" s="318" t="s">
        <v>288</v>
      </c>
      <c r="O43" s="418" t="s">
        <v>194</v>
      </c>
      <c r="P43" s="418" t="s">
        <v>83</v>
      </c>
      <c r="Q43" s="418" t="s">
        <v>219</v>
      </c>
      <c r="R43" s="433" t="s">
        <v>86</v>
      </c>
      <c r="S43" s="433" t="s">
        <v>85</v>
      </c>
      <c r="T43" s="433" t="s">
        <v>85</v>
      </c>
      <c r="U43" s="433" t="s">
        <v>85</v>
      </c>
      <c r="V43" s="433" t="s">
        <v>85</v>
      </c>
      <c r="W43" s="433" t="s">
        <v>85</v>
      </c>
      <c r="X43" s="433" t="s">
        <v>85</v>
      </c>
      <c r="Y43" s="433" t="s">
        <v>85</v>
      </c>
      <c r="Z43" s="433" t="s">
        <v>85</v>
      </c>
      <c r="AA43" s="433" t="s">
        <v>85</v>
      </c>
      <c r="AB43" s="433" t="s">
        <v>85</v>
      </c>
      <c r="AC43" s="433" t="s">
        <v>85</v>
      </c>
      <c r="AD43" s="433" t="s">
        <v>85</v>
      </c>
      <c r="AE43" s="433" t="s">
        <v>85</v>
      </c>
      <c r="AF43" s="433" t="s">
        <v>85</v>
      </c>
      <c r="AG43" s="433" t="s">
        <v>85</v>
      </c>
      <c r="AH43" s="433" t="s">
        <v>85</v>
      </c>
      <c r="AI43" s="433" t="s">
        <v>85</v>
      </c>
      <c r="AJ43" s="433" t="s">
        <v>85</v>
      </c>
      <c r="AK43" s="433" t="s">
        <v>85</v>
      </c>
      <c r="AL43" s="433" t="s">
        <v>85</v>
      </c>
      <c r="AM43" s="433" t="s">
        <v>85</v>
      </c>
      <c r="AN43" s="433" t="s">
        <v>85</v>
      </c>
      <c r="AO43" s="433" t="s">
        <v>85</v>
      </c>
      <c r="AP43" s="433" t="s">
        <v>85</v>
      </c>
      <c r="AQ43" s="124" t="str">
        <f t="shared" si="0"/>
        <v xml:space="preserve">- Públicos
</v>
      </c>
      <c r="AR43" s="150">
        <v>0</v>
      </c>
      <c r="AS43" s="125" t="s">
        <v>85</v>
      </c>
      <c r="AT43" s="145" t="s">
        <v>97</v>
      </c>
      <c r="AU43" s="424" t="str">
        <f>IF(ISERROR(VLOOKUP(AT43,[2]Listas!$A$3:$E$12,3,0)),"",VLOOKUP(AT43,[2]Listas!$A$3:$E$12,3,0))</f>
        <v>No existe excepción de acceso</v>
      </c>
      <c r="AV43" s="424" t="str">
        <f>IF(ISERROR(VLOOKUP(AT43,[2]Listas!$A$3:$E$12,5,0)),"",VLOOKUP(AT43,[2]Listas!$A$3:$E$12,5,0))</f>
        <v>Información pública y de conocimiento general</v>
      </c>
      <c r="AW43" s="424" t="str">
        <f>IF(ISERROR(VLOOKUP(AT43,[2]Listas!$A$3:$E$12,4,0)),"",VLOOKUP(AT43,[2]Listas!$A$3:$E$12,4,0))</f>
        <v>Información publica y de conocimiento general</v>
      </c>
      <c r="AX43" s="424" t="str">
        <f>IF(ISERROR(VLOOKUP(AT43,[2]Listas!$A$3:$E$13,2,0)),"",VLOOKUP(AT43,[2]Listas!$A$3:$E$13,2,0))</f>
        <v>Información Pública</v>
      </c>
      <c r="AY43" s="425" t="s">
        <v>98</v>
      </c>
      <c r="AZ43" s="129">
        <v>46195</v>
      </c>
      <c r="BA43" s="425" t="s">
        <v>127</v>
      </c>
      <c r="BB43" s="426" t="str">
        <f t="shared" si="4"/>
        <v>BAJA</v>
      </c>
      <c r="BC43" s="427" t="s">
        <v>90</v>
      </c>
      <c r="BD43" s="427" t="s">
        <v>90</v>
      </c>
      <c r="BE43" s="434">
        <f t="shared" si="5"/>
        <v>0</v>
      </c>
      <c r="BF43" s="435" t="str">
        <f t="shared" si="3"/>
        <v>No Crítico</v>
      </c>
      <c r="BG43" s="436" t="s">
        <v>5</v>
      </c>
    </row>
  </sheetData>
  <protectedRanges>
    <protectedRange sqref="BB3" name="Rango4"/>
    <protectedRange sqref="AT8:AT43" name="Rango5"/>
    <protectedRange sqref="BG42:BG43 BG8:BG39" name="Rango3_2"/>
    <protectedRange sqref="BB8:BD43" name="Rango4_2"/>
  </protectedRanges>
  <autoFilter ref="A7:BL41" xr:uid="{46A9F898-F155-47A1-B508-A1DB5A792576}"/>
  <conditionalFormatting sqref="A9:C14 F9:N14 A15:A32">
    <cfRule type="cellIs" dxfId="131" priority="1029" operator="equal">
      <formula>""</formula>
    </cfRule>
  </conditionalFormatting>
  <conditionalFormatting sqref="A35:I41">
    <cfRule type="cellIs" dxfId="130" priority="53" operator="equal">
      <formula>""</formula>
    </cfRule>
  </conditionalFormatting>
  <conditionalFormatting sqref="A8:AP8">
    <cfRule type="cellIs" dxfId="129" priority="1023" operator="equal">
      <formula>""</formula>
    </cfRule>
  </conditionalFormatting>
  <conditionalFormatting sqref="B32:I34">
    <cfRule type="cellIs" dxfId="128" priority="562" operator="equal">
      <formula>""</formula>
    </cfRule>
  </conditionalFormatting>
  <conditionalFormatting sqref="B31:AD31">
    <cfRule type="cellIs" dxfId="127" priority="625" operator="equal">
      <formula>""</formula>
    </cfRule>
  </conditionalFormatting>
  <conditionalFormatting sqref="C16:N30">
    <cfRule type="cellIs" dxfId="126" priority="629" operator="equal">
      <formula>""</formula>
    </cfRule>
  </conditionalFormatting>
  <conditionalFormatting sqref="C15:AP15">
    <cfRule type="cellIs" dxfId="125" priority="1001" operator="equal">
      <formula>""</formula>
    </cfRule>
  </conditionalFormatting>
  <conditionalFormatting sqref="J32:J41">
    <cfRule type="cellIs" dxfId="124" priority="1" operator="equal">
      <formula>""</formula>
    </cfRule>
  </conditionalFormatting>
  <conditionalFormatting sqref="K35:N41">
    <cfRule type="cellIs" dxfId="123" priority="406" operator="equal">
      <formula>""</formula>
    </cfRule>
  </conditionalFormatting>
  <conditionalFormatting sqref="K32:AD32">
    <cfRule type="cellIs" dxfId="122" priority="603" operator="equal">
      <formula>""</formula>
    </cfRule>
  </conditionalFormatting>
  <conditionalFormatting sqref="K33:AD33">
    <cfRule type="cellIs" dxfId="121" priority="581" operator="equal">
      <formula>""</formula>
    </cfRule>
  </conditionalFormatting>
  <conditionalFormatting sqref="K34:AD34">
    <cfRule type="cellIs" dxfId="120" priority="558" operator="equal">
      <formula>""</formula>
    </cfRule>
  </conditionalFormatting>
  <conditionalFormatting sqref="O16:Q18">
    <cfRule type="cellIs" dxfId="119" priority="696" operator="equal">
      <formula>""</formula>
    </cfRule>
  </conditionalFormatting>
  <conditionalFormatting sqref="O36:Q41">
    <cfRule type="cellIs" dxfId="118" priority="407" operator="equal">
      <formula>""</formula>
    </cfRule>
  </conditionalFormatting>
  <conditionalFormatting sqref="O26:AD26">
    <cfRule type="cellIs" dxfId="117" priority="803" operator="equal">
      <formula>""</formula>
    </cfRule>
  </conditionalFormatting>
  <conditionalFormatting sqref="O27:AD27">
    <cfRule type="cellIs" dxfId="116" priority="781" operator="equal">
      <formula>""</formula>
    </cfRule>
  </conditionalFormatting>
  <conditionalFormatting sqref="O28:AD28">
    <cfRule type="cellIs" dxfId="115" priority="759" operator="equal">
      <formula>""</formula>
    </cfRule>
  </conditionalFormatting>
  <conditionalFormatting sqref="O29:AD30">
    <cfRule type="cellIs" dxfId="114" priority="737" operator="equal">
      <formula>""</formula>
    </cfRule>
  </conditionalFormatting>
  <conditionalFormatting sqref="O35:AD35">
    <cfRule type="cellIs" dxfId="113" priority="536" operator="equal">
      <formula>""</formula>
    </cfRule>
  </conditionalFormatting>
  <conditionalFormatting sqref="O19:AP19">
    <cfRule type="cellIs" dxfId="112" priority="935" operator="equal">
      <formula>""</formula>
    </cfRule>
  </conditionalFormatting>
  <conditionalFormatting sqref="O20:AP20">
    <cfRule type="cellIs" dxfId="111" priority="913" operator="equal">
      <formula>""</formula>
    </cfRule>
  </conditionalFormatting>
  <conditionalFormatting sqref="O21:AP21">
    <cfRule type="cellIs" dxfId="110" priority="891" operator="equal">
      <formula>""</formula>
    </cfRule>
  </conditionalFormatting>
  <conditionalFormatting sqref="O22:AP22">
    <cfRule type="cellIs" dxfId="109" priority="648" operator="equal">
      <formula>""</formula>
    </cfRule>
  </conditionalFormatting>
  <conditionalFormatting sqref="O23:AP23">
    <cfRule type="cellIs" dxfId="108" priority="869" operator="equal">
      <formula>""</formula>
    </cfRule>
  </conditionalFormatting>
  <conditionalFormatting sqref="O24:AP24">
    <cfRule type="cellIs" dxfId="107" priority="847" operator="equal">
      <formula>""</formula>
    </cfRule>
  </conditionalFormatting>
  <conditionalFormatting sqref="O25:AP25 AE26:AP26">
    <cfRule type="cellIs" dxfId="106" priority="825" operator="equal">
      <formula>""</formula>
    </cfRule>
  </conditionalFormatting>
  <conditionalFormatting sqref="R40">
    <cfRule type="colorScale" priority="384">
      <colorScale>
        <cfvo type="min"/>
        <cfvo type="max"/>
        <color theme="9" tint="0.39997558519241921"/>
        <color rgb="FFFF0000"/>
      </colorScale>
    </cfRule>
    <cfRule type="colorScale" priority="385">
      <colorScale>
        <cfvo type="min"/>
        <cfvo type="max"/>
        <color theme="9"/>
        <color rgb="FFFF0000"/>
      </colorScale>
    </cfRule>
    <cfRule type="colorScale" priority="386">
      <colorScale>
        <cfvo type="min"/>
        <cfvo type="max"/>
        <color theme="9" tint="0.39997558519241921"/>
        <color rgb="FFFF0000"/>
      </colorScale>
    </cfRule>
    <cfRule type="colorScale" priority="387">
      <colorScale>
        <cfvo type="min"/>
        <cfvo type="max"/>
        <color theme="9" tint="0.39997558519241921"/>
        <color rgb="FFFF0000"/>
      </colorScale>
    </cfRule>
    <cfRule type="colorScale" priority="388">
      <colorScale>
        <cfvo type="min"/>
        <cfvo type="max"/>
        <color theme="9"/>
        <color rgb="FFFF0000"/>
      </colorScale>
    </cfRule>
    <cfRule type="colorScale" priority="389">
      <colorScale>
        <cfvo type="min"/>
        <cfvo type="max"/>
        <color theme="9" tint="0.39997558519241921"/>
        <color rgb="FFFF0000"/>
      </colorScale>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olorScale" priority="399">
      <colorScale>
        <cfvo type="min"/>
        <cfvo type="max"/>
        <color theme="9" tint="0.39997558519241921"/>
        <color rgb="FFFF0000"/>
      </colorScale>
    </cfRule>
    <cfRule type="colorScale" priority="400">
      <colorScale>
        <cfvo type="min"/>
        <cfvo type="max"/>
        <color theme="9"/>
        <color rgb="FFFF0000"/>
      </colorScale>
    </cfRule>
    <cfRule type="colorScale" priority="401">
      <colorScale>
        <cfvo type="min"/>
        <cfvo type="max"/>
        <color theme="9" tint="0.39997558519241921"/>
        <color rgb="FFFF0000"/>
      </colorScale>
    </cfRule>
    <cfRule type="cellIs" dxfId="105" priority="402" operator="equal">
      <formula>""</formula>
    </cfRule>
    <cfRule type="colorScale" priority="403">
      <colorScale>
        <cfvo type="min"/>
        <cfvo type="max"/>
        <color theme="9" tint="0.39997558519241921"/>
        <color rgb="FFFF0000"/>
      </colorScale>
    </cfRule>
    <cfRule type="colorScale" priority="404">
      <colorScale>
        <cfvo type="min"/>
        <cfvo type="max"/>
        <color theme="9"/>
        <color rgb="FFFF0000"/>
      </colorScale>
    </cfRule>
    <cfRule type="colorScale" priority="405">
      <colorScale>
        <cfvo type="min"/>
        <cfvo type="max"/>
        <color theme="9" tint="0.39997558519241921"/>
        <color rgb="FFFF0000"/>
      </colorScale>
    </cfRule>
  </conditionalFormatting>
  <conditionalFormatting sqref="R41">
    <cfRule type="colorScale" priority="362">
      <colorScale>
        <cfvo type="min"/>
        <cfvo type="max"/>
        <color theme="9" tint="0.39997558519241921"/>
        <color rgb="FFFF0000"/>
      </colorScale>
    </cfRule>
    <cfRule type="colorScale" priority="363">
      <colorScale>
        <cfvo type="min"/>
        <cfvo type="max"/>
        <color theme="9"/>
        <color rgb="FFFF0000"/>
      </colorScale>
    </cfRule>
    <cfRule type="colorScale" priority="364">
      <colorScale>
        <cfvo type="min"/>
        <cfvo type="max"/>
        <color theme="9" tint="0.39997558519241921"/>
        <color rgb="FFFF0000"/>
      </colorScale>
    </cfRule>
    <cfRule type="colorScale" priority="365">
      <colorScale>
        <cfvo type="min"/>
        <cfvo type="max"/>
        <color theme="9" tint="0.39997558519241921"/>
        <color rgb="FFFF0000"/>
      </colorScale>
    </cfRule>
    <cfRule type="colorScale" priority="366">
      <colorScale>
        <cfvo type="min"/>
        <cfvo type="max"/>
        <color theme="9"/>
        <color rgb="FFFF0000"/>
      </colorScale>
    </cfRule>
    <cfRule type="colorScale" priority="367">
      <colorScale>
        <cfvo type="min"/>
        <cfvo type="max"/>
        <color theme="9" tint="0.39997558519241921"/>
        <color rgb="FFFF0000"/>
      </colorScale>
    </cfRule>
    <cfRule type="colorScale" priority="368">
      <colorScale>
        <cfvo type="min"/>
        <cfvo type="max"/>
        <color theme="9" tint="0.39997558519241921"/>
        <color rgb="FFFF0000"/>
      </colorScale>
    </cfRule>
    <cfRule type="colorScale" priority="369">
      <colorScale>
        <cfvo type="min"/>
        <cfvo type="max"/>
        <color theme="9"/>
        <color rgb="FFFF0000"/>
      </colorScale>
    </cfRule>
    <cfRule type="colorScale" priority="370">
      <colorScale>
        <cfvo type="min"/>
        <cfvo type="max"/>
        <color theme="9" tint="0.39997558519241921"/>
        <color rgb="FFFF0000"/>
      </colorScale>
    </cfRule>
    <cfRule type="colorScale" priority="371">
      <colorScale>
        <cfvo type="min"/>
        <cfvo type="max"/>
        <color theme="9" tint="0.39997558519241921"/>
        <color rgb="FFFF0000"/>
      </colorScale>
    </cfRule>
    <cfRule type="colorScale" priority="372">
      <colorScale>
        <cfvo type="min"/>
        <cfvo type="max"/>
        <color theme="9"/>
        <color rgb="FFFF0000"/>
      </colorScale>
    </cfRule>
    <cfRule type="colorScale" priority="373">
      <colorScale>
        <cfvo type="min"/>
        <cfvo type="max"/>
        <color theme="9" tint="0.39997558519241921"/>
        <color rgb="FFFF0000"/>
      </colorScale>
    </cfRule>
    <cfRule type="colorScale" priority="374">
      <colorScale>
        <cfvo type="min"/>
        <cfvo type="max"/>
        <color theme="9" tint="0.39997558519241921"/>
        <color rgb="FFFF0000"/>
      </colorScale>
    </cfRule>
    <cfRule type="colorScale" priority="375">
      <colorScale>
        <cfvo type="min"/>
        <cfvo type="max"/>
        <color theme="9"/>
        <color rgb="FFFF0000"/>
      </colorScale>
    </cfRule>
    <cfRule type="colorScale" priority="376">
      <colorScale>
        <cfvo type="min"/>
        <cfvo type="max"/>
        <color theme="9" tint="0.39997558519241921"/>
        <color rgb="FFFF0000"/>
      </colorScale>
    </cfRule>
    <cfRule type="colorScale" priority="377">
      <colorScale>
        <cfvo type="min"/>
        <cfvo type="max"/>
        <color theme="9" tint="0.39997558519241921"/>
        <color rgb="FFFF0000"/>
      </colorScale>
    </cfRule>
    <cfRule type="colorScale" priority="378">
      <colorScale>
        <cfvo type="min"/>
        <cfvo type="max"/>
        <color theme="9"/>
        <color rgb="FFFF0000"/>
      </colorScale>
    </cfRule>
    <cfRule type="colorScale" priority="379">
      <colorScale>
        <cfvo type="min"/>
        <cfvo type="max"/>
        <color theme="9" tint="0.39997558519241921"/>
        <color rgb="FFFF0000"/>
      </colorScale>
    </cfRule>
    <cfRule type="cellIs" dxfId="104" priority="380" operator="equal">
      <formula>""</formula>
    </cfRule>
    <cfRule type="colorScale" priority="381">
      <colorScale>
        <cfvo type="min"/>
        <cfvo type="max"/>
        <color theme="9" tint="0.39997558519241921"/>
        <color rgb="FFFF0000"/>
      </colorScale>
    </cfRule>
    <cfRule type="colorScale" priority="382">
      <colorScale>
        <cfvo type="min"/>
        <cfvo type="max"/>
        <color theme="9"/>
        <color rgb="FFFF0000"/>
      </colorScale>
    </cfRule>
    <cfRule type="colorScale" priority="383">
      <colorScale>
        <cfvo type="min"/>
        <cfvo type="max"/>
        <color theme="9" tint="0.39997558519241921"/>
        <color rgb="FFFF0000"/>
      </colorScale>
    </cfRule>
  </conditionalFormatting>
  <conditionalFormatting sqref="R16:U16">
    <cfRule type="colorScale" priority="697">
      <colorScale>
        <cfvo type="min"/>
        <cfvo type="max"/>
        <color theme="9" tint="0.39997558519241921"/>
        <color rgb="FFFF0000"/>
      </colorScale>
    </cfRule>
    <cfRule type="colorScale" priority="698">
      <colorScale>
        <cfvo type="min"/>
        <cfvo type="max"/>
        <color theme="9"/>
        <color rgb="FFFF0000"/>
      </colorScale>
    </cfRule>
    <cfRule type="colorScale" priority="699">
      <colorScale>
        <cfvo type="min"/>
        <cfvo type="max"/>
        <color theme="9" tint="0.39997558519241921"/>
        <color rgb="FFFF0000"/>
      </colorScale>
    </cfRule>
    <cfRule type="colorScale" priority="700">
      <colorScale>
        <cfvo type="min"/>
        <cfvo type="max"/>
        <color theme="9" tint="0.39997558519241921"/>
        <color rgb="FFFF0000"/>
      </colorScale>
    </cfRule>
    <cfRule type="colorScale" priority="701">
      <colorScale>
        <cfvo type="min"/>
        <cfvo type="max"/>
        <color theme="9"/>
        <color rgb="FFFF0000"/>
      </colorScale>
    </cfRule>
    <cfRule type="colorScale" priority="702">
      <colorScale>
        <cfvo type="min"/>
        <cfvo type="max"/>
        <color theme="9" tint="0.39997558519241921"/>
        <color rgb="FFFF0000"/>
      </colorScale>
    </cfRule>
    <cfRule type="colorScale" priority="703">
      <colorScale>
        <cfvo type="min"/>
        <cfvo type="max"/>
        <color theme="9" tint="0.39997558519241921"/>
        <color rgb="FFFF0000"/>
      </colorScale>
    </cfRule>
    <cfRule type="colorScale" priority="704">
      <colorScale>
        <cfvo type="min"/>
        <cfvo type="max"/>
        <color theme="9"/>
        <color rgb="FFFF0000"/>
      </colorScale>
    </cfRule>
    <cfRule type="colorScale" priority="705">
      <colorScale>
        <cfvo type="min"/>
        <cfvo type="max"/>
        <color theme="9" tint="0.39997558519241921"/>
        <color rgb="FFFF0000"/>
      </colorScale>
    </cfRule>
    <cfRule type="colorScale" priority="706">
      <colorScale>
        <cfvo type="min"/>
        <cfvo type="max"/>
        <color theme="9" tint="0.39997558519241921"/>
        <color rgb="FFFF0000"/>
      </colorScale>
    </cfRule>
    <cfRule type="colorScale" priority="707">
      <colorScale>
        <cfvo type="min"/>
        <cfvo type="max"/>
        <color theme="9"/>
        <color rgb="FFFF0000"/>
      </colorScale>
    </cfRule>
    <cfRule type="colorScale" priority="708">
      <colorScale>
        <cfvo type="min"/>
        <cfvo type="max"/>
        <color theme="9" tint="0.39997558519241921"/>
        <color rgb="FFFF0000"/>
      </colorScale>
    </cfRule>
    <cfRule type="colorScale" priority="709">
      <colorScale>
        <cfvo type="min"/>
        <cfvo type="max"/>
        <color theme="9" tint="0.39997558519241921"/>
        <color rgb="FFFF0000"/>
      </colorScale>
    </cfRule>
    <cfRule type="colorScale" priority="710">
      <colorScale>
        <cfvo type="min"/>
        <cfvo type="max"/>
        <color theme="9"/>
        <color rgb="FFFF0000"/>
      </colorScale>
    </cfRule>
    <cfRule type="colorScale" priority="711">
      <colorScale>
        <cfvo type="min"/>
        <cfvo type="max"/>
        <color theme="9" tint="0.39997558519241921"/>
        <color rgb="FFFF0000"/>
      </colorScale>
    </cfRule>
    <cfRule type="colorScale" priority="712">
      <colorScale>
        <cfvo type="min"/>
        <cfvo type="max"/>
        <color theme="9" tint="0.39997558519241921"/>
        <color rgb="FFFF0000"/>
      </colorScale>
    </cfRule>
    <cfRule type="colorScale" priority="713">
      <colorScale>
        <cfvo type="min"/>
        <cfvo type="max"/>
        <color theme="9"/>
        <color rgb="FFFF0000"/>
      </colorScale>
    </cfRule>
    <cfRule type="colorScale" priority="714">
      <colorScale>
        <cfvo type="min"/>
        <cfvo type="max"/>
        <color theme="9" tint="0.39997558519241921"/>
        <color rgb="FFFF0000"/>
      </colorScale>
    </cfRule>
    <cfRule type="cellIs" dxfId="103" priority="715" operator="equal">
      <formula>""</formula>
    </cfRule>
    <cfRule type="colorScale" priority="716">
      <colorScale>
        <cfvo type="min"/>
        <cfvo type="max"/>
        <color theme="9" tint="0.39997558519241921"/>
        <color rgb="FFFF0000"/>
      </colorScale>
    </cfRule>
    <cfRule type="colorScale" priority="717">
      <colorScale>
        <cfvo type="min"/>
        <cfvo type="max"/>
        <color theme="9"/>
        <color rgb="FFFF0000"/>
      </colorScale>
    </cfRule>
    <cfRule type="colorScale" priority="718">
      <colorScale>
        <cfvo type="min"/>
        <cfvo type="max"/>
        <color theme="9" tint="0.39997558519241921"/>
        <color rgb="FFFF0000"/>
      </colorScale>
    </cfRule>
  </conditionalFormatting>
  <conditionalFormatting sqref="R18:U18">
    <cfRule type="colorScale" priority="652">
      <colorScale>
        <cfvo type="min"/>
        <cfvo type="max"/>
        <color theme="9" tint="0.39997558519241921"/>
        <color rgb="FFFF0000"/>
      </colorScale>
    </cfRule>
    <cfRule type="colorScale" priority="653">
      <colorScale>
        <cfvo type="min"/>
        <cfvo type="max"/>
        <color theme="9"/>
        <color rgb="FFFF0000"/>
      </colorScale>
    </cfRule>
    <cfRule type="colorScale" priority="654">
      <colorScale>
        <cfvo type="min"/>
        <cfvo type="max"/>
        <color theme="9" tint="0.39997558519241921"/>
        <color rgb="FFFF0000"/>
      </colorScale>
    </cfRule>
    <cfRule type="colorScale" priority="655">
      <colorScale>
        <cfvo type="min"/>
        <cfvo type="max"/>
        <color theme="9" tint="0.39997558519241921"/>
        <color rgb="FFFF0000"/>
      </colorScale>
    </cfRule>
    <cfRule type="colorScale" priority="656">
      <colorScale>
        <cfvo type="min"/>
        <cfvo type="max"/>
        <color theme="9"/>
        <color rgb="FFFF0000"/>
      </colorScale>
    </cfRule>
    <cfRule type="colorScale" priority="657">
      <colorScale>
        <cfvo type="min"/>
        <cfvo type="max"/>
        <color theme="9" tint="0.39997558519241921"/>
        <color rgb="FFFF0000"/>
      </colorScale>
    </cfRule>
    <cfRule type="colorScale" priority="658">
      <colorScale>
        <cfvo type="min"/>
        <cfvo type="max"/>
        <color theme="9" tint="0.39997558519241921"/>
        <color rgb="FFFF0000"/>
      </colorScale>
    </cfRule>
    <cfRule type="colorScale" priority="659">
      <colorScale>
        <cfvo type="min"/>
        <cfvo type="max"/>
        <color theme="9"/>
        <color rgb="FFFF0000"/>
      </colorScale>
    </cfRule>
    <cfRule type="colorScale" priority="660">
      <colorScale>
        <cfvo type="min"/>
        <cfvo type="max"/>
        <color theme="9" tint="0.39997558519241921"/>
        <color rgb="FFFF0000"/>
      </colorScale>
    </cfRule>
    <cfRule type="colorScale" priority="661">
      <colorScale>
        <cfvo type="min"/>
        <cfvo type="max"/>
        <color theme="9" tint="0.39997558519241921"/>
        <color rgb="FFFF0000"/>
      </colorScale>
    </cfRule>
    <cfRule type="colorScale" priority="662">
      <colorScale>
        <cfvo type="min"/>
        <cfvo type="max"/>
        <color theme="9"/>
        <color rgb="FFFF0000"/>
      </colorScale>
    </cfRule>
    <cfRule type="colorScale" priority="663">
      <colorScale>
        <cfvo type="min"/>
        <cfvo type="max"/>
        <color theme="9" tint="0.39997558519241921"/>
        <color rgb="FFFF0000"/>
      </colorScale>
    </cfRule>
    <cfRule type="colorScale" priority="664">
      <colorScale>
        <cfvo type="min"/>
        <cfvo type="max"/>
        <color theme="9" tint="0.39997558519241921"/>
        <color rgb="FFFF0000"/>
      </colorScale>
    </cfRule>
    <cfRule type="colorScale" priority="665">
      <colorScale>
        <cfvo type="min"/>
        <cfvo type="max"/>
        <color theme="9"/>
        <color rgb="FFFF0000"/>
      </colorScale>
    </cfRule>
    <cfRule type="colorScale" priority="666">
      <colorScale>
        <cfvo type="min"/>
        <cfvo type="max"/>
        <color theme="9" tint="0.39997558519241921"/>
        <color rgb="FFFF0000"/>
      </colorScale>
    </cfRule>
    <cfRule type="colorScale" priority="667">
      <colorScale>
        <cfvo type="min"/>
        <cfvo type="max"/>
        <color theme="9" tint="0.39997558519241921"/>
        <color rgb="FFFF0000"/>
      </colorScale>
    </cfRule>
    <cfRule type="colorScale" priority="668">
      <colorScale>
        <cfvo type="min"/>
        <cfvo type="max"/>
        <color theme="9"/>
        <color rgb="FFFF0000"/>
      </colorScale>
    </cfRule>
    <cfRule type="colorScale" priority="669">
      <colorScale>
        <cfvo type="min"/>
        <cfvo type="max"/>
        <color theme="9" tint="0.39997558519241921"/>
        <color rgb="FFFF0000"/>
      </colorScale>
    </cfRule>
    <cfRule type="cellIs" dxfId="102" priority="670" operator="equal">
      <formula>""</formula>
    </cfRule>
    <cfRule type="colorScale" priority="671">
      <colorScale>
        <cfvo type="min"/>
        <cfvo type="max"/>
        <color theme="9" tint="0.39997558519241921"/>
        <color rgb="FFFF0000"/>
      </colorScale>
    </cfRule>
    <cfRule type="colorScale" priority="672">
      <colorScale>
        <cfvo type="min"/>
        <cfvo type="max"/>
        <color theme="9"/>
        <color rgb="FFFF0000"/>
      </colorScale>
    </cfRule>
    <cfRule type="colorScale" priority="673">
      <colorScale>
        <cfvo type="min"/>
        <cfvo type="max"/>
        <color theme="9" tint="0.39997558519241921"/>
        <color rgb="FFFF0000"/>
      </colorScale>
    </cfRule>
  </conditionalFormatting>
  <conditionalFormatting sqref="R26:AD26">
    <cfRule type="colorScale" priority="785">
      <colorScale>
        <cfvo type="min"/>
        <cfvo type="max"/>
        <color theme="9" tint="0.39997558519241921"/>
        <color rgb="FFFF0000"/>
      </colorScale>
    </cfRule>
    <cfRule type="colorScale" priority="786">
      <colorScale>
        <cfvo type="min"/>
        <cfvo type="max"/>
        <color theme="9"/>
        <color rgb="FFFF0000"/>
      </colorScale>
    </cfRule>
    <cfRule type="colorScale" priority="787">
      <colorScale>
        <cfvo type="min"/>
        <cfvo type="max"/>
        <color theme="9" tint="0.39997558519241921"/>
        <color rgb="FFFF0000"/>
      </colorScale>
    </cfRule>
    <cfRule type="colorScale" priority="788">
      <colorScale>
        <cfvo type="min"/>
        <cfvo type="max"/>
        <color theme="9" tint="0.39997558519241921"/>
        <color rgb="FFFF0000"/>
      </colorScale>
    </cfRule>
    <cfRule type="colorScale" priority="789">
      <colorScale>
        <cfvo type="min"/>
        <cfvo type="max"/>
        <color theme="9"/>
        <color rgb="FFFF0000"/>
      </colorScale>
    </cfRule>
    <cfRule type="colorScale" priority="790">
      <colorScale>
        <cfvo type="min"/>
        <cfvo type="max"/>
        <color theme="9" tint="0.39997558519241921"/>
        <color rgb="FFFF0000"/>
      </colorScale>
    </cfRule>
    <cfRule type="colorScale" priority="791">
      <colorScale>
        <cfvo type="min"/>
        <cfvo type="max"/>
        <color theme="9" tint="0.39997558519241921"/>
        <color rgb="FFFF0000"/>
      </colorScale>
    </cfRule>
    <cfRule type="colorScale" priority="792">
      <colorScale>
        <cfvo type="min"/>
        <cfvo type="max"/>
        <color theme="9"/>
        <color rgb="FFFF0000"/>
      </colorScale>
    </cfRule>
    <cfRule type="colorScale" priority="793">
      <colorScale>
        <cfvo type="min"/>
        <cfvo type="max"/>
        <color theme="9" tint="0.39997558519241921"/>
        <color rgb="FFFF0000"/>
      </colorScale>
    </cfRule>
    <cfRule type="colorScale" priority="794">
      <colorScale>
        <cfvo type="min"/>
        <cfvo type="max"/>
        <color theme="9" tint="0.39997558519241921"/>
        <color rgb="FFFF0000"/>
      </colorScale>
    </cfRule>
    <cfRule type="colorScale" priority="795">
      <colorScale>
        <cfvo type="min"/>
        <cfvo type="max"/>
        <color theme="9"/>
        <color rgb="FFFF0000"/>
      </colorScale>
    </cfRule>
    <cfRule type="colorScale" priority="796">
      <colorScale>
        <cfvo type="min"/>
        <cfvo type="max"/>
        <color theme="9" tint="0.39997558519241921"/>
        <color rgb="FFFF0000"/>
      </colorScale>
    </cfRule>
    <cfRule type="colorScale" priority="797">
      <colorScale>
        <cfvo type="min"/>
        <cfvo type="max"/>
        <color theme="9" tint="0.39997558519241921"/>
        <color rgb="FFFF0000"/>
      </colorScale>
    </cfRule>
    <cfRule type="colorScale" priority="798">
      <colorScale>
        <cfvo type="min"/>
        <cfvo type="max"/>
        <color theme="9"/>
        <color rgb="FFFF0000"/>
      </colorScale>
    </cfRule>
    <cfRule type="colorScale" priority="799">
      <colorScale>
        <cfvo type="min"/>
        <cfvo type="max"/>
        <color theme="9" tint="0.39997558519241921"/>
        <color rgb="FFFF0000"/>
      </colorScale>
    </cfRule>
    <cfRule type="colorScale" priority="800">
      <colorScale>
        <cfvo type="min"/>
        <cfvo type="max"/>
        <color theme="9" tint="0.39997558519241921"/>
        <color rgb="FFFF0000"/>
      </colorScale>
    </cfRule>
    <cfRule type="colorScale" priority="801">
      <colorScale>
        <cfvo type="min"/>
        <cfvo type="max"/>
        <color theme="9"/>
        <color rgb="FFFF0000"/>
      </colorScale>
    </cfRule>
    <cfRule type="colorScale" priority="802">
      <colorScale>
        <cfvo type="min"/>
        <cfvo type="max"/>
        <color theme="9" tint="0.39997558519241921"/>
        <color rgb="FFFF0000"/>
      </colorScale>
    </cfRule>
    <cfRule type="colorScale" priority="804">
      <colorScale>
        <cfvo type="min"/>
        <cfvo type="max"/>
        <color theme="9" tint="0.39997558519241921"/>
        <color rgb="FFFF0000"/>
      </colorScale>
    </cfRule>
    <cfRule type="colorScale" priority="805">
      <colorScale>
        <cfvo type="min"/>
        <cfvo type="max"/>
        <color theme="9"/>
        <color rgb="FFFF0000"/>
      </colorScale>
    </cfRule>
    <cfRule type="colorScale" priority="806">
      <colorScale>
        <cfvo type="min"/>
        <cfvo type="max"/>
        <color theme="9" tint="0.39997558519241921"/>
        <color rgb="FFFF0000"/>
      </colorScale>
    </cfRule>
  </conditionalFormatting>
  <conditionalFormatting sqref="R27:AD27">
    <cfRule type="colorScale" priority="763">
      <colorScale>
        <cfvo type="min"/>
        <cfvo type="max"/>
        <color theme="9" tint="0.39997558519241921"/>
        <color rgb="FFFF0000"/>
      </colorScale>
    </cfRule>
    <cfRule type="colorScale" priority="764">
      <colorScale>
        <cfvo type="min"/>
        <cfvo type="max"/>
        <color theme="9"/>
        <color rgb="FFFF0000"/>
      </colorScale>
    </cfRule>
    <cfRule type="colorScale" priority="765">
      <colorScale>
        <cfvo type="min"/>
        <cfvo type="max"/>
        <color theme="9" tint="0.39997558519241921"/>
        <color rgb="FFFF0000"/>
      </colorScale>
    </cfRule>
    <cfRule type="colorScale" priority="766">
      <colorScale>
        <cfvo type="min"/>
        <cfvo type="max"/>
        <color theme="9" tint="0.39997558519241921"/>
        <color rgb="FFFF0000"/>
      </colorScale>
    </cfRule>
    <cfRule type="colorScale" priority="767">
      <colorScale>
        <cfvo type="min"/>
        <cfvo type="max"/>
        <color theme="9"/>
        <color rgb="FFFF0000"/>
      </colorScale>
    </cfRule>
    <cfRule type="colorScale" priority="768">
      <colorScale>
        <cfvo type="min"/>
        <cfvo type="max"/>
        <color theme="9" tint="0.39997558519241921"/>
        <color rgb="FFFF0000"/>
      </colorScale>
    </cfRule>
    <cfRule type="colorScale" priority="769">
      <colorScale>
        <cfvo type="min"/>
        <cfvo type="max"/>
        <color theme="9" tint="0.39997558519241921"/>
        <color rgb="FFFF0000"/>
      </colorScale>
    </cfRule>
    <cfRule type="colorScale" priority="770">
      <colorScale>
        <cfvo type="min"/>
        <cfvo type="max"/>
        <color theme="9"/>
        <color rgb="FFFF0000"/>
      </colorScale>
    </cfRule>
    <cfRule type="colorScale" priority="771">
      <colorScale>
        <cfvo type="min"/>
        <cfvo type="max"/>
        <color theme="9" tint="0.39997558519241921"/>
        <color rgb="FFFF0000"/>
      </colorScale>
    </cfRule>
    <cfRule type="colorScale" priority="772">
      <colorScale>
        <cfvo type="min"/>
        <cfvo type="max"/>
        <color theme="9" tint="0.39997558519241921"/>
        <color rgb="FFFF0000"/>
      </colorScale>
    </cfRule>
    <cfRule type="colorScale" priority="773">
      <colorScale>
        <cfvo type="min"/>
        <cfvo type="max"/>
        <color theme="9"/>
        <color rgb="FFFF0000"/>
      </colorScale>
    </cfRule>
    <cfRule type="colorScale" priority="774">
      <colorScale>
        <cfvo type="min"/>
        <cfvo type="max"/>
        <color theme="9" tint="0.39997558519241921"/>
        <color rgb="FFFF0000"/>
      </colorScale>
    </cfRule>
    <cfRule type="colorScale" priority="775">
      <colorScale>
        <cfvo type="min"/>
        <cfvo type="max"/>
        <color theme="9" tint="0.39997558519241921"/>
        <color rgb="FFFF0000"/>
      </colorScale>
    </cfRule>
    <cfRule type="colorScale" priority="776">
      <colorScale>
        <cfvo type="min"/>
        <cfvo type="max"/>
        <color theme="9"/>
        <color rgb="FFFF0000"/>
      </colorScale>
    </cfRule>
    <cfRule type="colorScale" priority="777">
      <colorScale>
        <cfvo type="min"/>
        <cfvo type="max"/>
        <color theme="9" tint="0.39997558519241921"/>
        <color rgb="FFFF0000"/>
      </colorScale>
    </cfRule>
    <cfRule type="colorScale" priority="778">
      <colorScale>
        <cfvo type="min"/>
        <cfvo type="max"/>
        <color theme="9" tint="0.39997558519241921"/>
        <color rgb="FFFF0000"/>
      </colorScale>
    </cfRule>
    <cfRule type="colorScale" priority="779">
      <colorScale>
        <cfvo type="min"/>
        <cfvo type="max"/>
        <color theme="9"/>
        <color rgb="FFFF0000"/>
      </colorScale>
    </cfRule>
    <cfRule type="colorScale" priority="780">
      <colorScale>
        <cfvo type="min"/>
        <cfvo type="max"/>
        <color theme="9" tint="0.39997558519241921"/>
        <color rgb="FFFF0000"/>
      </colorScale>
    </cfRule>
    <cfRule type="colorScale" priority="782">
      <colorScale>
        <cfvo type="min"/>
        <cfvo type="max"/>
        <color theme="9" tint="0.39997558519241921"/>
        <color rgb="FFFF0000"/>
      </colorScale>
    </cfRule>
    <cfRule type="colorScale" priority="783">
      <colorScale>
        <cfvo type="min"/>
        <cfvo type="max"/>
        <color theme="9"/>
        <color rgb="FFFF0000"/>
      </colorScale>
    </cfRule>
    <cfRule type="colorScale" priority="784">
      <colorScale>
        <cfvo type="min"/>
        <cfvo type="max"/>
        <color theme="9" tint="0.39997558519241921"/>
        <color rgb="FFFF0000"/>
      </colorScale>
    </cfRule>
  </conditionalFormatting>
  <conditionalFormatting sqref="R28:AD28">
    <cfRule type="colorScale" priority="741">
      <colorScale>
        <cfvo type="min"/>
        <cfvo type="max"/>
        <color theme="9" tint="0.39997558519241921"/>
        <color rgb="FFFF0000"/>
      </colorScale>
    </cfRule>
    <cfRule type="colorScale" priority="742">
      <colorScale>
        <cfvo type="min"/>
        <cfvo type="max"/>
        <color theme="9"/>
        <color rgb="FFFF0000"/>
      </colorScale>
    </cfRule>
    <cfRule type="colorScale" priority="743">
      <colorScale>
        <cfvo type="min"/>
        <cfvo type="max"/>
        <color theme="9" tint="0.39997558519241921"/>
        <color rgb="FFFF0000"/>
      </colorScale>
    </cfRule>
    <cfRule type="colorScale" priority="744">
      <colorScale>
        <cfvo type="min"/>
        <cfvo type="max"/>
        <color theme="9" tint="0.39997558519241921"/>
        <color rgb="FFFF0000"/>
      </colorScale>
    </cfRule>
    <cfRule type="colorScale" priority="745">
      <colorScale>
        <cfvo type="min"/>
        <cfvo type="max"/>
        <color theme="9"/>
        <color rgb="FFFF0000"/>
      </colorScale>
    </cfRule>
    <cfRule type="colorScale" priority="746">
      <colorScale>
        <cfvo type="min"/>
        <cfvo type="max"/>
        <color theme="9" tint="0.39997558519241921"/>
        <color rgb="FFFF0000"/>
      </colorScale>
    </cfRule>
    <cfRule type="colorScale" priority="747">
      <colorScale>
        <cfvo type="min"/>
        <cfvo type="max"/>
        <color theme="9" tint="0.39997558519241921"/>
        <color rgb="FFFF0000"/>
      </colorScale>
    </cfRule>
    <cfRule type="colorScale" priority="748">
      <colorScale>
        <cfvo type="min"/>
        <cfvo type="max"/>
        <color theme="9"/>
        <color rgb="FFFF0000"/>
      </colorScale>
    </cfRule>
    <cfRule type="colorScale" priority="749">
      <colorScale>
        <cfvo type="min"/>
        <cfvo type="max"/>
        <color theme="9" tint="0.39997558519241921"/>
        <color rgb="FFFF0000"/>
      </colorScale>
    </cfRule>
    <cfRule type="colorScale" priority="750">
      <colorScale>
        <cfvo type="min"/>
        <cfvo type="max"/>
        <color theme="9" tint="0.39997558519241921"/>
        <color rgb="FFFF0000"/>
      </colorScale>
    </cfRule>
    <cfRule type="colorScale" priority="751">
      <colorScale>
        <cfvo type="min"/>
        <cfvo type="max"/>
        <color theme="9"/>
        <color rgb="FFFF0000"/>
      </colorScale>
    </cfRule>
    <cfRule type="colorScale" priority="752">
      <colorScale>
        <cfvo type="min"/>
        <cfvo type="max"/>
        <color theme="9" tint="0.39997558519241921"/>
        <color rgb="FFFF0000"/>
      </colorScale>
    </cfRule>
    <cfRule type="colorScale" priority="753">
      <colorScale>
        <cfvo type="min"/>
        <cfvo type="max"/>
        <color theme="9" tint="0.39997558519241921"/>
        <color rgb="FFFF0000"/>
      </colorScale>
    </cfRule>
    <cfRule type="colorScale" priority="754">
      <colorScale>
        <cfvo type="min"/>
        <cfvo type="max"/>
        <color theme="9"/>
        <color rgb="FFFF0000"/>
      </colorScale>
    </cfRule>
    <cfRule type="colorScale" priority="755">
      <colorScale>
        <cfvo type="min"/>
        <cfvo type="max"/>
        <color theme="9" tint="0.39997558519241921"/>
        <color rgb="FFFF0000"/>
      </colorScale>
    </cfRule>
    <cfRule type="colorScale" priority="756">
      <colorScale>
        <cfvo type="min"/>
        <cfvo type="max"/>
        <color theme="9" tint="0.39997558519241921"/>
        <color rgb="FFFF0000"/>
      </colorScale>
    </cfRule>
    <cfRule type="colorScale" priority="757">
      <colorScale>
        <cfvo type="min"/>
        <cfvo type="max"/>
        <color theme="9"/>
        <color rgb="FFFF0000"/>
      </colorScale>
    </cfRule>
    <cfRule type="colorScale" priority="758">
      <colorScale>
        <cfvo type="min"/>
        <cfvo type="max"/>
        <color theme="9" tint="0.39997558519241921"/>
        <color rgb="FFFF0000"/>
      </colorScale>
    </cfRule>
    <cfRule type="colorScale" priority="760">
      <colorScale>
        <cfvo type="min"/>
        <cfvo type="max"/>
        <color theme="9" tint="0.39997558519241921"/>
        <color rgb="FFFF0000"/>
      </colorScale>
    </cfRule>
    <cfRule type="colorScale" priority="761">
      <colorScale>
        <cfvo type="min"/>
        <cfvo type="max"/>
        <color theme="9"/>
        <color rgb="FFFF0000"/>
      </colorScale>
    </cfRule>
    <cfRule type="colorScale" priority="762">
      <colorScale>
        <cfvo type="min"/>
        <cfvo type="max"/>
        <color theme="9" tint="0.39997558519241921"/>
        <color rgb="FFFF0000"/>
      </colorScale>
    </cfRule>
  </conditionalFormatting>
  <conditionalFormatting sqref="R29:AD30">
    <cfRule type="colorScale" priority="719">
      <colorScale>
        <cfvo type="min"/>
        <cfvo type="max"/>
        <color theme="9" tint="0.39997558519241921"/>
        <color rgb="FFFF0000"/>
      </colorScale>
    </cfRule>
    <cfRule type="colorScale" priority="720">
      <colorScale>
        <cfvo type="min"/>
        <cfvo type="max"/>
        <color theme="9"/>
        <color rgb="FFFF0000"/>
      </colorScale>
    </cfRule>
    <cfRule type="colorScale" priority="721">
      <colorScale>
        <cfvo type="min"/>
        <cfvo type="max"/>
        <color theme="9" tint="0.39997558519241921"/>
        <color rgb="FFFF0000"/>
      </colorScale>
    </cfRule>
    <cfRule type="colorScale" priority="722">
      <colorScale>
        <cfvo type="min"/>
        <cfvo type="max"/>
        <color theme="9" tint="0.39997558519241921"/>
        <color rgb="FFFF0000"/>
      </colorScale>
    </cfRule>
    <cfRule type="colorScale" priority="723">
      <colorScale>
        <cfvo type="min"/>
        <cfvo type="max"/>
        <color theme="9"/>
        <color rgb="FFFF0000"/>
      </colorScale>
    </cfRule>
    <cfRule type="colorScale" priority="724">
      <colorScale>
        <cfvo type="min"/>
        <cfvo type="max"/>
        <color theme="9" tint="0.39997558519241921"/>
        <color rgb="FFFF0000"/>
      </colorScale>
    </cfRule>
    <cfRule type="colorScale" priority="725">
      <colorScale>
        <cfvo type="min"/>
        <cfvo type="max"/>
        <color theme="9" tint="0.39997558519241921"/>
        <color rgb="FFFF0000"/>
      </colorScale>
    </cfRule>
    <cfRule type="colorScale" priority="726">
      <colorScale>
        <cfvo type="min"/>
        <cfvo type="max"/>
        <color theme="9"/>
        <color rgb="FFFF0000"/>
      </colorScale>
    </cfRule>
    <cfRule type="colorScale" priority="727">
      <colorScale>
        <cfvo type="min"/>
        <cfvo type="max"/>
        <color theme="9" tint="0.39997558519241921"/>
        <color rgb="FFFF0000"/>
      </colorScale>
    </cfRule>
    <cfRule type="colorScale" priority="728">
      <colorScale>
        <cfvo type="min"/>
        <cfvo type="max"/>
        <color theme="9" tint="0.39997558519241921"/>
        <color rgb="FFFF0000"/>
      </colorScale>
    </cfRule>
    <cfRule type="colorScale" priority="729">
      <colorScale>
        <cfvo type="min"/>
        <cfvo type="max"/>
        <color theme="9"/>
        <color rgb="FFFF0000"/>
      </colorScale>
    </cfRule>
    <cfRule type="colorScale" priority="730">
      <colorScale>
        <cfvo type="min"/>
        <cfvo type="max"/>
        <color theme="9" tint="0.39997558519241921"/>
        <color rgb="FFFF0000"/>
      </colorScale>
    </cfRule>
    <cfRule type="colorScale" priority="731">
      <colorScale>
        <cfvo type="min"/>
        <cfvo type="max"/>
        <color theme="9" tint="0.39997558519241921"/>
        <color rgb="FFFF0000"/>
      </colorScale>
    </cfRule>
    <cfRule type="colorScale" priority="732">
      <colorScale>
        <cfvo type="min"/>
        <cfvo type="max"/>
        <color theme="9"/>
        <color rgb="FFFF0000"/>
      </colorScale>
    </cfRule>
    <cfRule type="colorScale" priority="733">
      <colorScale>
        <cfvo type="min"/>
        <cfvo type="max"/>
        <color theme="9" tint="0.39997558519241921"/>
        <color rgb="FFFF0000"/>
      </colorScale>
    </cfRule>
    <cfRule type="colorScale" priority="734">
      <colorScale>
        <cfvo type="min"/>
        <cfvo type="max"/>
        <color theme="9" tint="0.39997558519241921"/>
        <color rgb="FFFF0000"/>
      </colorScale>
    </cfRule>
    <cfRule type="colorScale" priority="735">
      <colorScale>
        <cfvo type="min"/>
        <cfvo type="max"/>
        <color theme="9"/>
        <color rgb="FFFF0000"/>
      </colorScale>
    </cfRule>
    <cfRule type="colorScale" priority="736">
      <colorScale>
        <cfvo type="min"/>
        <cfvo type="max"/>
        <color theme="9" tint="0.39997558519241921"/>
        <color rgb="FFFF0000"/>
      </colorScale>
    </cfRule>
    <cfRule type="colorScale" priority="738">
      <colorScale>
        <cfvo type="min"/>
        <cfvo type="max"/>
        <color theme="9" tint="0.39997558519241921"/>
        <color rgb="FFFF0000"/>
      </colorScale>
    </cfRule>
    <cfRule type="colorScale" priority="739">
      <colorScale>
        <cfvo type="min"/>
        <cfvo type="max"/>
        <color theme="9"/>
        <color rgb="FFFF0000"/>
      </colorScale>
    </cfRule>
    <cfRule type="colorScale" priority="740">
      <colorScale>
        <cfvo type="min"/>
        <cfvo type="max"/>
        <color theme="9" tint="0.39997558519241921"/>
        <color rgb="FFFF0000"/>
      </colorScale>
    </cfRule>
  </conditionalFormatting>
  <conditionalFormatting sqref="R31:AD31">
    <cfRule type="colorScale" priority="607">
      <colorScale>
        <cfvo type="min"/>
        <cfvo type="max"/>
        <color theme="9" tint="0.39997558519241921"/>
        <color rgb="FFFF0000"/>
      </colorScale>
    </cfRule>
    <cfRule type="colorScale" priority="608">
      <colorScale>
        <cfvo type="min"/>
        <cfvo type="max"/>
        <color theme="9"/>
        <color rgb="FFFF0000"/>
      </colorScale>
    </cfRule>
    <cfRule type="colorScale" priority="609">
      <colorScale>
        <cfvo type="min"/>
        <cfvo type="max"/>
        <color theme="9" tint="0.39997558519241921"/>
        <color rgb="FFFF0000"/>
      </colorScale>
    </cfRule>
    <cfRule type="colorScale" priority="610">
      <colorScale>
        <cfvo type="min"/>
        <cfvo type="max"/>
        <color theme="9" tint="0.39997558519241921"/>
        <color rgb="FFFF0000"/>
      </colorScale>
    </cfRule>
    <cfRule type="colorScale" priority="611">
      <colorScale>
        <cfvo type="min"/>
        <cfvo type="max"/>
        <color theme="9"/>
        <color rgb="FFFF0000"/>
      </colorScale>
    </cfRule>
    <cfRule type="colorScale" priority="612">
      <colorScale>
        <cfvo type="min"/>
        <cfvo type="max"/>
        <color theme="9" tint="0.39997558519241921"/>
        <color rgb="FFFF0000"/>
      </colorScale>
    </cfRule>
    <cfRule type="colorScale" priority="613">
      <colorScale>
        <cfvo type="min"/>
        <cfvo type="max"/>
        <color theme="9" tint="0.39997558519241921"/>
        <color rgb="FFFF0000"/>
      </colorScale>
    </cfRule>
    <cfRule type="colorScale" priority="614">
      <colorScale>
        <cfvo type="min"/>
        <cfvo type="max"/>
        <color theme="9"/>
        <color rgb="FFFF0000"/>
      </colorScale>
    </cfRule>
    <cfRule type="colorScale" priority="615">
      <colorScale>
        <cfvo type="min"/>
        <cfvo type="max"/>
        <color theme="9" tint="0.39997558519241921"/>
        <color rgb="FFFF0000"/>
      </colorScale>
    </cfRule>
    <cfRule type="colorScale" priority="616">
      <colorScale>
        <cfvo type="min"/>
        <cfvo type="max"/>
        <color theme="9" tint="0.39997558519241921"/>
        <color rgb="FFFF0000"/>
      </colorScale>
    </cfRule>
    <cfRule type="colorScale" priority="617">
      <colorScale>
        <cfvo type="min"/>
        <cfvo type="max"/>
        <color theme="9"/>
        <color rgb="FFFF0000"/>
      </colorScale>
    </cfRule>
    <cfRule type="colorScale" priority="618">
      <colorScale>
        <cfvo type="min"/>
        <cfvo type="max"/>
        <color theme="9" tint="0.39997558519241921"/>
        <color rgb="FFFF0000"/>
      </colorScale>
    </cfRule>
    <cfRule type="colorScale" priority="619">
      <colorScale>
        <cfvo type="min"/>
        <cfvo type="max"/>
        <color theme="9" tint="0.39997558519241921"/>
        <color rgb="FFFF0000"/>
      </colorScale>
    </cfRule>
    <cfRule type="colorScale" priority="620">
      <colorScale>
        <cfvo type="min"/>
        <cfvo type="max"/>
        <color theme="9"/>
        <color rgb="FFFF0000"/>
      </colorScale>
    </cfRule>
    <cfRule type="colorScale" priority="621">
      <colorScale>
        <cfvo type="min"/>
        <cfvo type="max"/>
        <color theme="9" tint="0.39997558519241921"/>
        <color rgb="FFFF0000"/>
      </colorScale>
    </cfRule>
    <cfRule type="colorScale" priority="622">
      <colorScale>
        <cfvo type="min"/>
        <cfvo type="max"/>
        <color theme="9" tint="0.39997558519241921"/>
        <color rgb="FFFF0000"/>
      </colorScale>
    </cfRule>
    <cfRule type="colorScale" priority="623">
      <colorScale>
        <cfvo type="min"/>
        <cfvo type="max"/>
        <color theme="9"/>
        <color rgb="FFFF0000"/>
      </colorScale>
    </cfRule>
    <cfRule type="colorScale" priority="624">
      <colorScale>
        <cfvo type="min"/>
        <cfvo type="max"/>
        <color theme="9" tint="0.39997558519241921"/>
        <color rgb="FFFF0000"/>
      </colorScale>
    </cfRule>
    <cfRule type="colorScale" priority="626">
      <colorScale>
        <cfvo type="min"/>
        <cfvo type="max"/>
        <color theme="9" tint="0.39997558519241921"/>
        <color rgb="FFFF0000"/>
      </colorScale>
    </cfRule>
    <cfRule type="colorScale" priority="627">
      <colorScale>
        <cfvo type="min"/>
        <cfvo type="max"/>
        <color theme="9"/>
        <color rgb="FFFF0000"/>
      </colorScale>
    </cfRule>
    <cfRule type="colorScale" priority="628">
      <colorScale>
        <cfvo type="min"/>
        <cfvo type="max"/>
        <color theme="9" tint="0.39997558519241921"/>
        <color rgb="FFFF0000"/>
      </colorScale>
    </cfRule>
  </conditionalFormatting>
  <conditionalFormatting sqref="R32:AD32">
    <cfRule type="colorScale" priority="585">
      <colorScale>
        <cfvo type="min"/>
        <cfvo type="max"/>
        <color theme="9" tint="0.39997558519241921"/>
        <color rgb="FFFF0000"/>
      </colorScale>
    </cfRule>
    <cfRule type="colorScale" priority="586">
      <colorScale>
        <cfvo type="min"/>
        <cfvo type="max"/>
        <color theme="9"/>
        <color rgb="FFFF0000"/>
      </colorScale>
    </cfRule>
    <cfRule type="colorScale" priority="587">
      <colorScale>
        <cfvo type="min"/>
        <cfvo type="max"/>
        <color theme="9" tint="0.39997558519241921"/>
        <color rgb="FFFF0000"/>
      </colorScale>
    </cfRule>
    <cfRule type="colorScale" priority="588">
      <colorScale>
        <cfvo type="min"/>
        <cfvo type="max"/>
        <color theme="9" tint="0.39997558519241921"/>
        <color rgb="FFFF0000"/>
      </colorScale>
    </cfRule>
    <cfRule type="colorScale" priority="589">
      <colorScale>
        <cfvo type="min"/>
        <cfvo type="max"/>
        <color theme="9"/>
        <color rgb="FFFF0000"/>
      </colorScale>
    </cfRule>
    <cfRule type="colorScale" priority="590">
      <colorScale>
        <cfvo type="min"/>
        <cfvo type="max"/>
        <color theme="9" tint="0.39997558519241921"/>
        <color rgb="FFFF0000"/>
      </colorScale>
    </cfRule>
    <cfRule type="colorScale" priority="591">
      <colorScale>
        <cfvo type="min"/>
        <cfvo type="max"/>
        <color theme="9" tint="0.39997558519241921"/>
        <color rgb="FFFF0000"/>
      </colorScale>
    </cfRule>
    <cfRule type="colorScale" priority="592">
      <colorScale>
        <cfvo type="min"/>
        <cfvo type="max"/>
        <color theme="9"/>
        <color rgb="FFFF0000"/>
      </colorScale>
    </cfRule>
    <cfRule type="colorScale" priority="593">
      <colorScale>
        <cfvo type="min"/>
        <cfvo type="max"/>
        <color theme="9" tint="0.39997558519241921"/>
        <color rgb="FFFF0000"/>
      </colorScale>
    </cfRule>
    <cfRule type="colorScale" priority="594">
      <colorScale>
        <cfvo type="min"/>
        <cfvo type="max"/>
        <color theme="9" tint="0.39997558519241921"/>
        <color rgb="FFFF0000"/>
      </colorScale>
    </cfRule>
    <cfRule type="colorScale" priority="595">
      <colorScale>
        <cfvo type="min"/>
        <cfvo type="max"/>
        <color theme="9"/>
        <color rgb="FFFF0000"/>
      </colorScale>
    </cfRule>
    <cfRule type="colorScale" priority="596">
      <colorScale>
        <cfvo type="min"/>
        <cfvo type="max"/>
        <color theme="9" tint="0.39997558519241921"/>
        <color rgb="FFFF0000"/>
      </colorScale>
    </cfRule>
    <cfRule type="colorScale" priority="597">
      <colorScale>
        <cfvo type="min"/>
        <cfvo type="max"/>
        <color theme="9" tint="0.39997558519241921"/>
        <color rgb="FFFF0000"/>
      </colorScale>
    </cfRule>
    <cfRule type="colorScale" priority="598">
      <colorScale>
        <cfvo type="min"/>
        <cfvo type="max"/>
        <color theme="9"/>
        <color rgb="FFFF0000"/>
      </colorScale>
    </cfRule>
    <cfRule type="colorScale" priority="599">
      <colorScale>
        <cfvo type="min"/>
        <cfvo type="max"/>
        <color theme="9" tint="0.39997558519241921"/>
        <color rgb="FFFF0000"/>
      </colorScale>
    </cfRule>
    <cfRule type="colorScale" priority="600">
      <colorScale>
        <cfvo type="min"/>
        <cfvo type="max"/>
        <color theme="9" tint="0.39997558519241921"/>
        <color rgb="FFFF0000"/>
      </colorScale>
    </cfRule>
    <cfRule type="colorScale" priority="601">
      <colorScale>
        <cfvo type="min"/>
        <cfvo type="max"/>
        <color theme="9"/>
        <color rgb="FFFF0000"/>
      </colorScale>
    </cfRule>
    <cfRule type="colorScale" priority="602">
      <colorScale>
        <cfvo type="min"/>
        <cfvo type="max"/>
        <color theme="9" tint="0.39997558519241921"/>
        <color rgb="FFFF0000"/>
      </colorScale>
    </cfRule>
    <cfRule type="colorScale" priority="604">
      <colorScale>
        <cfvo type="min"/>
        <cfvo type="max"/>
        <color theme="9" tint="0.39997558519241921"/>
        <color rgb="FFFF0000"/>
      </colorScale>
    </cfRule>
    <cfRule type="colorScale" priority="605">
      <colorScale>
        <cfvo type="min"/>
        <cfvo type="max"/>
        <color theme="9"/>
        <color rgb="FFFF0000"/>
      </colorScale>
    </cfRule>
    <cfRule type="colorScale" priority="606">
      <colorScale>
        <cfvo type="min"/>
        <cfvo type="max"/>
        <color theme="9" tint="0.39997558519241921"/>
        <color rgb="FFFF0000"/>
      </colorScale>
    </cfRule>
  </conditionalFormatting>
  <conditionalFormatting sqref="R33:AD33">
    <cfRule type="colorScale" priority="563">
      <colorScale>
        <cfvo type="min"/>
        <cfvo type="max"/>
        <color theme="9" tint="0.39997558519241921"/>
        <color rgb="FFFF0000"/>
      </colorScale>
    </cfRule>
    <cfRule type="colorScale" priority="564">
      <colorScale>
        <cfvo type="min"/>
        <cfvo type="max"/>
        <color theme="9"/>
        <color rgb="FFFF0000"/>
      </colorScale>
    </cfRule>
    <cfRule type="colorScale" priority="565">
      <colorScale>
        <cfvo type="min"/>
        <cfvo type="max"/>
        <color theme="9" tint="0.39997558519241921"/>
        <color rgb="FFFF0000"/>
      </colorScale>
    </cfRule>
    <cfRule type="colorScale" priority="566">
      <colorScale>
        <cfvo type="min"/>
        <cfvo type="max"/>
        <color theme="9" tint="0.39997558519241921"/>
        <color rgb="FFFF0000"/>
      </colorScale>
    </cfRule>
    <cfRule type="colorScale" priority="567">
      <colorScale>
        <cfvo type="min"/>
        <cfvo type="max"/>
        <color theme="9"/>
        <color rgb="FFFF0000"/>
      </colorScale>
    </cfRule>
    <cfRule type="colorScale" priority="568">
      <colorScale>
        <cfvo type="min"/>
        <cfvo type="max"/>
        <color theme="9" tint="0.39997558519241921"/>
        <color rgb="FFFF0000"/>
      </colorScale>
    </cfRule>
    <cfRule type="colorScale" priority="569">
      <colorScale>
        <cfvo type="min"/>
        <cfvo type="max"/>
        <color theme="9" tint="0.39997558519241921"/>
        <color rgb="FFFF0000"/>
      </colorScale>
    </cfRule>
    <cfRule type="colorScale" priority="570">
      <colorScale>
        <cfvo type="min"/>
        <cfvo type="max"/>
        <color theme="9"/>
        <color rgb="FFFF0000"/>
      </colorScale>
    </cfRule>
    <cfRule type="colorScale" priority="571">
      <colorScale>
        <cfvo type="min"/>
        <cfvo type="max"/>
        <color theme="9" tint="0.39997558519241921"/>
        <color rgb="FFFF0000"/>
      </colorScale>
    </cfRule>
    <cfRule type="colorScale" priority="572">
      <colorScale>
        <cfvo type="min"/>
        <cfvo type="max"/>
        <color theme="9" tint="0.39997558519241921"/>
        <color rgb="FFFF0000"/>
      </colorScale>
    </cfRule>
    <cfRule type="colorScale" priority="573">
      <colorScale>
        <cfvo type="min"/>
        <cfvo type="max"/>
        <color theme="9"/>
        <color rgb="FFFF0000"/>
      </colorScale>
    </cfRule>
    <cfRule type="colorScale" priority="574">
      <colorScale>
        <cfvo type="min"/>
        <cfvo type="max"/>
        <color theme="9" tint="0.39997558519241921"/>
        <color rgb="FFFF0000"/>
      </colorScale>
    </cfRule>
    <cfRule type="colorScale" priority="575">
      <colorScale>
        <cfvo type="min"/>
        <cfvo type="max"/>
        <color theme="9" tint="0.39997558519241921"/>
        <color rgb="FFFF0000"/>
      </colorScale>
    </cfRule>
    <cfRule type="colorScale" priority="576">
      <colorScale>
        <cfvo type="min"/>
        <cfvo type="max"/>
        <color theme="9"/>
        <color rgb="FFFF0000"/>
      </colorScale>
    </cfRule>
    <cfRule type="colorScale" priority="577">
      <colorScale>
        <cfvo type="min"/>
        <cfvo type="max"/>
        <color theme="9" tint="0.39997558519241921"/>
        <color rgb="FFFF0000"/>
      </colorScale>
    </cfRule>
    <cfRule type="colorScale" priority="578">
      <colorScale>
        <cfvo type="min"/>
        <cfvo type="max"/>
        <color theme="9" tint="0.39997558519241921"/>
        <color rgb="FFFF0000"/>
      </colorScale>
    </cfRule>
    <cfRule type="colorScale" priority="579">
      <colorScale>
        <cfvo type="min"/>
        <cfvo type="max"/>
        <color theme="9"/>
        <color rgb="FFFF0000"/>
      </colorScale>
    </cfRule>
    <cfRule type="colorScale" priority="580">
      <colorScale>
        <cfvo type="min"/>
        <cfvo type="max"/>
        <color theme="9" tint="0.39997558519241921"/>
        <color rgb="FFFF0000"/>
      </colorScale>
    </cfRule>
    <cfRule type="colorScale" priority="582">
      <colorScale>
        <cfvo type="min"/>
        <cfvo type="max"/>
        <color theme="9" tint="0.39997558519241921"/>
        <color rgb="FFFF0000"/>
      </colorScale>
    </cfRule>
    <cfRule type="colorScale" priority="583">
      <colorScale>
        <cfvo type="min"/>
        <cfvo type="max"/>
        <color theme="9"/>
        <color rgb="FFFF0000"/>
      </colorScale>
    </cfRule>
    <cfRule type="colorScale" priority="584">
      <colorScale>
        <cfvo type="min"/>
        <cfvo type="max"/>
        <color theme="9" tint="0.39997558519241921"/>
        <color rgb="FFFF0000"/>
      </colorScale>
    </cfRule>
  </conditionalFormatting>
  <conditionalFormatting sqref="R34:AD34">
    <cfRule type="colorScale" priority="540">
      <colorScale>
        <cfvo type="min"/>
        <cfvo type="max"/>
        <color theme="9" tint="0.39997558519241921"/>
        <color rgb="FFFF0000"/>
      </colorScale>
    </cfRule>
    <cfRule type="colorScale" priority="541">
      <colorScale>
        <cfvo type="min"/>
        <cfvo type="max"/>
        <color theme="9"/>
        <color rgb="FFFF0000"/>
      </colorScale>
    </cfRule>
    <cfRule type="colorScale" priority="542">
      <colorScale>
        <cfvo type="min"/>
        <cfvo type="max"/>
        <color theme="9" tint="0.39997558519241921"/>
        <color rgb="FFFF0000"/>
      </colorScale>
    </cfRule>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9">
      <colorScale>
        <cfvo type="min"/>
        <cfvo type="max"/>
        <color theme="9" tint="0.39997558519241921"/>
        <color rgb="FFFF0000"/>
      </colorScale>
    </cfRule>
    <cfRule type="colorScale" priority="560">
      <colorScale>
        <cfvo type="min"/>
        <cfvo type="max"/>
        <color theme="9"/>
        <color rgb="FFFF0000"/>
      </colorScale>
    </cfRule>
    <cfRule type="colorScale" priority="561">
      <colorScale>
        <cfvo type="min"/>
        <cfvo type="max"/>
        <color theme="9" tint="0.39997558519241921"/>
        <color rgb="FFFF0000"/>
      </colorScale>
    </cfRule>
  </conditionalFormatting>
  <conditionalFormatting sqref="R35:AD35">
    <cfRule type="colorScale" priority="518">
      <colorScale>
        <cfvo type="min"/>
        <cfvo type="max"/>
        <color theme="9" tint="0.39997558519241921"/>
        <color rgb="FFFF0000"/>
      </colorScale>
    </cfRule>
    <cfRule type="colorScale" priority="519">
      <colorScale>
        <cfvo type="min"/>
        <cfvo type="max"/>
        <color theme="9"/>
        <color rgb="FFFF0000"/>
      </colorScale>
    </cfRule>
    <cfRule type="colorScale" priority="520">
      <colorScale>
        <cfvo type="min"/>
        <cfvo type="max"/>
        <color theme="9" tint="0.39997558519241921"/>
        <color rgb="FFFF0000"/>
      </colorScale>
    </cfRule>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7">
      <colorScale>
        <cfvo type="min"/>
        <cfvo type="max"/>
        <color theme="9" tint="0.39997558519241921"/>
        <color rgb="FFFF0000"/>
      </colorScale>
    </cfRule>
    <cfRule type="colorScale" priority="538">
      <colorScale>
        <cfvo type="min"/>
        <cfvo type="max"/>
        <color theme="9"/>
        <color rgb="FFFF0000"/>
      </colorScale>
    </cfRule>
    <cfRule type="colorScale" priority="539">
      <colorScale>
        <cfvo type="min"/>
        <cfvo type="max"/>
        <color theme="9" tint="0.39997558519241921"/>
        <color rgb="FFFF0000"/>
      </colorScale>
    </cfRule>
  </conditionalFormatting>
  <conditionalFormatting sqref="R8:AP8">
    <cfRule type="colorScale" priority="1005">
      <colorScale>
        <cfvo type="min"/>
        <cfvo type="max"/>
        <color theme="9" tint="0.39997558519241921"/>
        <color rgb="FFFF0000"/>
      </colorScale>
    </cfRule>
    <cfRule type="colorScale" priority="1006">
      <colorScale>
        <cfvo type="min"/>
        <cfvo type="max"/>
        <color theme="9"/>
        <color rgb="FFFF0000"/>
      </colorScale>
    </cfRule>
    <cfRule type="colorScale" priority="1007">
      <colorScale>
        <cfvo type="min"/>
        <cfvo type="max"/>
        <color theme="9" tint="0.39997558519241921"/>
        <color rgb="FFFF0000"/>
      </colorScale>
    </cfRule>
    <cfRule type="colorScale" priority="1008">
      <colorScale>
        <cfvo type="min"/>
        <cfvo type="max"/>
        <color theme="9" tint="0.39997558519241921"/>
        <color rgb="FFFF0000"/>
      </colorScale>
    </cfRule>
    <cfRule type="colorScale" priority="1009">
      <colorScale>
        <cfvo type="min"/>
        <cfvo type="max"/>
        <color theme="9"/>
        <color rgb="FFFF0000"/>
      </colorScale>
    </cfRule>
    <cfRule type="colorScale" priority="1010">
      <colorScale>
        <cfvo type="min"/>
        <cfvo type="max"/>
        <color theme="9" tint="0.39997558519241921"/>
        <color rgb="FFFF0000"/>
      </colorScale>
    </cfRule>
    <cfRule type="colorScale" priority="1011">
      <colorScale>
        <cfvo type="min"/>
        <cfvo type="max"/>
        <color theme="9" tint="0.39997558519241921"/>
        <color rgb="FFFF0000"/>
      </colorScale>
    </cfRule>
    <cfRule type="colorScale" priority="1012">
      <colorScale>
        <cfvo type="min"/>
        <cfvo type="max"/>
        <color theme="9"/>
        <color rgb="FFFF0000"/>
      </colorScale>
    </cfRule>
    <cfRule type="colorScale" priority="1013">
      <colorScale>
        <cfvo type="min"/>
        <cfvo type="max"/>
        <color theme="9" tint="0.39997558519241921"/>
        <color rgb="FFFF0000"/>
      </colorScale>
    </cfRule>
    <cfRule type="colorScale" priority="1014">
      <colorScale>
        <cfvo type="min"/>
        <cfvo type="max"/>
        <color theme="9" tint="0.39997558519241921"/>
        <color rgb="FFFF0000"/>
      </colorScale>
    </cfRule>
    <cfRule type="colorScale" priority="1015">
      <colorScale>
        <cfvo type="min"/>
        <cfvo type="max"/>
        <color theme="9"/>
        <color rgb="FFFF0000"/>
      </colorScale>
    </cfRule>
    <cfRule type="colorScale" priority="1016">
      <colorScale>
        <cfvo type="min"/>
        <cfvo type="max"/>
        <color theme="9" tint="0.39997558519241921"/>
        <color rgb="FFFF0000"/>
      </colorScale>
    </cfRule>
    <cfRule type="colorScale" priority="1017">
      <colorScale>
        <cfvo type="min"/>
        <cfvo type="max"/>
        <color theme="9" tint="0.39997558519241921"/>
        <color rgb="FFFF0000"/>
      </colorScale>
    </cfRule>
    <cfRule type="colorScale" priority="1018">
      <colorScale>
        <cfvo type="min"/>
        <cfvo type="max"/>
        <color theme="9"/>
        <color rgb="FFFF0000"/>
      </colorScale>
    </cfRule>
    <cfRule type="colorScale" priority="1019">
      <colorScale>
        <cfvo type="min"/>
        <cfvo type="max"/>
        <color theme="9" tint="0.39997558519241921"/>
        <color rgb="FFFF0000"/>
      </colorScale>
    </cfRule>
    <cfRule type="colorScale" priority="1020">
      <colorScale>
        <cfvo type="min"/>
        <cfvo type="max"/>
        <color theme="9" tint="0.39997558519241921"/>
        <color rgb="FFFF0000"/>
      </colorScale>
    </cfRule>
    <cfRule type="colorScale" priority="1021">
      <colorScale>
        <cfvo type="min"/>
        <cfvo type="max"/>
        <color theme="9"/>
        <color rgb="FFFF0000"/>
      </colorScale>
    </cfRule>
    <cfRule type="colorScale" priority="1022">
      <colorScale>
        <cfvo type="min"/>
        <cfvo type="max"/>
        <color theme="9" tint="0.39997558519241921"/>
        <color rgb="FFFF0000"/>
      </colorScale>
    </cfRule>
    <cfRule type="colorScale" priority="1024">
      <colorScale>
        <cfvo type="min"/>
        <cfvo type="max"/>
        <color theme="9" tint="0.39997558519241921"/>
        <color rgb="FFFF0000"/>
      </colorScale>
    </cfRule>
    <cfRule type="colorScale" priority="1025">
      <colorScale>
        <cfvo type="min"/>
        <cfvo type="max"/>
        <color theme="9"/>
        <color rgb="FFFF0000"/>
      </colorScale>
    </cfRule>
    <cfRule type="colorScale" priority="1026">
      <colorScale>
        <cfvo type="min"/>
        <cfvo type="max"/>
        <color theme="9" tint="0.39997558519241921"/>
        <color rgb="FFFF0000"/>
      </colorScale>
    </cfRule>
  </conditionalFormatting>
  <conditionalFormatting sqref="R15:AP15">
    <cfRule type="colorScale" priority="983">
      <colorScale>
        <cfvo type="min"/>
        <cfvo type="max"/>
        <color theme="9" tint="0.39997558519241921"/>
        <color rgb="FFFF0000"/>
      </colorScale>
    </cfRule>
    <cfRule type="colorScale" priority="984">
      <colorScale>
        <cfvo type="min"/>
        <cfvo type="max"/>
        <color theme="9"/>
        <color rgb="FFFF0000"/>
      </colorScale>
    </cfRule>
    <cfRule type="colorScale" priority="985">
      <colorScale>
        <cfvo type="min"/>
        <cfvo type="max"/>
        <color theme="9" tint="0.39997558519241921"/>
        <color rgb="FFFF0000"/>
      </colorScale>
    </cfRule>
    <cfRule type="colorScale" priority="986">
      <colorScale>
        <cfvo type="min"/>
        <cfvo type="max"/>
        <color theme="9" tint="0.39997558519241921"/>
        <color rgb="FFFF0000"/>
      </colorScale>
    </cfRule>
    <cfRule type="colorScale" priority="987">
      <colorScale>
        <cfvo type="min"/>
        <cfvo type="max"/>
        <color theme="9"/>
        <color rgb="FFFF0000"/>
      </colorScale>
    </cfRule>
    <cfRule type="colorScale" priority="988">
      <colorScale>
        <cfvo type="min"/>
        <cfvo type="max"/>
        <color theme="9" tint="0.39997558519241921"/>
        <color rgb="FFFF0000"/>
      </colorScale>
    </cfRule>
    <cfRule type="colorScale" priority="989">
      <colorScale>
        <cfvo type="min"/>
        <cfvo type="max"/>
        <color theme="9" tint="0.39997558519241921"/>
        <color rgb="FFFF0000"/>
      </colorScale>
    </cfRule>
    <cfRule type="colorScale" priority="990">
      <colorScale>
        <cfvo type="min"/>
        <cfvo type="max"/>
        <color theme="9"/>
        <color rgb="FFFF0000"/>
      </colorScale>
    </cfRule>
    <cfRule type="colorScale" priority="991">
      <colorScale>
        <cfvo type="min"/>
        <cfvo type="max"/>
        <color theme="9" tint="0.39997558519241921"/>
        <color rgb="FFFF0000"/>
      </colorScale>
    </cfRule>
    <cfRule type="colorScale" priority="992">
      <colorScale>
        <cfvo type="min"/>
        <cfvo type="max"/>
        <color theme="9" tint="0.39997558519241921"/>
        <color rgb="FFFF0000"/>
      </colorScale>
    </cfRule>
    <cfRule type="colorScale" priority="993">
      <colorScale>
        <cfvo type="min"/>
        <cfvo type="max"/>
        <color theme="9"/>
        <color rgb="FFFF0000"/>
      </colorScale>
    </cfRule>
    <cfRule type="colorScale" priority="994">
      <colorScale>
        <cfvo type="min"/>
        <cfvo type="max"/>
        <color theme="9" tint="0.39997558519241921"/>
        <color rgb="FFFF0000"/>
      </colorScale>
    </cfRule>
    <cfRule type="colorScale" priority="995">
      <colorScale>
        <cfvo type="min"/>
        <cfvo type="max"/>
        <color theme="9" tint="0.39997558519241921"/>
        <color rgb="FFFF0000"/>
      </colorScale>
    </cfRule>
    <cfRule type="colorScale" priority="996">
      <colorScale>
        <cfvo type="min"/>
        <cfvo type="max"/>
        <color theme="9"/>
        <color rgb="FFFF0000"/>
      </colorScale>
    </cfRule>
    <cfRule type="colorScale" priority="997">
      <colorScale>
        <cfvo type="min"/>
        <cfvo type="max"/>
        <color theme="9" tint="0.39997558519241921"/>
        <color rgb="FFFF0000"/>
      </colorScale>
    </cfRule>
    <cfRule type="colorScale" priority="998">
      <colorScale>
        <cfvo type="min"/>
        <cfvo type="max"/>
        <color theme="9" tint="0.39997558519241921"/>
        <color rgb="FFFF0000"/>
      </colorScale>
    </cfRule>
    <cfRule type="colorScale" priority="999">
      <colorScale>
        <cfvo type="min"/>
        <cfvo type="max"/>
        <color theme="9"/>
        <color rgb="FFFF0000"/>
      </colorScale>
    </cfRule>
    <cfRule type="colorScale" priority="1000">
      <colorScale>
        <cfvo type="min"/>
        <cfvo type="max"/>
        <color theme="9" tint="0.39997558519241921"/>
        <color rgb="FFFF0000"/>
      </colorScale>
    </cfRule>
    <cfRule type="colorScale" priority="1002">
      <colorScale>
        <cfvo type="min"/>
        <cfvo type="max"/>
        <color theme="9" tint="0.39997558519241921"/>
        <color rgb="FFFF0000"/>
      </colorScale>
    </cfRule>
    <cfRule type="colorScale" priority="1003">
      <colorScale>
        <cfvo type="min"/>
        <cfvo type="max"/>
        <color theme="9"/>
        <color rgb="FFFF0000"/>
      </colorScale>
    </cfRule>
    <cfRule type="colorScale" priority="1004">
      <colorScale>
        <cfvo type="min"/>
        <cfvo type="max"/>
        <color theme="9" tint="0.39997558519241921"/>
        <color rgb="FFFF0000"/>
      </colorScale>
    </cfRule>
  </conditionalFormatting>
  <conditionalFormatting sqref="R17:AP17">
    <cfRule type="colorScale" priority="939">
      <colorScale>
        <cfvo type="min"/>
        <cfvo type="max"/>
        <color theme="9" tint="0.39997558519241921"/>
        <color rgb="FFFF0000"/>
      </colorScale>
    </cfRule>
    <cfRule type="colorScale" priority="940">
      <colorScale>
        <cfvo type="min"/>
        <cfvo type="max"/>
        <color theme="9"/>
        <color rgb="FFFF0000"/>
      </colorScale>
    </cfRule>
    <cfRule type="colorScale" priority="941">
      <colorScale>
        <cfvo type="min"/>
        <cfvo type="max"/>
        <color theme="9" tint="0.39997558519241921"/>
        <color rgb="FFFF0000"/>
      </colorScale>
    </cfRule>
    <cfRule type="colorScale" priority="942">
      <colorScale>
        <cfvo type="min"/>
        <cfvo type="max"/>
        <color theme="9" tint="0.39997558519241921"/>
        <color rgb="FFFF0000"/>
      </colorScale>
    </cfRule>
    <cfRule type="colorScale" priority="943">
      <colorScale>
        <cfvo type="min"/>
        <cfvo type="max"/>
        <color theme="9"/>
        <color rgb="FFFF0000"/>
      </colorScale>
    </cfRule>
    <cfRule type="colorScale" priority="944">
      <colorScale>
        <cfvo type="min"/>
        <cfvo type="max"/>
        <color theme="9" tint="0.39997558519241921"/>
        <color rgb="FFFF0000"/>
      </colorScale>
    </cfRule>
    <cfRule type="colorScale" priority="945">
      <colorScale>
        <cfvo type="min"/>
        <cfvo type="max"/>
        <color theme="9" tint="0.39997558519241921"/>
        <color rgb="FFFF0000"/>
      </colorScale>
    </cfRule>
    <cfRule type="colorScale" priority="946">
      <colorScale>
        <cfvo type="min"/>
        <cfvo type="max"/>
        <color theme="9"/>
        <color rgb="FFFF0000"/>
      </colorScale>
    </cfRule>
    <cfRule type="colorScale" priority="947">
      <colorScale>
        <cfvo type="min"/>
        <cfvo type="max"/>
        <color theme="9" tint="0.39997558519241921"/>
        <color rgb="FFFF0000"/>
      </colorScale>
    </cfRule>
    <cfRule type="colorScale" priority="948">
      <colorScale>
        <cfvo type="min"/>
        <cfvo type="max"/>
        <color theme="9" tint="0.39997558519241921"/>
        <color rgb="FFFF0000"/>
      </colorScale>
    </cfRule>
    <cfRule type="colorScale" priority="949">
      <colorScale>
        <cfvo type="min"/>
        <cfvo type="max"/>
        <color theme="9"/>
        <color rgb="FFFF0000"/>
      </colorScale>
    </cfRule>
    <cfRule type="colorScale" priority="950">
      <colorScale>
        <cfvo type="min"/>
        <cfvo type="max"/>
        <color theme="9" tint="0.39997558519241921"/>
        <color rgb="FFFF0000"/>
      </colorScale>
    </cfRule>
    <cfRule type="colorScale" priority="951">
      <colorScale>
        <cfvo type="min"/>
        <cfvo type="max"/>
        <color theme="9" tint="0.39997558519241921"/>
        <color rgb="FFFF0000"/>
      </colorScale>
    </cfRule>
    <cfRule type="colorScale" priority="952">
      <colorScale>
        <cfvo type="min"/>
        <cfvo type="max"/>
        <color theme="9"/>
        <color rgb="FFFF0000"/>
      </colorScale>
    </cfRule>
    <cfRule type="colorScale" priority="953">
      <colorScale>
        <cfvo type="min"/>
        <cfvo type="max"/>
        <color theme="9" tint="0.39997558519241921"/>
        <color rgb="FFFF0000"/>
      </colorScale>
    </cfRule>
    <cfRule type="colorScale" priority="954">
      <colorScale>
        <cfvo type="min"/>
        <cfvo type="max"/>
        <color theme="9" tint="0.39997558519241921"/>
        <color rgb="FFFF0000"/>
      </colorScale>
    </cfRule>
    <cfRule type="colorScale" priority="955">
      <colorScale>
        <cfvo type="min"/>
        <cfvo type="max"/>
        <color theme="9"/>
        <color rgb="FFFF0000"/>
      </colorScale>
    </cfRule>
    <cfRule type="colorScale" priority="956">
      <colorScale>
        <cfvo type="min"/>
        <cfvo type="max"/>
        <color theme="9" tint="0.39997558519241921"/>
        <color rgb="FFFF0000"/>
      </colorScale>
    </cfRule>
    <cfRule type="cellIs" dxfId="101" priority="957" operator="equal">
      <formula>""</formula>
    </cfRule>
    <cfRule type="colorScale" priority="958">
      <colorScale>
        <cfvo type="min"/>
        <cfvo type="max"/>
        <color theme="9" tint="0.39997558519241921"/>
        <color rgb="FFFF0000"/>
      </colorScale>
    </cfRule>
    <cfRule type="colorScale" priority="959">
      <colorScale>
        <cfvo type="min"/>
        <cfvo type="max"/>
        <color theme="9"/>
        <color rgb="FFFF0000"/>
      </colorScale>
    </cfRule>
    <cfRule type="colorScale" priority="960">
      <colorScale>
        <cfvo type="min"/>
        <cfvo type="max"/>
        <color theme="9" tint="0.39997558519241921"/>
        <color rgb="FFFF0000"/>
      </colorScale>
    </cfRule>
  </conditionalFormatting>
  <conditionalFormatting sqref="R19:AP19">
    <cfRule type="colorScale" priority="917">
      <colorScale>
        <cfvo type="min"/>
        <cfvo type="max"/>
        <color theme="9" tint="0.39997558519241921"/>
        <color rgb="FFFF0000"/>
      </colorScale>
    </cfRule>
    <cfRule type="colorScale" priority="918">
      <colorScale>
        <cfvo type="min"/>
        <cfvo type="max"/>
        <color theme="9"/>
        <color rgb="FFFF0000"/>
      </colorScale>
    </cfRule>
    <cfRule type="colorScale" priority="919">
      <colorScale>
        <cfvo type="min"/>
        <cfvo type="max"/>
        <color theme="9" tint="0.39997558519241921"/>
        <color rgb="FFFF0000"/>
      </colorScale>
    </cfRule>
    <cfRule type="colorScale" priority="920">
      <colorScale>
        <cfvo type="min"/>
        <cfvo type="max"/>
        <color theme="9" tint="0.39997558519241921"/>
        <color rgb="FFFF0000"/>
      </colorScale>
    </cfRule>
    <cfRule type="colorScale" priority="921">
      <colorScale>
        <cfvo type="min"/>
        <cfvo type="max"/>
        <color theme="9"/>
        <color rgb="FFFF0000"/>
      </colorScale>
    </cfRule>
    <cfRule type="colorScale" priority="922">
      <colorScale>
        <cfvo type="min"/>
        <cfvo type="max"/>
        <color theme="9" tint="0.39997558519241921"/>
        <color rgb="FFFF0000"/>
      </colorScale>
    </cfRule>
    <cfRule type="colorScale" priority="923">
      <colorScale>
        <cfvo type="min"/>
        <cfvo type="max"/>
        <color theme="9" tint="0.39997558519241921"/>
        <color rgb="FFFF0000"/>
      </colorScale>
    </cfRule>
    <cfRule type="colorScale" priority="924">
      <colorScale>
        <cfvo type="min"/>
        <cfvo type="max"/>
        <color theme="9"/>
        <color rgb="FFFF0000"/>
      </colorScale>
    </cfRule>
    <cfRule type="colorScale" priority="925">
      <colorScale>
        <cfvo type="min"/>
        <cfvo type="max"/>
        <color theme="9" tint="0.39997558519241921"/>
        <color rgb="FFFF0000"/>
      </colorScale>
    </cfRule>
    <cfRule type="colorScale" priority="926">
      <colorScale>
        <cfvo type="min"/>
        <cfvo type="max"/>
        <color theme="9" tint="0.39997558519241921"/>
        <color rgb="FFFF0000"/>
      </colorScale>
    </cfRule>
    <cfRule type="colorScale" priority="927">
      <colorScale>
        <cfvo type="min"/>
        <cfvo type="max"/>
        <color theme="9"/>
        <color rgb="FFFF0000"/>
      </colorScale>
    </cfRule>
    <cfRule type="colorScale" priority="928">
      <colorScale>
        <cfvo type="min"/>
        <cfvo type="max"/>
        <color theme="9" tint="0.39997558519241921"/>
        <color rgb="FFFF0000"/>
      </colorScale>
    </cfRule>
    <cfRule type="colorScale" priority="929">
      <colorScale>
        <cfvo type="min"/>
        <cfvo type="max"/>
        <color theme="9" tint="0.39997558519241921"/>
        <color rgb="FFFF0000"/>
      </colorScale>
    </cfRule>
    <cfRule type="colorScale" priority="930">
      <colorScale>
        <cfvo type="min"/>
        <cfvo type="max"/>
        <color theme="9"/>
        <color rgb="FFFF0000"/>
      </colorScale>
    </cfRule>
    <cfRule type="colorScale" priority="931">
      <colorScale>
        <cfvo type="min"/>
        <cfvo type="max"/>
        <color theme="9" tint="0.39997558519241921"/>
        <color rgb="FFFF0000"/>
      </colorScale>
    </cfRule>
    <cfRule type="colorScale" priority="932">
      <colorScale>
        <cfvo type="min"/>
        <cfvo type="max"/>
        <color theme="9" tint="0.39997558519241921"/>
        <color rgb="FFFF0000"/>
      </colorScale>
    </cfRule>
    <cfRule type="colorScale" priority="933">
      <colorScale>
        <cfvo type="min"/>
        <cfvo type="max"/>
        <color theme="9"/>
        <color rgb="FFFF0000"/>
      </colorScale>
    </cfRule>
    <cfRule type="colorScale" priority="934">
      <colorScale>
        <cfvo type="min"/>
        <cfvo type="max"/>
        <color theme="9" tint="0.39997558519241921"/>
        <color rgb="FFFF0000"/>
      </colorScale>
    </cfRule>
    <cfRule type="colorScale" priority="936">
      <colorScale>
        <cfvo type="min"/>
        <cfvo type="max"/>
        <color theme="9" tint="0.39997558519241921"/>
        <color rgb="FFFF0000"/>
      </colorScale>
    </cfRule>
    <cfRule type="colorScale" priority="937">
      <colorScale>
        <cfvo type="min"/>
        <cfvo type="max"/>
        <color theme="9"/>
        <color rgb="FFFF0000"/>
      </colorScale>
    </cfRule>
    <cfRule type="colorScale" priority="938">
      <colorScale>
        <cfvo type="min"/>
        <cfvo type="max"/>
        <color theme="9" tint="0.39997558519241921"/>
        <color rgb="FFFF0000"/>
      </colorScale>
    </cfRule>
  </conditionalFormatting>
  <conditionalFormatting sqref="R20:AP20">
    <cfRule type="colorScale" priority="895">
      <colorScale>
        <cfvo type="min"/>
        <cfvo type="max"/>
        <color theme="9" tint="0.39997558519241921"/>
        <color rgb="FFFF0000"/>
      </colorScale>
    </cfRule>
    <cfRule type="colorScale" priority="896">
      <colorScale>
        <cfvo type="min"/>
        <cfvo type="max"/>
        <color theme="9"/>
        <color rgb="FFFF0000"/>
      </colorScale>
    </cfRule>
    <cfRule type="colorScale" priority="897">
      <colorScale>
        <cfvo type="min"/>
        <cfvo type="max"/>
        <color theme="9" tint="0.39997558519241921"/>
        <color rgb="FFFF0000"/>
      </colorScale>
    </cfRule>
    <cfRule type="colorScale" priority="898">
      <colorScale>
        <cfvo type="min"/>
        <cfvo type="max"/>
        <color theme="9" tint="0.39997558519241921"/>
        <color rgb="FFFF0000"/>
      </colorScale>
    </cfRule>
    <cfRule type="colorScale" priority="899">
      <colorScale>
        <cfvo type="min"/>
        <cfvo type="max"/>
        <color theme="9"/>
        <color rgb="FFFF0000"/>
      </colorScale>
    </cfRule>
    <cfRule type="colorScale" priority="900">
      <colorScale>
        <cfvo type="min"/>
        <cfvo type="max"/>
        <color theme="9" tint="0.39997558519241921"/>
        <color rgb="FFFF0000"/>
      </colorScale>
    </cfRule>
    <cfRule type="colorScale" priority="901">
      <colorScale>
        <cfvo type="min"/>
        <cfvo type="max"/>
        <color theme="9" tint="0.39997558519241921"/>
        <color rgb="FFFF0000"/>
      </colorScale>
    </cfRule>
    <cfRule type="colorScale" priority="902">
      <colorScale>
        <cfvo type="min"/>
        <cfvo type="max"/>
        <color theme="9"/>
        <color rgb="FFFF0000"/>
      </colorScale>
    </cfRule>
    <cfRule type="colorScale" priority="903">
      <colorScale>
        <cfvo type="min"/>
        <cfvo type="max"/>
        <color theme="9" tint="0.39997558519241921"/>
        <color rgb="FFFF0000"/>
      </colorScale>
    </cfRule>
    <cfRule type="colorScale" priority="904">
      <colorScale>
        <cfvo type="min"/>
        <cfvo type="max"/>
        <color theme="9" tint="0.39997558519241921"/>
        <color rgb="FFFF0000"/>
      </colorScale>
    </cfRule>
    <cfRule type="colorScale" priority="905">
      <colorScale>
        <cfvo type="min"/>
        <cfvo type="max"/>
        <color theme="9"/>
        <color rgb="FFFF0000"/>
      </colorScale>
    </cfRule>
    <cfRule type="colorScale" priority="906">
      <colorScale>
        <cfvo type="min"/>
        <cfvo type="max"/>
        <color theme="9" tint="0.39997558519241921"/>
        <color rgb="FFFF0000"/>
      </colorScale>
    </cfRule>
    <cfRule type="colorScale" priority="907">
      <colorScale>
        <cfvo type="min"/>
        <cfvo type="max"/>
        <color theme="9" tint="0.39997558519241921"/>
        <color rgb="FFFF0000"/>
      </colorScale>
    </cfRule>
    <cfRule type="colorScale" priority="908">
      <colorScale>
        <cfvo type="min"/>
        <cfvo type="max"/>
        <color theme="9"/>
        <color rgb="FFFF0000"/>
      </colorScale>
    </cfRule>
    <cfRule type="colorScale" priority="909">
      <colorScale>
        <cfvo type="min"/>
        <cfvo type="max"/>
        <color theme="9" tint="0.39997558519241921"/>
        <color rgb="FFFF0000"/>
      </colorScale>
    </cfRule>
    <cfRule type="colorScale" priority="910">
      <colorScale>
        <cfvo type="min"/>
        <cfvo type="max"/>
        <color theme="9" tint="0.39997558519241921"/>
        <color rgb="FFFF0000"/>
      </colorScale>
    </cfRule>
    <cfRule type="colorScale" priority="911">
      <colorScale>
        <cfvo type="min"/>
        <cfvo type="max"/>
        <color theme="9"/>
        <color rgb="FFFF0000"/>
      </colorScale>
    </cfRule>
    <cfRule type="colorScale" priority="912">
      <colorScale>
        <cfvo type="min"/>
        <cfvo type="max"/>
        <color theme="9" tint="0.39997558519241921"/>
        <color rgb="FFFF0000"/>
      </colorScale>
    </cfRule>
    <cfRule type="colorScale" priority="914">
      <colorScale>
        <cfvo type="min"/>
        <cfvo type="max"/>
        <color theme="9" tint="0.39997558519241921"/>
        <color rgb="FFFF0000"/>
      </colorScale>
    </cfRule>
    <cfRule type="colorScale" priority="915">
      <colorScale>
        <cfvo type="min"/>
        <cfvo type="max"/>
        <color theme="9"/>
        <color rgb="FFFF0000"/>
      </colorScale>
    </cfRule>
    <cfRule type="colorScale" priority="916">
      <colorScale>
        <cfvo type="min"/>
        <cfvo type="max"/>
        <color theme="9" tint="0.39997558519241921"/>
        <color rgb="FFFF0000"/>
      </colorScale>
    </cfRule>
  </conditionalFormatting>
  <conditionalFormatting sqref="R21:AP21">
    <cfRule type="colorScale" priority="873">
      <colorScale>
        <cfvo type="min"/>
        <cfvo type="max"/>
        <color theme="9" tint="0.39997558519241921"/>
        <color rgb="FFFF0000"/>
      </colorScale>
    </cfRule>
    <cfRule type="colorScale" priority="874">
      <colorScale>
        <cfvo type="min"/>
        <cfvo type="max"/>
        <color theme="9"/>
        <color rgb="FFFF0000"/>
      </colorScale>
    </cfRule>
    <cfRule type="colorScale" priority="875">
      <colorScale>
        <cfvo type="min"/>
        <cfvo type="max"/>
        <color theme="9" tint="0.39997558519241921"/>
        <color rgb="FFFF0000"/>
      </colorScale>
    </cfRule>
    <cfRule type="colorScale" priority="876">
      <colorScale>
        <cfvo type="min"/>
        <cfvo type="max"/>
        <color theme="9" tint="0.39997558519241921"/>
        <color rgb="FFFF0000"/>
      </colorScale>
    </cfRule>
    <cfRule type="colorScale" priority="877">
      <colorScale>
        <cfvo type="min"/>
        <cfvo type="max"/>
        <color theme="9"/>
        <color rgb="FFFF0000"/>
      </colorScale>
    </cfRule>
    <cfRule type="colorScale" priority="878">
      <colorScale>
        <cfvo type="min"/>
        <cfvo type="max"/>
        <color theme="9" tint="0.39997558519241921"/>
        <color rgb="FFFF0000"/>
      </colorScale>
    </cfRule>
    <cfRule type="colorScale" priority="879">
      <colorScale>
        <cfvo type="min"/>
        <cfvo type="max"/>
        <color theme="9" tint="0.39997558519241921"/>
        <color rgb="FFFF0000"/>
      </colorScale>
    </cfRule>
    <cfRule type="colorScale" priority="880">
      <colorScale>
        <cfvo type="min"/>
        <cfvo type="max"/>
        <color theme="9"/>
        <color rgb="FFFF0000"/>
      </colorScale>
    </cfRule>
    <cfRule type="colorScale" priority="881">
      <colorScale>
        <cfvo type="min"/>
        <cfvo type="max"/>
        <color theme="9" tint="0.39997558519241921"/>
        <color rgb="FFFF0000"/>
      </colorScale>
    </cfRule>
    <cfRule type="colorScale" priority="882">
      <colorScale>
        <cfvo type="min"/>
        <cfvo type="max"/>
        <color theme="9" tint="0.39997558519241921"/>
        <color rgb="FFFF0000"/>
      </colorScale>
    </cfRule>
    <cfRule type="colorScale" priority="883">
      <colorScale>
        <cfvo type="min"/>
        <cfvo type="max"/>
        <color theme="9"/>
        <color rgb="FFFF0000"/>
      </colorScale>
    </cfRule>
    <cfRule type="colorScale" priority="884">
      <colorScale>
        <cfvo type="min"/>
        <cfvo type="max"/>
        <color theme="9" tint="0.39997558519241921"/>
        <color rgb="FFFF0000"/>
      </colorScale>
    </cfRule>
    <cfRule type="colorScale" priority="885">
      <colorScale>
        <cfvo type="min"/>
        <cfvo type="max"/>
        <color theme="9" tint="0.39997558519241921"/>
        <color rgb="FFFF0000"/>
      </colorScale>
    </cfRule>
    <cfRule type="colorScale" priority="886">
      <colorScale>
        <cfvo type="min"/>
        <cfvo type="max"/>
        <color theme="9"/>
        <color rgb="FFFF0000"/>
      </colorScale>
    </cfRule>
    <cfRule type="colorScale" priority="887">
      <colorScale>
        <cfvo type="min"/>
        <cfvo type="max"/>
        <color theme="9" tint="0.39997558519241921"/>
        <color rgb="FFFF0000"/>
      </colorScale>
    </cfRule>
    <cfRule type="colorScale" priority="888">
      <colorScale>
        <cfvo type="min"/>
        <cfvo type="max"/>
        <color theme="9" tint="0.39997558519241921"/>
        <color rgb="FFFF0000"/>
      </colorScale>
    </cfRule>
    <cfRule type="colorScale" priority="889">
      <colorScale>
        <cfvo type="min"/>
        <cfvo type="max"/>
        <color theme="9"/>
        <color rgb="FFFF0000"/>
      </colorScale>
    </cfRule>
    <cfRule type="colorScale" priority="890">
      <colorScale>
        <cfvo type="min"/>
        <cfvo type="max"/>
        <color theme="9" tint="0.39997558519241921"/>
        <color rgb="FFFF0000"/>
      </colorScale>
    </cfRule>
    <cfRule type="colorScale" priority="892">
      <colorScale>
        <cfvo type="min"/>
        <cfvo type="max"/>
        <color theme="9" tint="0.39997558519241921"/>
        <color rgb="FFFF0000"/>
      </colorScale>
    </cfRule>
    <cfRule type="colorScale" priority="893">
      <colorScale>
        <cfvo type="min"/>
        <cfvo type="max"/>
        <color theme="9"/>
        <color rgb="FFFF0000"/>
      </colorScale>
    </cfRule>
    <cfRule type="colorScale" priority="894">
      <colorScale>
        <cfvo type="min"/>
        <cfvo type="max"/>
        <color theme="9" tint="0.39997558519241921"/>
        <color rgb="FFFF0000"/>
      </colorScale>
    </cfRule>
  </conditionalFormatting>
  <conditionalFormatting sqref="R22:AP22">
    <cfRule type="colorScale" priority="630">
      <colorScale>
        <cfvo type="min"/>
        <cfvo type="max"/>
        <color theme="9" tint="0.39997558519241921"/>
        <color rgb="FFFF0000"/>
      </colorScale>
    </cfRule>
    <cfRule type="colorScale" priority="631">
      <colorScale>
        <cfvo type="min"/>
        <cfvo type="max"/>
        <color theme="9"/>
        <color rgb="FFFF0000"/>
      </colorScale>
    </cfRule>
    <cfRule type="colorScale" priority="632">
      <colorScale>
        <cfvo type="min"/>
        <cfvo type="max"/>
        <color theme="9" tint="0.39997558519241921"/>
        <color rgb="FFFF0000"/>
      </colorScale>
    </cfRule>
    <cfRule type="colorScale" priority="633">
      <colorScale>
        <cfvo type="min"/>
        <cfvo type="max"/>
        <color theme="9" tint="0.39997558519241921"/>
        <color rgb="FFFF0000"/>
      </colorScale>
    </cfRule>
    <cfRule type="colorScale" priority="634">
      <colorScale>
        <cfvo type="min"/>
        <cfvo type="max"/>
        <color theme="9"/>
        <color rgb="FFFF0000"/>
      </colorScale>
    </cfRule>
    <cfRule type="colorScale" priority="635">
      <colorScale>
        <cfvo type="min"/>
        <cfvo type="max"/>
        <color theme="9" tint="0.39997558519241921"/>
        <color rgb="FFFF0000"/>
      </colorScale>
    </cfRule>
    <cfRule type="colorScale" priority="636">
      <colorScale>
        <cfvo type="min"/>
        <cfvo type="max"/>
        <color theme="9" tint="0.39997558519241921"/>
        <color rgb="FFFF0000"/>
      </colorScale>
    </cfRule>
    <cfRule type="colorScale" priority="637">
      <colorScale>
        <cfvo type="min"/>
        <cfvo type="max"/>
        <color theme="9"/>
        <color rgb="FFFF0000"/>
      </colorScale>
    </cfRule>
    <cfRule type="colorScale" priority="638">
      <colorScale>
        <cfvo type="min"/>
        <cfvo type="max"/>
        <color theme="9" tint="0.39997558519241921"/>
        <color rgb="FFFF0000"/>
      </colorScale>
    </cfRule>
    <cfRule type="colorScale" priority="639">
      <colorScale>
        <cfvo type="min"/>
        <cfvo type="max"/>
        <color theme="9" tint="0.39997558519241921"/>
        <color rgb="FFFF0000"/>
      </colorScale>
    </cfRule>
    <cfRule type="colorScale" priority="640">
      <colorScale>
        <cfvo type="min"/>
        <cfvo type="max"/>
        <color theme="9"/>
        <color rgb="FFFF0000"/>
      </colorScale>
    </cfRule>
    <cfRule type="colorScale" priority="641">
      <colorScale>
        <cfvo type="min"/>
        <cfvo type="max"/>
        <color theme="9" tint="0.39997558519241921"/>
        <color rgb="FFFF0000"/>
      </colorScale>
    </cfRule>
    <cfRule type="colorScale" priority="642">
      <colorScale>
        <cfvo type="min"/>
        <cfvo type="max"/>
        <color theme="9" tint="0.39997558519241921"/>
        <color rgb="FFFF0000"/>
      </colorScale>
    </cfRule>
    <cfRule type="colorScale" priority="643">
      <colorScale>
        <cfvo type="min"/>
        <cfvo type="max"/>
        <color theme="9"/>
        <color rgb="FFFF0000"/>
      </colorScale>
    </cfRule>
    <cfRule type="colorScale" priority="644">
      <colorScale>
        <cfvo type="min"/>
        <cfvo type="max"/>
        <color theme="9" tint="0.39997558519241921"/>
        <color rgb="FFFF0000"/>
      </colorScale>
    </cfRule>
    <cfRule type="colorScale" priority="645">
      <colorScale>
        <cfvo type="min"/>
        <cfvo type="max"/>
        <color theme="9" tint="0.39997558519241921"/>
        <color rgb="FFFF0000"/>
      </colorScale>
    </cfRule>
    <cfRule type="colorScale" priority="646">
      <colorScale>
        <cfvo type="min"/>
        <cfvo type="max"/>
        <color theme="9"/>
        <color rgb="FFFF0000"/>
      </colorScale>
    </cfRule>
    <cfRule type="colorScale" priority="647">
      <colorScale>
        <cfvo type="min"/>
        <cfvo type="max"/>
        <color theme="9" tint="0.39997558519241921"/>
        <color rgb="FFFF0000"/>
      </colorScale>
    </cfRule>
    <cfRule type="colorScale" priority="649">
      <colorScale>
        <cfvo type="min"/>
        <cfvo type="max"/>
        <color theme="9" tint="0.39997558519241921"/>
        <color rgb="FFFF0000"/>
      </colorScale>
    </cfRule>
    <cfRule type="colorScale" priority="650">
      <colorScale>
        <cfvo type="min"/>
        <cfvo type="max"/>
        <color theme="9"/>
        <color rgb="FFFF0000"/>
      </colorScale>
    </cfRule>
    <cfRule type="colorScale" priority="651">
      <colorScale>
        <cfvo type="min"/>
        <cfvo type="max"/>
        <color theme="9" tint="0.39997558519241921"/>
        <color rgb="FFFF0000"/>
      </colorScale>
    </cfRule>
  </conditionalFormatting>
  <conditionalFormatting sqref="R23:AP23">
    <cfRule type="colorScale" priority="851">
      <colorScale>
        <cfvo type="min"/>
        <cfvo type="max"/>
        <color theme="9" tint="0.39997558519241921"/>
        <color rgb="FFFF0000"/>
      </colorScale>
    </cfRule>
    <cfRule type="colorScale" priority="852">
      <colorScale>
        <cfvo type="min"/>
        <cfvo type="max"/>
        <color theme="9"/>
        <color rgb="FFFF0000"/>
      </colorScale>
    </cfRule>
    <cfRule type="colorScale" priority="853">
      <colorScale>
        <cfvo type="min"/>
        <cfvo type="max"/>
        <color theme="9" tint="0.39997558519241921"/>
        <color rgb="FFFF0000"/>
      </colorScale>
    </cfRule>
    <cfRule type="colorScale" priority="854">
      <colorScale>
        <cfvo type="min"/>
        <cfvo type="max"/>
        <color theme="9" tint="0.39997558519241921"/>
        <color rgb="FFFF0000"/>
      </colorScale>
    </cfRule>
    <cfRule type="colorScale" priority="855">
      <colorScale>
        <cfvo type="min"/>
        <cfvo type="max"/>
        <color theme="9"/>
        <color rgb="FFFF0000"/>
      </colorScale>
    </cfRule>
    <cfRule type="colorScale" priority="856">
      <colorScale>
        <cfvo type="min"/>
        <cfvo type="max"/>
        <color theme="9" tint="0.39997558519241921"/>
        <color rgb="FFFF0000"/>
      </colorScale>
    </cfRule>
    <cfRule type="colorScale" priority="857">
      <colorScale>
        <cfvo type="min"/>
        <cfvo type="max"/>
        <color theme="9" tint="0.39997558519241921"/>
        <color rgb="FFFF0000"/>
      </colorScale>
    </cfRule>
    <cfRule type="colorScale" priority="858">
      <colorScale>
        <cfvo type="min"/>
        <cfvo type="max"/>
        <color theme="9"/>
        <color rgb="FFFF0000"/>
      </colorScale>
    </cfRule>
    <cfRule type="colorScale" priority="859">
      <colorScale>
        <cfvo type="min"/>
        <cfvo type="max"/>
        <color theme="9" tint="0.39997558519241921"/>
        <color rgb="FFFF0000"/>
      </colorScale>
    </cfRule>
    <cfRule type="colorScale" priority="860">
      <colorScale>
        <cfvo type="min"/>
        <cfvo type="max"/>
        <color theme="9" tint="0.39997558519241921"/>
        <color rgb="FFFF0000"/>
      </colorScale>
    </cfRule>
    <cfRule type="colorScale" priority="861">
      <colorScale>
        <cfvo type="min"/>
        <cfvo type="max"/>
        <color theme="9"/>
        <color rgb="FFFF0000"/>
      </colorScale>
    </cfRule>
    <cfRule type="colorScale" priority="862">
      <colorScale>
        <cfvo type="min"/>
        <cfvo type="max"/>
        <color theme="9" tint="0.39997558519241921"/>
        <color rgb="FFFF0000"/>
      </colorScale>
    </cfRule>
    <cfRule type="colorScale" priority="863">
      <colorScale>
        <cfvo type="min"/>
        <cfvo type="max"/>
        <color theme="9" tint="0.39997558519241921"/>
        <color rgb="FFFF0000"/>
      </colorScale>
    </cfRule>
    <cfRule type="colorScale" priority="864">
      <colorScale>
        <cfvo type="min"/>
        <cfvo type="max"/>
        <color theme="9"/>
        <color rgb="FFFF0000"/>
      </colorScale>
    </cfRule>
    <cfRule type="colorScale" priority="865">
      <colorScale>
        <cfvo type="min"/>
        <cfvo type="max"/>
        <color theme="9" tint="0.39997558519241921"/>
        <color rgb="FFFF0000"/>
      </colorScale>
    </cfRule>
    <cfRule type="colorScale" priority="866">
      <colorScale>
        <cfvo type="min"/>
        <cfvo type="max"/>
        <color theme="9" tint="0.39997558519241921"/>
        <color rgb="FFFF0000"/>
      </colorScale>
    </cfRule>
    <cfRule type="colorScale" priority="867">
      <colorScale>
        <cfvo type="min"/>
        <cfvo type="max"/>
        <color theme="9"/>
        <color rgb="FFFF0000"/>
      </colorScale>
    </cfRule>
    <cfRule type="colorScale" priority="868">
      <colorScale>
        <cfvo type="min"/>
        <cfvo type="max"/>
        <color theme="9" tint="0.39997558519241921"/>
        <color rgb="FFFF0000"/>
      </colorScale>
    </cfRule>
    <cfRule type="colorScale" priority="870">
      <colorScale>
        <cfvo type="min"/>
        <cfvo type="max"/>
        <color theme="9" tint="0.39997558519241921"/>
        <color rgb="FFFF0000"/>
      </colorScale>
    </cfRule>
    <cfRule type="colorScale" priority="871">
      <colorScale>
        <cfvo type="min"/>
        <cfvo type="max"/>
        <color theme="9"/>
        <color rgb="FFFF0000"/>
      </colorScale>
    </cfRule>
    <cfRule type="colorScale" priority="872">
      <colorScale>
        <cfvo type="min"/>
        <cfvo type="max"/>
        <color theme="9" tint="0.39997558519241921"/>
        <color rgb="FFFF0000"/>
      </colorScale>
    </cfRule>
  </conditionalFormatting>
  <conditionalFormatting sqref="R24:AP24">
    <cfRule type="colorScale" priority="829">
      <colorScale>
        <cfvo type="min"/>
        <cfvo type="max"/>
        <color theme="9" tint="0.39997558519241921"/>
        <color rgb="FFFF0000"/>
      </colorScale>
    </cfRule>
    <cfRule type="colorScale" priority="830">
      <colorScale>
        <cfvo type="min"/>
        <cfvo type="max"/>
        <color theme="9"/>
        <color rgb="FFFF0000"/>
      </colorScale>
    </cfRule>
    <cfRule type="colorScale" priority="831">
      <colorScale>
        <cfvo type="min"/>
        <cfvo type="max"/>
        <color theme="9" tint="0.39997558519241921"/>
        <color rgb="FFFF0000"/>
      </colorScale>
    </cfRule>
    <cfRule type="colorScale" priority="832">
      <colorScale>
        <cfvo type="min"/>
        <cfvo type="max"/>
        <color theme="9" tint="0.39997558519241921"/>
        <color rgb="FFFF0000"/>
      </colorScale>
    </cfRule>
    <cfRule type="colorScale" priority="833">
      <colorScale>
        <cfvo type="min"/>
        <cfvo type="max"/>
        <color theme="9"/>
        <color rgb="FFFF0000"/>
      </colorScale>
    </cfRule>
    <cfRule type="colorScale" priority="834">
      <colorScale>
        <cfvo type="min"/>
        <cfvo type="max"/>
        <color theme="9" tint="0.39997558519241921"/>
        <color rgb="FFFF0000"/>
      </colorScale>
    </cfRule>
    <cfRule type="colorScale" priority="835">
      <colorScale>
        <cfvo type="min"/>
        <cfvo type="max"/>
        <color theme="9" tint="0.39997558519241921"/>
        <color rgb="FFFF0000"/>
      </colorScale>
    </cfRule>
    <cfRule type="colorScale" priority="836">
      <colorScale>
        <cfvo type="min"/>
        <cfvo type="max"/>
        <color theme="9"/>
        <color rgb="FFFF0000"/>
      </colorScale>
    </cfRule>
    <cfRule type="colorScale" priority="837">
      <colorScale>
        <cfvo type="min"/>
        <cfvo type="max"/>
        <color theme="9" tint="0.39997558519241921"/>
        <color rgb="FFFF0000"/>
      </colorScale>
    </cfRule>
    <cfRule type="colorScale" priority="838">
      <colorScale>
        <cfvo type="min"/>
        <cfvo type="max"/>
        <color theme="9" tint="0.39997558519241921"/>
        <color rgb="FFFF0000"/>
      </colorScale>
    </cfRule>
    <cfRule type="colorScale" priority="839">
      <colorScale>
        <cfvo type="min"/>
        <cfvo type="max"/>
        <color theme="9"/>
        <color rgb="FFFF0000"/>
      </colorScale>
    </cfRule>
    <cfRule type="colorScale" priority="840">
      <colorScale>
        <cfvo type="min"/>
        <cfvo type="max"/>
        <color theme="9" tint="0.39997558519241921"/>
        <color rgb="FFFF0000"/>
      </colorScale>
    </cfRule>
    <cfRule type="colorScale" priority="841">
      <colorScale>
        <cfvo type="min"/>
        <cfvo type="max"/>
        <color theme="9" tint="0.39997558519241921"/>
        <color rgb="FFFF0000"/>
      </colorScale>
    </cfRule>
    <cfRule type="colorScale" priority="842">
      <colorScale>
        <cfvo type="min"/>
        <cfvo type="max"/>
        <color theme="9"/>
        <color rgb="FFFF0000"/>
      </colorScale>
    </cfRule>
    <cfRule type="colorScale" priority="843">
      <colorScale>
        <cfvo type="min"/>
        <cfvo type="max"/>
        <color theme="9" tint="0.39997558519241921"/>
        <color rgb="FFFF0000"/>
      </colorScale>
    </cfRule>
    <cfRule type="colorScale" priority="844">
      <colorScale>
        <cfvo type="min"/>
        <cfvo type="max"/>
        <color theme="9" tint="0.39997558519241921"/>
        <color rgb="FFFF0000"/>
      </colorScale>
    </cfRule>
    <cfRule type="colorScale" priority="845">
      <colorScale>
        <cfvo type="min"/>
        <cfvo type="max"/>
        <color theme="9"/>
        <color rgb="FFFF0000"/>
      </colorScale>
    </cfRule>
    <cfRule type="colorScale" priority="846">
      <colorScale>
        <cfvo type="min"/>
        <cfvo type="max"/>
        <color theme="9" tint="0.39997558519241921"/>
        <color rgb="FFFF0000"/>
      </colorScale>
    </cfRule>
    <cfRule type="colorScale" priority="848">
      <colorScale>
        <cfvo type="min"/>
        <cfvo type="max"/>
        <color theme="9" tint="0.39997558519241921"/>
        <color rgb="FFFF0000"/>
      </colorScale>
    </cfRule>
    <cfRule type="colorScale" priority="849">
      <colorScale>
        <cfvo type="min"/>
        <cfvo type="max"/>
        <color theme="9"/>
        <color rgb="FFFF0000"/>
      </colorScale>
    </cfRule>
    <cfRule type="colorScale" priority="850">
      <colorScale>
        <cfvo type="min"/>
        <cfvo type="max"/>
        <color theme="9" tint="0.39997558519241921"/>
        <color rgb="FFFF0000"/>
      </colorScale>
    </cfRule>
  </conditionalFormatting>
  <conditionalFormatting sqref="R25:AP25 AE26:AP26">
    <cfRule type="colorScale" priority="807">
      <colorScale>
        <cfvo type="min"/>
        <cfvo type="max"/>
        <color theme="9" tint="0.39997558519241921"/>
        <color rgb="FFFF0000"/>
      </colorScale>
    </cfRule>
    <cfRule type="colorScale" priority="808">
      <colorScale>
        <cfvo type="min"/>
        <cfvo type="max"/>
        <color theme="9"/>
        <color rgb="FFFF0000"/>
      </colorScale>
    </cfRule>
    <cfRule type="colorScale" priority="809">
      <colorScale>
        <cfvo type="min"/>
        <cfvo type="max"/>
        <color theme="9" tint="0.39997558519241921"/>
        <color rgb="FFFF0000"/>
      </colorScale>
    </cfRule>
    <cfRule type="colorScale" priority="810">
      <colorScale>
        <cfvo type="min"/>
        <cfvo type="max"/>
        <color theme="9" tint="0.39997558519241921"/>
        <color rgb="FFFF0000"/>
      </colorScale>
    </cfRule>
    <cfRule type="colorScale" priority="811">
      <colorScale>
        <cfvo type="min"/>
        <cfvo type="max"/>
        <color theme="9"/>
        <color rgb="FFFF0000"/>
      </colorScale>
    </cfRule>
    <cfRule type="colorScale" priority="812">
      <colorScale>
        <cfvo type="min"/>
        <cfvo type="max"/>
        <color theme="9" tint="0.39997558519241921"/>
        <color rgb="FFFF0000"/>
      </colorScale>
    </cfRule>
    <cfRule type="colorScale" priority="813">
      <colorScale>
        <cfvo type="min"/>
        <cfvo type="max"/>
        <color theme="9" tint="0.39997558519241921"/>
        <color rgb="FFFF0000"/>
      </colorScale>
    </cfRule>
    <cfRule type="colorScale" priority="814">
      <colorScale>
        <cfvo type="min"/>
        <cfvo type="max"/>
        <color theme="9"/>
        <color rgb="FFFF0000"/>
      </colorScale>
    </cfRule>
    <cfRule type="colorScale" priority="815">
      <colorScale>
        <cfvo type="min"/>
        <cfvo type="max"/>
        <color theme="9" tint="0.39997558519241921"/>
        <color rgb="FFFF0000"/>
      </colorScale>
    </cfRule>
    <cfRule type="colorScale" priority="816">
      <colorScale>
        <cfvo type="min"/>
        <cfvo type="max"/>
        <color theme="9" tint="0.39997558519241921"/>
        <color rgb="FFFF0000"/>
      </colorScale>
    </cfRule>
    <cfRule type="colorScale" priority="817">
      <colorScale>
        <cfvo type="min"/>
        <cfvo type="max"/>
        <color theme="9"/>
        <color rgb="FFFF0000"/>
      </colorScale>
    </cfRule>
    <cfRule type="colorScale" priority="818">
      <colorScale>
        <cfvo type="min"/>
        <cfvo type="max"/>
        <color theme="9" tint="0.39997558519241921"/>
        <color rgb="FFFF0000"/>
      </colorScale>
    </cfRule>
    <cfRule type="colorScale" priority="819">
      <colorScale>
        <cfvo type="min"/>
        <cfvo type="max"/>
        <color theme="9" tint="0.39997558519241921"/>
        <color rgb="FFFF0000"/>
      </colorScale>
    </cfRule>
    <cfRule type="colorScale" priority="820">
      <colorScale>
        <cfvo type="min"/>
        <cfvo type="max"/>
        <color theme="9"/>
        <color rgb="FFFF0000"/>
      </colorScale>
    </cfRule>
    <cfRule type="colorScale" priority="821">
      <colorScale>
        <cfvo type="min"/>
        <cfvo type="max"/>
        <color theme="9" tint="0.39997558519241921"/>
        <color rgb="FFFF0000"/>
      </colorScale>
    </cfRule>
    <cfRule type="colorScale" priority="822">
      <colorScale>
        <cfvo type="min"/>
        <cfvo type="max"/>
        <color theme="9" tint="0.39997558519241921"/>
        <color rgb="FFFF0000"/>
      </colorScale>
    </cfRule>
    <cfRule type="colorScale" priority="823">
      <colorScale>
        <cfvo type="min"/>
        <cfvo type="max"/>
        <color theme="9"/>
        <color rgb="FFFF0000"/>
      </colorScale>
    </cfRule>
    <cfRule type="colorScale" priority="824">
      <colorScale>
        <cfvo type="min"/>
        <cfvo type="max"/>
        <color theme="9" tint="0.39997558519241921"/>
        <color rgb="FFFF0000"/>
      </colorScale>
    </cfRule>
    <cfRule type="colorScale" priority="826">
      <colorScale>
        <cfvo type="min"/>
        <cfvo type="max"/>
        <color theme="9" tint="0.39997558519241921"/>
        <color rgb="FFFF0000"/>
      </colorScale>
    </cfRule>
    <cfRule type="colorScale" priority="827">
      <colorScale>
        <cfvo type="min"/>
        <cfvo type="max"/>
        <color theme="9"/>
        <color rgb="FFFF0000"/>
      </colorScale>
    </cfRule>
    <cfRule type="colorScale" priority="828">
      <colorScale>
        <cfvo type="min"/>
        <cfvo type="max"/>
        <color theme="9" tint="0.39997558519241921"/>
        <color rgb="FFFF0000"/>
      </colorScale>
    </cfRule>
  </conditionalFormatting>
  <conditionalFormatting sqref="R36:AP36">
    <cfRule type="colorScale" priority="474">
      <colorScale>
        <cfvo type="min"/>
        <cfvo type="max"/>
        <color theme="9" tint="0.39997558519241921"/>
        <color rgb="FFFF0000"/>
      </colorScale>
    </cfRule>
    <cfRule type="colorScale" priority="475">
      <colorScale>
        <cfvo type="min"/>
        <cfvo type="max"/>
        <color theme="9"/>
        <color rgb="FFFF0000"/>
      </colorScale>
    </cfRule>
    <cfRule type="colorScale" priority="476">
      <colorScale>
        <cfvo type="min"/>
        <cfvo type="max"/>
        <color theme="9" tint="0.39997558519241921"/>
        <color rgb="FFFF0000"/>
      </colorScale>
    </cfRule>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ellIs" dxfId="100" priority="492" operator="equal">
      <formula>""</formula>
    </cfRule>
    <cfRule type="colorScale" priority="493">
      <colorScale>
        <cfvo type="min"/>
        <cfvo type="max"/>
        <color theme="9" tint="0.39997558519241921"/>
        <color rgb="FFFF0000"/>
      </colorScale>
    </cfRule>
    <cfRule type="colorScale" priority="494">
      <colorScale>
        <cfvo type="min"/>
        <cfvo type="max"/>
        <color theme="9"/>
        <color rgb="FFFF0000"/>
      </colorScale>
    </cfRule>
    <cfRule type="colorScale" priority="495">
      <colorScale>
        <cfvo type="min"/>
        <cfvo type="max"/>
        <color theme="9" tint="0.39997558519241921"/>
        <color rgb="FFFF0000"/>
      </colorScale>
    </cfRule>
  </conditionalFormatting>
  <conditionalFormatting sqref="R37:AP37">
    <cfRule type="colorScale" priority="452">
      <colorScale>
        <cfvo type="min"/>
        <cfvo type="max"/>
        <color theme="9" tint="0.39997558519241921"/>
        <color rgb="FFFF0000"/>
      </colorScale>
    </cfRule>
    <cfRule type="colorScale" priority="453">
      <colorScale>
        <cfvo type="min"/>
        <cfvo type="max"/>
        <color theme="9"/>
        <color rgb="FFFF0000"/>
      </colorScale>
    </cfRule>
    <cfRule type="colorScale" priority="454">
      <colorScale>
        <cfvo type="min"/>
        <cfvo type="max"/>
        <color theme="9" tint="0.39997558519241921"/>
        <color rgb="FFFF0000"/>
      </colorScale>
    </cfRule>
    <cfRule type="colorScale" priority="455">
      <colorScale>
        <cfvo type="min"/>
        <cfvo type="max"/>
        <color theme="9" tint="0.39997558519241921"/>
        <color rgb="FFFF0000"/>
      </colorScale>
    </cfRule>
    <cfRule type="colorScale" priority="456">
      <colorScale>
        <cfvo type="min"/>
        <cfvo type="max"/>
        <color theme="9"/>
        <color rgb="FFFF0000"/>
      </colorScale>
    </cfRule>
    <cfRule type="colorScale" priority="457">
      <colorScale>
        <cfvo type="min"/>
        <cfvo type="max"/>
        <color theme="9" tint="0.39997558519241921"/>
        <color rgb="FFFF0000"/>
      </colorScale>
    </cfRule>
    <cfRule type="colorScale" priority="458">
      <colorScale>
        <cfvo type="min"/>
        <cfvo type="max"/>
        <color theme="9" tint="0.39997558519241921"/>
        <color rgb="FFFF0000"/>
      </colorScale>
    </cfRule>
    <cfRule type="colorScale" priority="459">
      <colorScale>
        <cfvo type="min"/>
        <cfvo type="max"/>
        <color theme="9"/>
        <color rgb="FFFF0000"/>
      </colorScale>
    </cfRule>
    <cfRule type="colorScale" priority="460">
      <colorScale>
        <cfvo type="min"/>
        <cfvo type="max"/>
        <color theme="9" tint="0.39997558519241921"/>
        <color rgb="FFFF0000"/>
      </colorScale>
    </cfRule>
    <cfRule type="colorScale" priority="461">
      <colorScale>
        <cfvo type="min"/>
        <cfvo type="max"/>
        <color theme="9" tint="0.39997558519241921"/>
        <color rgb="FFFF0000"/>
      </colorScale>
    </cfRule>
    <cfRule type="colorScale" priority="462">
      <colorScale>
        <cfvo type="min"/>
        <cfvo type="max"/>
        <color theme="9"/>
        <color rgb="FFFF0000"/>
      </colorScale>
    </cfRule>
    <cfRule type="colorScale" priority="463">
      <colorScale>
        <cfvo type="min"/>
        <cfvo type="max"/>
        <color theme="9" tint="0.39997558519241921"/>
        <color rgb="FFFF0000"/>
      </colorScale>
    </cfRule>
    <cfRule type="colorScale" priority="464">
      <colorScale>
        <cfvo type="min"/>
        <cfvo type="max"/>
        <color theme="9" tint="0.39997558519241921"/>
        <color rgb="FFFF0000"/>
      </colorScale>
    </cfRule>
    <cfRule type="colorScale" priority="465">
      <colorScale>
        <cfvo type="min"/>
        <cfvo type="max"/>
        <color theme="9"/>
        <color rgb="FFFF0000"/>
      </colorScale>
    </cfRule>
    <cfRule type="colorScale" priority="466">
      <colorScale>
        <cfvo type="min"/>
        <cfvo type="max"/>
        <color theme="9" tint="0.39997558519241921"/>
        <color rgb="FFFF0000"/>
      </colorScale>
    </cfRule>
    <cfRule type="colorScale" priority="467">
      <colorScale>
        <cfvo type="min"/>
        <cfvo type="max"/>
        <color theme="9" tint="0.39997558519241921"/>
        <color rgb="FFFF0000"/>
      </colorScale>
    </cfRule>
    <cfRule type="colorScale" priority="468">
      <colorScale>
        <cfvo type="min"/>
        <cfvo type="max"/>
        <color theme="9"/>
        <color rgb="FFFF0000"/>
      </colorScale>
    </cfRule>
    <cfRule type="colorScale" priority="469">
      <colorScale>
        <cfvo type="min"/>
        <cfvo type="max"/>
        <color theme="9" tint="0.39997558519241921"/>
        <color rgb="FFFF0000"/>
      </colorScale>
    </cfRule>
    <cfRule type="cellIs" dxfId="99" priority="470" operator="equal">
      <formula>""</formula>
    </cfRule>
    <cfRule type="colorScale" priority="471">
      <colorScale>
        <cfvo type="min"/>
        <cfvo type="max"/>
        <color theme="9" tint="0.39997558519241921"/>
        <color rgb="FFFF0000"/>
      </colorScale>
    </cfRule>
    <cfRule type="colorScale" priority="472">
      <colorScale>
        <cfvo type="min"/>
        <cfvo type="max"/>
        <color theme="9"/>
        <color rgb="FFFF0000"/>
      </colorScale>
    </cfRule>
    <cfRule type="colorScale" priority="473">
      <colorScale>
        <cfvo type="min"/>
        <cfvo type="max"/>
        <color theme="9" tint="0.39997558519241921"/>
        <color rgb="FFFF0000"/>
      </colorScale>
    </cfRule>
  </conditionalFormatting>
  <conditionalFormatting sqref="R38:AP38">
    <cfRule type="colorScale" priority="430">
      <colorScale>
        <cfvo type="min"/>
        <cfvo type="max"/>
        <color theme="9" tint="0.39997558519241921"/>
        <color rgb="FFFF0000"/>
      </colorScale>
    </cfRule>
    <cfRule type="colorScale" priority="431">
      <colorScale>
        <cfvo type="min"/>
        <cfvo type="max"/>
        <color theme="9"/>
        <color rgb="FFFF0000"/>
      </colorScale>
    </cfRule>
    <cfRule type="colorScale" priority="432">
      <colorScale>
        <cfvo type="min"/>
        <cfvo type="max"/>
        <color theme="9" tint="0.39997558519241921"/>
        <color rgb="FFFF0000"/>
      </colorScale>
    </cfRule>
    <cfRule type="colorScale" priority="433">
      <colorScale>
        <cfvo type="min"/>
        <cfvo type="max"/>
        <color theme="9" tint="0.39997558519241921"/>
        <color rgb="FFFF0000"/>
      </colorScale>
    </cfRule>
    <cfRule type="colorScale" priority="434">
      <colorScale>
        <cfvo type="min"/>
        <cfvo type="max"/>
        <color theme="9"/>
        <color rgb="FFFF0000"/>
      </colorScale>
    </cfRule>
    <cfRule type="colorScale" priority="435">
      <colorScale>
        <cfvo type="min"/>
        <cfvo type="max"/>
        <color theme="9" tint="0.39997558519241921"/>
        <color rgb="FFFF0000"/>
      </colorScale>
    </cfRule>
    <cfRule type="colorScale" priority="436">
      <colorScale>
        <cfvo type="min"/>
        <cfvo type="max"/>
        <color theme="9" tint="0.39997558519241921"/>
        <color rgb="FFFF0000"/>
      </colorScale>
    </cfRule>
    <cfRule type="colorScale" priority="437">
      <colorScale>
        <cfvo type="min"/>
        <cfvo type="max"/>
        <color theme="9"/>
        <color rgb="FFFF0000"/>
      </colorScale>
    </cfRule>
    <cfRule type="colorScale" priority="438">
      <colorScale>
        <cfvo type="min"/>
        <cfvo type="max"/>
        <color theme="9" tint="0.39997558519241921"/>
        <color rgb="FFFF0000"/>
      </colorScale>
    </cfRule>
    <cfRule type="colorScale" priority="439">
      <colorScale>
        <cfvo type="min"/>
        <cfvo type="max"/>
        <color theme="9" tint="0.39997558519241921"/>
        <color rgb="FFFF0000"/>
      </colorScale>
    </cfRule>
    <cfRule type="colorScale" priority="440">
      <colorScale>
        <cfvo type="min"/>
        <cfvo type="max"/>
        <color theme="9"/>
        <color rgb="FFFF0000"/>
      </colorScale>
    </cfRule>
    <cfRule type="colorScale" priority="441">
      <colorScale>
        <cfvo type="min"/>
        <cfvo type="max"/>
        <color theme="9" tint="0.39997558519241921"/>
        <color rgb="FFFF0000"/>
      </colorScale>
    </cfRule>
    <cfRule type="colorScale" priority="442">
      <colorScale>
        <cfvo type="min"/>
        <cfvo type="max"/>
        <color theme="9" tint="0.39997558519241921"/>
        <color rgb="FFFF0000"/>
      </colorScale>
    </cfRule>
    <cfRule type="colorScale" priority="443">
      <colorScale>
        <cfvo type="min"/>
        <cfvo type="max"/>
        <color theme="9"/>
        <color rgb="FFFF0000"/>
      </colorScale>
    </cfRule>
    <cfRule type="colorScale" priority="444">
      <colorScale>
        <cfvo type="min"/>
        <cfvo type="max"/>
        <color theme="9" tint="0.39997558519241921"/>
        <color rgb="FFFF0000"/>
      </colorScale>
    </cfRule>
    <cfRule type="colorScale" priority="445">
      <colorScale>
        <cfvo type="min"/>
        <cfvo type="max"/>
        <color theme="9" tint="0.39997558519241921"/>
        <color rgb="FFFF0000"/>
      </colorScale>
    </cfRule>
    <cfRule type="colorScale" priority="446">
      <colorScale>
        <cfvo type="min"/>
        <cfvo type="max"/>
        <color theme="9"/>
        <color rgb="FFFF0000"/>
      </colorScale>
    </cfRule>
    <cfRule type="colorScale" priority="447">
      <colorScale>
        <cfvo type="min"/>
        <cfvo type="max"/>
        <color theme="9" tint="0.39997558519241921"/>
        <color rgb="FFFF0000"/>
      </colorScale>
    </cfRule>
    <cfRule type="cellIs" dxfId="98" priority="448" operator="equal">
      <formula>""</formula>
    </cfRule>
    <cfRule type="colorScale" priority="449">
      <colorScale>
        <cfvo type="min"/>
        <cfvo type="max"/>
        <color theme="9" tint="0.39997558519241921"/>
        <color rgb="FFFF0000"/>
      </colorScale>
    </cfRule>
    <cfRule type="colorScale" priority="450">
      <colorScale>
        <cfvo type="min"/>
        <cfvo type="max"/>
        <color theme="9"/>
        <color rgb="FFFF0000"/>
      </colorScale>
    </cfRule>
    <cfRule type="colorScale" priority="451">
      <colorScale>
        <cfvo type="min"/>
        <cfvo type="max"/>
        <color theme="9" tint="0.39997558519241921"/>
        <color rgb="FFFF0000"/>
      </colorScale>
    </cfRule>
  </conditionalFormatting>
  <conditionalFormatting sqref="R39:AP39">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olorScale" priority="411">
      <colorScale>
        <cfvo type="min"/>
        <cfvo type="max"/>
        <color theme="9" tint="0.39997558519241921"/>
        <color rgb="FFFF0000"/>
      </colorScale>
    </cfRule>
    <cfRule type="colorScale" priority="412">
      <colorScale>
        <cfvo type="min"/>
        <cfvo type="max"/>
        <color theme="9"/>
        <color rgb="FFFF0000"/>
      </colorScale>
    </cfRule>
    <cfRule type="colorScale" priority="413">
      <colorScale>
        <cfvo type="min"/>
        <cfvo type="max"/>
        <color theme="9" tint="0.39997558519241921"/>
        <color rgb="FFFF0000"/>
      </colorScale>
    </cfRule>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ellIs" dxfId="97" priority="426" operator="equal">
      <formula>""</formula>
    </cfRule>
    <cfRule type="colorScale" priority="427">
      <colorScale>
        <cfvo type="min"/>
        <cfvo type="max"/>
        <color theme="9" tint="0.39997558519241921"/>
        <color rgb="FFFF0000"/>
      </colorScale>
    </cfRule>
    <cfRule type="colorScale" priority="428">
      <colorScale>
        <cfvo type="min"/>
        <cfvo type="max"/>
        <color theme="9"/>
        <color rgb="FFFF0000"/>
      </colorScale>
    </cfRule>
    <cfRule type="colorScale" priority="429">
      <colorScale>
        <cfvo type="min"/>
        <cfvo type="max"/>
        <color theme="9" tint="0.39997558519241921"/>
        <color rgb="FFFF0000"/>
      </colorScale>
    </cfRule>
  </conditionalFormatting>
  <conditionalFormatting sqref="R42:AP42">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ellIs" dxfId="96" priority="49" operator="equal">
      <formula>""</formula>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onditionalFormatting>
  <conditionalFormatting sqref="R43:AP43">
    <cfRule type="colorScale" priority="9">
      <colorScale>
        <cfvo type="min"/>
        <cfvo type="max"/>
        <color theme="9" tint="0.39997558519241921"/>
        <color rgb="FFFF0000"/>
      </colorScale>
    </cfRule>
    <cfRule type="colorScale" priority="10">
      <colorScale>
        <cfvo type="min"/>
        <cfvo type="max"/>
        <color theme="9"/>
        <color rgb="FFFF0000"/>
      </colorScale>
    </cfRule>
    <cfRule type="colorScale" priority="11">
      <colorScale>
        <cfvo type="min"/>
        <cfvo type="max"/>
        <color theme="9" tint="0.39997558519241921"/>
        <color rgb="FFFF0000"/>
      </colorScale>
    </cfRule>
    <cfRule type="colorScale" priority="12">
      <colorScale>
        <cfvo type="min"/>
        <cfvo type="max"/>
        <color theme="9" tint="0.39997558519241921"/>
        <color rgb="FFFF0000"/>
      </colorScale>
    </cfRule>
    <cfRule type="colorScale" priority="13">
      <colorScale>
        <cfvo type="min"/>
        <cfvo type="max"/>
        <color theme="9"/>
        <color rgb="FFFF0000"/>
      </colorScale>
    </cfRule>
    <cfRule type="colorScale" priority="14">
      <colorScale>
        <cfvo type="min"/>
        <cfvo type="max"/>
        <color theme="9" tint="0.39997558519241921"/>
        <color rgb="FFFF0000"/>
      </colorScale>
    </cfRule>
    <cfRule type="colorScale" priority="15">
      <colorScale>
        <cfvo type="min"/>
        <cfvo type="max"/>
        <color theme="9" tint="0.39997558519241921"/>
        <color rgb="FFFF0000"/>
      </colorScale>
    </cfRule>
    <cfRule type="colorScale" priority="16">
      <colorScale>
        <cfvo type="min"/>
        <cfvo type="max"/>
        <color theme="9"/>
        <color rgb="FFFF0000"/>
      </colorScale>
    </cfRule>
    <cfRule type="colorScale" priority="17">
      <colorScale>
        <cfvo type="min"/>
        <cfvo type="max"/>
        <color theme="9" tint="0.39997558519241921"/>
        <color rgb="FFFF0000"/>
      </colorScale>
    </cfRule>
    <cfRule type="colorScale" priority="18">
      <colorScale>
        <cfvo type="min"/>
        <cfvo type="max"/>
        <color theme="9" tint="0.39997558519241921"/>
        <color rgb="FFFF0000"/>
      </colorScale>
    </cfRule>
    <cfRule type="colorScale" priority="19">
      <colorScale>
        <cfvo type="min"/>
        <cfvo type="max"/>
        <color theme="9"/>
        <color rgb="FFFF0000"/>
      </colorScale>
    </cfRule>
    <cfRule type="colorScale" priority="20">
      <colorScale>
        <cfvo type="min"/>
        <cfvo type="max"/>
        <color theme="9" tint="0.39997558519241921"/>
        <color rgb="FFFF0000"/>
      </colorScale>
    </cfRule>
    <cfRule type="colorScale" priority="21">
      <colorScale>
        <cfvo type="min"/>
        <cfvo type="max"/>
        <color theme="9" tint="0.39997558519241921"/>
        <color rgb="FFFF0000"/>
      </colorScale>
    </cfRule>
    <cfRule type="colorScale" priority="22">
      <colorScale>
        <cfvo type="min"/>
        <cfvo type="max"/>
        <color theme="9"/>
        <color rgb="FFFF0000"/>
      </colorScale>
    </cfRule>
    <cfRule type="colorScale" priority="23">
      <colorScale>
        <cfvo type="min"/>
        <cfvo type="max"/>
        <color theme="9" tint="0.39997558519241921"/>
        <color rgb="FFFF0000"/>
      </colorScale>
    </cfRule>
    <cfRule type="colorScale" priority="24">
      <colorScale>
        <cfvo type="min"/>
        <cfvo type="max"/>
        <color theme="9" tint="0.39997558519241921"/>
        <color rgb="FFFF0000"/>
      </colorScale>
    </cfRule>
    <cfRule type="colorScale" priority="25">
      <colorScale>
        <cfvo type="min"/>
        <cfvo type="max"/>
        <color theme="9"/>
        <color rgb="FFFF0000"/>
      </colorScale>
    </cfRule>
    <cfRule type="colorScale" priority="26">
      <colorScale>
        <cfvo type="min"/>
        <cfvo type="max"/>
        <color theme="9" tint="0.39997558519241921"/>
        <color rgb="FFFF0000"/>
      </colorScale>
    </cfRule>
    <cfRule type="cellIs" dxfId="95" priority="27" operator="equal">
      <formula>""</formula>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onditionalFormatting>
  <conditionalFormatting sqref="S40">
    <cfRule type="colorScale" priority="340">
      <colorScale>
        <cfvo type="min"/>
        <cfvo type="max"/>
        <color theme="9" tint="0.39997558519241921"/>
        <color rgb="FFFF0000"/>
      </colorScale>
    </cfRule>
    <cfRule type="colorScale" priority="341">
      <colorScale>
        <cfvo type="min"/>
        <cfvo type="max"/>
        <color theme="9"/>
        <color rgb="FFFF0000"/>
      </colorScale>
    </cfRule>
    <cfRule type="colorScale" priority="342">
      <colorScale>
        <cfvo type="min"/>
        <cfvo type="max"/>
        <color theme="9" tint="0.39997558519241921"/>
        <color rgb="FFFF0000"/>
      </colorScale>
    </cfRule>
    <cfRule type="colorScale" priority="343">
      <colorScale>
        <cfvo type="min"/>
        <cfvo type="max"/>
        <color theme="9" tint="0.39997558519241921"/>
        <color rgb="FFFF0000"/>
      </colorScale>
    </cfRule>
    <cfRule type="colorScale" priority="344">
      <colorScale>
        <cfvo type="min"/>
        <cfvo type="max"/>
        <color theme="9"/>
        <color rgb="FFFF0000"/>
      </colorScale>
    </cfRule>
    <cfRule type="colorScale" priority="345">
      <colorScale>
        <cfvo type="min"/>
        <cfvo type="max"/>
        <color theme="9" tint="0.39997558519241921"/>
        <color rgb="FFFF0000"/>
      </colorScale>
    </cfRule>
    <cfRule type="colorScale" priority="346">
      <colorScale>
        <cfvo type="min"/>
        <cfvo type="max"/>
        <color theme="9" tint="0.39997558519241921"/>
        <color rgb="FFFF0000"/>
      </colorScale>
    </cfRule>
    <cfRule type="colorScale" priority="347">
      <colorScale>
        <cfvo type="min"/>
        <cfvo type="max"/>
        <color theme="9"/>
        <color rgb="FFFF0000"/>
      </colorScale>
    </cfRule>
    <cfRule type="colorScale" priority="348">
      <colorScale>
        <cfvo type="min"/>
        <cfvo type="max"/>
        <color theme="9" tint="0.39997558519241921"/>
        <color rgb="FFFF0000"/>
      </colorScale>
    </cfRule>
    <cfRule type="colorScale" priority="349">
      <colorScale>
        <cfvo type="min"/>
        <cfvo type="max"/>
        <color theme="9" tint="0.39997558519241921"/>
        <color rgb="FFFF0000"/>
      </colorScale>
    </cfRule>
    <cfRule type="colorScale" priority="350">
      <colorScale>
        <cfvo type="min"/>
        <cfvo type="max"/>
        <color theme="9"/>
        <color rgb="FFFF0000"/>
      </colorScale>
    </cfRule>
    <cfRule type="colorScale" priority="351">
      <colorScale>
        <cfvo type="min"/>
        <cfvo type="max"/>
        <color theme="9" tint="0.39997558519241921"/>
        <color rgb="FFFF0000"/>
      </colorScale>
    </cfRule>
    <cfRule type="colorScale" priority="352">
      <colorScale>
        <cfvo type="min"/>
        <cfvo type="max"/>
        <color theme="9" tint="0.39997558519241921"/>
        <color rgb="FFFF0000"/>
      </colorScale>
    </cfRule>
    <cfRule type="colorScale" priority="353">
      <colorScale>
        <cfvo type="min"/>
        <cfvo type="max"/>
        <color theme="9"/>
        <color rgb="FFFF0000"/>
      </colorScale>
    </cfRule>
    <cfRule type="colorScale" priority="354">
      <colorScale>
        <cfvo type="min"/>
        <cfvo type="max"/>
        <color theme="9" tint="0.39997558519241921"/>
        <color rgb="FFFF0000"/>
      </colorScale>
    </cfRule>
    <cfRule type="colorScale" priority="355">
      <colorScale>
        <cfvo type="min"/>
        <cfvo type="max"/>
        <color theme="9" tint="0.39997558519241921"/>
        <color rgb="FFFF0000"/>
      </colorScale>
    </cfRule>
    <cfRule type="colorScale" priority="356">
      <colorScale>
        <cfvo type="min"/>
        <cfvo type="max"/>
        <color theme="9"/>
        <color rgb="FFFF0000"/>
      </colorScale>
    </cfRule>
    <cfRule type="colorScale" priority="357">
      <colorScale>
        <cfvo type="min"/>
        <cfvo type="max"/>
        <color theme="9" tint="0.39997558519241921"/>
        <color rgb="FFFF0000"/>
      </colorScale>
    </cfRule>
    <cfRule type="cellIs" dxfId="94" priority="358" operator="equal">
      <formula>""</formula>
    </cfRule>
    <cfRule type="colorScale" priority="359">
      <colorScale>
        <cfvo type="min"/>
        <cfvo type="max"/>
        <color theme="9" tint="0.39997558519241921"/>
        <color rgb="FFFF0000"/>
      </colorScale>
    </cfRule>
    <cfRule type="colorScale" priority="360">
      <colorScale>
        <cfvo type="min"/>
        <cfvo type="max"/>
        <color theme="9"/>
        <color rgb="FFFF0000"/>
      </colorScale>
    </cfRule>
    <cfRule type="colorScale" priority="361">
      <colorScale>
        <cfvo type="min"/>
        <cfvo type="max"/>
        <color theme="9" tint="0.39997558519241921"/>
        <color rgb="FFFF0000"/>
      </colorScale>
    </cfRule>
  </conditionalFormatting>
  <conditionalFormatting sqref="S41">
    <cfRule type="colorScale" priority="318">
      <colorScale>
        <cfvo type="min"/>
        <cfvo type="max"/>
        <color theme="9" tint="0.39997558519241921"/>
        <color rgb="FFFF0000"/>
      </colorScale>
    </cfRule>
    <cfRule type="colorScale" priority="319">
      <colorScale>
        <cfvo type="min"/>
        <cfvo type="max"/>
        <color theme="9"/>
        <color rgb="FFFF0000"/>
      </colorScale>
    </cfRule>
    <cfRule type="colorScale" priority="320">
      <colorScale>
        <cfvo type="min"/>
        <cfvo type="max"/>
        <color theme="9" tint="0.39997558519241921"/>
        <color rgb="FFFF0000"/>
      </colorScale>
    </cfRule>
    <cfRule type="colorScale" priority="321">
      <colorScale>
        <cfvo type="min"/>
        <cfvo type="max"/>
        <color theme="9" tint="0.39997558519241921"/>
        <color rgb="FFFF0000"/>
      </colorScale>
    </cfRule>
    <cfRule type="colorScale" priority="322">
      <colorScale>
        <cfvo type="min"/>
        <cfvo type="max"/>
        <color theme="9"/>
        <color rgb="FFFF0000"/>
      </colorScale>
    </cfRule>
    <cfRule type="colorScale" priority="323">
      <colorScale>
        <cfvo type="min"/>
        <cfvo type="max"/>
        <color theme="9" tint="0.39997558519241921"/>
        <color rgb="FFFF0000"/>
      </colorScale>
    </cfRule>
    <cfRule type="colorScale" priority="324">
      <colorScale>
        <cfvo type="min"/>
        <cfvo type="max"/>
        <color theme="9" tint="0.39997558519241921"/>
        <color rgb="FFFF0000"/>
      </colorScale>
    </cfRule>
    <cfRule type="colorScale" priority="325">
      <colorScale>
        <cfvo type="min"/>
        <cfvo type="max"/>
        <color theme="9"/>
        <color rgb="FFFF0000"/>
      </colorScale>
    </cfRule>
    <cfRule type="colorScale" priority="326">
      <colorScale>
        <cfvo type="min"/>
        <cfvo type="max"/>
        <color theme="9" tint="0.39997558519241921"/>
        <color rgb="FFFF0000"/>
      </colorScale>
    </cfRule>
    <cfRule type="colorScale" priority="327">
      <colorScale>
        <cfvo type="min"/>
        <cfvo type="max"/>
        <color theme="9" tint="0.39997558519241921"/>
        <color rgb="FFFF0000"/>
      </colorScale>
    </cfRule>
    <cfRule type="colorScale" priority="328">
      <colorScale>
        <cfvo type="min"/>
        <cfvo type="max"/>
        <color theme="9"/>
        <color rgb="FFFF0000"/>
      </colorScale>
    </cfRule>
    <cfRule type="colorScale" priority="329">
      <colorScale>
        <cfvo type="min"/>
        <cfvo type="max"/>
        <color theme="9" tint="0.39997558519241921"/>
        <color rgb="FFFF0000"/>
      </colorScale>
    </cfRule>
    <cfRule type="colorScale" priority="330">
      <colorScale>
        <cfvo type="min"/>
        <cfvo type="max"/>
        <color theme="9" tint="0.39997558519241921"/>
        <color rgb="FFFF0000"/>
      </colorScale>
    </cfRule>
    <cfRule type="colorScale" priority="331">
      <colorScale>
        <cfvo type="min"/>
        <cfvo type="max"/>
        <color theme="9"/>
        <color rgb="FFFF0000"/>
      </colorScale>
    </cfRule>
    <cfRule type="colorScale" priority="332">
      <colorScale>
        <cfvo type="min"/>
        <cfvo type="max"/>
        <color theme="9" tint="0.39997558519241921"/>
        <color rgb="FFFF0000"/>
      </colorScale>
    </cfRule>
    <cfRule type="colorScale" priority="333">
      <colorScale>
        <cfvo type="min"/>
        <cfvo type="max"/>
        <color theme="9" tint="0.39997558519241921"/>
        <color rgb="FFFF0000"/>
      </colorScale>
    </cfRule>
    <cfRule type="colorScale" priority="334">
      <colorScale>
        <cfvo type="min"/>
        <cfvo type="max"/>
        <color theme="9"/>
        <color rgb="FFFF0000"/>
      </colorScale>
    </cfRule>
    <cfRule type="colorScale" priority="335">
      <colorScale>
        <cfvo type="min"/>
        <cfvo type="max"/>
        <color theme="9" tint="0.39997558519241921"/>
        <color rgb="FFFF0000"/>
      </colorScale>
    </cfRule>
    <cfRule type="cellIs" dxfId="93" priority="336" operator="equal">
      <formula>""</formula>
    </cfRule>
    <cfRule type="colorScale" priority="337">
      <colorScale>
        <cfvo type="min"/>
        <cfvo type="max"/>
        <color theme="9" tint="0.39997558519241921"/>
        <color rgb="FFFF0000"/>
      </colorScale>
    </cfRule>
    <cfRule type="colorScale" priority="338">
      <colorScale>
        <cfvo type="min"/>
        <cfvo type="max"/>
        <color theme="9"/>
        <color rgb="FFFF0000"/>
      </colorScale>
    </cfRule>
    <cfRule type="colorScale" priority="339">
      <colorScale>
        <cfvo type="min"/>
        <cfvo type="max"/>
        <color theme="9" tint="0.39997558519241921"/>
        <color rgb="FFFF0000"/>
      </colorScale>
    </cfRule>
  </conditionalFormatting>
  <conditionalFormatting sqref="T40">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olorScale" priority="311">
      <colorScale>
        <cfvo type="min"/>
        <cfvo type="max"/>
        <color theme="9" tint="0.39997558519241921"/>
        <color rgb="FFFF0000"/>
      </colorScale>
    </cfRule>
    <cfRule type="colorScale" priority="312">
      <colorScale>
        <cfvo type="min"/>
        <cfvo type="max"/>
        <color theme="9"/>
        <color rgb="FFFF0000"/>
      </colorScale>
    </cfRule>
    <cfRule type="colorScale" priority="313">
      <colorScale>
        <cfvo type="min"/>
        <cfvo type="max"/>
        <color theme="9" tint="0.39997558519241921"/>
        <color rgb="FFFF0000"/>
      </colorScale>
    </cfRule>
    <cfRule type="cellIs" dxfId="92" priority="314" operator="equal">
      <formula>""</formula>
    </cfRule>
    <cfRule type="colorScale" priority="315">
      <colorScale>
        <cfvo type="min"/>
        <cfvo type="max"/>
        <color theme="9" tint="0.39997558519241921"/>
        <color rgb="FFFF0000"/>
      </colorScale>
    </cfRule>
    <cfRule type="colorScale" priority="316">
      <colorScale>
        <cfvo type="min"/>
        <cfvo type="max"/>
        <color theme="9"/>
        <color rgb="FFFF0000"/>
      </colorScale>
    </cfRule>
    <cfRule type="colorScale" priority="317">
      <colorScale>
        <cfvo type="min"/>
        <cfvo type="max"/>
        <color theme="9" tint="0.39997558519241921"/>
        <color rgb="FFFF0000"/>
      </colorScale>
    </cfRule>
  </conditionalFormatting>
  <conditionalFormatting sqref="T41">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olorScale" priority="280">
      <colorScale>
        <cfvo type="min"/>
        <cfvo type="max"/>
        <color theme="9" tint="0.39997558519241921"/>
        <color rgb="FFFF0000"/>
      </colorScale>
    </cfRule>
    <cfRule type="colorScale" priority="281">
      <colorScale>
        <cfvo type="min"/>
        <cfvo type="max"/>
        <color theme="9"/>
        <color rgb="FFFF0000"/>
      </colorScale>
    </cfRule>
    <cfRule type="colorScale" priority="282">
      <colorScale>
        <cfvo type="min"/>
        <cfvo type="max"/>
        <color theme="9" tint="0.39997558519241921"/>
        <color rgb="FFFF0000"/>
      </colorScale>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fRule type="colorScale" priority="286">
      <colorScale>
        <cfvo type="min"/>
        <cfvo type="max"/>
        <color theme="9" tint="0.39997558519241921"/>
        <color rgb="FFFF0000"/>
      </colorScale>
    </cfRule>
    <cfRule type="colorScale" priority="287">
      <colorScale>
        <cfvo type="min"/>
        <cfvo type="max"/>
        <color theme="9"/>
        <color rgb="FFFF0000"/>
      </colorScale>
    </cfRule>
    <cfRule type="colorScale" priority="288">
      <colorScale>
        <cfvo type="min"/>
        <cfvo type="max"/>
        <color theme="9" tint="0.39997558519241921"/>
        <color rgb="FFFF0000"/>
      </colorScale>
    </cfRule>
    <cfRule type="colorScale" priority="289">
      <colorScale>
        <cfvo type="min"/>
        <cfvo type="max"/>
        <color theme="9" tint="0.39997558519241921"/>
        <color rgb="FFFF0000"/>
      </colorScale>
    </cfRule>
    <cfRule type="colorScale" priority="290">
      <colorScale>
        <cfvo type="min"/>
        <cfvo type="max"/>
        <color theme="9"/>
        <color rgb="FFFF0000"/>
      </colorScale>
    </cfRule>
    <cfRule type="colorScale" priority="291">
      <colorScale>
        <cfvo type="min"/>
        <cfvo type="max"/>
        <color theme="9" tint="0.39997558519241921"/>
        <color rgb="FFFF0000"/>
      </colorScale>
    </cfRule>
    <cfRule type="cellIs" dxfId="91" priority="292" operator="equal">
      <formula>""</formula>
    </cfRule>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onditionalFormatting>
  <conditionalFormatting sqref="U40">
    <cfRule type="colorScale" priority="252">
      <colorScale>
        <cfvo type="min"/>
        <cfvo type="max"/>
        <color theme="9" tint="0.39997558519241921"/>
        <color rgb="FFFF0000"/>
      </colorScale>
    </cfRule>
    <cfRule type="colorScale" priority="253">
      <colorScale>
        <cfvo type="min"/>
        <cfvo type="max"/>
        <color theme="9"/>
        <color rgb="FFFF0000"/>
      </colorScale>
    </cfRule>
    <cfRule type="colorScale" priority="254">
      <colorScale>
        <cfvo type="min"/>
        <cfvo type="max"/>
        <color theme="9" tint="0.39997558519241921"/>
        <color rgb="FFFF0000"/>
      </colorScale>
    </cfRule>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ellIs" dxfId="90" priority="270" operator="equal">
      <formula>""</formula>
    </cfRule>
    <cfRule type="colorScale" priority="271">
      <colorScale>
        <cfvo type="min"/>
        <cfvo type="max"/>
        <color theme="9" tint="0.39997558519241921"/>
        <color rgb="FFFF0000"/>
      </colorScale>
    </cfRule>
    <cfRule type="colorScale" priority="272">
      <colorScale>
        <cfvo type="min"/>
        <cfvo type="max"/>
        <color theme="9"/>
        <color rgb="FFFF0000"/>
      </colorScale>
    </cfRule>
    <cfRule type="colorScale" priority="273">
      <colorScale>
        <cfvo type="min"/>
        <cfvo type="max"/>
        <color theme="9" tint="0.39997558519241921"/>
        <color rgb="FFFF0000"/>
      </colorScale>
    </cfRule>
  </conditionalFormatting>
  <conditionalFormatting sqref="U41">
    <cfRule type="colorScale" priority="230">
      <colorScale>
        <cfvo type="min"/>
        <cfvo type="max"/>
        <color theme="9" tint="0.39997558519241921"/>
        <color rgb="FFFF0000"/>
      </colorScale>
    </cfRule>
    <cfRule type="colorScale" priority="231">
      <colorScale>
        <cfvo type="min"/>
        <cfvo type="max"/>
        <color theme="9"/>
        <color rgb="FFFF0000"/>
      </colorScale>
    </cfRule>
    <cfRule type="colorScale" priority="232">
      <colorScale>
        <cfvo type="min"/>
        <cfvo type="max"/>
        <color theme="9" tint="0.39997558519241921"/>
        <color rgb="FFFF0000"/>
      </colorScale>
    </cfRule>
    <cfRule type="colorScale" priority="233">
      <colorScale>
        <cfvo type="min"/>
        <cfvo type="max"/>
        <color theme="9" tint="0.39997558519241921"/>
        <color rgb="FFFF0000"/>
      </colorScale>
    </cfRule>
    <cfRule type="colorScale" priority="234">
      <colorScale>
        <cfvo type="min"/>
        <cfvo type="max"/>
        <color theme="9"/>
        <color rgb="FFFF0000"/>
      </colorScale>
    </cfRule>
    <cfRule type="colorScale" priority="235">
      <colorScale>
        <cfvo type="min"/>
        <cfvo type="max"/>
        <color theme="9" tint="0.39997558519241921"/>
        <color rgb="FFFF0000"/>
      </colorScale>
    </cfRule>
    <cfRule type="colorScale" priority="236">
      <colorScale>
        <cfvo type="min"/>
        <cfvo type="max"/>
        <color theme="9" tint="0.39997558519241921"/>
        <color rgb="FFFF0000"/>
      </colorScale>
    </cfRule>
    <cfRule type="colorScale" priority="237">
      <colorScale>
        <cfvo type="min"/>
        <cfvo type="max"/>
        <color theme="9"/>
        <color rgb="FFFF0000"/>
      </colorScale>
    </cfRule>
    <cfRule type="colorScale" priority="238">
      <colorScale>
        <cfvo type="min"/>
        <cfvo type="max"/>
        <color theme="9" tint="0.39997558519241921"/>
        <color rgb="FFFF0000"/>
      </colorScale>
    </cfRule>
    <cfRule type="colorScale" priority="239">
      <colorScale>
        <cfvo type="min"/>
        <cfvo type="max"/>
        <color theme="9" tint="0.39997558519241921"/>
        <color rgb="FFFF0000"/>
      </colorScale>
    </cfRule>
    <cfRule type="colorScale" priority="240">
      <colorScale>
        <cfvo type="min"/>
        <cfvo type="max"/>
        <color theme="9"/>
        <color rgb="FFFF0000"/>
      </colorScale>
    </cfRule>
    <cfRule type="colorScale" priority="241">
      <colorScale>
        <cfvo type="min"/>
        <cfvo type="max"/>
        <color theme="9" tint="0.39997558519241921"/>
        <color rgb="FFFF0000"/>
      </colorScale>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ellIs" dxfId="89" priority="248" operator="equal">
      <formula>""</formula>
    </cfRule>
    <cfRule type="colorScale" priority="249">
      <colorScale>
        <cfvo type="min"/>
        <cfvo type="max"/>
        <color theme="9" tint="0.39997558519241921"/>
        <color rgb="FFFF0000"/>
      </colorScale>
    </cfRule>
    <cfRule type="colorScale" priority="250">
      <colorScale>
        <cfvo type="min"/>
        <cfvo type="max"/>
        <color theme="9"/>
        <color rgb="FFFF0000"/>
      </colorScale>
    </cfRule>
    <cfRule type="colorScale" priority="251">
      <colorScale>
        <cfvo type="min"/>
        <cfvo type="max"/>
        <color theme="9" tint="0.39997558519241921"/>
        <color rgb="FFFF0000"/>
      </colorScale>
    </cfRule>
  </conditionalFormatting>
  <conditionalFormatting sqref="V40">
    <cfRule type="colorScale" priority="208">
      <colorScale>
        <cfvo type="min"/>
        <cfvo type="max"/>
        <color theme="9" tint="0.39997558519241921"/>
        <color rgb="FFFF0000"/>
      </colorScale>
    </cfRule>
    <cfRule type="colorScale" priority="209">
      <colorScale>
        <cfvo type="min"/>
        <cfvo type="max"/>
        <color theme="9"/>
        <color rgb="FFFF0000"/>
      </colorScale>
    </cfRule>
    <cfRule type="colorScale" priority="210">
      <colorScale>
        <cfvo type="min"/>
        <cfvo type="max"/>
        <color theme="9" tint="0.39997558519241921"/>
        <color rgb="FFFF0000"/>
      </colorScale>
    </cfRule>
    <cfRule type="colorScale" priority="211">
      <colorScale>
        <cfvo type="min"/>
        <cfvo type="max"/>
        <color theme="9" tint="0.39997558519241921"/>
        <color rgb="FFFF0000"/>
      </colorScale>
    </cfRule>
    <cfRule type="colorScale" priority="212">
      <colorScale>
        <cfvo type="min"/>
        <cfvo type="max"/>
        <color theme="9"/>
        <color rgb="FFFF0000"/>
      </colorScale>
    </cfRule>
    <cfRule type="colorScale" priority="213">
      <colorScale>
        <cfvo type="min"/>
        <cfvo type="max"/>
        <color theme="9" tint="0.39997558519241921"/>
        <color rgb="FFFF0000"/>
      </colorScale>
    </cfRule>
    <cfRule type="colorScale" priority="214">
      <colorScale>
        <cfvo type="min"/>
        <cfvo type="max"/>
        <color theme="9" tint="0.39997558519241921"/>
        <color rgb="FFFF0000"/>
      </colorScale>
    </cfRule>
    <cfRule type="colorScale" priority="215">
      <colorScale>
        <cfvo type="min"/>
        <cfvo type="max"/>
        <color theme="9"/>
        <color rgb="FFFF0000"/>
      </colorScale>
    </cfRule>
    <cfRule type="colorScale" priority="216">
      <colorScale>
        <cfvo type="min"/>
        <cfvo type="max"/>
        <color theme="9" tint="0.39997558519241921"/>
        <color rgb="FFFF0000"/>
      </colorScale>
    </cfRule>
    <cfRule type="colorScale" priority="217">
      <colorScale>
        <cfvo type="min"/>
        <cfvo type="max"/>
        <color theme="9" tint="0.39997558519241921"/>
        <color rgb="FFFF0000"/>
      </colorScale>
    </cfRule>
    <cfRule type="colorScale" priority="218">
      <colorScale>
        <cfvo type="min"/>
        <cfvo type="max"/>
        <color theme="9"/>
        <color rgb="FFFF0000"/>
      </colorScale>
    </cfRule>
    <cfRule type="colorScale" priority="219">
      <colorScale>
        <cfvo type="min"/>
        <cfvo type="max"/>
        <color theme="9" tint="0.39997558519241921"/>
        <color rgb="FFFF0000"/>
      </colorScale>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ellIs" dxfId="88" priority="226" operator="equal">
      <formula>""</formula>
    </cfRule>
    <cfRule type="colorScale" priority="227">
      <colorScale>
        <cfvo type="min"/>
        <cfvo type="max"/>
        <color theme="9" tint="0.39997558519241921"/>
        <color rgb="FFFF0000"/>
      </colorScale>
    </cfRule>
    <cfRule type="colorScale" priority="228">
      <colorScale>
        <cfvo type="min"/>
        <cfvo type="max"/>
        <color theme="9"/>
        <color rgb="FFFF0000"/>
      </colorScale>
    </cfRule>
    <cfRule type="colorScale" priority="229">
      <colorScale>
        <cfvo type="min"/>
        <cfvo type="max"/>
        <color theme="9" tint="0.39997558519241921"/>
        <color rgb="FFFF0000"/>
      </colorScale>
    </cfRule>
  </conditionalFormatting>
  <conditionalFormatting sqref="V41">
    <cfRule type="colorScale" priority="186">
      <colorScale>
        <cfvo type="min"/>
        <cfvo type="max"/>
        <color theme="9" tint="0.39997558519241921"/>
        <color rgb="FFFF0000"/>
      </colorScale>
    </cfRule>
    <cfRule type="colorScale" priority="187">
      <colorScale>
        <cfvo type="min"/>
        <cfvo type="max"/>
        <color theme="9"/>
        <color rgb="FFFF0000"/>
      </colorScale>
    </cfRule>
    <cfRule type="colorScale" priority="188">
      <colorScale>
        <cfvo type="min"/>
        <cfvo type="max"/>
        <color theme="9" tint="0.39997558519241921"/>
        <color rgb="FFFF0000"/>
      </colorScale>
    </cfRule>
    <cfRule type="colorScale" priority="189">
      <colorScale>
        <cfvo type="min"/>
        <cfvo type="max"/>
        <color theme="9" tint="0.39997558519241921"/>
        <color rgb="FFFF0000"/>
      </colorScale>
    </cfRule>
    <cfRule type="colorScale" priority="190">
      <colorScale>
        <cfvo type="min"/>
        <cfvo type="max"/>
        <color theme="9"/>
        <color rgb="FFFF0000"/>
      </colorScale>
    </cfRule>
    <cfRule type="colorScale" priority="191">
      <colorScale>
        <cfvo type="min"/>
        <cfvo type="max"/>
        <color theme="9" tint="0.39997558519241921"/>
        <color rgb="FFFF0000"/>
      </colorScale>
    </cfRule>
    <cfRule type="colorScale" priority="192">
      <colorScale>
        <cfvo type="min"/>
        <cfvo type="max"/>
        <color theme="9" tint="0.39997558519241921"/>
        <color rgb="FFFF0000"/>
      </colorScale>
    </cfRule>
    <cfRule type="colorScale" priority="193">
      <colorScale>
        <cfvo type="min"/>
        <cfvo type="max"/>
        <color theme="9"/>
        <color rgb="FFFF0000"/>
      </colorScale>
    </cfRule>
    <cfRule type="colorScale" priority="194">
      <colorScale>
        <cfvo type="min"/>
        <cfvo type="max"/>
        <color theme="9" tint="0.39997558519241921"/>
        <color rgb="FFFF0000"/>
      </colorScale>
    </cfRule>
    <cfRule type="colorScale" priority="195">
      <colorScale>
        <cfvo type="min"/>
        <cfvo type="max"/>
        <color theme="9" tint="0.39997558519241921"/>
        <color rgb="FFFF0000"/>
      </colorScale>
    </cfRule>
    <cfRule type="colorScale" priority="196">
      <colorScale>
        <cfvo type="min"/>
        <cfvo type="max"/>
        <color theme="9"/>
        <color rgb="FFFF0000"/>
      </colorScale>
    </cfRule>
    <cfRule type="colorScale" priority="197">
      <colorScale>
        <cfvo type="min"/>
        <cfvo type="max"/>
        <color theme="9" tint="0.39997558519241921"/>
        <color rgb="FFFF0000"/>
      </colorScale>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ellIs" dxfId="87" priority="204" operator="equal">
      <formula>""</formula>
    </cfRule>
    <cfRule type="colorScale" priority="205">
      <colorScale>
        <cfvo type="min"/>
        <cfvo type="max"/>
        <color theme="9" tint="0.39997558519241921"/>
        <color rgb="FFFF0000"/>
      </colorScale>
    </cfRule>
    <cfRule type="colorScale" priority="206">
      <colorScale>
        <cfvo type="min"/>
        <cfvo type="max"/>
        <color theme="9"/>
        <color rgb="FFFF0000"/>
      </colorScale>
    </cfRule>
    <cfRule type="colorScale" priority="207">
      <colorScale>
        <cfvo type="min"/>
        <cfvo type="max"/>
        <color theme="9" tint="0.39997558519241921"/>
        <color rgb="FFFF0000"/>
      </colorScale>
    </cfRule>
  </conditionalFormatting>
  <conditionalFormatting sqref="V16:AP16">
    <cfRule type="colorScale" priority="961">
      <colorScale>
        <cfvo type="min"/>
        <cfvo type="max"/>
        <color theme="9" tint="0.39997558519241921"/>
        <color rgb="FFFF0000"/>
      </colorScale>
    </cfRule>
    <cfRule type="colorScale" priority="962">
      <colorScale>
        <cfvo type="min"/>
        <cfvo type="max"/>
        <color theme="9"/>
        <color rgb="FFFF0000"/>
      </colorScale>
    </cfRule>
    <cfRule type="colorScale" priority="963">
      <colorScale>
        <cfvo type="min"/>
        <cfvo type="max"/>
        <color theme="9" tint="0.39997558519241921"/>
        <color rgb="FFFF0000"/>
      </colorScale>
    </cfRule>
    <cfRule type="colorScale" priority="964">
      <colorScale>
        <cfvo type="min"/>
        <cfvo type="max"/>
        <color theme="9" tint="0.39997558519241921"/>
        <color rgb="FFFF0000"/>
      </colorScale>
    </cfRule>
    <cfRule type="colorScale" priority="965">
      <colorScale>
        <cfvo type="min"/>
        <cfvo type="max"/>
        <color theme="9"/>
        <color rgb="FFFF0000"/>
      </colorScale>
    </cfRule>
    <cfRule type="colorScale" priority="966">
      <colorScale>
        <cfvo type="min"/>
        <cfvo type="max"/>
        <color theme="9" tint="0.39997558519241921"/>
        <color rgb="FFFF0000"/>
      </colorScale>
    </cfRule>
    <cfRule type="colorScale" priority="967">
      <colorScale>
        <cfvo type="min"/>
        <cfvo type="max"/>
        <color theme="9" tint="0.39997558519241921"/>
        <color rgb="FFFF0000"/>
      </colorScale>
    </cfRule>
    <cfRule type="colorScale" priority="968">
      <colorScale>
        <cfvo type="min"/>
        <cfvo type="max"/>
        <color theme="9"/>
        <color rgb="FFFF0000"/>
      </colorScale>
    </cfRule>
    <cfRule type="colorScale" priority="969">
      <colorScale>
        <cfvo type="min"/>
        <cfvo type="max"/>
        <color theme="9" tint="0.39997558519241921"/>
        <color rgb="FFFF0000"/>
      </colorScale>
    </cfRule>
    <cfRule type="colorScale" priority="970">
      <colorScale>
        <cfvo type="min"/>
        <cfvo type="max"/>
        <color theme="9" tint="0.39997558519241921"/>
        <color rgb="FFFF0000"/>
      </colorScale>
    </cfRule>
    <cfRule type="colorScale" priority="971">
      <colorScale>
        <cfvo type="min"/>
        <cfvo type="max"/>
        <color theme="9"/>
        <color rgb="FFFF0000"/>
      </colorScale>
    </cfRule>
    <cfRule type="colorScale" priority="972">
      <colorScale>
        <cfvo type="min"/>
        <cfvo type="max"/>
        <color theme="9" tint="0.39997558519241921"/>
        <color rgb="FFFF0000"/>
      </colorScale>
    </cfRule>
    <cfRule type="colorScale" priority="973">
      <colorScale>
        <cfvo type="min"/>
        <cfvo type="max"/>
        <color theme="9" tint="0.39997558519241921"/>
        <color rgb="FFFF0000"/>
      </colorScale>
    </cfRule>
    <cfRule type="colorScale" priority="974">
      <colorScale>
        <cfvo type="min"/>
        <cfvo type="max"/>
        <color theme="9"/>
        <color rgb="FFFF0000"/>
      </colorScale>
    </cfRule>
    <cfRule type="colorScale" priority="975">
      <colorScale>
        <cfvo type="min"/>
        <cfvo type="max"/>
        <color theme="9" tint="0.39997558519241921"/>
        <color rgb="FFFF0000"/>
      </colorScale>
    </cfRule>
    <cfRule type="colorScale" priority="976">
      <colorScale>
        <cfvo type="min"/>
        <cfvo type="max"/>
        <color theme="9" tint="0.39997558519241921"/>
        <color rgb="FFFF0000"/>
      </colorScale>
    </cfRule>
    <cfRule type="colorScale" priority="977">
      <colorScale>
        <cfvo type="min"/>
        <cfvo type="max"/>
        <color theme="9"/>
        <color rgb="FFFF0000"/>
      </colorScale>
    </cfRule>
    <cfRule type="colorScale" priority="978">
      <colorScale>
        <cfvo type="min"/>
        <cfvo type="max"/>
        <color theme="9" tint="0.39997558519241921"/>
        <color rgb="FFFF0000"/>
      </colorScale>
    </cfRule>
    <cfRule type="cellIs" dxfId="86" priority="979" operator="equal">
      <formula>""</formula>
    </cfRule>
    <cfRule type="colorScale" priority="980">
      <colorScale>
        <cfvo type="min"/>
        <cfvo type="max"/>
        <color theme="9" tint="0.39997558519241921"/>
        <color rgb="FFFF0000"/>
      </colorScale>
    </cfRule>
    <cfRule type="colorScale" priority="981">
      <colorScale>
        <cfvo type="min"/>
        <cfvo type="max"/>
        <color theme="9"/>
        <color rgb="FFFF0000"/>
      </colorScale>
    </cfRule>
    <cfRule type="colorScale" priority="982">
      <colorScale>
        <cfvo type="min"/>
        <cfvo type="max"/>
        <color theme="9" tint="0.39997558519241921"/>
        <color rgb="FFFF0000"/>
      </colorScale>
    </cfRule>
  </conditionalFormatting>
  <conditionalFormatting sqref="V18:AP18">
    <cfRule type="colorScale" priority="674">
      <colorScale>
        <cfvo type="min"/>
        <cfvo type="max"/>
        <color theme="9" tint="0.39997558519241921"/>
        <color rgb="FFFF0000"/>
      </colorScale>
    </cfRule>
    <cfRule type="colorScale" priority="675">
      <colorScale>
        <cfvo type="min"/>
        <cfvo type="max"/>
        <color theme="9"/>
        <color rgb="FFFF0000"/>
      </colorScale>
    </cfRule>
    <cfRule type="colorScale" priority="676">
      <colorScale>
        <cfvo type="min"/>
        <cfvo type="max"/>
        <color theme="9" tint="0.39997558519241921"/>
        <color rgb="FFFF0000"/>
      </colorScale>
    </cfRule>
    <cfRule type="colorScale" priority="677">
      <colorScale>
        <cfvo type="min"/>
        <cfvo type="max"/>
        <color theme="9" tint="0.39997558519241921"/>
        <color rgb="FFFF0000"/>
      </colorScale>
    </cfRule>
    <cfRule type="colorScale" priority="678">
      <colorScale>
        <cfvo type="min"/>
        <cfvo type="max"/>
        <color theme="9"/>
        <color rgb="FFFF0000"/>
      </colorScale>
    </cfRule>
    <cfRule type="colorScale" priority="679">
      <colorScale>
        <cfvo type="min"/>
        <cfvo type="max"/>
        <color theme="9" tint="0.39997558519241921"/>
        <color rgb="FFFF0000"/>
      </colorScale>
    </cfRule>
    <cfRule type="colorScale" priority="680">
      <colorScale>
        <cfvo type="min"/>
        <cfvo type="max"/>
        <color theme="9" tint="0.39997558519241921"/>
        <color rgb="FFFF0000"/>
      </colorScale>
    </cfRule>
    <cfRule type="colorScale" priority="681">
      <colorScale>
        <cfvo type="min"/>
        <cfvo type="max"/>
        <color theme="9"/>
        <color rgb="FFFF0000"/>
      </colorScale>
    </cfRule>
    <cfRule type="colorScale" priority="682">
      <colorScale>
        <cfvo type="min"/>
        <cfvo type="max"/>
        <color theme="9" tint="0.39997558519241921"/>
        <color rgb="FFFF0000"/>
      </colorScale>
    </cfRule>
    <cfRule type="colorScale" priority="683">
      <colorScale>
        <cfvo type="min"/>
        <cfvo type="max"/>
        <color theme="9" tint="0.39997558519241921"/>
        <color rgb="FFFF0000"/>
      </colorScale>
    </cfRule>
    <cfRule type="colorScale" priority="684">
      <colorScale>
        <cfvo type="min"/>
        <cfvo type="max"/>
        <color theme="9"/>
        <color rgb="FFFF0000"/>
      </colorScale>
    </cfRule>
    <cfRule type="colorScale" priority="685">
      <colorScale>
        <cfvo type="min"/>
        <cfvo type="max"/>
        <color theme="9" tint="0.39997558519241921"/>
        <color rgb="FFFF0000"/>
      </colorScale>
    </cfRule>
    <cfRule type="colorScale" priority="686">
      <colorScale>
        <cfvo type="min"/>
        <cfvo type="max"/>
        <color theme="9" tint="0.39997558519241921"/>
        <color rgb="FFFF0000"/>
      </colorScale>
    </cfRule>
    <cfRule type="colorScale" priority="687">
      <colorScale>
        <cfvo type="min"/>
        <cfvo type="max"/>
        <color theme="9"/>
        <color rgb="FFFF0000"/>
      </colorScale>
    </cfRule>
    <cfRule type="colorScale" priority="688">
      <colorScale>
        <cfvo type="min"/>
        <cfvo type="max"/>
        <color theme="9" tint="0.39997558519241921"/>
        <color rgb="FFFF0000"/>
      </colorScale>
    </cfRule>
    <cfRule type="colorScale" priority="689">
      <colorScale>
        <cfvo type="min"/>
        <cfvo type="max"/>
        <color theme="9" tint="0.39997558519241921"/>
        <color rgb="FFFF0000"/>
      </colorScale>
    </cfRule>
    <cfRule type="colorScale" priority="690">
      <colorScale>
        <cfvo type="min"/>
        <cfvo type="max"/>
        <color theme="9"/>
        <color rgb="FFFF0000"/>
      </colorScale>
    </cfRule>
    <cfRule type="colorScale" priority="691">
      <colorScale>
        <cfvo type="min"/>
        <cfvo type="max"/>
        <color theme="9" tint="0.39997558519241921"/>
        <color rgb="FFFF0000"/>
      </colorScale>
    </cfRule>
    <cfRule type="cellIs" dxfId="85" priority="692" operator="equal">
      <formula>""</formula>
    </cfRule>
    <cfRule type="colorScale" priority="693">
      <colorScale>
        <cfvo type="min"/>
        <cfvo type="max"/>
        <color theme="9" tint="0.39997558519241921"/>
        <color rgb="FFFF0000"/>
      </colorScale>
    </cfRule>
    <cfRule type="colorScale" priority="694">
      <colorScale>
        <cfvo type="min"/>
        <cfvo type="max"/>
        <color theme="9"/>
        <color rgb="FFFF0000"/>
      </colorScale>
    </cfRule>
    <cfRule type="colorScale" priority="695">
      <colorScale>
        <cfvo type="min"/>
        <cfvo type="max"/>
        <color theme="9" tint="0.39997558519241921"/>
        <color rgb="FFFF0000"/>
      </colorScale>
    </cfRule>
  </conditionalFormatting>
  <conditionalFormatting sqref="W40">
    <cfRule type="colorScale" priority="164">
      <colorScale>
        <cfvo type="min"/>
        <cfvo type="max"/>
        <color theme="9" tint="0.39997558519241921"/>
        <color rgb="FFFF0000"/>
      </colorScale>
    </cfRule>
    <cfRule type="colorScale" priority="165">
      <colorScale>
        <cfvo type="min"/>
        <cfvo type="max"/>
        <color theme="9"/>
        <color rgb="FFFF0000"/>
      </colorScale>
    </cfRule>
    <cfRule type="colorScale" priority="166">
      <colorScale>
        <cfvo type="min"/>
        <cfvo type="max"/>
        <color theme="9" tint="0.39997558519241921"/>
        <color rgb="FFFF0000"/>
      </colorScale>
    </cfRule>
    <cfRule type="colorScale" priority="167">
      <colorScale>
        <cfvo type="min"/>
        <cfvo type="max"/>
        <color theme="9" tint="0.39997558519241921"/>
        <color rgb="FFFF0000"/>
      </colorScale>
    </cfRule>
    <cfRule type="colorScale" priority="168">
      <colorScale>
        <cfvo type="min"/>
        <cfvo type="max"/>
        <color theme="9"/>
        <color rgb="FFFF0000"/>
      </colorScale>
    </cfRule>
    <cfRule type="colorScale" priority="169">
      <colorScale>
        <cfvo type="min"/>
        <cfvo type="max"/>
        <color theme="9" tint="0.39997558519241921"/>
        <color rgb="FFFF0000"/>
      </colorScale>
    </cfRule>
    <cfRule type="colorScale" priority="170">
      <colorScale>
        <cfvo type="min"/>
        <cfvo type="max"/>
        <color theme="9" tint="0.39997558519241921"/>
        <color rgb="FFFF0000"/>
      </colorScale>
    </cfRule>
    <cfRule type="colorScale" priority="171">
      <colorScale>
        <cfvo type="min"/>
        <cfvo type="max"/>
        <color theme="9"/>
        <color rgb="FFFF0000"/>
      </colorScale>
    </cfRule>
    <cfRule type="colorScale" priority="172">
      <colorScale>
        <cfvo type="min"/>
        <cfvo type="max"/>
        <color theme="9" tint="0.39997558519241921"/>
        <color rgb="FFFF0000"/>
      </colorScale>
    </cfRule>
    <cfRule type="colorScale" priority="173">
      <colorScale>
        <cfvo type="min"/>
        <cfvo type="max"/>
        <color theme="9" tint="0.39997558519241921"/>
        <color rgb="FFFF0000"/>
      </colorScale>
    </cfRule>
    <cfRule type="colorScale" priority="174">
      <colorScale>
        <cfvo type="min"/>
        <cfvo type="max"/>
        <color theme="9"/>
        <color rgb="FFFF0000"/>
      </colorScale>
    </cfRule>
    <cfRule type="colorScale" priority="175">
      <colorScale>
        <cfvo type="min"/>
        <cfvo type="max"/>
        <color theme="9" tint="0.39997558519241921"/>
        <color rgb="FFFF0000"/>
      </colorScale>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ellIs" dxfId="84" priority="182" operator="equal">
      <formula>""</formula>
    </cfRule>
    <cfRule type="colorScale" priority="183">
      <colorScale>
        <cfvo type="min"/>
        <cfvo type="max"/>
        <color theme="9" tint="0.39997558519241921"/>
        <color rgb="FFFF0000"/>
      </colorScale>
    </cfRule>
    <cfRule type="colorScale" priority="184">
      <colorScale>
        <cfvo type="min"/>
        <cfvo type="max"/>
        <color theme="9"/>
        <color rgb="FFFF0000"/>
      </colorScale>
    </cfRule>
    <cfRule type="colorScale" priority="185">
      <colorScale>
        <cfvo type="min"/>
        <cfvo type="max"/>
        <color theme="9" tint="0.39997558519241921"/>
        <color rgb="FFFF0000"/>
      </colorScale>
    </cfRule>
  </conditionalFormatting>
  <conditionalFormatting sqref="W41">
    <cfRule type="colorScale" priority="142">
      <colorScale>
        <cfvo type="min"/>
        <cfvo type="max"/>
        <color theme="9" tint="0.39997558519241921"/>
        <color rgb="FFFF0000"/>
      </colorScale>
    </cfRule>
    <cfRule type="colorScale" priority="143">
      <colorScale>
        <cfvo type="min"/>
        <cfvo type="max"/>
        <color theme="9"/>
        <color rgb="FFFF0000"/>
      </colorScale>
    </cfRule>
    <cfRule type="colorScale" priority="144">
      <colorScale>
        <cfvo type="min"/>
        <cfvo type="max"/>
        <color theme="9" tint="0.39997558519241921"/>
        <color rgb="FFFF0000"/>
      </colorScale>
    </cfRule>
    <cfRule type="colorScale" priority="145">
      <colorScale>
        <cfvo type="min"/>
        <cfvo type="max"/>
        <color theme="9" tint="0.39997558519241921"/>
        <color rgb="FFFF0000"/>
      </colorScale>
    </cfRule>
    <cfRule type="colorScale" priority="146">
      <colorScale>
        <cfvo type="min"/>
        <cfvo type="max"/>
        <color theme="9"/>
        <color rgb="FFFF0000"/>
      </colorScale>
    </cfRule>
    <cfRule type="colorScale" priority="147">
      <colorScale>
        <cfvo type="min"/>
        <cfvo type="max"/>
        <color theme="9" tint="0.39997558519241921"/>
        <color rgb="FFFF0000"/>
      </colorScale>
    </cfRule>
    <cfRule type="colorScale" priority="148">
      <colorScale>
        <cfvo type="min"/>
        <cfvo type="max"/>
        <color theme="9" tint="0.39997558519241921"/>
        <color rgb="FFFF0000"/>
      </colorScale>
    </cfRule>
    <cfRule type="colorScale" priority="149">
      <colorScale>
        <cfvo type="min"/>
        <cfvo type="max"/>
        <color theme="9"/>
        <color rgb="FFFF0000"/>
      </colorScale>
    </cfRule>
    <cfRule type="colorScale" priority="150">
      <colorScale>
        <cfvo type="min"/>
        <cfvo type="max"/>
        <color theme="9" tint="0.39997558519241921"/>
        <color rgb="FFFF0000"/>
      </colorScale>
    </cfRule>
    <cfRule type="colorScale" priority="151">
      <colorScale>
        <cfvo type="min"/>
        <cfvo type="max"/>
        <color theme="9" tint="0.39997558519241921"/>
        <color rgb="FFFF0000"/>
      </colorScale>
    </cfRule>
    <cfRule type="colorScale" priority="152">
      <colorScale>
        <cfvo type="min"/>
        <cfvo type="max"/>
        <color theme="9"/>
        <color rgb="FFFF0000"/>
      </colorScale>
    </cfRule>
    <cfRule type="colorScale" priority="153">
      <colorScale>
        <cfvo type="min"/>
        <cfvo type="max"/>
        <color theme="9" tint="0.39997558519241921"/>
        <color rgb="FFFF0000"/>
      </colorScale>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ellIs" dxfId="83" priority="160" operator="equal">
      <formula>""</formula>
    </cfRule>
    <cfRule type="colorScale" priority="161">
      <colorScale>
        <cfvo type="min"/>
        <cfvo type="max"/>
        <color theme="9" tint="0.39997558519241921"/>
        <color rgb="FFFF0000"/>
      </colorScale>
    </cfRule>
    <cfRule type="colorScale" priority="162">
      <colorScale>
        <cfvo type="min"/>
        <cfvo type="max"/>
        <color theme="9"/>
        <color rgb="FFFF0000"/>
      </colorScale>
    </cfRule>
    <cfRule type="colorScale" priority="163">
      <colorScale>
        <cfvo type="min"/>
        <cfvo type="max"/>
        <color theme="9" tint="0.39997558519241921"/>
        <color rgb="FFFF0000"/>
      </colorScale>
    </cfRule>
  </conditionalFormatting>
  <conditionalFormatting sqref="X40:X41">
    <cfRule type="colorScale" priority="120">
      <colorScale>
        <cfvo type="min"/>
        <cfvo type="max"/>
        <color theme="9" tint="0.39997558519241921"/>
        <color rgb="FFFF0000"/>
      </colorScale>
    </cfRule>
    <cfRule type="colorScale" priority="121">
      <colorScale>
        <cfvo type="min"/>
        <cfvo type="max"/>
        <color theme="9"/>
        <color rgb="FFFF0000"/>
      </colorScale>
    </cfRule>
    <cfRule type="colorScale" priority="122">
      <colorScale>
        <cfvo type="min"/>
        <cfvo type="max"/>
        <color theme="9" tint="0.39997558519241921"/>
        <color rgb="FFFF0000"/>
      </colorScale>
    </cfRule>
    <cfRule type="colorScale" priority="123">
      <colorScale>
        <cfvo type="min"/>
        <cfvo type="max"/>
        <color theme="9" tint="0.39997558519241921"/>
        <color rgb="FFFF0000"/>
      </colorScale>
    </cfRule>
    <cfRule type="colorScale" priority="124">
      <colorScale>
        <cfvo type="min"/>
        <cfvo type="max"/>
        <color theme="9"/>
        <color rgb="FFFF0000"/>
      </colorScale>
    </cfRule>
    <cfRule type="colorScale" priority="125">
      <colorScale>
        <cfvo type="min"/>
        <cfvo type="max"/>
        <color theme="9" tint="0.39997558519241921"/>
        <color rgb="FFFF0000"/>
      </colorScale>
    </cfRule>
    <cfRule type="colorScale" priority="126">
      <colorScale>
        <cfvo type="min"/>
        <cfvo type="max"/>
        <color theme="9" tint="0.39997558519241921"/>
        <color rgb="FFFF0000"/>
      </colorScale>
    </cfRule>
    <cfRule type="colorScale" priority="127">
      <colorScale>
        <cfvo type="min"/>
        <cfvo type="max"/>
        <color theme="9"/>
        <color rgb="FFFF0000"/>
      </colorScale>
    </cfRule>
    <cfRule type="colorScale" priority="128">
      <colorScale>
        <cfvo type="min"/>
        <cfvo type="max"/>
        <color theme="9" tint="0.39997558519241921"/>
        <color rgb="FFFF0000"/>
      </colorScale>
    </cfRule>
    <cfRule type="colorScale" priority="129">
      <colorScale>
        <cfvo type="min"/>
        <cfvo type="max"/>
        <color theme="9" tint="0.39997558519241921"/>
        <color rgb="FFFF0000"/>
      </colorScale>
    </cfRule>
    <cfRule type="colorScale" priority="130">
      <colorScale>
        <cfvo type="min"/>
        <cfvo type="max"/>
        <color theme="9"/>
        <color rgb="FFFF0000"/>
      </colorScale>
    </cfRule>
    <cfRule type="colorScale" priority="131">
      <colorScale>
        <cfvo type="min"/>
        <cfvo type="max"/>
        <color theme="9" tint="0.39997558519241921"/>
        <color rgb="FFFF0000"/>
      </colorScale>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ellIs" dxfId="82" priority="138" operator="equal">
      <formula>""</formula>
    </cfRule>
    <cfRule type="colorScale" priority="139">
      <colorScale>
        <cfvo type="min"/>
        <cfvo type="max"/>
        <color theme="9" tint="0.39997558519241921"/>
        <color rgb="FFFF0000"/>
      </colorScale>
    </cfRule>
    <cfRule type="colorScale" priority="140">
      <colorScale>
        <cfvo type="min"/>
        <cfvo type="max"/>
        <color theme="9"/>
        <color rgb="FFFF0000"/>
      </colorScale>
    </cfRule>
    <cfRule type="colorScale" priority="141">
      <colorScale>
        <cfvo type="min"/>
        <cfvo type="max"/>
        <color theme="9" tint="0.39997558519241921"/>
        <color rgb="FFFF0000"/>
      </colorScale>
    </cfRule>
  </conditionalFormatting>
  <conditionalFormatting sqref="Y41">
    <cfRule type="colorScale" priority="76">
      <colorScale>
        <cfvo type="min"/>
        <cfvo type="max"/>
        <color theme="9" tint="0.39997558519241921"/>
        <color rgb="FFFF0000"/>
      </colorScale>
    </cfRule>
    <cfRule type="colorScale" priority="77">
      <colorScale>
        <cfvo type="min"/>
        <cfvo type="max"/>
        <color theme="9"/>
        <color rgb="FFFF0000"/>
      </colorScale>
    </cfRule>
    <cfRule type="colorScale" priority="78">
      <colorScale>
        <cfvo type="min"/>
        <cfvo type="max"/>
        <color theme="9" tint="0.39997558519241921"/>
        <color rgb="FFFF0000"/>
      </colorScale>
    </cfRule>
    <cfRule type="colorScale" priority="79">
      <colorScale>
        <cfvo type="min"/>
        <cfvo type="max"/>
        <color theme="9" tint="0.39997558519241921"/>
        <color rgb="FFFF0000"/>
      </colorScale>
    </cfRule>
    <cfRule type="colorScale" priority="80">
      <colorScale>
        <cfvo type="min"/>
        <cfvo type="max"/>
        <color theme="9"/>
        <color rgb="FFFF0000"/>
      </colorScale>
    </cfRule>
    <cfRule type="colorScale" priority="81">
      <colorScale>
        <cfvo type="min"/>
        <cfvo type="max"/>
        <color theme="9" tint="0.39997558519241921"/>
        <color rgb="FFFF0000"/>
      </colorScale>
    </cfRule>
    <cfRule type="colorScale" priority="82">
      <colorScale>
        <cfvo type="min"/>
        <cfvo type="max"/>
        <color theme="9" tint="0.39997558519241921"/>
        <color rgb="FFFF0000"/>
      </colorScale>
    </cfRule>
    <cfRule type="colorScale" priority="83">
      <colorScale>
        <cfvo type="min"/>
        <cfvo type="max"/>
        <color theme="9"/>
        <color rgb="FFFF0000"/>
      </colorScale>
    </cfRule>
    <cfRule type="colorScale" priority="84">
      <colorScale>
        <cfvo type="min"/>
        <cfvo type="max"/>
        <color theme="9" tint="0.39997558519241921"/>
        <color rgb="FFFF0000"/>
      </colorScale>
    </cfRule>
    <cfRule type="colorScale" priority="85">
      <colorScale>
        <cfvo type="min"/>
        <cfvo type="max"/>
        <color theme="9" tint="0.39997558519241921"/>
        <color rgb="FFFF0000"/>
      </colorScale>
    </cfRule>
    <cfRule type="colorScale" priority="86">
      <colorScale>
        <cfvo type="min"/>
        <cfvo type="max"/>
        <color theme="9"/>
        <color rgb="FFFF0000"/>
      </colorScale>
    </cfRule>
    <cfRule type="colorScale" priority="87">
      <colorScale>
        <cfvo type="min"/>
        <cfvo type="max"/>
        <color theme="9" tint="0.39997558519241921"/>
        <color rgb="FFFF0000"/>
      </colorScale>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ellIs" dxfId="81" priority="94" operator="equal">
      <formula>""</formula>
    </cfRule>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onditionalFormatting>
  <conditionalFormatting sqref="Y40:AP40">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ellIs" dxfId="80" priority="116" operator="equal">
      <formula>""</formula>
    </cfRule>
    <cfRule type="colorScale" priority="117">
      <colorScale>
        <cfvo type="min"/>
        <cfvo type="max"/>
        <color theme="9" tint="0.39997558519241921"/>
        <color rgb="FFFF0000"/>
      </colorScale>
    </cfRule>
    <cfRule type="colorScale" priority="118">
      <colorScale>
        <cfvo type="min"/>
        <cfvo type="max"/>
        <color theme="9"/>
        <color rgb="FFFF0000"/>
      </colorScale>
    </cfRule>
    <cfRule type="colorScale" priority="119">
      <colorScale>
        <cfvo type="min"/>
        <cfvo type="max"/>
        <color theme="9" tint="0.39997558519241921"/>
        <color rgb="FFFF0000"/>
      </colorScale>
    </cfRule>
  </conditionalFormatting>
  <conditionalFormatting sqref="Z41:AP41">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olorScale" priority="60">
      <colorScale>
        <cfvo type="min"/>
        <cfvo type="max"/>
        <color theme="9" tint="0.39997558519241921"/>
        <color rgb="FFFF0000"/>
      </colorScale>
    </cfRule>
    <cfRule type="colorScale" priority="61">
      <colorScale>
        <cfvo type="min"/>
        <cfvo type="max"/>
        <color theme="9"/>
        <color rgb="FFFF0000"/>
      </colorScale>
    </cfRule>
    <cfRule type="colorScale" priority="62">
      <colorScale>
        <cfvo type="min"/>
        <cfvo type="max"/>
        <color theme="9" tint="0.39997558519241921"/>
        <color rgb="FFFF0000"/>
      </colorScale>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ellIs" dxfId="79" priority="72" operator="equal">
      <formula>""</formula>
    </cfRule>
    <cfRule type="colorScale" priority="73">
      <colorScale>
        <cfvo type="min"/>
        <cfvo type="max"/>
        <color theme="9" tint="0.39997558519241921"/>
        <color rgb="FFFF0000"/>
      </colorScale>
    </cfRule>
    <cfRule type="colorScale" priority="74">
      <colorScale>
        <cfvo type="min"/>
        <cfvo type="max"/>
        <color theme="9"/>
        <color rgb="FFFF0000"/>
      </colorScale>
    </cfRule>
    <cfRule type="colorScale" priority="75">
      <colorScale>
        <cfvo type="min"/>
        <cfvo type="max"/>
        <color theme="9" tint="0.39997558519241921"/>
        <color rgb="FFFF0000"/>
      </colorScale>
    </cfRule>
  </conditionalFormatting>
  <conditionalFormatting sqref="AE27:AP35">
    <cfRule type="colorScale" priority="496">
      <colorScale>
        <cfvo type="min"/>
        <cfvo type="max"/>
        <color theme="9" tint="0.39997558519241921"/>
        <color rgb="FFFF0000"/>
      </colorScale>
    </cfRule>
    <cfRule type="colorScale" priority="497">
      <colorScale>
        <cfvo type="min"/>
        <cfvo type="max"/>
        <color theme="9"/>
        <color rgb="FFFF0000"/>
      </colorScale>
    </cfRule>
    <cfRule type="colorScale" priority="498">
      <colorScale>
        <cfvo type="min"/>
        <cfvo type="max"/>
        <color theme="9" tint="0.39997558519241921"/>
        <color rgb="FFFF0000"/>
      </colorScale>
    </cfRule>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ellIs" dxfId="78" priority="514" operator="equal">
      <formula>""</formula>
    </cfRule>
    <cfRule type="colorScale" priority="515">
      <colorScale>
        <cfvo type="min"/>
        <cfvo type="max"/>
        <color theme="9" tint="0.39997558519241921"/>
        <color rgb="FFFF0000"/>
      </colorScale>
    </cfRule>
    <cfRule type="colorScale" priority="516">
      <colorScale>
        <cfvo type="min"/>
        <cfvo type="max"/>
        <color theme="9"/>
        <color rgb="FFFF0000"/>
      </colorScale>
    </cfRule>
    <cfRule type="colorScale" priority="517">
      <colorScale>
        <cfvo type="min"/>
        <cfvo type="max"/>
        <color theme="9" tint="0.39997558519241921"/>
        <color rgb="FFFF0000"/>
      </colorScale>
    </cfRule>
  </conditionalFormatting>
  <conditionalFormatting sqref="AQ8:AQ43">
    <cfRule type="cellIs" dxfId="77" priority="3" operator="equal">
      <formula>- Privados</formula>
    </cfRule>
  </conditionalFormatting>
  <conditionalFormatting sqref="AS8:AS43">
    <cfRule type="cellIs" dxfId="76" priority="4" operator="equal">
      <formula>"SI"</formula>
    </cfRule>
  </conditionalFormatting>
  <conditionalFormatting sqref="B42:Q43 AY8:BA43">
    <cfRule type="cellIs" dxfId="75" priority="2" operator="equal">
      <formula>""</formula>
    </cfRule>
  </conditionalFormatting>
  <conditionalFormatting sqref="BB3">
    <cfRule type="containsText" dxfId="74" priority="1030" operator="containsText" text="1">
      <formula>NOT(ISERROR(SEARCH("1",BB3)))</formula>
    </cfRule>
    <cfRule type="containsText" dxfId="73" priority="1031" operator="containsText" text="2">
      <formula>NOT(ISERROR(SEARCH("2",BB3)))</formula>
    </cfRule>
    <cfRule type="containsText" dxfId="72" priority="1032" operator="containsText" text="3">
      <formula>NOT(ISERROR(SEARCH("3",BB3)))</formula>
    </cfRule>
    <cfRule type="containsText" dxfId="71" priority="1033" operator="containsText" text="4">
      <formula>NOT(ISERROR(SEARCH("4",BB3)))</formula>
    </cfRule>
  </conditionalFormatting>
  <conditionalFormatting sqref="BB8:BD43">
    <cfRule type="containsText" dxfId="70" priority="5" operator="containsText" text="1">
      <formula>NOT(ISERROR(SEARCH("1",BB8)))</formula>
    </cfRule>
    <cfRule type="containsText" dxfId="69" priority="6" operator="containsText" text="2">
      <formula>NOT(ISERROR(SEARCH("2",BB8)))</formula>
    </cfRule>
    <cfRule type="containsText" dxfId="68" priority="7" operator="containsText" text="3">
      <formula>NOT(ISERROR(SEARCH("3",BB8)))</formula>
    </cfRule>
    <cfRule type="containsText" dxfId="67" priority="8" operator="containsText" text="4">
      <formula>NOT(ISERROR(SEARCH("4",BB8)))</formula>
    </cfRule>
  </conditionalFormatting>
  <conditionalFormatting sqref="BF8:BF43">
    <cfRule type="cellIs" dxfId="66" priority="1027" operator="equal">
      <formula>"Crítico"</formula>
    </cfRule>
    <cfRule type="cellIs" dxfId="65" priority="1028" operator="equal">
      <formula>"No Crítico"</formula>
    </cfRule>
  </conditionalFormatting>
  <dataValidations count="4">
    <dataValidation type="list" allowBlank="1" showInputMessage="1" showErrorMessage="1" sqref="R15:AP43 R8:AP8" xr:uid="{7833F2A2-9D78-45EE-A79B-789EBA5DB23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338197DB-EE31-43C2-BA15-EDBB141E4C61}"/>
    <dataValidation allowBlank="1" showInputMessage="1" showErrorMessage="1" prompt="1- No afecta la operación y puede repararse fácilmente._x000a_2- Difícil reparación y pérdidas significativas._x000a_3- No puede repararse y ocasiona pérdidas graves para la institución" sqref="BC5 BC7" xr:uid="{F748FB77-757F-4DC7-B4F5-AEBA5019722C}"/>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89579905-97B2-45D2-A660-CB02CA177633}"/>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C404-2BC9-478F-82DA-E30C82FF16AA}">
  <sheetPr>
    <tabColor theme="7" tint="-0.499984740745262"/>
  </sheetPr>
  <dimension ref="A1:BL18"/>
  <sheetViews>
    <sheetView showGridLines="0" showZeros="0" topLeftCell="A16" zoomScale="80" zoomScaleNormal="80" workbookViewId="0">
      <selection activeCell="A19" sqref="A19"/>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284</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285</v>
      </c>
      <c r="C8" s="118" t="s">
        <v>181</v>
      </c>
      <c r="D8" s="140" t="s">
        <v>286</v>
      </c>
      <c r="E8" s="141" t="s">
        <v>287</v>
      </c>
      <c r="F8" s="121" t="s">
        <v>77</v>
      </c>
      <c r="G8" s="118" t="s">
        <v>209</v>
      </c>
      <c r="H8" s="118" t="s">
        <v>96</v>
      </c>
      <c r="I8" s="118" t="s">
        <v>80</v>
      </c>
      <c r="J8" s="122">
        <v>46221</v>
      </c>
      <c r="K8" s="122" t="s">
        <v>288</v>
      </c>
      <c r="L8" s="122" t="s">
        <v>288</v>
      </c>
      <c r="M8" s="122" t="s">
        <v>288</v>
      </c>
      <c r="N8" s="122" t="s">
        <v>288</v>
      </c>
      <c r="O8" s="118" t="s">
        <v>143</v>
      </c>
      <c r="P8" s="118" t="s">
        <v>143</v>
      </c>
      <c r="Q8" s="118" t="s">
        <v>173</v>
      </c>
      <c r="R8" s="123" t="s">
        <v>85</v>
      </c>
      <c r="S8" s="123" t="s">
        <v>85</v>
      </c>
      <c r="T8" s="123" t="s">
        <v>85</v>
      </c>
      <c r="U8" s="123" t="s">
        <v>85</v>
      </c>
      <c r="V8" s="123" t="s">
        <v>85</v>
      </c>
      <c r="W8" s="123" t="s">
        <v>85</v>
      </c>
      <c r="X8" s="123" t="s">
        <v>85</v>
      </c>
      <c r="Y8" s="123" t="s">
        <v>85</v>
      </c>
      <c r="Z8" s="123" t="s">
        <v>85</v>
      </c>
      <c r="AA8" s="123" t="s">
        <v>85</v>
      </c>
      <c r="AB8" s="123" t="s">
        <v>85</v>
      </c>
      <c r="AC8" s="123" t="s">
        <v>85</v>
      </c>
      <c r="AD8" s="123" t="s">
        <v>85</v>
      </c>
      <c r="AE8" s="123" t="s">
        <v>85</v>
      </c>
      <c r="AF8" s="123" t="s">
        <v>85</v>
      </c>
      <c r="AG8" s="123" t="s">
        <v>85</v>
      </c>
      <c r="AH8" s="123" t="s">
        <v>85</v>
      </c>
      <c r="AI8" s="123" t="s">
        <v>85</v>
      </c>
      <c r="AJ8" s="123" t="s">
        <v>85</v>
      </c>
      <c r="AK8" s="123" t="s">
        <v>85</v>
      </c>
      <c r="AL8" s="123" t="s">
        <v>85</v>
      </c>
      <c r="AM8" s="123" t="s">
        <v>85</v>
      </c>
      <c r="AN8" s="123" t="s">
        <v>85</v>
      </c>
      <c r="AO8" s="123" t="s">
        <v>85</v>
      </c>
      <c r="AP8" s="123" t="s">
        <v>85</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No tiene datos personales</v>
      </c>
      <c r="AR8" s="125">
        <v>0</v>
      </c>
      <c r="AS8" s="125" t="s">
        <v>85</v>
      </c>
      <c r="AT8" s="126" t="s">
        <v>87</v>
      </c>
      <c r="AU8" s="127" t="str">
        <f>IF(ISERROR(VLOOKUP(AT8,[1]Listas!$A$3:$E$12,3,0)),"",VLOOKUP(AT8,[1]Listas!$A$3:$E$12,3,0))</f>
        <v>Ley 1755 de 2015, artículo 24, numeral 3.</v>
      </c>
      <c r="AV8" s="127" t="str">
        <f>IF(ISERROR(VLOOKUP(AT8,[1]Listas!$A$3:$E$12,5,0)),"",VLOOKUP(AT8,[1]Listas!$A$3:$E$12,5,0))</f>
        <v>El derecho de toda persona a la intimidad, bajo las limitaciones propias que impone la condición de empleado o servidor publico.</v>
      </c>
      <c r="AW8" s="127" t="str">
        <f>IF(ISERROR(VLOOKUP(AT8,[1]Listas!$A$3:$E$12,4,0)),"",VLOOKUP(AT8,[1]Listas!$A$3:$E$12,4,0))</f>
        <v>Información exceptuada por daño de derechos a personas naturales o jurídicas. Artículo 18 Ley 1712 de 2014. / Ley 1581 de 2012.</v>
      </c>
      <c r="AX8" s="127" t="str">
        <f>IF(ISERROR(VLOOKUP(AT8,[1]Listas!$A$3:$E$13,2,0)),"",VLOOKUP(AT8,[1]Listas!$A$3:$E$13,2,0))</f>
        <v>Pública Clasificada</v>
      </c>
      <c r="AY8" s="128" t="s">
        <v>98</v>
      </c>
      <c r="AZ8" s="129">
        <v>46195</v>
      </c>
      <c r="BA8" s="128" t="s">
        <v>127</v>
      </c>
      <c r="BB8" s="130" t="str">
        <f>IF(AX8="Pública Reservada","ALTA",IF(AX8="Pública Clasificada","ALTA",IF(AX8="Información Pública","BAJA",IF(AX8="No Clasificada","Pública Reservada "))))</f>
        <v>ALTA</v>
      </c>
      <c r="BC8" s="131" t="s">
        <v>90</v>
      </c>
      <c r="BD8" s="131" t="s">
        <v>99</v>
      </c>
      <c r="BE8" s="132">
        <f t="shared" ref="BE8:BE18" si="0">MAX(BB8,BC8:BD8)</f>
        <v>0</v>
      </c>
      <c r="BF8" s="133" t="str">
        <f t="shared" ref="BF8:BF18" si="1">IF( OR(BB8="Alta",BC8="Alta",BD8="Alta"),"Crítico","No Crítico")</f>
        <v>Crítico</v>
      </c>
      <c r="BG8" s="142" t="s">
        <v>5</v>
      </c>
    </row>
    <row r="9" spans="1:60" s="134" customFormat="1" ht="78" customHeight="1" thickBot="1" x14ac:dyDescent="0.25">
      <c r="A9" s="117">
        <v>2</v>
      </c>
      <c r="B9" s="117" t="s">
        <v>285</v>
      </c>
      <c r="C9" s="118" t="s">
        <v>74</v>
      </c>
      <c r="D9" s="143" t="s">
        <v>289</v>
      </c>
      <c r="E9" s="141" t="s">
        <v>290</v>
      </c>
      <c r="F9" s="121" t="s">
        <v>77</v>
      </c>
      <c r="G9" s="118" t="s">
        <v>78</v>
      </c>
      <c r="H9" s="118" t="s">
        <v>96</v>
      </c>
      <c r="I9" s="118" t="s">
        <v>80</v>
      </c>
      <c r="J9" s="122">
        <v>46222</v>
      </c>
      <c r="K9" s="122" t="s">
        <v>288</v>
      </c>
      <c r="L9" s="122" t="s">
        <v>288</v>
      </c>
      <c r="M9" s="122" t="s">
        <v>288</v>
      </c>
      <c r="N9" s="122" t="s">
        <v>288</v>
      </c>
      <c r="O9" s="118" t="s">
        <v>143</v>
      </c>
      <c r="P9" s="118" t="s">
        <v>143</v>
      </c>
      <c r="Q9" s="118" t="s">
        <v>84</v>
      </c>
      <c r="R9" s="123" t="s">
        <v>85</v>
      </c>
      <c r="S9" s="123" t="s">
        <v>85</v>
      </c>
      <c r="T9" s="123" t="s">
        <v>85</v>
      </c>
      <c r="U9" s="123" t="s">
        <v>85</v>
      </c>
      <c r="V9" s="123" t="s">
        <v>85</v>
      </c>
      <c r="W9" s="123" t="s">
        <v>85</v>
      </c>
      <c r="X9" s="123" t="s">
        <v>85</v>
      </c>
      <c r="Y9" s="123" t="s">
        <v>85</v>
      </c>
      <c r="Z9" s="123" t="s">
        <v>85</v>
      </c>
      <c r="AA9" s="123" t="s">
        <v>85</v>
      </c>
      <c r="AB9" s="123" t="s">
        <v>85</v>
      </c>
      <c r="AC9" s="123" t="s">
        <v>85</v>
      </c>
      <c r="AD9" s="123" t="s">
        <v>85</v>
      </c>
      <c r="AE9" s="123" t="s">
        <v>85</v>
      </c>
      <c r="AF9" s="123" t="s">
        <v>85</v>
      </c>
      <c r="AG9" s="123" t="s">
        <v>85</v>
      </c>
      <c r="AH9" s="123" t="s">
        <v>85</v>
      </c>
      <c r="AI9" s="123" t="s">
        <v>85</v>
      </c>
      <c r="AJ9" s="123" t="s">
        <v>85</v>
      </c>
      <c r="AK9" s="123" t="s">
        <v>85</v>
      </c>
      <c r="AL9" s="123" t="s">
        <v>85</v>
      </c>
      <c r="AM9" s="123" t="s">
        <v>85</v>
      </c>
      <c r="AN9" s="123" t="s">
        <v>85</v>
      </c>
      <c r="AO9" s="123" t="s">
        <v>85</v>
      </c>
      <c r="AP9" s="123" t="s">
        <v>85</v>
      </c>
      <c r="AQ9" s="124" t="str">
        <f t="shared" ref="AQ9:AQ18"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No tiene datos personales</v>
      </c>
      <c r="AR9" s="125">
        <v>0</v>
      </c>
      <c r="AS9" s="125" t="s">
        <v>85</v>
      </c>
      <c r="AT9" s="126" t="s">
        <v>97</v>
      </c>
      <c r="AU9" s="135" t="str">
        <f>IF(ISERROR(VLOOKUP(AT9,[1]Listas!$A$3:$E$12,3,0)),"",VLOOKUP(AT9,[1]Listas!$A$3:$E$12,3,0))</f>
        <v>No existe excepción de acceso</v>
      </c>
      <c r="AV9" s="135" t="str">
        <f>IF(ISERROR(VLOOKUP(AT9,[1]Listas!$A$3:$E$12,5,0)),"",VLOOKUP(AT9,[1]Listas!$A$3:$E$12,5,0))</f>
        <v>Información pública y de conocimiento general</v>
      </c>
      <c r="AW9" s="135" t="str">
        <f>IF(ISERROR(VLOOKUP(AT9,[1]Listas!$A$3:$E$12,4,0)),"",VLOOKUP(AT9,[1]Listas!$A$3:$E$12,4,0))</f>
        <v>Información publica y de conocimiento general</v>
      </c>
      <c r="AX9" s="135" t="str">
        <f>IF(ISERROR(VLOOKUP(AT9,[1]Listas!$A$3:$E$13,2,0)),"",VLOOKUP(AT9,[1]Listas!$A$3:$E$13,2,0))</f>
        <v>Información Pública</v>
      </c>
      <c r="AY9" s="128" t="s">
        <v>88</v>
      </c>
      <c r="AZ9" s="129">
        <v>46195</v>
      </c>
      <c r="BA9" s="128" t="s">
        <v>89</v>
      </c>
      <c r="BB9" s="130" t="str">
        <f>IF(AX9="Pública Reservada","ALTA",IF(AX9="Pública Clasificada","ALTA",IF(AX9="Información Pública","BAJA",IF(AX9="No Clasificada","Pública Reservada "))))</f>
        <v>BAJA</v>
      </c>
      <c r="BC9" s="131" t="s">
        <v>90</v>
      </c>
      <c r="BD9" s="131" t="s">
        <v>90</v>
      </c>
      <c r="BE9" s="136">
        <f t="shared" si="0"/>
        <v>0</v>
      </c>
      <c r="BF9" s="133" t="str">
        <f t="shared" si="1"/>
        <v>No Crítico</v>
      </c>
      <c r="BG9" s="117" t="s">
        <v>5</v>
      </c>
    </row>
    <row r="10" spans="1:60" s="134" customFormat="1" ht="66.75" customHeight="1" thickBot="1" x14ac:dyDescent="0.25">
      <c r="A10" s="117">
        <v>3</v>
      </c>
      <c r="B10" s="117" t="s">
        <v>285</v>
      </c>
      <c r="C10" s="118" t="s">
        <v>74</v>
      </c>
      <c r="D10" s="147" t="s">
        <v>291</v>
      </c>
      <c r="E10" s="405" t="s">
        <v>292</v>
      </c>
      <c r="F10" s="148" t="s">
        <v>77</v>
      </c>
      <c r="G10" s="118" t="s">
        <v>78</v>
      </c>
      <c r="H10" s="118" t="s">
        <v>96</v>
      </c>
      <c r="I10" s="118" t="s">
        <v>80</v>
      </c>
      <c r="J10" s="122">
        <v>46221</v>
      </c>
      <c r="K10" s="122" t="s">
        <v>288</v>
      </c>
      <c r="L10" s="122" t="s">
        <v>288</v>
      </c>
      <c r="M10" s="122" t="s">
        <v>288</v>
      </c>
      <c r="N10" s="122" t="s">
        <v>288</v>
      </c>
      <c r="O10" s="118" t="s">
        <v>143</v>
      </c>
      <c r="P10" s="118" t="s">
        <v>143</v>
      </c>
      <c r="Q10" s="118" t="s">
        <v>245</v>
      </c>
      <c r="R10" s="123" t="s">
        <v>85</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No tiene datos personales</v>
      </c>
      <c r="AR10" s="150">
        <v>0</v>
      </c>
      <c r="AS10" s="125" t="s">
        <v>85</v>
      </c>
      <c r="AT10" s="145" t="s">
        <v>97</v>
      </c>
      <c r="AU10" s="135" t="str">
        <f>IF(ISERROR(VLOOKUP(AT10,[1]Listas!$A$3:$E$12,3,0)),"",VLOOKUP(AT10,[1]Listas!$A$3:$E$12,3,0))</f>
        <v>No existe excepción de acceso</v>
      </c>
      <c r="AV10" s="135" t="str">
        <f>IF(ISERROR(VLOOKUP(AT10,[1]Listas!$A$3:$E$12,5,0)),"",VLOOKUP(AT10,[1]Listas!$A$3:$E$12,5,0))</f>
        <v>Información pública y de conocimiento general</v>
      </c>
      <c r="AW10" s="135" t="str">
        <f>IF(ISERROR(VLOOKUP(AT10,[1]Listas!$A$3:$E$12,4,0)),"",VLOOKUP(AT10,[1]Listas!$A$3:$E$12,4,0))</f>
        <v>Información publica y de conocimiento general</v>
      </c>
      <c r="AX10" s="135" t="str">
        <f>IF(ISERROR(VLOOKUP(AT10,[1]Listas!$A$3:$E$13,2,0)),"",VLOOKUP(AT10,[1]Listas!$A$3:$E$13,2,0))</f>
        <v>Información Pública</v>
      </c>
      <c r="AY10" s="128" t="s">
        <v>252</v>
      </c>
      <c r="AZ10" s="129">
        <v>46195</v>
      </c>
      <c r="BA10" s="128" t="s">
        <v>89</v>
      </c>
      <c r="BB10" s="130" t="str">
        <f t="shared" ref="BB10:BB18" si="3">IF(AX10="Pública Reservada","ALTA",IF(AX10="Pública Clasificada","ALTA",IF(AX10="Información Pública","BAJA",IF(AX10="No Clasificada","Pública Reservada "))))</f>
        <v>BAJA</v>
      </c>
      <c r="BC10" s="131" t="s">
        <v>90</v>
      </c>
      <c r="BD10" s="131" t="s">
        <v>90</v>
      </c>
      <c r="BE10" s="153">
        <f t="shared" si="0"/>
        <v>0</v>
      </c>
      <c r="BF10" s="133" t="str">
        <f t="shared" si="1"/>
        <v>No Crítico</v>
      </c>
      <c r="BG10" s="146" t="s">
        <v>5</v>
      </c>
    </row>
    <row r="11" spans="1:60" s="134" customFormat="1" ht="66.75" customHeight="1" thickBot="1" x14ac:dyDescent="0.25">
      <c r="A11" s="117">
        <v>4</v>
      </c>
      <c r="B11" s="117" t="s">
        <v>285</v>
      </c>
      <c r="C11" s="118" t="s">
        <v>74</v>
      </c>
      <c r="D11" s="147" t="s">
        <v>293</v>
      </c>
      <c r="E11" s="405" t="s">
        <v>294</v>
      </c>
      <c r="F11" s="148" t="s">
        <v>77</v>
      </c>
      <c r="G11" s="118" t="s">
        <v>78</v>
      </c>
      <c r="H11" s="118" t="s">
        <v>210</v>
      </c>
      <c r="I11" s="118" t="s">
        <v>80</v>
      </c>
      <c r="J11" s="122">
        <v>46221</v>
      </c>
      <c r="K11" s="122" t="s">
        <v>288</v>
      </c>
      <c r="L11" s="122" t="s">
        <v>288</v>
      </c>
      <c r="M11" s="122" t="s">
        <v>288</v>
      </c>
      <c r="N11" s="122" t="s">
        <v>288</v>
      </c>
      <c r="O11" s="118" t="s">
        <v>143</v>
      </c>
      <c r="P11" s="118" t="s">
        <v>143</v>
      </c>
      <c r="Q11" s="118" t="s">
        <v>245</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No tiene datos personales</v>
      </c>
      <c r="AR11" s="150">
        <v>0</v>
      </c>
      <c r="AS11" s="125" t="s">
        <v>85</v>
      </c>
      <c r="AT11" s="145" t="s">
        <v>97</v>
      </c>
      <c r="AU11" s="135" t="str">
        <f>IF(ISERROR(VLOOKUP(AT11,[1]Listas!$A$3:$E$12,3,0)),"",VLOOKUP(AT11,[1]Listas!$A$3:$E$12,3,0))</f>
        <v>No existe excepción de acceso</v>
      </c>
      <c r="AV11" s="135" t="str">
        <f>IF(ISERROR(VLOOKUP(AT11,[1]Listas!$A$3:$E$12,5,0)),"",VLOOKUP(AT11,[1]Listas!$A$3:$E$12,5,0))</f>
        <v>Información pública y de conocimiento general</v>
      </c>
      <c r="AW11" s="135" t="str">
        <f>IF(ISERROR(VLOOKUP(AT11,[1]Listas!$A$3:$E$12,4,0)),"",VLOOKUP(AT11,[1]Listas!$A$3:$E$12,4,0))</f>
        <v>Información publica y de conocimiento general</v>
      </c>
      <c r="AX11" s="135" t="str">
        <f>IF(ISERROR(VLOOKUP(AT11,[1]Listas!$A$3:$E$13,2,0)),"",VLOOKUP(AT11,[1]Listas!$A$3:$E$13,2,0))</f>
        <v>Información Pública</v>
      </c>
      <c r="AY11" s="128" t="s">
        <v>88</v>
      </c>
      <c r="AZ11" s="129">
        <v>46195</v>
      </c>
      <c r="BA11" s="128" t="s">
        <v>89</v>
      </c>
      <c r="BB11" s="130" t="str">
        <f t="shared" si="3"/>
        <v>BAJA</v>
      </c>
      <c r="BC11" s="131" t="s">
        <v>90</v>
      </c>
      <c r="BD11" s="131" t="s">
        <v>90</v>
      </c>
      <c r="BE11" s="153">
        <f t="shared" si="0"/>
        <v>0</v>
      </c>
      <c r="BF11" s="133" t="str">
        <f t="shared" si="1"/>
        <v>No Crítico</v>
      </c>
      <c r="BG11" s="146" t="s">
        <v>5</v>
      </c>
    </row>
    <row r="12" spans="1:60" s="134" customFormat="1" ht="138.75" customHeight="1" thickBot="1" x14ac:dyDescent="0.25">
      <c r="A12" s="117">
        <v>5</v>
      </c>
      <c r="B12" s="117" t="s">
        <v>285</v>
      </c>
      <c r="C12" s="118" t="s">
        <v>74</v>
      </c>
      <c r="D12" s="147" t="s">
        <v>295</v>
      </c>
      <c r="E12" s="405" t="s">
        <v>296</v>
      </c>
      <c r="F12" s="148" t="s">
        <v>77</v>
      </c>
      <c r="G12" s="118" t="s">
        <v>199</v>
      </c>
      <c r="H12" s="118" t="s">
        <v>297</v>
      </c>
      <c r="I12" s="118" t="s">
        <v>80</v>
      </c>
      <c r="J12" s="122">
        <v>46218</v>
      </c>
      <c r="K12" s="122" t="s">
        <v>288</v>
      </c>
      <c r="L12" s="122" t="s">
        <v>288</v>
      </c>
      <c r="M12" s="122" t="s">
        <v>288</v>
      </c>
      <c r="N12" s="122" t="s">
        <v>288</v>
      </c>
      <c r="O12" s="118" t="s">
        <v>143</v>
      </c>
      <c r="P12" s="118" t="s">
        <v>143</v>
      </c>
      <c r="Q12" s="118" t="s">
        <v>245</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50">
        <v>0</v>
      </c>
      <c r="AS12" s="125" t="s">
        <v>85</v>
      </c>
      <c r="AT12" s="145" t="s">
        <v>97</v>
      </c>
      <c r="AU12" s="135" t="str">
        <f>IF(ISERROR(VLOOKUP(AT12,[1]Listas!$A$3:$E$12,3,0)),"",VLOOKUP(AT12,[1]Listas!$A$3:$E$12,3,0))</f>
        <v>No existe excepción de acceso</v>
      </c>
      <c r="AV12" s="135" t="str">
        <f>IF(ISERROR(VLOOKUP(AT12,[1]Listas!$A$3:$E$12,5,0)),"",VLOOKUP(AT12,[1]Listas!$A$3:$E$12,5,0))</f>
        <v>Información pública y de conocimiento general</v>
      </c>
      <c r="AW12" s="135" t="str">
        <f>IF(ISERROR(VLOOKUP(AT12,[1]Listas!$A$3:$E$12,4,0)),"",VLOOKUP(AT12,[1]Listas!$A$3:$E$12,4,0))</f>
        <v>Información publica y de conocimiento general</v>
      </c>
      <c r="AX12" s="135" t="str">
        <f>IF(ISERROR(VLOOKUP(AT12,[1]Listas!$A$3:$E$13,2,0)),"",VLOOKUP(AT12,[1]Listas!$A$3:$E$13,2,0))</f>
        <v>Información Pública</v>
      </c>
      <c r="AY12" s="128" t="s">
        <v>88</v>
      </c>
      <c r="AZ12" s="129">
        <v>46195</v>
      </c>
      <c r="BA12" s="128" t="s">
        <v>89</v>
      </c>
      <c r="BB12" s="130" t="str">
        <f t="shared" si="3"/>
        <v>BAJA</v>
      </c>
      <c r="BC12" s="131" t="s">
        <v>90</v>
      </c>
      <c r="BD12" s="131" t="s">
        <v>90</v>
      </c>
      <c r="BE12" s="153">
        <f t="shared" si="0"/>
        <v>0</v>
      </c>
      <c r="BF12" s="133" t="str">
        <f t="shared" si="1"/>
        <v>No Crítico</v>
      </c>
      <c r="BG12" s="146" t="s">
        <v>5</v>
      </c>
    </row>
    <row r="13" spans="1:60" s="134" customFormat="1" ht="66.75" customHeight="1" thickBot="1" x14ac:dyDescent="0.25">
      <c r="A13" s="117">
        <v>6</v>
      </c>
      <c r="B13" s="117" t="s">
        <v>285</v>
      </c>
      <c r="C13" s="118" t="s">
        <v>74</v>
      </c>
      <c r="D13" s="147" t="s">
        <v>298</v>
      </c>
      <c r="E13" s="405" t="s">
        <v>299</v>
      </c>
      <c r="F13" s="148" t="s">
        <v>77</v>
      </c>
      <c r="G13" s="118" t="s">
        <v>78</v>
      </c>
      <c r="H13" s="118" t="s">
        <v>124</v>
      </c>
      <c r="I13" s="118" t="s">
        <v>80</v>
      </c>
      <c r="J13" s="122">
        <v>46218</v>
      </c>
      <c r="K13" s="122" t="s">
        <v>288</v>
      </c>
      <c r="L13" s="122" t="s">
        <v>288</v>
      </c>
      <c r="M13" s="122" t="s">
        <v>288</v>
      </c>
      <c r="N13" s="122" t="s">
        <v>288</v>
      </c>
      <c r="O13" s="118" t="s">
        <v>194</v>
      </c>
      <c r="P13" s="118" t="s">
        <v>194</v>
      </c>
      <c r="Q13" s="118" t="s">
        <v>245</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50">
        <v>0</v>
      </c>
      <c r="AS13" s="125" t="s">
        <v>85</v>
      </c>
      <c r="AT13" s="145" t="s">
        <v>97</v>
      </c>
      <c r="AU13" s="135" t="str">
        <f>IF(ISERROR(VLOOKUP(AT13,[1]Listas!$A$3:$E$12,3,0)),"",VLOOKUP(AT13,[1]Listas!$A$3:$E$12,3,0))</f>
        <v>No existe excepción de acceso</v>
      </c>
      <c r="AV13" s="135" t="str">
        <f>IF(ISERROR(VLOOKUP(AT13,[1]Listas!$A$3:$E$12,5,0)),"",VLOOKUP(AT13,[1]Listas!$A$3:$E$12,5,0))</f>
        <v>Información pública y de conocimiento general</v>
      </c>
      <c r="AW13" s="135" t="str">
        <f>IF(ISERROR(VLOOKUP(AT13,[1]Listas!$A$3:$E$12,4,0)),"",VLOOKUP(AT13,[1]Listas!$A$3:$E$12,4,0))</f>
        <v>Información publica y de conocimiento general</v>
      </c>
      <c r="AX13" s="135" t="str">
        <f>IF(ISERROR(VLOOKUP(AT13,[1]Listas!$A$3:$E$13,2,0)),"",VLOOKUP(AT13,[1]Listas!$A$3:$E$13,2,0))</f>
        <v>Información Pública</v>
      </c>
      <c r="AY13" s="128" t="s">
        <v>88</v>
      </c>
      <c r="AZ13" s="129">
        <v>46195</v>
      </c>
      <c r="BA13" s="128" t="s">
        <v>89</v>
      </c>
      <c r="BB13" s="130" t="str">
        <f t="shared" si="3"/>
        <v>BAJA</v>
      </c>
      <c r="BC13" s="131" t="s">
        <v>90</v>
      </c>
      <c r="BD13" s="131" t="s">
        <v>90</v>
      </c>
      <c r="BE13" s="153">
        <f t="shared" si="0"/>
        <v>0</v>
      </c>
      <c r="BF13" s="133" t="str">
        <f t="shared" si="1"/>
        <v>No Crítico</v>
      </c>
      <c r="BG13" s="146" t="s">
        <v>5</v>
      </c>
    </row>
    <row r="14" spans="1:60" s="134" customFormat="1" ht="34.5" customHeight="1" thickBot="1" x14ac:dyDescent="0.25">
      <c r="A14" s="117">
        <v>7</v>
      </c>
      <c r="B14" s="117" t="s">
        <v>285</v>
      </c>
      <c r="C14" s="118" t="s">
        <v>74</v>
      </c>
      <c r="D14" s="143" t="s">
        <v>300</v>
      </c>
      <c r="E14" s="405" t="s">
        <v>301</v>
      </c>
      <c r="F14" s="121" t="s">
        <v>77</v>
      </c>
      <c r="G14" s="118" t="s">
        <v>199</v>
      </c>
      <c r="H14" s="118" t="s">
        <v>210</v>
      </c>
      <c r="I14" s="118" t="s">
        <v>80</v>
      </c>
      <c r="J14" s="122">
        <v>46219</v>
      </c>
      <c r="K14" s="122" t="s">
        <v>288</v>
      </c>
      <c r="L14" s="122" t="s">
        <v>288</v>
      </c>
      <c r="M14" s="122" t="s">
        <v>288</v>
      </c>
      <c r="N14" s="122" t="s">
        <v>288</v>
      </c>
      <c r="O14" s="118" t="s">
        <v>143</v>
      </c>
      <c r="P14" s="118" t="s">
        <v>143</v>
      </c>
      <c r="Q14" s="118" t="s">
        <v>173</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tr">
        <f t="shared" si="2"/>
        <v>No tiene datos personales</v>
      </c>
      <c r="AR14" s="125">
        <v>0</v>
      </c>
      <c r="AS14" s="125" t="s">
        <v>85</v>
      </c>
      <c r="AT14" s="126" t="s">
        <v>97</v>
      </c>
      <c r="AU14" s="135" t="str">
        <f>IF(ISERROR(VLOOKUP(AT14,[1]Listas!$A$3:$E$12,3,0)),"",VLOOKUP(AT14,[1]Listas!$A$3:$E$12,3,0))</f>
        <v>No existe excepción de acceso</v>
      </c>
      <c r="AV14" s="135" t="str">
        <f>IF(ISERROR(VLOOKUP(AT14,[1]Listas!$A$3:$E$12,5,0)),"",VLOOKUP(AT14,[1]Listas!$A$3:$E$12,5,0))</f>
        <v>Información pública y de conocimiento general</v>
      </c>
      <c r="AW14" s="135" t="str">
        <f>IF(ISERROR(VLOOKUP(AT14,[1]Listas!$A$3:$E$12,4,0)),"",VLOOKUP(AT14,[1]Listas!$A$3:$E$12,4,0))</f>
        <v>Información publica y de conocimiento general</v>
      </c>
      <c r="AX14" s="135" t="str">
        <f>IF(ISERROR(VLOOKUP(AT14,[1]Listas!$A$3:$E$13,2,0)),"",VLOOKUP(AT14,[1]Listas!$A$3:$E$13,2,0))</f>
        <v>Información Pública</v>
      </c>
      <c r="AY14" s="128" t="s">
        <v>98</v>
      </c>
      <c r="AZ14" s="129">
        <v>46195</v>
      </c>
      <c r="BA14" s="128" t="s">
        <v>127</v>
      </c>
      <c r="BB14" s="130" t="str">
        <f t="shared" si="3"/>
        <v>BAJA</v>
      </c>
      <c r="BC14" s="131" t="s">
        <v>99</v>
      </c>
      <c r="BD14" s="131" t="s">
        <v>99</v>
      </c>
      <c r="BE14" s="136">
        <f t="shared" si="0"/>
        <v>0</v>
      </c>
      <c r="BF14" s="133" t="str">
        <f t="shared" si="1"/>
        <v>No Crítico</v>
      </c>
      <c r="BG14" s="117" t="s">
        <v>5</v>
      </c>
    </row>
    <row r="15" spans="1:60" s="134" customFormat="1" ht="100.5" customHeight="1" thickBot="1" x14ac:dyDescent="0.25">
      <c r="A15" s="117">
        <v>8</v>
      </c>
      <c r="B15" s="117" t="s">
        <v>285</v>
      </c>
      <c r="C15" s="118" t="s">
        <v>74</v>
      </c>
      <c r="D15" s="143" t="s">
        <v>302</v>
      </c>
      <c r="E15" s="156" t="s">
        <v>303</v>
      </c>
      <c r="F15" s="121" t="s">
        <v>77</v>
      </c>
      <c r="G15" s="118" t="s">
        <v>78</v>
      </c>
      <c r="H15" s="118" t="s">
        <v>210</v>
      </c>
      <c r="I15" s="118" t="s">
        <v>80</v>
      </c>
      <c r="J15" s="122">
        <v>46219</v>
      </c>
      <c r="K15" s="122" t="s">
        <v>288</v>
      </c>
      <c r="L15" s="122" t="s">
        <v>288</v>
      </c>
      <c r="M15" s="122" t="s">
        <v>288</v>
      </c>
      <c r="N15" s="122" t="s">
        <v>288</v>
      </c>
      <c r="O15" s="118" t="s">
        <v>143</v>
      </c>
      <c r="P15" s="118" t="s">
        <v>143</v>
      </c>
      <c r="Q15" s="118" t="s">
        <v>173</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IF(ISERROR(VLOOKUP(AT15,[1]Listas!$A$3:$E$12,3,0)),"",VLOOKUP(AT15,[1]Listas!$A$3:$E$12,3,0))</f>
        <v>No existe excepción de acceso</v>
      </c>
      <c r="AV15" s="135" t="str">
        <f>IF(ISERROR(VLOOKUP(AT15,[1]Listas!$A$3:$E$12,5,0)),"",VLOOKUP(AT15,[1]Listas!$A$3:$E$12,5,0))</f>
        <v>Información pública y de conocimiento general</v>
      </c>
      <c r="AW15" s="135" t="str">
        <f>IF(ISERROR(VLOOKUP(AT15,[1]Listas!$A$3:$E$12,4,0)),"",VLOOKUP(AT15,[1]Listas!$A$3:$E$12,4,0))</f>
        <v>Información publica y de conocimiento general</v>
      </c>
      <c r="AX15" s="135" t="str">
        <f>IF(ISERROR(VLOOKUP(AT15,[1]Listas!$A$3:$E$13,2,0)),"",VLOOKUP(AT15,[1]Listas!$A$3:$E$13,2,0))</f>
        <v>Información Pública</v>
      </c>
      <c r="AY15" s="128" t="s">
        <v>98</v>
      </c>
      <c r="AZ15" s="129">
        <v>46195</v>
      </c>
      <c r="BA15" s="128" t="s">
        <v>127</v>
      </c>
      <c r="BB15" s="130" t="str">
        <f t="shared" si="3"/>
        <v>BAJA</v>
      </c>
      <c r="BC15" s="131" t="s">
        <v>99</v>
      </c>
      <c r="BD15" s="131" t="s">
        <v>99</v>
      </c>
      <c r="BE15" s="136">
        <f t="shared" si="0"/>
        <v>0</v>
      </c>
      <c r="BF15" s="133" t="str">
        <f t="shared" si="1"/>
        <v>No Crítico</v>
      </c>
      <c r="BG15" s="117" t="s">
        <v>5</v>
      </c>
    </row>
    <row r="16" spans="1:60" s="134" customFormat="1" ht="60" customHeight="1" thickBot="1" x14ac:dyDescent="0.25">
      <c r="A16" s="117">
        <v>9</v>
      </c>
      <c r="B16" s="117" t="s">
        <v>285</v>
      </c>
      <c r="C16" s="118" t="s">
        <v>74</v>
      </c>
      <c r="D16" s="143" t="s">
        <v>304</v>
      </c>
      <c r="E16" s="156" t="s">
        <v>305</v>
      </c>
      <c r="F16" s="121" t="s">
        <v>77</v>
      </c>
      <c r="G16" s="118" t="s">
        <v>78</v>
      </c>
      <c r="H16" s="118" t="s">
        <v>210</v>
      </c>
      <c r="I16" s="118" t="s">
        <v>80</v>
      </c>
      <c r="J16" s="122">
        <v>46219</v>
      </c>
      <c r="K16" s="122" t="s">
        <v>288</v>
      </c>
      <c r="L16" s="122" t="s">
        <v>288</v>
      </c>
      <c r="M16" s="122" t="s">
        <v>288</v>
      </c>
      <c r="N16" s="122" t="s">
        <v>288</v>
      </c>
      <c r="O16" s="118" t="s">
        <v>143</v>
      </c>
      <c r="P16" s="118" t="s">
        <v>143</v>
      </c>
      <c r="Q16" s="118" t="s">
        <v>173</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IF(ISERROR(VLOOKUP(AT16,[1]Listas!$A$3:$E$12,3,0)),"",VLOOKUP(AT16,[1]Listas!$A$3:$E$12,3,0))</f>
        <v>No existe excepción de acceso</v>
      </c>
      <c r="AV16" s="135" t="str">
        <f>IF(ISERROR(VLOOKUP(AT16,[1]Listas!$A$3:$E$12,5,0)),"",VLOOKUP(AT16,[1]Listas!$A$3:$E$12,5,0))</f>
        <v>Información pública y de conocimiento general</v>
      </c>
      <c r="AW16" s="135" t="str">
        <f>IF(ISERROR(VLOOKUP(AT16,[1]Listas!$A$3:$E$12,4,0)),"",VLOOKUP(AT16,[1]Listas!$A$3:$E$12,4,0))</f>
        <v>Información publica y de conocimiento general</v>
      </c>
      <c r="AX16" s="135" t="str">
        <f>IF(ISERROR(VLOOKUP(AT16,[1]Listas!$A$3:$E$13,2,0)),"",VLOOKUP(AT16,[1]Listas!$A$3:$E$13,2,0))</f>
        <v>Información Pública</v>
      </c>
      <c r="AY16" s="128" t="s">
        <v>98</v>
      </c>
      <c r="AZ16" s="129">
        <v>46195</v>
      </c>
      <c r="BA16" s="128" t="s">
        <v>127</v>
      </c>
      <c r="BB16" s="130" t="str">
        <f t="shared" si="3"/>
        <v>BAJA</v>
      </c>
      <c r="BC16" s="131" t="s">
        <v>99</v>
      </c>
      <c r="BD16" s="131" t="s">
        <v>99</v>
      </c>
      <c r="BE16" s="136">
        <f t="shared" si="0"/>
        <v>0</v>
      </c>
      <c r="BF16" s="133" t="str">
        <f t="shared" si="1"/>
        <v>No Crítico</v>
      </c>
      <c r="BG16" s="117" t="s">
        <v>5</v>
      </c>
    </row>
    <row r="17" spans="1:59" s="134" customFormat="1" ht="65.25" customHeight="1" thickBot="1" x14ac:dyDescent="0.25">
      <c r="A17" s="117">
        <v>10</v>
      </c>
      <c r="B17" s="117" t="s">
        <v>285</v>
      </c>
      <c r="C17" s="118" t="s">
        <v>74</v>
      </c>
      <c r="D17" s="143" t="s">
        <v>306</v>
      </c>
      <c r="E17" s="156" t="s">
        <v>307</v>
      </c>
      <c r="F17" s="121" t="s">
        <v>77</v>
      </c>
      <c r="G17" s="118" t="s">
        <v>78</v>
      </c>
      <c r="H17" s="118" t="s">
        <v>210</v>
      </c>
      <c r="I17" s="118" t="s">
        <v>80</v>
      </c>
      <c r="J17" s="122">
        <v>46219</v>
      </c>
      <c r="K17" s="122" t="s">
        <v>288</v>
      </c>
      <c r="L17" s="122" t="s">
        <v>288</v>
      </c>
      <c r="M17" s="122" t="s">
        <v>288</v>
      </c>
      <c r="N17" s="122" t="s">
        <v>288</v>
      </c>
      <c r="O17" s="118" t="s">
        <v>143</v>
      </c>
      <c r="P17" s="118" t="s">
        <v>143</v>
      </c>
      <c r="Q17" s="118" t="s">
        <v>173</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97</v>
      </c>
      <c r="AU17" s="135" t="str">
        <f>IF(ISERROR(VLOOKUP(AT17,[1]Listas!$A$3:$E$12,3,0)),"",VLOOKUP(AT17,[1]Listas!$A$3:$E$12,3,0))</f>
        <v>No existe excepción de acceso</v>
      </c>
      <c r="AV17" s="135" t="str">
        <f>IF(ISERROR(VLOOKUP(AT17,[1]Listas!$A$3:$E$12,5,0)),"",VLOOKUP(AT17,[1]Listas!$A$3:$E$12,5,0))</f>
        <v>Información pública y de conocimiento general</v>
      </c>
      <c r="AW17" s="135" t="str">
        <f>IF(ISERROR(VLOOKUP(AT17,[1]Listas!$A$3:$E$12,4,0)),"",VLOOKUP(AT17,[1]Listas!$A$3:$E$12,4,0))</f>
        <v>Información publica y de conocimiento general</v>
      </c>
      <c r="AX17" s="135" t="str">
        <f>IF(ISERROR(VLOOKUP(AT17,[1]Listas!$A$3:$E$13,2,0)),"",VLOOKUP(AT17,[1]Listas!$A$3:$E$13,2,0))</f>
        <v>Información Pública</v>
      </c>
      <c r="AY17" s="128" t="s">
        <v>98</v>
      </c>
      <c r="AZ17" s="129">
        <v>46195</v>
      </c>
      <c r="BA17" s="128" t="s">
        <v>127</v>
      </c>
      <c r="BB17" s="130" t="str">
        <f t="shared" si="3"/>
        <v>BAJA</v>
      </c>
      <c r="BC17" s="131" t="s">
        <v>99</v>
      </c>
      <c r="BD17" s="131" t="s">
        <v>99</v>
      </c>
      <c r="BE17" s="136">
        <f t="shared" si="0"/>
        <v>0</v>
      </c>
      <c r="BF17" s="133" t="str">
        <f t="shared" si="1"/>
        <v>No Crítico</v>
      </c>
      <c r="BG17" s="117" t="s">
        <v>5</v>
      </c>
    </row>
    <row r="18" spans="1:59" s="134" customFormat="1" ht="61.5" customHeight="1" x14ac:dyDescent="0.2">
      <c r="A18" s="117">
        <v>11</v>
      </c>
      <c r="B18" s="117" t="s">
        <v>285</v>
      </c>
      <c r="C18" s="118" t="s">
        <v>74</v>
      </c>
      <c r="D18" s="143" t="s">
        <v>308</v>
      </c>
      <c r="E18" s="156" t="s">
        <v>309</v>
      </c>
      <c r="F18" s="121" t="s">
        <v>77</v>
      </c>
      <c r="G18" s="118" t="s">
        <v>78</v>
      </c>
      <c r="H18" s="118" t="s">
        <v>210</v>
      </c>
      <c r="I18" s="118" t="s">
        <v>80</v>
      </c>
      <c r="J18" s="122">
        <v>46218</v>
      </c>
      <c r="K18" s="122" t="s">
        <v>288</v>
      </c>
      <c r="L18" s="122" t="s">
        <v>288</v>
      </c>
      <c r="M18" s="122" t="s">
        <v>288</v>
      </c>
      <c r="N18" s="122" t="s">
        <v>288</v>
      </c>
      <c r="O18" s="118" t="s">
        <v>143</v>
      </c>
      <c r="P18" s="118" t="s">
        <v>143</v>
      </c>
      <c r="Q18" s="118" t="s">
        <v>173</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IF(ISERROR(VLOOKUP(AT18,[1]Listas!$A$3:$E$12,3,0)),"",VLOOKUP(AT18,[1]Listas!$A$3:$E$12,3,0))</f>
        <v>No existe excepción de acceso</v>
      </c>
      <c r="AV18" s="135" t="str">
        <f>IF(ISERROR(VLOOKUP(AT18,[1]Listas!$A$3:$E$12,5,0)),"",VLOOKUP(AT18,[1]Listas!$A$3:$E$12,5,0))</f>
        <v>Información pública y de conocimiento general</v>
      </c>
      <c r="AW18" s="135" t="str">
        <f>IF(ISERROR(VLOOKUP(AT18,[1]Listas!$A$3:$E$12,4,0)),"",VLOOKUP(AT18,[1]Listas!$A$3:$E$12,4,0))</f>
        <v>Información publica y de conocimiento general</v>
      </c>
      <c r="AX18" s="135" t="str">
        <f>IF(ISERROR(VLOOKUP(AT18,[1]Listas!$A$3:$E$13,2,0)),"",VLOOKUP(AT18,[1]Listas!$A$3:$E$13,2,0))</f>
        <v>Información Pública</v>
      </c>
      <c r="AY18" s="128" t="s">
        <v>98</v>
      </c>
      <c r="AZ18" s="129">
        <v>46195</v>
      </c>
      <c r="BA18" s="128" t="s">
        <v>127</v>
      </c>
      <c r="BB18" s="130" t="str">
        <f t="shared" si="3"/>
        <v>BAJA</v>
      </c>
      <c r="BC18" s="131" t="s">
        <v>99</v>
      </c>
      <c r="BD18" s="131" t="s">
        <v>99</v>
      </c>
      <c r="BE18" s="136">
        <f t="shared" si="0"/>
        <v>0</v>
      </c>
      <c r="BF18" s="133" t="str">
        <f t="shared" si="1"/>
        <v>No Crítico</v>
      </c>
      <c r="BG18" s="117" t="s">
        <v>5</v>
      </c>
    </row>
  </sheetData>
  <protectedRanges>
    <protectedRange sqref="BB3" name="Rango4"/>
    <protectedRange sqref="AT8:AT18" name="Rango5"/>
    <protectedRange sqref="BG8:BG18" name="Rango3_2"/>
    <protectedRange sqref="BB8:BD18" name="Rango4_2"/>
  </protectedRanges>
  <autoFilter ref="A7:BL18" xr:uid="{46A9F898-F155-47A1-B508-A1DB5A792576}"/>
  <conditionalFormatting sqref="A8:Q18 AY8:BA18">
    <cfRule type="cellIs" dxfId="64" priority="288" operator="equal">
      <formula>""</formula>
    </cfRule>
  </conditionalFormatting>
  <conditionalFormatting sqref="R8:AB8">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olorScale" priority="273">
      <colorScale>
        <cfvo type="min"/>
        <cfvo type="max"/>
        <color theme="9" tint="0.39997558519241921"/>
        <color rgb="FFFF0000"/>
      </colorScale>
    </cfRule>
    <cfRule type="colorScale" priority="274">
      <colorScale>
        <cfvo type="min"/>
        <cfvo type="max"/>
        <color theme="9"/>
        <color rgb="FFFF0000"/>
      </colorScale>
    </cfRule>
    <cfRule type="colorScale" priority="275">
      <colorScale>
        <cfvo type="min"/>
        <cfvo type="max"/>
        <color theme="9" tint="0.39997558519241921"/>
        <color rgb="FFFF0000"/>
      </colorScale>
    </cfRule>
    <cfRule type="colorScale" priority="276">
      <colorScale>
        <cfvo type="min"/>
        <cfvo type="max"/>
        <color theme="9" tint="0.39997558519241921"/>
        <color rgb="FFFF0000"/>
      </colorScale>
    </cfRule>
    <cfRule type="colorScale" priority="277">
      <colorScale>
        <cfvo type="min"/>
        <cfvo type="max"/>
        <color theme="9"/>
        <color rgb="FFFF0000"/>
      </colorScale>
    </cfRule>
    <cfRule type="colorScale" priority="278">
      <colorScale>
        <cfvo type="min"/>
        <cfvo type="max"/>
        <color theme="9" tint="0.39997558519241921"/>
        <color rgb="FFFF0000"/>
      </colorScale>
    </cfRule>
    <cfRule type="colorScale" priority="279">
      <colorScale>
        <cfvo type="min"/>
        <cfvo type="max"/>
        <color theme="9" tint="0.39997558519241921"/>
        <color rgb="FFFF0000"/>
      </colorScale>
    </cfRule>
    <cfRule type="colorScale" priority="280">
      <colorScale>
        <cfvo type="min"/>
        <cfvo type="max"/>
        <color theme="9"/>
        <color rgb="FFFF0000"/>
      </colorScale>
    </cfRule>
    <cfRule type="colorScale" priority="281">
      <colorScale>
        <cfvo type="min"/>
        <cfvo type="max"/>
        <color theme="9" tint="0.39997558519241921"/>
        <color rgb="FFFF0000"/>
      </colorScale>
    </cfRule>
    <cfRule type="cellIs" dxfId="63" priority="282" operator="equal">
      <formula>""</formula>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onditionalFormatting>
  <conditionalFormatting sqref="R9:AB9">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ellIs" dxfId="62" priority="219" operator="equal">
      <formula>""</formula>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onditionalFormatting>
  <conditionalFormatting sqref="R10:AP10">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olorScale" priority="94">
      <colorScale>
        <cfvo type="min"/>
        <cfvo type="max"/>
        <color theme="9" tint="0.39997558519241921"/>
        <color rgb="FFFF0000"/>
      </colorScale>
    </cfRule>
    <cfRule type="colorScale" priority="95">
      <colorScale>
        <cfvo type="min"/>
        <cfvo type="max"/>
        <color theme="9"/>
        <color rgb="FFFF0000"/>
      </colorScale>
    </cfRule>
    <cfRule type="colorScale" priority="96">
      <colorScale>
        <cfvo type="min"/>
        <cfvo type="max"/>
        <color theme="9" tint="0.39997558519241921"/>
        <color rgb="FFFF0000"/>
      </colorScale>
    </cfRule>
    <cfRule type="colorScale" priority="97">
      <colorScale>
        <cfvo type="min"/>
        <cfvo type="max"/>
        <color theme="9" tint="0.39997558519241921"/>
        <color rgb="FFFF0000"/>
      </colorScale>
    </cfRule>
    <cfRule type="colorScale" priority="98">
      <colorScale>
        <cfvo type="min"/>
        <cfvo type="max"/>
        <color theme="9"/>
        <color rgb="FFFF0000"/>
      </colorScale>
    </cfRule>
    <cfRule type="colorScale" priority="99">
      <colorScale>
        <cfvo type="min"/>
        <cfvo type="max"/>
        <color theme="9" tint="0.39997558519241921"/>
        <color rgb="FFFF0000"/>
      </colorScale>
    </cfRule>
    <cfRule type="colorScale" priority="100">
      <colorScale>
        <cfvo type="min"/>
        <cfvo type="max"/>
        <color theme="9" tint="0.39997558519241921"/>
        <color rgb="FFFF0000"/>
      </colorScale>
    </cfRule>
    <cfRule type="colorScale" priority="101">
      <colorScale>
        <cfvo type="min"/>
        <cfvo type="max"/>
        <color theme="9"/>
        <color rgb="FFFF0000"/>
      </colorScale>
    </cfRule>
    <cfRule type="colorScale" priority="102">
      <colorScale>
        <cfvo type="min"/>
        <cfvo type="max"/>
        <color theme="9" tint="0.39997558519241921"/>
        <color rgb="FFFF0000"/>
      </colorScale>
    </cfRule>
    <cfRule type="colorScale" priority="103">
      <colorScale>
        <cfvo type="min"/>
        <cfvo type="max"/>
        <color theme="9" tint="0.39997558519241921"/>
        <color rgb="FFFF0000"/>
      </colorScale>
    </cfRule>
    <cfRule type="colorScale" priority="104">
      <colorScale>
        <cfvo type="min"/>
        <cfvo type="max"/>
        <color theme="9"/>
        <color rgb="FFFF0000"/>
      </colorScale>
    </cfRule>
    <cfRule type="colorScale" priority="105">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fRule type="cellIs" dxfId="61" priority="109" operator="equal">
      <formula>""</formula>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onditionalFormatting>
  <conditionalFormatting sqref="R11:AP11">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fRule type="cellIs" dxfId="60" priority="87" operator="equal">
      <formula>""</formula>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onditionalFormatting>
  <conditionalFormatting sqref="R12:AP12">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fRule type="colorScale" priority="53">
      <colorScale>
        <cfvo type="min"/>
        <cfvo type="max"/>
        <color theme="9" tint="0.39997558519241921"/>
        <color rgb="FFFF0000"/>
      </colorScale>
    </cfRule>
    <cfRule type="colorScale" priority="54">
      <colorScale>
        <cfvo type="min"/>
        <cfvo type="max"/>
        <color theme="9"/>
        <color rgb="FFFF0000"/>
      </colorScale>
    </cfRule>
    <cfRule type="colorScale" priority="55">
      <colorScale>
        <cfvo type="min"/>
        <cfvo type="max"/>
        <color theme="9" tint="0.39997558519241921"/>
        <color rgb="FFFF0000"/>
      </colorScale>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fRule type="cellIs" dxfId="59" priority="65" operator="equal">
      <formula>""</formula>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onditionalFormatting>
  <conditionalFormatting sqref="R13:AP1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58"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R14:AP14">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ellIs" dxfId="57" priority="311" operator="equal">
      <formula>""</formula>
    </cfRule>
    <cfRule type="colorScale" priority="312">
      <colorScale>
        <cfvo type="min"/>
        <cfvo type="max"/>
        <color theme="9" tint="0.39997558519241921"/>
        <color rgb="FFFF0000"/>
      </colorScale>
    </cfRule>
    <cfRule type="colorScale" priority="313">
      <colorScale>
        <cfvo type="min"/>
        <cfvo type="max"/>
        <color theme="9"/>
        <color rgb="FFFF0000"/>
      </colorScale>
    </cfRule>
    <cfRule type="colorScale" priority="314">
      <colorScale>
        <cfvo type="min"/>
        <cfvo type="max"/>
        <color theme="9" tint="0.39997558519241921"/>
        <color rgb="FFFF0000"/>
      </colorScale>
    </cfRule>
  </conditionalFormatting>
  <conditionalFormatting sqref="R15:AP15">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olorScale" priority="160">
      <colorScale>
        <cfvo type="min"/>
        <cfvo type="max"/>
        <color theme="9" tint="0.39997558519241921"/>
        <color rgb="FFFF0000"/>
      </colorScale>
    </cfRule>
    <cfRule type="colorScale" priority="161">
      <colorScale>
        <cfvo type="min"/>
        <cfvo type="max"/>
        <color theme="9"/>
        <color rgb="FFFF0000"/>
      </colorScale>
    </cfRule>
    <cfRule type="colorScale" priority="162">
      <colorScale>
        <cfvo type="min"/>
        <cfvo type="max"/>
        <color theme="9" tint="0.39997558519241921"/>
        <color rgb="FFFF0000"/>
      </colorScale>
    </cfRule>
    <cfRule type="colorScale" priority="163">
      <colorScale>
        <cfvo type="min"/>
        <cfvo type="max"/>
        <color theme="9" tint="0.39997558519241921"/>
        <color rgb="FFFF0000"/>
      </colorScale>
    </cfRule>
    <cfRule type="colorScale" priority="164">
      <colorScale>
        <cfvo type="min"/>
        <cfvo type="max"/>
        <color theme="9"/>
        <color rgb="FFFF0000"/>
      </colorScale>
    </cfRule>
    <cfRule type="colorScale" priority="165">
      <colorScale>
        <cfvo type="min"/>
        <cfvo type="max"/>
        <color theme="9" tint="0.39997558519241921"/>
        <color rgb="FFFF0000"/>
      </colorScale>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fRule type="cellIs" dxfId="56" priority="175" operator="equal">
      <formula>""</formula>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onditionalFormatting>
  <conditionalFormatting sqref="R16:AP16">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olorScale" priority="138">
      <colorScale>
        <cfvo type="min"/>
        <cfvo type="max"/>
        <color theme="9" tint="0.39997558519241921"/>
        <color rgb="FFFF0000"/>
      </colorScale>
    </cfRule>
    <cfRule type="colorScale" priority="139">
      <colorScale>
        <cfvo type="min"/>
        <cfvo type="max"/>
        <color theme="9"/>
        <color rgb="FFFF0000"/>
      </colorScale>
    </cfRule>
    <cfRule type="colorScale" priority="140">
      <colorScale>
        <cfvo type="min"/>
        <cfvo type="max"/>
        <color theme="9" tint="0.39997558519241921"/>
        <color rgb="FFFF0000"/>
      </colorScale>
    </cfRule>
    <cfRule type="colorScale" priority="141">
      <colorScale>
        <cfvo type="min"/>
        <cfvo type="max"/>
        <color theme="9" tint="0.39997558519241921"/>
        <color rgb="FFFF0000"/>
      </colorScale>
    </cfRule>
    <cfRule type="colorScale" priority="142">
      <colorScale>
        <cfvo type="min"/>
        <cfvo type="max"/>
        <color theme="9"/>
        <color rgb="FFFF0000"/>
      </colorScale>
    </cfRule>
    <cfRule type="colorScale" priority="143">
      <colorScale>
        <cfvo type="min"/>
        <cfvo type="max"/>
        <color theme="9" tint="0.39997558519241921"/>
        <color rgb="FFFF0000"/>
      </colorScale>
    </cfRule>
    <cfRule type="colorScale" priority="144">
      <colorScale>
        <cfvo type="min"/>
        <cfvo type="max"/>
        <color theme="9" tint="0.39997558519241921"/>
        <color rgb="FFFF0000"/>
      </colorScale>
    </cfRule>
    <cfRule type="colorScale" priority="145">
      <colorScale>
        <cfvo type="min"/>
        <cfvo type="max"/>
        <color theme="9"/>
        <color rgb="FFFF0000"/>
      </colorScale>
    </cfRule>
    <cfRule type="colorScale" priority="146">
      <colorScale>
        <cfvo type="min"/>
        <cfvo type="max"/>
        <color theme="9" tint="0.39997558519241921"/>
        <color rgb="FFFF0000"/>
      </colorScale>
    </cfRule>
    <cfRule type="colorScale" priority="147">
      <colorScale>
        <cfvo type="min"/>
        <cfvo type="max"/>
        <color theme="9" tint="0.39997558519241921"/>
        <color rgb="FFFF0000"/>
      </colorScale>
    </cfRule>
    <cfRule type="colorScale" priority="148">
      <colorScale>
        <cfvo type="min"/>
        <cfvo type="max"/>
        <color theme="9"/>
        <color rgb="FFFF0000"/>
      </colorScale>
    </cfRule>
    <cfRule type="colorScale" priority="149">
      <colorScale>
        <cfvo type="min"/>
        <cfvo type="max"/>
        <color theme="9" tint="0.39997558519241921"/>
        <color rgb="FFFF0000"/>
      </colorScale>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fRule type="cellIs" dxfId="55" priority="153" operator="equal">
      <formula>""</formula>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onditionalFormatting>
  <conditionalFormatting sqref="R17:AP17">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olorScale" priority="116">
      <colorScale>
        <cfvo type="min"/>
        <cfvo type="max"/>
        <color theme="9" tint="0.39997558519241921"/>
        <color rgb="FFFF0000"/>
      </colorScale>
    </cfRule>
    <cfRule type="colorScale" priority="117">
      <colorScale>
        <cfvo type="min"/>
        <cfvo type="max"/>
        <color theme="9"/>
        <color rgb="FFFF0000"/>
      </colorScale>
    </cfRule>
    <cfRule type="colorScale" priority="118">
      <colorScale>
        <cfvo type="min"/>
        <cfvo type="max"/>
        <color theme="9" tint="0.39997558519241921"/>
        <color rgb="FFFF0000"/>
      </colorScale>
    </cfRule>
    <cfRule type="colorScale" priority="119">
      <colorScale>
        <cfvo type="min"/>
        <cfvo type="max"/>
        <color theme="9" tint="0.39997558519241921"/>
        <color rgb="FFFF0000"/>
      </colorScale>
    </cfRule>
    <cfRule type="colorScale" priority="120">
      <colorScale>
        <cfvo type="min"/>
        <cfvo type="max"/>
        <color theme="9"/>
        <color rgb="FFFF0000"/>
      </colorScale>
    </cfRule>
    <cfRule type="colorScale" priority="121">
      <colorScale>
        <cfvo type="min"/>
        <cfvo type="max"/>
        <color theme="9" tint="0.39997558519241921"/>
        <color rgb="FFFF0000"/>
      </colorScale>
    </cfRule>
    <cfRule type="colorScale" priority="122">
      <colorScale>
        <cfvo type="min"/>
        <cfvo type="max"/>
        <color theme="9" tint="0.39997558519241921"/>
        <color rgb="FFFF0000"/>
      </colorScale>
    </cfRule>
    <cfRule type="colorScale" priority="123">
      <colorScale>
        <cfvo type="min"/>
        <cfvo type="max"/>
        <color theme="9"/>
        <color rgb="FFFF0000"/>
      </colorScale>
    </cfRule>
    <cfRule type="colorScale" priority="124">
      <colorScale>
        <cfvo type="min"/>
        <cfvo type="max"/>
        <color theme="9" tint="0.39997558519241921"/>
        <color rgb="FFFF0000"/>
      </colorScale>
    </cfRule>
    <cfRule type="colorScale" priority="125">
      <colorScale>
        <cfvo type="min"/>
        <cfvo type="max"/>
        <color theme="9" tint="0.39997558519241921"/>
        <color rgb="FFFF0000"/>
      </colorScale>
    </cfRule>
    <cfRule type="colorScale" priority="126">
      <colorScale>
        <cfvo type="min"/>
        <cfvo type="max"/>
        <color theme="9"/>
        <color rgb="FFFF0000"/>
      </colorScale>
    </cfRule>
    <cfRule type="colorScale" priority="127">
      <colorScale>
        <cfvo type="min"/>
        <cfvo type="max"/>
        <color theme="9" tint="0.39997558519241921"/>
        <color rgb="FFFF0000"/>
      </colorScale>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fRule type="cellIs" dxfId="54" priority="131" operator="equal">
      <formula>""</formula>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onditionalFormatting>
  <conditionalFormatting sqref="R18:AP18">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53"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AC8:AC9">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olorScale" priority="254">
      <colorScale>
        <cfvo type="min"/>
        <cfvo type="max"/>
        <color theme="9" tint="0.39997558519241921"/>
        <color rgb="FFFF0000"/>
      </colorScale>
    </cfRule>
    <cfRule type="colorScale" priority="255">
      <colorScale>
        <cfvo type="min"/>
        <cfvo type="max"/>
        <color theme="9"/>
        <color rgb="FFFF0000"/>
      </colorScale>
    </cfRule>
    <cfRule type="colorScale" priority="256">
      <colorScale>
        <cfvo type="min"/>
        <cfvo type="max"/>
        <color theme="9" tint="0.39997558519241921"/>
        <color rgb="FFFF0000"/>
      </colorScale>
    </cfRule>
    <cfRule type="colorScale" priority="257">
      <colorScale>
        <cfvo type="min"/>
        <cfvo type="max"/>
        <color theme="9" tint="0.39997558519241921"/>
        <color rgb="FFFF0000"/>
      </colorScale>
    </cfRule>
    <cfRule type="colorScale" priority="258">
      <colorScale>
        <cfvo type="min"/>
        <cfvo type="max"/>
        <color theme="9"/>
        <color rgb="FFFF0000"/>
      </colorScale>
    </cfRule>
    <cfRule type="colorScale" priority="259">
      <colorScale>
        <cfvo type="min"/>
        <cfvo type="max"/>
        <color theme="9" tint="0.39997558519241921"/>
        <color rgb="FFFF0000"/>
      </colorScale>
    </cfRule>
    <cfRule type="cellIs" dxfId="52" priority="260" operator="equal">
      <formula>""</formula>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onditionalFormatting>
  <conditionalFormatting sqref="AD8:AP8">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ellIs" dxfId="51" priority="241" operator="equal">
      <formula>""</formula>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onditionalFormatting>
  <conditionalFormatting sqref="AD9:AP9">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ellIs" dxfId="50" priority="197" operator="equal">
      <formula>""</formula>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onditionalFormatting>
  <conditionalFormatting sqref="AQ8:AQ18">
    <cfRule type="cellIs" dxfId="49" priority="23" operator="equal">
      <formula>- Privados</formula>
    </cfRule>
  </conditionalFormatting>
  <conditionalFormatting sqref="AS8:AS18">
    <cfRule type="cellIs" dxfId="48" priority="24" operator="equal">
      <formula>"SI"</formula>
    </cfRule>
  </conditionalFormatting>
  <conditionalFormatting sqref="BB3 BB8:BD18">
    <cfRule type="containsText" dxfId="47" priority="289" operator="containsText" text="1">
      <formula>NOT(ISERROR(SEARCH("1",BB3)))</formula>
    </cfRule>
    <cfRule type="containsText" dxfId="46" priority="290" operator="containsText" text="2">
      <formula>NOT(ISERROR(SEARCH("2",BB3)))</formula>
    </cfRule>
    <cfRule type="containsText" dxfId="45" priority="291" operator="containsText" text="3">
      <formula>NOT(ISERROR(SEARCH("3",BB3)))</formula>
    </cfRule>
    <cfRule type="containsText" dxfId="44" priority="292" operator="containsText" text="4">
      <formula>NOT(ISERROR(SEARCH("4",BB3)))</formula>
    </cfRule>
  </conditionalFormatting>
  <conditionalFormatting sqref="BF8:BF18">
    <cfRule type="cellIs" dxfId="43" priority="286" operator="equal">
      <formula>"Crítico"</formula>
    </cfRule>
    <cfRule type="cellIs" dxfId="42" priority="287" operator="equal">
      <formula>"No Crítico"</formula>
    </cfRule>
  </conditionalFormatting>
  <dataValidations count="4">
    <dataValidation type="list" allowBlank="1" showInputMessage="1" showErrorMessage="1" sqref="R8:AP18" xr:uid="{F8778D38-F927-448F-A4AF-385FDC8C7F8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F8478002-60E1-40FD-ABB4-0EC1803CD659}"/>
    <dataValidation allowBlank="1" showInputMessage="1" showErrorMessage="1" prompt="1- No afecta la operación y puede repararse fácilmente._x000a_2- Difícil reparación y pérdidas significativas._x000a_3- No puede repararse y ocasiona pérdidas graves para la institución" sqref="BC5 BC7" xr:uid="{BEFE76D1-7146-453F-B3E0-D71E508C32B4}"/>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50049ECF-F379-498D-879C-9E86734B5D07}"/>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1C63-0C6B-401B-89C0-C766F23DE00F}">
  <dimension ref="A1:AB59"/>
  <sheetViews>
    <sheetView showGridLines="0" showZeros="0" zoomScale="70" zoomScaleNormal="70" workbookViewId="0">
      <selection activeCell="A6" sqref="A6"/>
    </sheetView>
  </sheetViews>
  <sheetFormatPr baseColWidth="10" defaultColWidth="10.85546875"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23.42578125" style="12" customWidth="1"/>
    <col min="19" max="19" width="29.5703125" style="12" customWidth="1"/>
    <col min="20" max="20" width="35" style="12" customWidth="1"/>
    <col min="21" max="21" width="43" style="12" customWidth="1"/>
    <col min="22" max="22" width="29.140625" style="12" customWidth="1"/>
    <col min="23" max="23" width="13.140625" customWidth="1"/>
    <col min="24" max="24" width="16.7109375" style="13" customWidth="1"/>
    <col min="25" max="25" width="13.85546875" customWidth="1"/>
    <col min="26" max="26" width="7.7109375" style="16" customWidth="1"/>
    <col min="27" max="28" width="7.7109375" customWidth="1"/>
    <col min="29" max="30" width="80.28515625" customWidth="1"/>
    <col min="38" max="38" width="19" customWidth="1"/>
    <col min="51" max="51" width="6.140625" customWidth="1"/>
    <col min="53" max="53" width="37.28515625" customWidth="1"/>
    <col min="54" max="63" width="80.28515625" customWidth="1"/>
  </cols>
  <sheetData>
    <row r="1" spans="1:28" ht="34.5" customHeight="1" x14ac:dyDescent="0.25">
      <c r="A1" s="1"/>
      <c r="B1" s="2"/>
      <c r="C1" s="3"/>
      <c r="D1" s="3"/>
      <c r="E1" s="4"/>
      <c r="F1" s="5"/>
      <c r="G1" s="6"/>
      <c r="H1" s="6"/>
      <c r="I1" s="6"/>
      <c r="J1" s="6"/>
      <c r="K1" s="7"/>
      <c r="L1" s="8" t="s">
        <v>0</v>
      </c>
      <c r="M1" s="9" t="s">
        <v>1</v>
      </c>
      <c r="N1" s="10"/>
    </row>
    <row r="2" spans="1:28" ht="120" customHeight="1" x14ac:dyDescent="0.25">
      <c r="A2" s="17"/>
      <c r="E2" s="19"/>
      <c r="F2" s="20"/>
      <c r="G2" s="21"/>
      <c r="H2" s="21"/>
      <c r="I2" s="22" t="s">
        <v>2</v>
      </c>
      <c r="J2" s="21"/>
      <c r="K2" s="23"/>
      <c r="L2" s="24" t="s">
        <v>3</v>
      </c>
      <c r="M2" s="9">
        <v>3</v>
      </c>
    </row>
    <row r="3" spans="1:28" ht="17.25" customHeight="1" x14ac:dyDescent="0.25">
      <c r="A3" s="25"/>
      <c r="B3" s="26"/>
      <c r="C3" s="27"/>
      <c r="D3" s="27"/>
      <c r="E3" s="28"/>
      <c r="F3" s="29"/>
      <c r="G3" s="30"/>
      <c r="H3" s="30"/>
      <c r="I3" s="30"/>
      <c r="J3" s="30"/>
      <c r="K3" s="31"/>
      <c r="L3" s="24" t="s">
        <v>4</v>
      </c>
      <c r="M3" s="138">
        <v>45819</v>
      </c>
    </row>
    <row r="4" spans="1:28" ht="10.5" customHeight="1" thickBot="1" x14ac:dyDescent="0.3">
      <c r="A4" s="33"/>
      <c r="B4" s="34"/>
      <c r="C4" s="33"/>
      <c r="D4" s="33"/>
      <c r="E4" s="33"/>
      <c r="F4" s="33"/>
      <c r="G4" s="33"/>
      <c r="H4" s="33"/>
      <c r="I4" s="33"/>
      <c r="J4" s="33"/>
      <c r="K4" s="33"/>
      <c r="L4" s="33"/>
      <c r="M4" s="33"/>
      <c r="N4" s="33"/>
      <c r="O4" s="33"/>
      <c r="P4" s="33"/>
      <c r="Q4" s="33"/>
      <c r="R4" s="36"/>
      <c r="S4" s="36"/>
      <c r="T4" s="36"/>
      <c r="U4" s="36"/>
      <c r="V4" s="36"/>
      <c r="W4" s="33"/>
      <c r="X4" s="37"/>
      <c r="Y4" s="33"/>
    </row>
    <row r="5" spans="1:28" s="116" customFormat="1" ht="150" customHeight="1" x14ac:dyDescent="0.25">
      <c r="A5" s="92" t="s">
        <v>14</v>
      </c>
      <c r="B5" s="93" t="s">
        <v>15</v>
      </c>
      <c r="C5" s="93" t="s">
        <v>16</v>
      </c>
      <c r="D5" s="94" t="s">
        <v>17</v>
      </c>
      <c r="E5" s="93" t="s">
        <v>18</v>
      </c>
      <c r="F5" s="95" t="s">
        <v>19</v>
      </c>
      <c r="G5" s="95" t="s">
        <v>20</v>
      </c>
      <c r="H5" s="95" t="s">
        <v>21</v>
      </c>
      <c r="I5" s="95" t="s">
        <v>22</v>
      </c>
      <c r="J5" s="96" t="s">
        <v>23</v>
      </c>
      <c r="K5" s="96" t="s">
        <v>24</v>
      </c>
      <c r="L5" s="97" t="s">
        <v>25</v>
      </c>
      <c r="M5" s="97" t="s">
        <v>26</v>
      </c>
      <c r="N5" s="97" t="s">
        <v>27</v>
      </c>
      <c r="O5" s="97" t="s">
        <v>28</v>
      </c>
      <c r="P5" s="97" t="s">
        <v>29</v>
      </c>
      <c r="Q5" s="98" t="s">
        <v>30</v>
      </c>
      <c r="R5" s="321" t="s">
        <v>59</v>
      </c>
      <c r="S5" s="321" t="s">
        <v>60</v>
      </c>
      <c r="T5" s="321" t="s">
        <v>61</v>
      </c>
      <c r="U5" s="321" t="s">
        <v>62</v>
      </c>
      <c r="V5" s="321" t="s">
        <v>63</v>
      </c>
      <c r="W5" s="322" t="s">
        <v>64</v>
      </c>
      <c r="X5" s="322" t="s">
        <v>65</v>
      </c>
      <c r="Y5" s="322" t="s">
        <v>66</v>
      </c>
      <c r="Z5" s="319" t="s">
        <v>229</v>
      </c>
      <c r="AA5" s="319" t="s">
        <v>230</v>
      </c>
      <c r="AB5" s="319" t="s">
        <v>231</v>
      </c>
    </row>
    <row r="6" spans="1:28" s="134" customFormat="1" ht="71.25" customHeight="1" x14ac:dyDescent="0.2">
      <c r="A6" s="117">
        <v>69</v>
      </c>
      <c r="B6" s="117" t="s">
        <v>73</v>
      </c>
      <c r="C6" s="118" t="s">
        <v>74</v>
      </c>
      <c r="D6" s="119" t="s">
        <v>75</v>
      </c>
      <c r="E6" s="120" t="s">
        <v>76</v>
      </c>
      <c r="F6" s="121" t="s">
        <v>77</v>
      </c>
      <c r="G6" s="118" t="s">
        <v>78</v>
      </c>
      <c r="H6" s="118" t="s">
        <v>79</v>
      </c>
      <c r="I6" s="118" t="s">
        <v>80</v>
      </c>
      <c r="J6" s="122">
        <v>44262</v>
      </c>
      <c r="K6" s="122" t="s">
        <v>81</v>
      </c>
      <c r="L6" s="122" t="s">
        <v>81</v>
      </c>
      <c r="M6" s="122" t="s">
        <v>81</v>
      </c>
      <c r="N6" s="122" t="s">
        <v>82</v>
      </c>
      <c r="O6" s="118" t="s">
        <v>83</v>
      </c>
      <c r="P6" s="118" t="s">
        <v>83</v>
      </c>
      <c r="Q6" s="118" t="s">
        <v>84</v>
      </c>
      <c r="R6" s="320" t="s">
        <v>87</v>
      </c>
      <c r="S6" s="127" t="s">
        <v>106</v>
      </c>
      <c r="T6" s="127" t="s">
        <v>107</v>
      </c>
      <c r="U6" s="127" t="s">
        <v>108</v>
      </c>
      <c r="V6" s="127" t="s">
        <v>109</v>
      </c>
      <c r="W6" s="128" t="s">
        <v>88</v>
      </c>
      <c r="X6" s="129">
        <v>45819</v>
      </c>
      <c r="Y6" s="128" t="s">
        <v>89</v>
      </c>
      <c r="Z6" s="292"/>
      <c r="AA6" s="292" t="s">
        <v>232</v>
      </c>
      <c r="AB6" s="292"/>
    </row>
    <row r="7" spans="1:28" s="134" customFormat="1" ht="83.25" customHeight="1" x14ac:dyDescent="0.2">
      <c r="A7" s="117">
        <v>70</v>
      </c>
      <c r="B7" s="117" t="s">
        <v>73</v>
      </c>
      <c r="C7" s="118" t="s">
        <v>74</v>
      </c>
      <c r="D7" s="119" t="s">
        <v>91</v>
      </c>
      <c r="E7" s="119" t="s">
        <v>92</v>
      </c>
      <c r="F7" s="121" t="s">
        <v>77</v>
      </c>
      <c r="G7" s="118" t="s">
        <v>78</v>
      </c>
      <c r="H7" s="118" t="s">
        <v>79</v>
      </c>
      <c r="I7" s="118" t="s">
        <v>80</v>
      </c>
      <c r="J7" s="122">
        <v>44262</v>
      </c>
      <c r="K7" s="122" t="s">
        <v>81</v>
      </c>
      <c r="L7" s="122" t="s">
        <v>81</v>
      </c>
      <c r="M7" s="122" t="s">
        <v>81</v>
      </c>
      <c r="N7" s="122" t="s">
        <v>82</v>
      </c>
      <c r="O7" s="118" t="s">
        <v>93</v>
      </c>
      <c r="P7" s="118" t="s">
        <v>93</v>
      </c>
      <c r="Q7" s="118" t="s">
        <v>84</v>
      </c>
      <c r="R7" s="126" t="s">
        <v>87</v>
      </c>
      <c r="S7" s="135" t="s">
        <v>106</v>
      </c>
      <c r="T7" s="135" t="s">
        <v>107</v>
      </c>
      <c r="U7" s="135" t="s">
        <v>108</v>
      </c>
      <c r="V7" s="135" t="s">
        <v>109</v>
      </c>
      <c r="W7" s="128" t="s">
        <v>88</v>
      </c>
      <c r="X7" s="129">
        <v>45819</v>
      </c>
      <c r="Y7" s="128" t="s">
        <v>89</v>
      </c>
      <c r="Z7" s="292"/>
      <c r="AA7" s="292" t="s">
        <v>232</v>
      </c>
      <c r="AB7" s="292"/>
    </row>
    <row r="8" spans="1:28" s="134" customFormat="1" ht="67.5" customHeight="1" x14ac:dyDescent="0.2">
      <c r="A8" s="117">
        <v>71</v>
      </c>
      <c r="B8" s="117" t="s">
        <v>73</v>
      </c>
      <c r="C8" s="118" t="s">
        <v>74</v>
      </c>
      <c r="D8" s="137" t="s">
        <v>94</v>
      </c>
      <c r="E8" s="120" t="s">
        <v>95</v>
      </c>
      <c r="F8" s="121" t="s">
        <v>77</v>
      </c>
      <c r="G8" s="118" t="s">
        <v>78</v>
      </c>
      <c r="H8" s="118" t="s">
        <v>96</v>
      </c>
      <c r="I8" s="118" t="s">
        <v>80</v>
      </c>
      <c r="J8" s="122">
        <v>40975</v>
      </c>
      <c r="K8" s="122" t="s">
        <v>81</v>
      </c>
      <c r="L8" s="122" t="s">
        <v>81</v>
      </c>
      <c r="M8" s="122" t="s">
        <v>81</v>
      </c>
      <c r="N8" s="122" t="s">
        <v>82</v>
      </c>
      <c r="O8" s="118" t="s">
        <v>28</v>
      </c>
      <c r="P8" s="118" t="s">
        <v>83</v>
      </c>
      <c r="Q8" s="118" t="s">
        <v>84</v>
      </c>
      <c r="R8" s="126" t="s">
        <v>97</v>
      </c>
      <c r="S8" s="135" t="s">
        <v>97</v>
      </c>
      <c r="T8" s="135" t="s">
        <v>110</v>
      </c>
      <c r="U8" s="135" t="s">
        <v>111</v>
      </c>
      <c r="V8" s="135" t="s">
        <v>112</v>
      </c>
      <c r="W8" s="128" t="s">
        <v>98</v>
      </c>
      <c r="X8" s="129">
        <v>45819</v>
      </c>
      <c r="Y8" s="128" t="s">
        <v>98</v>
      </c>
      <c r="Z8" s="292" t="s">
        <v>232</v>
      </c>
      <c r="AA8" s="292"/>
      <c r="AB8" s="292"/>
    </row>
    <row r="9" spans="1:28" s="134" customFormat="1" ht="67.5" customHeight="1" x14ac:dyDescent="0.2">
      <c r="A9" s="117">
        <v>72</v>
      </c>
      <c r="B9" s="117" t="s">
        <v>73</v>
      </c>
      <c r="C9" s="118" t="s">
        <v>74</v>
      </c>
      <c r="D9" s="119" t="s">
        <v>100</v>
      </c>
      <c r="E9" s="119" t="s">
        <v>101</v>
      </c>
      <c r="F9" s="121" t="s">
        <v>77</v>
      </c>
      <c r="G9" s="118" t="s">
        <v>78</v>
      </c>
      <c r="H9" s="118" t="s">
        <v>79</v>
      </c>
      <c r="I9" s="118" t="s">
        <v>80</v>
      </c>
      <c r="J9" s="122">
        <v>43831</v>
      </c>
      <c r="K9" s="122" t="s">
        <v>81</v>
      </c>
      <c r="L9" s="122" t="s">
        <v>81</v>
      </c>
      <c r="M9" s="122" t="s">
        <v>81</v>
      </c>
      <c r="N9" s="122" t="s">
        <v>82</v>
      </c>
      <c r="O9" s="118" t="s">
        <v>93</v>
      </c>
      <c r="P9" s="118" t="s">
        <v>93</v>
      </c>
      <c r="Q9" s="118" t="s">
        <v>84</v>
      </c>
      <c r="R9" s="126" t="s">
        <v>97</v>
      </c>
      <c r="S9" s="135" t="s">
        <v>97</v>
      </c>
      <c r="T9" s="135" t="s">
        <v>110</v>
      </c>
      <c r="U9" s="135" t="s">
        <v>111</v>
      </c>
      <c r="V9" s="135" t="s">
        <v>112</v>
      </c>
      <c r="W9" s="128" t="s">
        <v>98</v>
      </c>
      <c r="X9" s="129">
        <v>45819</v>
      </c>
      <c r="Y9" s="128" t="s">
        <v>98</v>
      </c>
      <c r="Z9" s="292" t="s">
        <v>232</v>
      </c>
      <c r="AA9" s="292"/>
      <c r="AB9" s="292"/>
    </row>
    <row r="10" spans="1:28" s="134" customFormat="1" ht="86.25" customHeight="1" x14ac:dyDescent="0.2">
      <c r="A10" s="117">
        <v>73</v>
      </c>
      <c r="B10" s="117" t="s">
        <v>73</v>
      </c>
      <c r="C10" s="118" t="s">
        <v>74</v>
      </c>
      <c r="D10" s="119" t="s">
        <v>102</v>
      </c>
      <c r="E10" s="120" t="s">
        <v>103</v>
      </c>
      <c r="F10" s="121" t="s">
        <v>77</v>
      </c>
      <c r="G10" s="118" t="s">
        <v>78</v>
      </c>
      <c r="H10" s="118" t="s">
        <v>79</v>
      </c>
      <c r="I10" s="118" t="s">
        <v>80</v>
      </c>
      <c r="J10" s="122">
        <v>43831</v>
      </c>
      <c r="K10" s="122" t="s">
        <v>81</v>
      </c>
      <c r="L10" s="122" t="s">
        <v>81</v>
      </c>
      <c r="M10" s="122" t="s">
        <v>81</v>
      </c>
      <c r="N10" s="122" t="s">
        <v>82</v>
      </c>
      <c r="O10" s="118" t="s">
        <v>93</v>
      </c>
      <c r="P10" s="118" t="s">
        <v>93</v>
      </c>
      <c r="Q10" s="118" t="s">
        <v>84</v>
      </c>
      <c r="R10" s="126" t="s">
        <v>97</v>
      </c>
      <c r="S10" s="135" t="s">
        <v>97</v>
      </c>
      <c r="T10" s="135" t="s">
        <v>110</v>
      </c>
      <c r="U10" s="135" t="s">
        <v>111</v>
      </c>
      <c r="V10" s="135" t="s">
        <v>112</v>
      </c>
      <c r="W10" s="128" t="s">
        <v>98</v>
      </c>
      <c r="X10" s="129">
        <v>45819</v>
      </c>
      <c r="Y10" s="128" t="s">
        <v>98</v>
      </c>
      <c r="Z10" s="292" t="s">
        <v>232</v>
      </c>
      <c r="AA10" s="292"/>
      <c r="AB10" s="292"/>
    </row>
    <row r="11" spans="1:28" s="134" customFormat="1" ht="77.25" customHeight="1" x14ac:dyDescent="0.2">
      <c r="A11" s="117">
        <v>74</v>
      </c>
      <c r="B11" s="117" t="s">
        <v>73</v>
      </c>
      <c r="C11" s="118" t="s">
        <v>74</v>
      </c>
      <c r="D11" s="119" t="s">
        <v>104</v>
      </c>
      <c r="E11" s="119" t="s">
        <v>105</v>
      </c>
      <c r="F11" s="121" t="s">
        <v>77</v>
      </c>
      <c r="G11" s="118" t="s">
        <v>78</v>
      </c>
      <c r="H11" s="118" t="s">
        <v>79</v>
      </c>
      <c r="I11" s="118" t="s">
        <v>80</v>
      </c>
      <c r="J11" s="122">
        <v>43831</v>
      </c>
      <c r="K11" s="122" t="s">
        <v>81</v>
      </c>
      <c r="L11" s="122" t="s">
        <v>81</v>
      </c>
      <c r="M11" s="122" t="s">
        <v>81</v>
      </c>
      <c r="N11" s="122" t="s">
        <v>82</v>
      </c>
      <c r="O11" s="118" t="s">
        <v>93</v>
      </c>
      <c r="P11" s="118" t="s">
        <v>93</v>
      </c>
      <c r="Q11" s="118" t="s">
        <v>84</v>
      </c>
      <c r="R11" s="126" t="s">
        <v>97</v>
      </c>
      <c r="S11" s="135" t="s">
        <v>97</v>
      </c>
      <c r="T11" s="135" t="s">
        <v>110</v>
      </c>
      <c r="U11" s="135" t="s">
        <v>111</v>
      </c>
      <c r="V11" s="135" t="s">
        <v>112</v>
      </c>
      <c r="W11" s="128" t="s">
        <v>98</v>
      </c>
      <c r="X11" s="129">
        <v>45819</v>
      </c>
      <c r="Y11" s="128" t="s">
        <v>98</v>
      </c>
      <c r="Z11" s="292" t="s">
        <v>232</v>
      </c>
      <c r="AA11" s="292"/>
      <c r="AB11" s="292"/>
    </row>
    <row r="12" spans="1:28" s="134" customFormat="1" ht="61.5" customHeight="1" x14ac:dyDescent="0.2">
      <c r="A12" s="117">
        <v>10</v>
      </c>
      <c r="B12" s="117" t="s">
        <v>73</v>
      </c>
      <c r="C12" s="118" t="s">
        <v>74</v>
      </c>
      <c r="D12" s="140" t="s">
        <v>113</v>
      </c>
      <c r="E12" s="141" t="s">
        <v>114</v>
      </c>
      <c r="F12" s="121" t="s">
        <v>77</v>
      </c>
      <c r="G12" s="118" t="s">
        <v>78</v>
      </c>
      <c r="H12" s="118" t="s">
        <v>79</v>
      </c>
      <c r="I12" s="118" t="s">
        <v>80</v>
      </c>
      <c r="J12" s="122">
        <v>40981</v>
      </c>
      <c r="K12" s="122" t="s">
        <v>115</v>
      </c>
      <c r="L12" s="122" t="s">
        <v>115</v>
      </c>
      <c r="M12" s="122" t="s">
        <v>115</v>
      </c>
      <c r="N12" s="122" t="s">
        <v>115</v>
      </c>
      <c r="O12" s="118" t="s">
        <v>83</v>
      </c>
      <c r="P12" s="118" t="s">
        <v>83</v>
      </c>
      <c r="Q12" s="118" t="s">
        <v>116</v>
      </c>
      <c r="R12" s="126" t="s">
        <v>117</v>
      </c>
      <c r="S12" s="127" t="s">
        <v>225</v>
      </c>
      <c r="T12" s="127" t="s">
        <v>226</v>
      </c>
      <c r="U12" s="127" t="s">
        <v>227</v>
      </c>
      <c r="V12" s="127" t="s">
        <v>228</v>
      </c>
      <c r="W12" s="128" t="s">
        <v>88</v>
      </c>
      <c r="X12" s="129">
        <v>45826</v>
      </c>
      <c r="Y12" s="128" t="s">
        <v>89</v>
      </c>
      <c r="Z12" s="292"/>
      <c r="AA12" s="292"/>
      <c r="AB12" s="292" t="s">
        <v>232</v>
      </c>
    </row>
    <row r="13" spans="1:28" s="134" customFormat="1" ht="78" customHeight="1" x14ac:dyDescent="0.2">
      <c r="A13" s="117">
        <v>11</v>
      </c>
      <c r="B13" s="117" t="s">
        <v>73</v>
      </c>
      <c r="C13" s="118" t="s">
        <v>74</v>
      </c>
      <c r="D13" s="143" t="s">
        <v>118</v>
      </c>
      <c r="E13" s="141" t="s">
        <v>119</v>
      </c>
      <c r="F13" s="121" t="s">
        <v>77</v>
      </c>
      <c r="G13" s="118" t="s">
        <v>78</v>
      </c>
      <c r="H13" s="118" t="s">
        <v>96</v>
      </c>
      <c r="I13" s="118" t="s">
        <v>80</v>
      </c>
      <c r="J13" s="122">
        <v>40981</v>
      </c>
      <c r="K13" s="122" t="s">
        <v>115</v>
      </c>
      <c r="L13" s="122" t="s">
        <v>115</v>
      </c>
      <c r="M13" s="122" t="s">
        <v>115</v>
      </c>
      <c r="N13" s="122" t="s">
        <v>120</v>
      </c>
      <c r="O13" s="118" t="s">
        <v>83</v>
      </c>
      <c r="P13" s="118" t="s">
        <v>83</v>
      </c>
      <c r="Q13" s="118" t="s">
        <v>121</v>
      </c>
      <c r="R13" s="126" t="s">
        <v>87</v>
      </c>
      <c r="S13" s="135" t="s">
        <v>106</v>
      </c>
      <c r="T13" s="135" t="s">
        <v>107</v>
      </c>
      <c r="U13" s="135" t="s">
        <v>108</v>
      </c>
      <c r="V13" s="135" t="s">
        <v>109</v>
      </c>
      <c r="W13" s="128" t="s">
        <v>88</v>
      </c>
      <c r="X13" s="129">
        <v>45826</v>
      </c>
      <c r="Y13" s="128" t="s">
        <v>89</v>
      </c>
      <c r="Z13" s="292"/>
      <c r="AA13" s="292" t="s">
        <v>232</v>
      </c>
      <c r="AB13" s="292"/>
    </row>
    <row r="14" spans="1:28" s="134" customFormat="1" ht="66.75" customHeight="1" x14ac:dyDescent="0.2">
      <c r="A14" s="117">
        <v>12</v>
      </c>
      <c r="B14" s="117" t="s">
        <v>73</v>
      </c>
      <c r="C14" s="118" t="s">
        <v>74</v>
      </c>
      <c r="D14" s="140" t="s">
        <v>122</v>
      </c>
      <c r="E14" s="144" t="s">
        <v>123</v>
      </c>
      <c r="F14" s="121" t="s">
        <v>77</v>
      </c>
      <c r="G14" s="118" t="s">
        <v>78</v>
      </c>
      <c r="H14" s="118" t="s">
        <v>124</v>
      </c>
      <c r="I14" s="118" t="s">
        <v>80</v>
      </c>
      <c r="J14" s="122">
        <v>40981</v>
      </c>
      <c r="K14" s="122" t="s">
        <v>115</v>
      </c>
      <c r="L14" s="122" t="s">
        <v>115</v>
      </c>
      <c r="M14" s="122" t="s">
        <v>115</v>
      </c>
      <c r="N14" s="122" t="s">
        <v>115</v>
      </c>
      <c r="O14" s="118" t="s">
        <v>125</v>
      </c>
      <c r="P14" s="118" t="s">
        <v>125</v>
      </c>
      <c r="Q14" s="118" t="s">
        <v>126</v>
      </c>
      <c r="R14" s="145" t="s">
        <v>97</v>
      </c>
      <c r="S14" s="135" t="s">
        <v>97</v>
      </c>
      <c r="T14" s="135" t="s">
        <v>110</v>
      </c>
      <c r="U14" s="135" t="s">
        <v>111</v>
      </c>
      <c r="V14" s="135" t="s">
        <v>112</v>
      </c>
      <c r="W14" s="128" t="s">
        <v>127</v>
      </c>
      <c r="X14" s="129">
        <v>45826</v>
      </c>
      <c r="Y14" s="128" t="s">
        <v>127</v>
      </c>
      <c r="Z14" s="292" t="s">
        <v>232</v>
      </c>
      <c r="AA14" s="292"/>
      <c r="AB14" s="292"/>
    </row>
    <row r="15" spans="1:28" s="154" customFormat="1" ht="83.25" customHeight="1" x14ac:dyDescent="0.2">
      <c r="A15" s="117">
        <v>13</v>
      </c>
      <c r="B15" s="117" t="s">
        <v>73</v>
      </c>
      <c r="C15" s="146" t="s">
        <v>74</v>
      </c>
      <c r="D15" s="147" t="s">
        <v>128</v>
      </c>
      <c r="E15" s="141" t="s">
        <v>129</v>
      </c>
      <c r="F15" s="148" t="s">
        <v>77</v>
      </c>
      <c r="G15" s="146" t="s">
        <v>78</v>
      </c>
      <c r="H15" s="118" t="s">
        <v>96</v>
      </c>
      <c r="I15" s="146" t="s">
        <v>80</v>
      </c>
      <c r="J15" s="149">
        <v>40981</v>
      </c>
      <c r="K15" s="149" t="s">
        <v>115</v>
      </c>
      <c r="L15" s="149" t="s">
        <v>115</v>
      </c>
      <c r="M15" s="149" t="s">
        <v>115</v>
      </c>
      <c r="N15" s="149" t="s">
        <v>115</v>
      </c>
      <c r="O15" s="146" t="s">
        <v>130</v>
      </c>
      <c r="P15" s="146" t="s">
        <v>130</v>
      </c>
      <c r="Q15" s="118" t="s">
        <v>126</v>
      </c>
      <c r="R15" s="145" t="s">
        <v>97</v>
      </c>
      <c r="S15" s="135" t="s">
        <v>97</v>
      </c>
      <c r="T15" s="135" t="s">
        <v>110</v>
      </c>
      <c r="U15" s="135" t="s">
        <v>111</v>
      </c>
      <c r="V15" s="135" t="s">
        <v>112</v>
      </c>
      <c r="W15" s="151" t="s">
        <v>88</v>
      </c>
      <c r="X15" s="129">
        <v>45826</v>
      </c>
      <c r="Y15" s="151" t="s">
        <v>89</v>
      </c>
      <c r="Z15" s="292" t="s">
        <v>232</v>
      </c>
      <c r="AA15" s="292"/>
      <c r="AB15" s="292"/>
    </row>
    <row r="16" spans="1:28" s="134" customFormat="1" ht="34.5" customHeight="1" x14ac:dyDescent="0.2">
      <c r="A16" s="117">
        <v>14</v>
      </c>
      <c r="B16" s="117" t="s">
        <v>73</v>
      </c>
      <c r="C16" s="118" t="s">
        <v>74</v>
      </c>
      <c r="D16" s="140" t="s">
        <v>131</v>
      </c>
      <c r="E16" s="119" t="s">
        <v>132</v>
      </c>
      <c r="F16" s="121" t="s">
        <v>77</v>
      </c>
      <c r="G16" s="118" t="s">
        <v>78</v>
      </c>
      <c r="H16" s="118" t="s">
        <v>124</v>
      </c>
      <c r="I16" s="118" t="s">
        <v>133</v>
      </c>
      <c r="J16" s="122">
        <v>40981</v>
      </c>
      <c r="K16" s="122" t="s">
        <v>115</v>
      </c>
      <c r="L16" s="122" t="s">
        <v>115</v>
      </c>
      <c r="M16" s="122" t="s">
        <v>115</v>
      </c>
      <c r="N16" s="122" t="s">
        <v>115</v>
      </c>
      <c r="O16" s="118" t="s">
        <v>130</v>
      </c>
      <c r="P16" s="118" t="s">
        <v>130</v>
      </c>
      <c r="Q16" s="118" t="s">
        <v>121</v>
      </c>
      <c r="R16" s="126" t="s">
        <v>97</v>
      </c>
      <c r="S16" s="135" t="s">
        <v>97</v>
      </c>
      <c r="T16" s="135" t="s">
        <v>110</v>
      </c>
      <c r="U16" s="135" t="s">
        <v>111</v>
      </c>
      <c r="V16" s="135" t="s">
        <v>112</v>
      </c>
      <c r="W16" s="128" t="s">
        <v>127</v>
      </c>
      <c r="X16" s="129">
        <v>45826</v>
      </c>
      <c r="Y16" s="128" t="s">
        <v>127</v>
      </c>
      <c r="Z16" s="292" t="s">
        <v>232</v>
      </c>
      <c r="AA16" s="292"/>
      <c r="AB16" s="292"/>
    </row>
    <row r="17" spans="1:28" s="134" customFormat="1" ht="100.5" customHeight="1" x14ac:dyDescent="0.2">
      <c r="A17" s="117">
        <v>15</v>
      </c>
      <c r="B17" s="117" t="s">
        <v>73</v>
      </c>
      <c r="C17" s="118" t="s">
        <v>74</v>
      </c>
      <c r="D17" s="140" t="s">
        <v>134</v>
      </c>
      <c r="E17" s="119" t="s">
        <v>135</v>
      </c>
      <c r="F17" s="121" t="s">
        <v>77</v>
      </c>
      <c r="G17" s="118" t="s">
        <v>78</v>
      </c>
      <c r="H17" s="118" t="s">
        <v>79</v>
      </c>
      <c r="I17" s="118" t="s">
        <v>133</v>
      </c>
      <c r="J17" s="122">
        <v>40981</v>
      </c>
      <c r="K17" s="122" t="s">
        <v>115</v>
      </c>
      <c r="L17" s="122" t="s">
        <v>115</v>
      </c>
      <c r="M17" s="122" t="s">
        <v>115</v>
      </c>
      <c r="N17" s="122" t="s">
        <v>115</v>
      </c>
      <c r="O17" s="118" t="s">
        <v>136</v>
      </c>
      <c r="P17" s="118" t="s">
        <v>136</v>
      </c>
      <c r="Q17" s="118" t="s">
        <v>121</v>
      </c>
      <c r="R17" s="126" t="s">
        <v>97</v>
      </c>
      <c r="S17" s="135" t="s">
        <v>97</v>
      </c>
      <c r="T17" s="135" t="s">
        <v>110</v>
      </c>
      <c r="U17" s="135" t="s">
        <v>111</v>
      </c>
      <c r="V17" s="135" t="s">
        <v>112</v>
      </c>
      <c r="W17" s="128" t="s">
        <v>127</v>
      </c>
      <c r="X17" s="129">
        <v>45826</v>
      </c>
      <c r="Y17" s="128" t="s">
        <v>127</v>
      </c>
      <c r="Z17" s="292" t="s">
        <v>232</v>
      </c>
      <c r="AA17" s="292"/>
      <c r="AB17" s="292"/>
    </row>
    <row r="18" spans="1:28" s="134" customFormat="1" ht="60" customHeight="1" x14ac:dyDescent="0.2">
      <c r="A18" s="117">
        <v>16</v>
      </c>
      <c r="B18" s="117" t="s">
        <v>73</v>
      </c>
      <c r="C18" s="118" t="s">
        <v>74</v>
      </c>
      <c r="D18" s="140" t="s">
        <v>137</v>
      </c>
      <c r="E18" s="119" t="s">
        <v>138</v>
      </c>
      <c r="F18" s="121" t="s">
        <v>77</v>
      </c>
      <c r="G18" s="118" t="s">
        <v>78</v>
      </c>
      <c r="H18" s="118" t="s">
        <v>79</v>
      </c>
      <c r="I18" s="118" t="s">
        <v>133</v>
      </c>
      <c r="J18" s="122">
        <v>40981</v>
      </c>
      <c r="K18" s="122" t="s">
        <v>115</v>
      </c>
      <c r="L18" s="122" t="s">
        <v>115</v>
      </c>
      <c r="M18" s="122" t="s">
        <v>115</v>
      </c>
      <c r="N18" s="122" t="s">
        <v>115</v>
      </c>
      <c r="O18" s="118" t="s">
        <v>136</v>
      </c>
      <c r="P18" s="118" t="s">
        <v>136</v>
      </c>
      <c r="Q18" s="118" t="s">
        <v>121</v>
      </c>
      <c r="R18" s="126" t="s">
        <v>97</v>
      </c>
      <c r="S18" s="135" t="s">
        <v>97</v>
      </c>
      <c r="T18" s="135" t="s">
        <v>110</v>
      </c>
      <c r="U18" s="135" t="s">
        <v>111</v>
      </c>
      <c r="V18" s="135" t="s">
        <v>112</v>
      </c>
      <c r="W18" s="128" t="s">
        <v>127</v>
      </c>
      <c r="X18" s="129">
        <v>45826</v>
      </c>
      <c r="Y18" s="128" t="s">
        <v>127</v>
      </c>
      <c r="Z18" s="292" t="s">
        <v>232</v>
      </c>
      <c r="AA18" s="292"/>
      <c r="AB18" s="292"/>
    </row>
    <row r="19" spans="1:28" s="134" customFormat="1" ht="65.25" customHeight="1" x14ac:dyDescent="0.2">
      <c r="A19" s="117">
        <v>17</v>
      </c>
      <c r="B19" s="117" t="s">
        <v>73</v>
      </c>
      <c r="C19" s="118" t="s">
        <v>74</v>
      </c>
      <c r="D19" s="140" t="s">
        <v>139</v>
      </c>
      <c r="E19" s="119" t="s">
        <v>140</v>
      </c>
      <c r="F19" s="121" t="s">
        <v>77</v>
      </c>
      <c r="G19" s="118" t="s">
        <v>78</v>
      </c>
      <c r="H19" s="118" t="s">
        <v>79</v>
      </c>
      <c r="I19" s="118" t="s">
        <v>133</v>
      </c>
      <c r="J19" s="122">
        <v>40981</v>
      </c>
      <c r="K19" s="122" t="s">
        <v>115</v>
      </c>
      <c r="L19" s="122" t="s">
        <v>115</v>
      </c>
      <c r="M19" s="122" t="s">
        <v>115</v>
      </c>
      <c r="N19" s="122" t="s">
        <v>115</v>
      </c>
      <c r="O19" s="118" t="s">
        <v>136</v>
      </c>
      <c r="P19" s="118" t="s">
        <v>136</v>
      </c>
      <c r="Q19" s="118" t="s">
        <v>121</v>
      </c>
      <c r="R19" s="126" t="s">
        <v>97</v>
      </c>
      <c r="S19" s="135" t="s">
        <v>97</v>
      </c>
      <c r="T19" s="135" t="s">
        <v>110</v>
      </c>
      <c r="U19" s="135" t="s">
        <v>111</v>
      </c>
      <c r="V19" s="135" t="s">
        <v>112</v>
      </c>
      <c r="W19" s="128" t="s">
        <v>127</v>
      </c>
      <c r="X19" s="129">
        <v>45826</v>
      </c>
      <c r="Y19" s="128" t="s">
        <v>127</v>
      </c>
      <c r="Z19" s="292" t="s">
        <v>232</v>
      </c>
      <c r="AA19" s="292"/>
      <c r="AB19" s="292"/>
    </row>
    <row r="20" spans="1:28" s="134" customFormat="1" ht="61.5" customHeight="1" x14ac:dyDescent="0.2">
      <c r="A20" s="117">
        <v>18</v>
      </c>
      <c r="B20" s="117" t="s">
        <v>73</v>
      </c>
      <c r="C20" s="118" t="s">
        <v>74</v>
      </c>
      <c r="D20" s="155" t="s">
        <v>141</v>
      </c>
      <c r="E20" s="155" t="s">
        <v>142</v>
      </c>
      <c r="F20" s="121" t="s">
        <v>77</v>
      </c>
      <c r="G20" s="118" t="s">
        <v>78</v>
      </c>
      <c r="H20" s="118" t="s">
        <v>79</v>
      </c>
      <c r="I20" s="118" t="s">
        <v>133</v>
      </c>
      <c r="J20" s="122">
        <v>40981</v>
      </c>
      <c r="K20" s="122" t="s">
        <v>115</v>
      </c>
      <c r="L20" s="122" t="s">
        <v>115</v>
      </c>
      <c r="M20" s="122" t="s">
        <v>115</v>
      </c>
      <c r="N20" s="122" t="s">
        <v>115</v>
      </c>
      <c r="O20" s="118" t="s">
        <v>143</v>
      </c>
      <c r="P20" s="118" t="s">
        <v>143</v>
      </c>
      <c r="Q20" s="118" t="s">
        <v>121</v>
      </c>
      <c r="R20" s="126" t="s">
        <v>97</v>
      </c>
      <c r="S20" s="135" t="s">
        <v>97</v>
      </c>
      <c r="T20" s="135" t="s">
        <v>110</v>
      </c>
      <c r="U20" s="135" t="s">
        <v>111</v>
      </c>
      <c r="V20" s="135" t="s">
        <v>112</v>
      </c>
      <c r="W20" s="128" t="s">
        <v>127</v>
      </c>
      <c r="X20" s="129">
        <v>45826</v>
      </c>
      <c r="Y20" s="128" t="s">
        <v>127</v>
      </c>
      <c r="Z20" s="292" t="s">
        <v>232</v>
      </c>
      <c r="AA20" s="292"/>
      <c r="AB20" s="292"/>
    </row>
    <row r="21" spans="1:28" s="134" customFormat="1" ht="64.5" customHeight="1" x14ac:dyDescent="0.2">
      <c r="A21" s="117">
        <v>19</v>
      </c>
      <c r="B21" s="117" t="s">
        <v>73</v>
      </c>
      <c r="C21" s="118" t="s">
        <v>74</v>
      </c>
      <c r="D21" s="155" t="s">
        <v>144</v>
      </c>
      <c r="E21" s="119" t="s">
        <v>145</v>
      </c>
      <c r="F21" s="121" t="s">
        <v>77</v>
      </c>
      <c r="G21" s="118" t="s">
        <v>78</v>
      </c>
      <c r="H21" s="118" t="s">
        <v>79</v>
      </c>
      <c r="I21" s="118" t="s">
        <v>80</v>
      </c>
      <c r="J21" s="122">
        <v>40981</v>
      </c>
      <c r="K21" s="122" t="s">
        <v>115</v>
      </c>
      <c r="L21" s="122" t="s">
        <v>115</v>
      </c>
      <c r="M21" s="122" t="s">
        <v>115</v>
      </c>
      <c r="N21" s="122" t="s">
        <v>115</v>
      </c>
      <c r="O21" s="118" t="s">
        <v>143</v>
      </c>
      <c r="P21" s="118" t="s">
        <v>143</v>
      </c>
      <c r="Q21" s="118" t="s">
        <v>126</v>
      </c>
      <c r="R21" s="126" t="s">
        <v>146</v>
      </c>
      <c r="S21" s="135" t="s">
        <v>222</v>
      </c>
      <c r="T21" s="135" t="s">
        <v>223</v>
      </c>
      <c r="U21" s="135" t="s">
        <v>224</v>
      </c>
      <c r="V21" s="135" t="s">
        <v>109</v>
      </c>
      <c r="W21" s="128" t="s">
        <v>127</v>
      </c>
      <c r="X21" s="129">
        <v>45826</v>
      </c>
      <c r="Y21" s="128" t="s">
        <v>127</v>
      </c>
      <c r="Z21" s="292"/>
      <c r="AA21" s="292" t="s">
        <v>232</v>
      </c>
      <c r="AB21" s="292"/>
    </row>
    <row r="22" spans="1:28" s="134" customFormat="1" ht="48.75" customHeight="1" x14ac:dyDescent="0.2">
      <c r="A22" s="117">
        <v>20</v>
      </c>
      <c r="B22" s="117" t="s">
        <v>73</v>
      </c>
      <c r="C22" s="118" t="s">
        <v>74</v>
      </c>
      <c r="D22" s="155" t="s">
        <v>147</v>
      </c>
      <c r="E22" s="155" t="s">
        <v>148</v>
      </c>
      <c r="F22" s="121" t="s">
        <v>77</v>
      </c>
      <c r="G22" s="118" t="s">
        <v>78</v>
      </c>
      <c r="H22" s="118" t="s">
        <v>96</v>
      </c>
      <c r="I22" s="118" t="s">
        <v>80</v>
      </c>
      <c r="J22" s="122">
        <v>40981</v>
      </c>
      <c r="K22" s="122" t="s">
        <v>115</v>
      </c>
      <c r="L22" s="122" t="s">
        <v>115</v>
      </c>
      <c r="M22" s="122" t="s">
        <v>115</v>
      </c>
      <c r="N22" s="122" t="s">
        <v>115</v>
      </c>
      <c r="O22" s="118" t="s">
        <v>136</v>
      </c>
      <c r="P22" s="118" t="s">
        <v>136</v>
      </c>
      <c r="Q22" s="118" t="s">
        <v>126</v>
      </c>
      <c r="R22" s="126" t="s">
        <v>97</v>
      </c>
      <c r="S22" s="135" t="s">
        <v>97</v>
      </c>
      <c r="T22" s="135" t="s">
        <v>110</v>
      </c>
      <c r="U22" s="135" t="s">
        <v>111</v>
      </c>
      <c r="V22" s="135" t="s">
        <v>112</v>
      </c>
      <c r="W22" s="128" t="s">
        <v>127</v>
      </c>
      <c r="X22" s="129">
        <v>45826</v>
      </c>
      <c r="Y22" s="128" t="s">
        <v>127</v>
      </c>
      <c r="Z22" s="292" t="s">
        <v>232</v>
      </c>
      <c r="AA22" s="292"/>
      <c r="AB22" s="292"/>
    </row>
    <row r="23" spans="1:28" s="134" customFormat="1" ht="84.75" customHeight="1" x14ac:dyDescent="0.2">
      <c r="A23" s="117">
        <v>21</v>
      </c>
      <c r="B23" s="117" t="s">
        <v>73</v>
      </c>
      <c r="C23" s="118" t="s">
        <v>74</v>
      </c>
      <c r="D23" s="155" t="s">
        <v>149</v>
      </c>
      <c r="E23" s="119" t="s">
        <v>150</v>
      </c>
      <c r="F23" s="121" t="s">
        <v>77</v>
      </c>
      <c r="G23" s="118" t="s">
        <v>78</v>
      </c>
      <c r="H23" s="118" t="s">
        <v>79</v>
      </c>
      <c r="I23" s="118" t="s">
        <v>80</v>
      </c>
      <c r="J23" s="122">
        <v>40981</v>
      </c>
      <c r="K23" s="122" t="s">
        <v>115</v>
      </c>
      <c r="L23" s="122" t="s">
        <v>115</v>
      </c>
      <c r="M23" s="122" t="s">
        <v>115</v>
      </c>
      <c r="N23" s="122" t="s">
        <v>115</v>
      </c>
      <c r="O23" s="118" t="s">
        <v>151</v>
      </c>
      <c r="P23" s="118" t="s">
        <v>151</v>
      </c>
      <c r="Q23" s="118" t="s">
        <v>126</v>
      </c>
      <c r="R23" s="126" t="s">
        <v>97</v>
      </c>
      <c r="S23" s="135" t="s">
        <v>97</v>
      </c>
      <c r="T23" s="135" t="s">
        <v>110</v>
      </c>
      <c r="U23" s="135" t="s">
        <v>111</v>
      </c>
      <c r="V23" s="135" t="s">
        <v>112</v>
      </c>
      <c r="W23" s="128" t="s">
        <v>127</v>
      </c>
      <c r="X23" s="129">
        <v>45826</v>
      </c>
      <c r="Y23" s="128" t="s">
        <v>127</v>
      </c>
      <c r="Z23" s="292" t="s">
        <v>232</v>
      </c>
      <c r="AA23" s="292"/>
      <c r="AB23" s="292"/>
    </row>
    <row r="24" spans="1:28" s="134" customFormat="1" ht="48.75" customHeight="1" x14ac:dyDescent="0.2">
      <c r="A24" s="117">
        <v>22</v>
      </c>
      <c r="B24" s="117" t="s">
        <v>73</v>
      </c>
      <c r="C24" s="118" t="s">
        <v>74</v>
      </c>
      <c r="D24" s="155" t="s">
        <v>152</v>
      </c>
      <c r="E24" s="147" t="s">
        <v>153</v>
      </c>
      <c r="F24" s="121" t="s">
        <v>77</v>
      </c>
      <c r="G24" s="118" t="s">
        <v>78</v>
      </c>
      <c r="I24" s="118" t="s">
        <v>133</v>
      </c>
      <c r="J24" s="122">
        <v>40981</v>
      </c>
      <c r="K24" s="122" t="s">
        <v>115</v>
      </c>
      <c r="L24" s="122" t="s">
        <v>115</v>
      </c>
      <c r="M24" s="122" t="s">
        <v>115</v>
      </c>
      <c r="N24" s="122" t="s">
        <v>115</v>
      </c>
      <c r="O24" s="118" t="s">
        <v>154</v>
      </c>
      <c r="P24" s="118" t="s">
        <v>154</v>
      </c>
      <c r="Q24" s="118" t="s">
        <v>121</v>
      </c>
      <c r="R24" s="126" t="s">
        <v>97</v>
      </c>
      <c r="S24" s="135" t="s">
        <v>97</v>
      </c>
      <c r="T24" s="135" t="s">
        <v>110</v>
      </c>
      <c r="U24" s="135" t="s">
        <v>111</v>
      </c>
      <c r="V24" s="135" t="s">
        <v>112</v>
      </c>
      <c r="W24" s="128" t="s">
        <v>127</v>
      </c>
      <c r="X24" s="129">
        <v>45826</v>
      </c>
      <c r="Y24" s="128" t="s">
        <v>127</v>
      </c>
      <c r="Z24" s="292" t="s">
        <v>232</v>
      </c>
      <c r="AA24" s="292"/>
      <c r="AB24" s="292"/>
    </row>
    <row r="25" spans="1:28" s="134" customFormat="1" ht="66.75" customHeight="1" x14ac:dyDescent="0.2">
      <c r="A25" s="117">
        <v>23</v>
      </c>
      <c r="B25" s="117" t="s">
        <v>73</v>
      </c>
      <c r="C25" s="118" t="s">
        <v>74</v>
      </c>
      <c r="D25" s="155" t="s">
        <v>155</v>
      </c>
      <c r="E25" s="155" t="s">
        <v>156</v>
      </c>
      <c r="F25" s="121" t="s">
        <v>77</v>
      </c>
      <c r="G25" s="118" t="s">
        <v>78</v>
      </c>
      <c r="H25" s="118" t="s">
        <v>79</v>
      </c>
      <c r="I25" s="118" t="s">
        <v>80</v>
      </c>
      <c r="J25" s="122">
        <v>40981</v>
      </c>
      <c r="K25" s="122" t="s">
        <v>115</v>
      </c>
      <c r="L25" s="122" t="s">
        <v>115</v>
      </c>
      <c r="M25" s="122" t="s">
        <v>115</v>
      </c>
      <c r="N25" s="122" t="s">
        <v>115</v>
      </c>
      <c r="O25" s="118" t="s">
        <v>151</v>
      </c>
      <c r="P25" s="118" t="s">
        <v>151</v>
      </c>
      <c r="Q25" s="118" t="s">
        <v>126</v>
      </c>
      <c r="R25" s="126" t="s">
        <v>87</v>
      </c>
      <c r="S25" s="135" t="s">
        <v>106</v>
      </c>
      <c r="T25" s="135" t="s">
        <v>107</v>
      </c>
      <c r="U25" s="135" t="s">
        <v>108</v>
      </c>
      <c r="V25" s="135" t="s">
        <v>109</v>
      </c>
      <c r="W25" s="128" t="s">
        <v>88</v>
      </c>
      <c r="X25" s="129">
        <v>45826</v>
      </c>
      <c r="Y25" s="128" t="s">
        <v>89</v>
      </c>
      <c r="Z25" s="292" t="s">
        <v>5</v>
      </c>
      <c r="AA25" s="292" t="s">
        <v>232</v>
      </c>
      <c r="AB25" s="292"/>
    </row>
    <row r="26" spans="1:28" s="134" customFormat="1" ht="63" customHeight="1" x14ac:dyDescent="0.2">
      <c r="A26" s="117">
        <v>24</v>
      </c>
      <c r="B26" s="117" t="s">
        <v>73</v>
      </c>
      <c r="C26" s="118" t="s">
        <v>74</v>
      </c>
      <c r="D26" s="140" t="s">
        <v>157</v>
      </c>
      <c r="E26" s="156" t="s">
        <v>158</v>
      </c>
      <c r="F26" s="121" t="s">
        <v>77</v>
      </c>
      <c r="G26" s="118" t="s">
        <v>78</v>
      </c>
      <c r="H26" s="118" t="s">
        <v>79</v>
      </c>
      <c r="I26" s="118" t="s">
        <v>80</v>
      </c>
      <c r="J26" s="122">
        <v>40981</v>
      </c>
      <c r="K26" s="122" t="s">
        <v>115</v>
      </c>
      <c r="L26" s="122" t="s">
        <v>115</v>
      </c>
      <c r="M26" s="122" t="s">
        <v>115</v>
      </c>
      <c r="N26" s="122" t="s">
        <v>115</v>
      </c>
      <c r="O26" s="118" t="s">
        <v>136</v>
      </c>
      <c r="P26" s="118" t="s">
        <v>136</v>
      </c>
      <c r="Q26" s="118" t="s">
        <v>126</v>
      </c>
      <c r="R26" s="126" t="s">
        <v>97</v>
      </c>
      <c r="S26" s="135" t="s">
        <v>97</v>
      </c>
      <c r="T26" s="135" t="s">
        <v>110</v>
      </c>
      <c r="U26" s="135" t="s">
        <v>111</v>
      </c>
      <c r="V26" s="135" t="s">
        <v>112</v>
      </c>
      <c r="W26" s="128" t="s">
        <v>127</v>
      </c>
      <c r="X26" s="129">
        <v>45826</v>
      </c>
      <c r="Y26" s="128" t="s">
        <v>127</v>
      </c>
      <c r="Z26" s="292" t="s">
        <v>232</v>
      </c>
      <c r="AA26" s="292"/>
      <c r="AB26" s="292"/>
    </row>
    <row r="27" spans="1:28" s="134" customFormat="1" ht="62.25" customHeight="1" x14ac:dyDescent="0.2">
      <c r="A27" s="117">
        <v>25</v>
      </c>
      <c r="B27" s="117" t="s">
        <v>73</v>
      </c>
      <c r="C27" s="118" t="s">
        <v>74</v>
      </c>
      <c r="D27" s="140" t="s">
        <v>159</v>
      </c>
      <c r="E27" s="156" t="s">
        <v>160</v>
      </c>
      <c r="F27" s="121" t="s">
        <v>77</v>
      </c>
      <c r="G27" s="118" t="s">
        <v>78</v>
      </c>
      <c r="H27" s="118" t="s">
        <v>79</v>
      </c>
      <c r="I27" s="118" t="s">
        <v>133</v>
      </c>
      <c r="J27" s="122">
        <v>40981</v>
      </c>
      <c r="K27" s="122" t="s">
        <v>115</v>
      </c>
      <c r="L27" s="122" t="s">
        <v>115</v>
      </c>
      <c r="M27" s="122" t="s">
        <v>115</v>
      </c>
      <c r="N27" s="122" t="s">
        <v>115</v>
      </c>
      <c r="O27" s="118" t="s">
        <v>136</v>
      </c>
      <c r="P27" s="118" t="s">
        <v>136</v>
      </c>
      <c r="Q27" s="118" t="s">
        <v>121</v>
      </c>
      <c r="R27" s="126" t="s">
        <v>97</v>
      </c>
      <c r="S27" s="135" t="s">
        <v>97</v>
      </c>
      <c r="T27" s="135" t="s">
        <v>110</v>
      </c>
      <c r="U27" s="135" t="s">
        <v>111</v>
      </c>
      <c r="V27" s="135" t="s">
        <v>112</v>
      </c>
      <c r="W27" s="128" t="s">
        <v>127</v>
      </c>
      <c r="X27" s="129">
        <v>45826</v>
      </c>
      <c r="Y27" s="128" t="s">
        <v>127</v>
      </c>
      <c r="Z27" s="292" t="s">
        <v>232</v>
      </c>
      <c r="AA27" s="292"/>
      <c r="AB27" s="292"/>
    </row>
    <row r="28" spans="1:28" s="134" customFormat="1" ht="92.25" customHeight="1" x14ac:dyDescent="0.2">
      <c r="A28" s="254">
        <v>26</v>
      </c>
      <c r="B28" s="142" t="s">
        <v>73</v>
      </c>
      <c r="C28" s="255" t="s">
        <v>74</v>
      </c>
      <c r="D28" s="256" t="s">
        <v>162</v>
      </c>
      <c r="E28" s="257" t="s">
        <v>163</v>
      </c>
      <c r="F28" s="258" t="s">
        <v>77</v>
      </c>
      <c r="G28" s="142" t="s">
        <v>78</v>
      </c>
      <c r="H28" s="259" t="s">
        <v>96</v>
      </c>
      <c r="I28" s="259" t="s">
        <v>164</v>
      </c>
      <c r="J28" s="260">
        <v>40975</v>
      </c>
      <c r="K28" s="260" t="s">
        <v>165</v>
      </c>
      <c r="L28" s="260" t="s">
        <v>165</v>
      </c>
      <c r="M28" s="260" t="s">
        <v>165</v>
      </c>
      <c r="N28" s="261" t="s">
        <v>82</v>
      </c>
      <c r="O28" s="262" t="s">
        <v>154</v>
      </c>
      <c r="P28" s="262" t="s">
        <v>154</v>
      </c>
      <c r="Q28" s="263" t="s">
        <v>166</v>
      </c>
      <c r="R28" s="268" t="s">
        <v>97</v>
      </c>
      <c r="S28" s="269" t="s">
        <v>97</v>
      </c>
      <c r="T28" s="269" t="s">
        <v>110</v>
      </c>
      <c r="U28" s="269" t="s">
        <v>111</v>
      </c>
      <c r="V28" s="270" t="s">
        <v>112</v>
      </c>
      <c r="W28" s="271" t="s">
        <v>98</v>
      </c>
      <c r="X28" s="272">
        <v>45832</v>
      </c>
      <c r="Y28" s="271" t="s">
        <v>127</v>
      </c>
      <c r="Z28" s="292" t="s">
        <v>232</v>
      </c>
      <c r="AA28" s="292"/>
      <c r="AB28" s="292"/>
    </row>
    <row r="29" spans="1:28" s="134" customFormat="1" ht="83.25" customHeight="1" x14ac:dyDescent="0.2">
      <c r="A29" s="275">
        <v>27</v>
      </c>
      <c r="B29" s="117" t="s">
        <v>73</v>
      </c>
      <c r="C29" s="118" t="s">
        <v>74</v>
      </c>
      <c r="D29" s="276" t="s">
        <v>167</v>
      </c>
      <c r="E29" s="277" t="s">
        <v>168</v>
      </c>
      <c r="F29" s="117" t="s">
        <v>77</v>
      </c>
      <c r="G29" s="117" t="s">
        <v>78</v>
      </c>
      <c r="H29" s="117" t="s">
        <v>96</v>
      </c>
      <c r="I29" s="117" t="s">
        <v>164</v>
      </c>
      <c r="J29" s="278">
        <v>40975</v>
      </c>
      <c r="K29" s="278" t="s">
        <v>165</v>
      </c>
      <c r="L29" s="278" t="s">
        <v>165</v>
      </c>
      <c r="M29" s="278" t="s">
        <v>165</v>
      </c>
      <c r="N29" s="122" t="s">
        <v>82</v>
      </c>
      <c r="O29" s="118" t="s">
        <v>154</v>
      </c>
      <c r="P29" s="118" t="s">
        <v>154</v>
      </c>
      <c r="Q29" s="279" t="s">
        <v>169</v>
      </c>
      <c r="R29" s="283" t="s">
        <v>97</v>
      </c>
      <c r="S29" s="284" t="s">
        <v>97</v>
      </c>
      <c r="T29" s="284" t="s">
        <v>110</v>
      </c>
      <c r="U29" s="284" t="s">
        <v>111</v>
      </c>
      <c r="V29" s="284" t="s">
        <v>112</v>
      </c>
      <c r="W29" s="271" t="s">
        <v>98</v>
      </c>
      <c r="X29" s="272">
        <v>45832</v>
      </c>
      <c r="Y29" s="271" t="s">
        <v>127</v>
      </c>
      <c r="Z29" s="292" t="s">
        <v>232</v>
      </c>
      <c r="AA29" s="292"/>
      <c r="AB29" s="292"/>
    </row>
    <row r="30" spans="1:28" s="134" customFormat="1" ht="71.25" customHeight="1" x14ac:dyDescent="0.2">
      <c r="A30" s="275">
        <v>28</v>
      </c>
      <c r="B30" s="117" t="s">
        <v>73</v>
      </c>
      <c r="C30" s="118" t="s">
        <v>74</v>
      </c>
      <c r="D30" s="276" t="s">
        <v>170</v>
      </c>
      <c r="E30" s="277" t="s">
        <v>171</v>
      </c>
      <c r="F30" s="117" t="s">
        <v>77</v>
      </c>
      <c r="G30" s="117" t="s">
        <v>78</v>
      </c>
      <c r="H30" s="117" t="s">
        <v>79</v>
      </c>
      <c r="I30" s="117" t="s">
        <v>172</v>
      </c>
      <c r="J30" s="278">
        <v>40975</v>
      </c>
      <c r="K30" s="278" t="s">
        <v>165</v>
      </c>
      <c r="L30" s="278" t="s">
        <v>165</v>
      </c>
      <c r="M30" s="278" t="s">
        <v>165</v>
      </c>
      <c r="N30" s="122" t="s">
        <v>82</v>
      </c>
      <c r="O30" s="118" t="s">
        <v>143</v>
      </c>
      <c r="P30" s="118" t="s">
        <v>143</v>
      </c>
      <c r="Q30" s="118" t="s">
        <v>173</v>
      </c>
      <c r="R30" s="283" t="s">
        <v>97</v>
      </c>
      <c r="S30" s="284" t="s">
        <v>97</v>
      </c>
      <c r="T30" s="284" t="s">
        <v>110</v>
      </c>
      <c r="U30" s="284" t="s">
        <v>111</v>
      </c>
      <c r="V30" s="284" t="s">
        <v>112</v>
      </c>
      <c r="W30" s="271" t="s">
        <v>98</v>
      </c>
      <c r="X30" s="272">
        <v>45832</v>
      </c>
      <c r="Y30" s="271" t="s">
        <v>127</v>
      </c>
      <c r="Z30" s="292" t="s">
        <v>232</v>
      </c>
      <c r="AA30" s="292"/>
      <c r="AB30" s="292"/>
    </row>
    <row r="31" spans="1:28" s="134" customFormat="1" ht="84.75" customHeight="1" x14ac:dyDescent="0.2">
      <c r="A31" s="275">
        <v>29</v>
      </c>
      <c r="B31" s="117" t="s">
        <v>73</v>
      </c>
      <c r="C31" s="118" t="s">
        <v>74</v>
      </c>
      <c r="D31" s="276" t="s">
        <v>174</v>
      </c>
      <c r="E31" s="277" t="s">
        <v>175</v>
      </c>
      <c r="F31" s="117" t="s">
        <v>77</v>
      </c>
      <c r="G31" s="117" t="s">
        <v>78</v>
      </c>
      <c r="H31" s="117" t="s">
        <v>79</v>
      </c>
      <c r="I31" s="117" t="s">
        <v>164</v>
      </c>
      <c r="J31" s="278">
        <v>40975</v>
      </c>
      <c r="K31" s="278" t="s">
        <v>165</v>
      </c>
      <c r="L31" s="278" t="s">
        <v>165</v>
      </c>
      <c r="M31" s="278" t="s">
        <v>165</v>
      </c>
      <c r="N31" s="122" t="s">
        <v>82</v>
      </c>
      <c r="O31" s="118" t="s">
        <v>143</v>
      </c>
      <c r="P31" s="118" t="s">
        <v>143</v>
      </c>
      <c r="Q31" s="286" t="s">
        <v>176</v>
      </c>
      <c r="R31" s="283" t="s">
        <v>97</v>
      </c>
      <c r="S31" s="284" t="s">
        <v>97</v>
      </c>
      <c r="T31" s="284" t="s">
        <v>110</v>
      </c>
      <c r="U31" s="284" t="s">
        <v>111</v>
      </c>
      <c r="V31" s="284" t="s">
        <v>112</v>
      </c>
      <c r="W31" s="271" t="s">
        <v>98</v>
      </c>
      <c r="X31" s="272">
        <v>45832</v>
      </c>
      <c r="Y31" s="271" t="s">
        <v>127</v>
      </c>
      <c r="Z31" s="292" t="s">
        <v>232</v>
      </c>
      <c r="AA31" s="292"/>
      <c r="AB31" s="292"/>
    </row>
    <row r="32" spans="1:28" s="134" customFormat="1" ht="61.5" customHeight="1" x14ac:dyDescent="0.2">
      <c r="A32" s="275">
        <v>30</v>
      </c>
      <c r="B32" s="117" t="s">
        <v>73</v>
      </c>
      <c r="C32" s="118" t="s">
        <v>74</v>
      </c>
      <c r="D32" s="276" t="s">
        <v>177</v>
      </c>
      <c r="E32" s="277" t="s">
        <v>178</v>
      </c>
      <c r="F32" s="117" t="s">
        <v>77</v>
      </c>
      <c r="G32" s="117" t="s">
        <v>78</v>
      </c>
      <c r="H32" s="117" t="s">
        <v>96</v>
      </c>
      <c r="I32" s="117" t="s">
        <v>164</v>
      </c>
      <c r="J32" s="278">
        <v>40975</v>
      </c>
      <c r="K32" s="278" t="s">
        <v>165</v>
      </c>
      <c r="L32" s="278" t="s">
        <v>165</v>
      </c>
      <c r="M32" s="278" t="s">
        <v>165</v>
      </c>
      <c r="N32" s="122" t="s">
        <v>82</v>
      </c>
      <c r="O32" s="118" t="s">
        <v>143</v>
      </c>
      <c r="P32" s="118" t="s">
        <v>143</v>
      </c>
      <c r="Q32" s="279" t="s">
        <v>179</v>
      </c>
      <c r="R32" s="283" t="s">
        <v>97</v>
      </c>
      <c r="S32" s="284" t="s">
        <v>97</v>
      </c>
      <c r="T32" s="284" t="s">
        <v>110</v>
      </c>
      <c r="U32" s="284" t="s">
        <v>111</v>
      </c>
      <c r="V32" s="284" t="s">
        <v>112</v>
      </c>
      <c r="W32" s="271" t="s">
        <v>98</v>
      </c>
      <c r="X32" s="272">
        <v>45832</v>
      </c>
      <c r="Y32" s="271" t="s">
        <v>127</v>
      </c>
      <c r="Z32" s="292" t="s">
        <v>232</v>
      </c>
      <c r="AA32" s="292"/>
      <c r="AB32" s="292"/>
    </row>
    <row r="33" spans="1:28" s="134" customFormat="1" ht="66" customHeight="1" x14ac:dyDescent="0.2">
      <c r="A33" s="275">
        <v>31</v>
      </c>
      <c r="B33" s="117" t="s">
        <v>73</v>
      </c>
      <c r="C33" s="118" t="s">
        <v>74</v>
      </c>
      <c r="D33" s="276" t="s">
        <v>180</v>
      </c>
      <c r="E33" s="277" t="s">
        <v>171</v>
      </c>
      <c r="F33" s="117" t="s">
        <v>77</v>
      </c>
      <c r="G33" s="117" t="s">
        <v>78</v>
      </c>
      <c r="H33" s="117" t="s">
        <v>79</v>
      </c>
      <c r="I33" s="117" t="s">
        <v>172</v>
      </c>
      <c r="J33" s="278">
        <v>40975</v>
      </c>
      <c r="K33" s="278" t="s">
        <v>165</v>
      </c>
      <c r="L33" s="278" t="s">
        <v>165</v>
      </c>
      <c r="M33" s="278" t="s">
        <v>165</v>
      </c>
      <c r="N33" s="122" t="s">
        <v>82</v>
      </c>
      <c r="O33" s="118" t="s">
        <v>143</v>
      </c>
      <c r="P33" s="118" t="s">
        <v>143</v>
      </c>
      <c r="Q33" s="286" t="s">
        <v>98</v>
      </c>
      <c r="R33" s="283" t="s">
        <v>97</v>
      </c>
      <c r="S33" s="284" t="s">
        <v>97</v>
      </c>
      <c r="T33" s="284" t="s">
        <v>110</v>
      </c>
      <c r="U33" s="284" t="s">
        <v>111</v>
      </c>
      <c r="V33" s="287" t="s">
        <v>112</v>
      </c>
      <c r="W33" s="288" t="s">
        <v>98</v>
      </c>
      <c r="X33" s="272">
        <v>45832</v>
      </c>
      <c r="Y33" s="288" t="s">
        <v>127</v>
      </c>
      <c r="Z33" s="292" t="s">
        <v>232</v>
      </c>
      <c r="AA33" s="292"/>
      <c r="AB33" s="292"/>
    </row>
    <row r="34" spans="1:28" s="134" customFormat="1" ht="63.75" customHeight="1" x14ac:dyDescent="0.2">
      <c r="A34" s="275">
        <v>32</v>
      </c>
      <c r="B34" s="117" t="s">
        <v>73</v>
      </c>
      <c r="C34" s="118" t="s">
        <v>181</v>
      </c>
      <c r="D34" s="276" t="s">
        <v>182</v>
      </c>
      <c r="E34" s="277" t="s">
        <v>183</v>
      </c>
      <c r="F34" s="117" t="s">
        <v>77</v>
      </c>
      <c r="G34" s="292" t="s">
        <v>184</v>
      </c>
      <c r="H34" s="117" t="s">
        <v>184</v>
      </c>
      <c r="I34" s="117" t="s">
        <v>172</v>
      </c>
      <c r="J34" s="278">
        <v>40975</v>
      </c>
      <c r="K34" s="278" t="s">
        <v>165</v>
      </c>
      <c r="L34" s="278" t="s">
        <v>165</v>
      </c>
      <c r="M34" s="278" t="s">
        <v>165</v>
      </c>
      <c r="N34" s="122" t="s">
        <v>165</v>
      </c>
      <c r="O34" s="118" t="s">
        <v>143</v>
      </c>
      <c r="P34" s="118" t="s">
        <v>143</v>
      </c>
      <c r="Q34" s="286" t="s">
        <v>185</v>
      </c>
      <c r="R34" s="283" t="s">
        <v>97</v>
      </c>
      <c r="S34" s="284" t="s">
        <v>97</v>
      </c>
      <c r="T34" s="284" t="s">
        <v>110</v>
      </c>
      <c r="U34" s="284" t="s">
        <v>111</v>
      </c>
      <c r="V34" s="284" t="s">
        <v>112</v>
      </c>
      <c r="W34" s="293" t="s">
        <v>98</v>
      </c>
      <c r="X34" s="272">
        <v>45832</v>
      </c>
      <c r="Y34" s="293" t="s">
        <v>127</v>
      </c>
      <c r="Z34" s="292" t="s">
        <v>232</v>
      </c>
      <c r="AA34" s="292"/>
      <c r="AB34" s="292"/>
    </row>
    <row r="35" spans="1:28" s="134" customFormat="1" ht="94.5" customHeight="1" x14ac:dyDescent="0.2">
      <c r="A35" s="275">
        <v>33</v>
      </c>
      <c r="B35" s="117" t="s">
        <v>73</v>
      </c>
      <c r="C35" s="118" t="s">
        <v>74</v>
      </c>
      <c r="D35" s="276" t="s">
        <v>186</v>
      </c>
      <c r="E35" s="277" t="s">
        <v>187</v>
      </c>
      <c r="F35" s="117" t="s">
        <v>77</v>
      </c>
      <c r="G35" s="117" t="s">
        <v>78</v>
      </c>
      <c r="H35" s="117" t="s">
        <v>96</v>
      </c>
      <c r="I35" s="117" t="s">
        <v>172</v>
      </c>
      <c r="J35" s="278">
        <v>40975</v>
      </c>
      <c r="K35" s="278" t="s">
        <v>165</v>
      </c>
      <c r="L35" s="278" t="s">
        <v>165</v>
      </c>
      <c r="M35" s="278" t="s">
        <v>165</v>
      </c>
      <c r="N35" s="122" t="s">
        <v>82</v>
      </c>
      <c r="O35" s="118" t="s">
        <v>143</v>
      </c>
      <c r="P35" s="118" t="s">
        <v>143</v>
      </c>
      <c r="Q35" s="118" t="s">
        <v>188</v>
      </c>
      <c r="R35" s="283" t="s">
        <v>97</v>
      </c>
      <c r="S35" s="284" t="s">
        <v>97</v>
      </c>
      <c r="T35" s="284" t="s">
        <v>110</v>
      </c>
      <c r="U35" s="284" t="s">
        <v>111</v>
      </c>
      <c r="V35" s="284" t="s">
        <v>112</v>
      </c>
      <c r="W35" s="293" t="s">
        <v>98</v>
      </c>
      <c r="X35" s="272">
        <v>45832</v>
      </c>
      <c r="Y35" s="293" t="s">
        <v>127</v>
      </c>
      <c r="Z35" s="292" t="s">
        <v>232</v>
      </c>
      <c r="AA35" s="292"/>
      <c r="AB35" s="292"/>
    </row>
    <row r="36" spans="1:28" s="134" customFormat="1" ht="63" customHeight="1" x14ac:dyDescent="0.2">
      <c r="A36" s="275">
        <v>34</v>
      </c>
      <c r="B36" s="117" t="s">
        <v>73</v>
      </c>
      <c r="C36" s="118" t="s">
        <v>74</v>
      </c>
      <c r="D36" s="276" t="s">
        <v>189</v>
      </c>
      <c r="E36" s="277" t="s">
        <v>190</v>
      </c>
      <c r="F36" s="117" t="s">
        <v>77</v>
      </c>
      <c r="G36" s="117" t="s">
        <v>78</v>
      </c>
      <c r="H36" s="117" t="s">
        <v>96</v>
      </c>
      <c r="I36" s="117" t="s">
        <v>164</v>
      </c>
      <c r="J36" s="278">
        <v>40975</v>
      </c>
      <c r="K36" s="278" t="s">
        <v>165</v>
      </c>
      <c r="L36" s="278" t="s">
        <v>165</v>
      </c>
      <c r="M36" s="278" t="s">
        <v>165</v>
      </c>
      <c r="N36" s="122" t="s">
        <v>82</v>
      </c>
      <c r="O36" s="118" t="s">
        <v>143</v>
      </c>
      <c r="P36" s="118" t="s">
        <v>143</v>
      </c>
      <c r="Q36" s="286" t="s">
        <v>191</v>
      </c>
      <c r="R36" s="283" t="s">
        <v>97</v>
      </c>
      <c r="S36" s="284" t="s">
        <v>97</v>
      </c>
      <c r="T36" s="284" t="s">
        <v>110</v>
      </c>
      <c r="U36" s="284" t="s">
        <v>111</v>
      </c>
      <c r="V36" s="284" t="s">
        <v>112</v>
      </c>
      <c r="W36" s="293" t="s">
        <v>98</v>
      </c>
      <c r="X36" s="272">
        <v>45832</v>
      </c>
      <c r="Y36" s="293" t="s">
        <v>127</v>
      </c>
      <c r="Z36" s="292" t="s">
        <v>232</v>
      </c>
      <c r="AA36" s="292"/>
      <c r="AB36" s="292"/>
    </row>
    <row r="37" spans="1:28" s="134" customFormat="1" ht="98.25" customHeight="1" x14ac:dyDescent="0.2">
      <c r="A37" s="275">
        <v>35</v>
      </c>
      <c r="B37" s="117" t="s">
        <v>73</v>
      </c>
      <c r="C37" s="118" t="s">
        <v>181</v>
      </c>
      <c r="D37" s="276" t="s">
        <v>192</v>
      </c>
      <c r="E37" s="277" t="s">
        <v>193</v>
      </c>
      <c r="F37" s="117" t="s">
        <v>77</v>
      </c>
      <c r="G37" s="117" t="s">
        <v>78</v>
      </c>
      <c r="H37" s="117" t="s">
        <v>96</v>
      </c>
      <c r="I37" s="117" t="s">
        <v>80</v>
      </c>
      <c r="J37" s="278">
        <v>38718</v>
      </c>
      <c r="K37" s="278" t="s">
        <v>165</v>
      </c>
      <c r="L37" s="278" t="s">
        <v>165</v>
      </c>
      <c r="M37" s="278" t="s">
        <v>165</v>
      </c>
      <c r="N37" s="122" t="s">
        <v>82</v>
      </c>
      <c r="O37" s="118" t="s">
        <v>194</v>
      </c>
      <c r="P37" s="118" t="s">
        <v>83</v>
      </c>
      <c r="Q37" s="295" t="s">
        <v>195</v>
      </c>
      <c r="R37" s="283" t="s">
        <v>87</v>
      </c>
      <c r="S37" s="284" t="s">
        <v>106</v>
      </c>
      <c r="T37" s="284" t="s">
        <v>107</v>
      </c>
      <c r="U37" s="284" t="s">
        <v>108</v>
      </c>
      <c r="V37" s="284" t="s">
        <v>109</v>
      </c>
      <c r="W37" s="293" t="s">
        <v>88</v>
      </c>
      <c r="X37" s="272">
        <v>45832</v>
      </c>
      <c r="Y37" s="293" t="s">
        <v>89</v>
      </c>
      <c r="Z37" s="292"/>
      <c r="AA37" s="292" t="s">
        <v>232</v>
      </c>
      <c r="AB37" s="292"/>
    </row>
    <row r="38" spans="1:28" s="134" customFormat="1" ht="89.25" customHeight="1" x14ac:dyDescent="0.2">
      <c r="A38" s="275">
        <v>36</v>
      </c>
      <c r="B38" s="117" t="s">
        <v>73</v>
      </c>
      <c r="C38" s="118" t="s">
        <v>181</v>
      </c>
      <c r="D38" s="276" t="s">
        <v>197</v>
      </c>
      <c r="E38" s="277" t="s">
        <v>198</v>
      </c>
      <c r="F38" s="117" t="s">
        <v>77</v>
      </c>
      <c r="G38" s="117" t="s">
        <v>199</v>
      </c>
      <c r="H38" s="117" t="s">
        <v>184</v>
      </c>
      <c r="I38" s="117" t="s">
        <v>80</v>
      </c>
      <c r="J38" s="278">
        <v>40179</v>
      </c>
      <c r="K38" s="278" t="s">
        <v>165</v>
      </c>
      <c r="L38" s="278" t="s">
        <v>165</v>
      </c>
      <c r="M38" s="278" t="s">
        <v>165</v>
      </c>
      <c r="N38" s="122" t="s">
        <v>200</v>
      </c>
      <c r="O38" s="118" t="s">
        <v>194</v>
      </c>
      <c r="P38" s="118" t="s">
        <v>194</v>
      </c>
      <c r="Q38" s="295" t="s">
        <v>201</v>
      </c>
      <c r="R38" s="283" t="s">
        <v>97</v>
      </c>
      <c r="S38" s="284" t="s">
        <v>97</v>
      </c>
      <c r="T38" s="284" t="s">
        <v>110</v>
      </c>
      <c r="U38" s="284" t="s">
        <v>111</v>
      </c>
      <c r="V38" s="284" t="s">
        <v>112</v>
      </c>
      <c r="W38" s="293" t="s">
        <v>98</v>
      </c>
      <c r="X38" s="272">
        <v>45832</v>
      </c>
      <c r="Y38" s="293" t="s">
        <v>127</v>
      </c>
      <c r="Z38" s="292" t="s">
        <v>232</v>
      </c>
      <c r="AA38" s="292"/>
      <c r="AB38" s="292"/>
    </row>
    <row r="39" spans="1:28" s="134" customFormat="1" ht="86.25" customHeight="1" x14ac:dyDescent="0.2">
      <c r="A39" s="275">
        <v>37</v>
      </c>
      <c r="B39" s="117" t="s">
        <v>73</v>
      </c>
      <c r="C39" s="118" t="s">
        <v>181</v>
      </c>
      <c r="D39" s="276" t="s">
        <v>202</v>
      </c>
      <c r="E39" s="277" t="s">
        <v>203</v>
      </c>
      <c r="F39" s="117" t="s">
        <v>77</v>
      </c>
      <c r="G39" s="117" t="s">
        <v>199</v>
      </c>
      <c r="H39" s="117" t="s">
        <v>184</v>
      </c>
      <c r="I39" s="117" t="s">
        <v>80</v>
      </c>
      <c r="J39" s="278">
        <v>38718</v>
      </c>
      <c r="K39" s="278" t="s">
        <v>165</v>
      </c>
      <c r="L39" s="278" t="s">
        <v>165</v>
      </c>
      <c r="M39" s="278" t="s">
        <v>165</v>
      </c>
      <c r="N39" s="122" t="s">
        <v>200</v>
      </c>
      <c r="O39" s="118" t="s">
        <v>194</v>
      </c>
      <c r="P39" s="118" t="s">
        <v>194</v>
      </c>
      <c r="Q39" s="295" t="s">
        <v>201</v>
      </c>
      <c r="R39" s="283" t="s">
        <v>97</v>
      </c>
      <c r="S39" s="284" t="s">
        <v>97</v>
      </c>
      <c r="T39" s="284" t="s">
        <v>110</v>
      </c>
      <c r="U39" s="284" t="s">
        <v>111</v>
      </c>
      <c r="V39" s="284" t="s">
        <v>112</v>
      </c>
      <c r="W39" s="293" t="s">
        <v>98</v>
      </c>
      <c r="X39" s="272">
        <v>45832</v>
      </c>
      <c r="Y39" s="293" t="s">
        <v>127</v>
      </c>
      <c r="Z39" s="292" t="s">
        <v>232</v>
      </c>
      <c r="AA39" s="292"/>
      <c r="AB39" s="292"/>
    </row>
    <row r="40" spans="1:28" s="314" customFormat="1" ht="113.25" customHeight="1" thickBot="1" x14ac:dyDescent="0.25">
      <c r="A40" s="296">
        <v>38</v>
      </c>
      <c r="B40" s="297" t="s">
        <v>73</v>
      </c>
      <c r="C40" s="298" t="s">
        <v>181</v>
      </c>
      <c r="D40" s="299" t="s">
        <v>204</v>
      </c>
      <c r="E40" s="300" t="s">
        <v>205</v>
      </c>
      <c r="F40" s="297" t="s">
        <v>77</v>
      </c>
      <c r="G40" s="297" t="s">
        <v>199</v>
      </c>
      <c r="H40" s="297" t="s">
        <v>184</v>
      </c>
      <c r="I40" s="297" t="s">
        <v>80</v>
      </c>
      <c r="J40" s="301">
        <v>40179</v>
      </c>
      <c r="K40" s="301" t="s">
        <v>165</v>
      </c>
      <c r="L40" s="301" t="s">
        <v>165</v>
      </c>
      <c r="M40" s="301" t="s">
        <v>165</v>
      </c>
      <c r="N40" s="302" t="s">
        <v>200</v>
      </c>
      <c r="O40" s="298" t="s">
        <v>194</v>
      </c>
      <c r="P40" s="298" t="s">
        <v>194</v>
      </c>
      <c r="Q40" s="303" t="s">
        <v>201</v>
      </c>
      <c r="R40" s="307" t="s">
        <v>87</v>
      </c>
      <c r="S40" s="308" t="s">
        <v>106</v>
      </c>
      <c r="T40" s="308" t="s">
        <v>107</v>
      </c>
      <c r="U40" s="308" t="s">
        <v>108</v>
      </c>
      <c r="V40" s="308" t="s">
        <v>109</v>
      </c>
      <c r="W40" s="309" t="s">
        <v>88</v>
      </c>
      <c r="X40" s="272">
        <v>45832</v>
      </c>
      <c r="Y40" s="309" t="s">
        <v>127</v>
      </c>
      <c r="Z40" s="292"/>
      <c r="AA40" s="292" t="s">
        <v>232</v>
      </c>
      <c r="AB40" s="292"/>
    </row>
    <row r="41" spans="1:28" s="134" customFormat="1" ht="174.75" customHeight="1" thickBot="1" x14ac:dyDescent="0.25">
      <c r="A41" s="117">
        <v>40</v>
      </c>
      <c r="B41" s="117" t="s">
        <v>73</v>
      </c>
      <c r="C41" s="118" t="s">
        <v>206</v>
      </c>
      <c r="D41" s="140" t="s">
        <v>207</v>
      </c>
      <c r="E41" s="315" t="s">
        <v>208</v>
      </c>
      <c r="F41" s="121" t="s">
        <v>77</v>
      </c>
      <c r="G41" s="118" t="s">
        <v>209</v>
      </c>
      <c r="H41" s="118" t="s">
        <v>210</v>
      </c>
      <c r="I41" s="118" t="s">
        <v>80</v>
      </c>
      <c r="J41" s="122">
        <v>44562</v>
      </c>
      <c r="K41" s="122" t="s">
        <v>211</v>
      </c>
      <c r="L41" s="122" t="s">
        <v>211</v>
      </c>
      <c r="M41" s="122" t="s">
        <v>211</v>
      </c>
      <c r="N41" s="122" t="s">
        <v>211</v>
      </c>
      <c r="O41" s="118" t="s">
        <v>28</v>
      </c>
      <c r="P41" s="118" t="s">
        <v>29</v>
      </c>
      <c r="Q41" s="118" t="s">
        <v>84</v>
      </c>
      <c r="R41" s="126" t="s">
        <v>87</v>
      </c>
      <c r="S41" s="127" t="s">
        <v>106</v>
      </c>
      <c r="T41" s="127" t="s">
        <v>107</v>
      </c>
      <c r="U41" s="127" t="s">
        <v>108</v>
      </c>
      <c r="V41" s="127" t="s">
        <v>109</v>
      </c>
      <c r="W41" s="128" t="s">
        <v>88</v>
      </c>
      <c r="X41" s="316">
        <v>45818</v>
      </c>
      <c r="Y41" s="128" t="s">
        <v>89</v>
      </c>
      <c r="Z41" s="292"/>
      <c r="AA41" s="292" t="s">
        <v>232</v>
      </c>
      <c r="AB41" s="292"/>
    </row>
    <row r="42" spans="1:28" s="134" customFormat="1" ht="175.5" customHeight="1" thickBot="1" x14ac:dyDescent="0.25">
      <c r="A42" s="117">
        <v>41</v>
      </c>
      <c r="B42" s="117" t="s">
        <v>73</v>
      </c>
      <c r="C42" s="118" t="s">
        <v>74</v>
      </c>
      <c r="D42" s="119" t="s">
        <v>212</v>
      </c>
      <c r="E42" s="317" t="s">
        <v>213</v>
      </c>
      <c r="F42" s="121" t="s">
        <v>77</v>
      </c>
      <c r="G42" s="118" t="s">
        <v>78</v>
      </c>
      <c r="H42" s="118" t="s">
        <v>210</v>
      </c>
      <c r="I42" s="118" t="s">
        <v>80</v>
      </c>
      <c r="J42" s="122">
        <v>44562</v>
      </c>
      <c r="K42" s="122" t="s">
        <v>211</v>
      </c>
      <c r="L42" s="122" t="s">
        <v>211</v>
      </c>
      <c r="M42" s="122" t="s">
        <v>211</v>
      </c>
      <c r="N42" s="122" t="s">
        <v>211</v>
      </c>
      <c r="O42" s="118" t="s">
        <v>28</v>
      </c>
      <c r="P42" s="118" t="s">
        <v>29</v>
      </c>
      <c r="Q42" s="118" t="s">
        <v>84</v>
      </c>
      <c r="R42" s="126" t="s">
        <v>87</v>
      </c>
      <c r="S42" s="135" t="s">
        <v>106</v>
      </c>
      <c r="T42" s="135" t="s">
        <v>107</v>
      </c>
      <c r="U42" s="135" t="s">
        <v>108</v>
      </c>
      <c r="V42" s="135" t="s">
        <v>109</v>
      </c>
      <c r="W42" s="128" t="s">
        <v>88</v>
      </c>
      <c r="X42" s="316">
        <v>45818</v>
      </c>
      <c r="Y42" s="128" t="s">
        <v>89</v>
      </c>
      <c r="Z42" s="292"/>
      <c r="AA42" s="292" t="s">
        <v>232</v>
      </c>
      <c r="AB42" s="292"/>
    </row>
    <row r="43" spans="1:28" s="134" customFormat="1" ht="169.5" customHeight="1" thickBot="1" x14ac:dyDescent="0.25">
      <c r="A43" s="117">
        <v>42</v>
      </c>
      <c r="B43" s="117" t="s">
        <v>73</v>
      </c>
      <c r="C43" s="118" t="s">
        <v>181</v>
      </c>
      <c r="D43" s="140" t="s">
        <v>214</v>
      </c>
      <c r="E43" s="317" t="s">
        <v>215</v>
      </c>
      <c r="F43" s="121" t="s">
        <v>77</v>
      </c>
      <c r="G43" s="118" t="s">
        <v>78</v>
      </c>
      <c r="H43" s="118" t="s">
        <v>124</v>
      </c>
      <c r="I43" s="118" t="s">
        <v>80</v>
      </c>
      <c r="J43" s="122">
        <v>41640</v>
      </c>
      <c r="K43" s="122" t="s">
        <v>211</v>
      </c>
      <c r="L43" s="122" t="s">
        <v>211</v>
      </c>
      <c r="M43" s="122" t="s">
        <v>211</v>
      </c>
      <c r="N43" s="122" t="s">
        <v>211</v>
      </c>
      <c r="O43" s="118" t="s">
        <v>125</v>
      </c>
      <c r="P43" s="118" t="s">
        <v>83</v>
      </c>
      <c r="Q43" s="118" t="s">
        <v>84</v>
      </c>
      <c r="R43" s="126" t="s">
        <v>87</v>
      </c>
      <c r="S43" s="135" t="s">
        <v>106</v>
      </c>
      <c r="T43" s="135" t="s">
        <v>107</v>
      </c>
      <c r="U43" s="135" t="s">
        <v>108</v>
      </c>
      <c r="V43" s="135" t="s">
        <v>109</v>
      </c>
      <c r="W43" s="128" t="s">
        <v>88</v>
      </c>
      <c r="X43" s="316">
        <v>45818</v>
      </c>
      <c r="Y43" s="128" t="s">
        <v>89</v>
      </c>
      <c r="Z43" s="292"/>
      <c r="AA43" s="292" t="s">
        <v>232</v>
      </c>
      <c r="AB43" s="292"/>
    </row>
    <row r="44" spans="1:28" s="134" customFormat="1" ht="97.5" customHeight="1" thickBot="1" x14ac:dyDescent="0.25">
      <c r="A44" s="117">
        <v>43</v>
      </c>
      <c r="B44" s="117" t="s">
        <v>73</v>
      </c>
      <c r="C44" s="118" t="s">
        <v>206</v>
      </c>
      <c r="D44" s="119" t="s">
        <v>216</v>
      </c>
      <c r="E44" s="317" t="s">
        <v>216</v>
      </c>
      <c r="F44" s="121" t="s">
        <v>77</v>
      </c>
      <c r="G44" s="118" t="s">
        <v>209</v>
      </c>
      <c r="H44" s="118" t="s">
        <v>79</v>
      </c>
      <c r="I44" s="118" t="s">
        <v>80</v>
      </c>
      <c r="J44" s="122">
        <v>40544</v>
      </c>
      <c r="K44" s="122" t="s">
        <v>211</v>
      </c>
      <c r="L44" s="122" t="s">
        <v>211</v>
      </c>
      <c r="M44" s="122" t="s">
        <v>211</v>
      </c>
      <c r="N44" s="122" t="s">
        <v>211</v>
      </c>
      <c r="O44" s="118" t="s">
        <v>83</v>
      </c>
      <c r="P44" s="118" t="s">
        <v>83</v>
      </c>
      <c r="Q44" s="118" t="s">
        <v>84</v>
      </c>
      <c r="R44" s="126" t="s">
        <v>146</v>
      </c>
      <c r="S44" s="135" t="s">
        <v>222</v>
      </c>
      <c r="T44" s="135" t="s">
        <v>223</v>
      </c>
      <c r="U44" s="135" t="s">
        <v>224</v>
      </c>
      <c r="V44" s="135" t="s">
        <v>109</v>
      </c>
      <c r="W44" s="128" t="s">
        <v>98</v>
      </c>
      <c r="X44" s="316">
        <v>45818</v>
      </c>
      <c r="Y44" s="128" t="s">
        <v>127</v>
      </c>
      <c r="Z44" s="292"/>
      <c r="AA44" s="292" t="s">
        <v>232</v>
      </c>
      <c r="AB44" s="292"/>
    </row>
    <row r="45" spans="1:28" s="134" customFormat="1" ht="93.75" customHeight="1" thickBot="1" x14ac:dyDescent="0.25">
      <c r="A45" s="117">
        <v>44</v>
      </c>
      <c r="B45" s="117" t="s">
        <v>73</v>
      </c>
      <c r="C45" s="118" t="s">
        <v>206</v>
      </c>
      <c r="D45" s="119" t="s">
        <v>217</v>
      </c>
      <c r="E45" s="317" t="s">
        <v>218</v>
      </c>
      <c r="F45" s="121" t="s">
        <v>77</v>
      </c>
      <c r="G45" s="118" t="s">
        <v>209</v>
      </c>
      <c r="H45" s="118" t="s">
        <v>96</v>
      </c>
      <c r="I45" s="118" t="s">
        <v>80</v>
      </c>
      <c r="J45" s="122">
        <v>40909</v>
      </c>
      <c r="K45" s="122" t="s">
        <v>211</v>
      </c>
      <c r="L45" s="122" t="s">
        <v>211</v>
      </c>
      <c r="M45" s="122" t="s">
        <v>211</v>
      </c>
      <c r="N45" s="122" t="s">
        <v>211</v>
      </c>
      <c r="O45" s="118" t="s">
        <v>83</v>
      </c>
      <c r="P45" s="118" t="s">
        <v>83</v>
      </c>
      <c r="Q45" s="118" t="s">
        <v>219</v>
      </c>
      <c r="R45" s="126" t="s">
        <v>97</v>
      </c>
      <c r="S45" s="135" t="s">
        <v>97</v>
      </c>
      <c r="T45" s="135" t="s">
        <v>110</v>
      </c>
      <c r="U45" s="135" t="s">
        <v>111</v>
      </c>
      <c r="V45" s="135" t="s">
        <v>112</v>
      </c>
      <c r="W45" s="128" t="s">
        <v>98</v>
      </c>
      <c r="X45" s="316">
        <v>45818</v>
      </c>
      <c r="Y45" s="128" t="s">
        <v>127</v>
      </c>
      <c r="Z45" s="292" t="s">
        <v>232</v>
      </c>
      <c r="AA45" s="292"/>
      <c r="AB45" s="292"/>
    </row>
    <row r="46" spans="1:28" s="134" customFormat="1" ht="78" customHeight="1" thickBot="1" x14ac:dyDescent="0.25">
      <c r="A46" s="117">
        <v>46</v>
      </c>
      <c r="B46" s="117" t="s">
        <v>73</v>
      </c>
      <c r="C46" s="118" t="s">
        <v>74</v>
      </c>
      <c r="D46" s="119" t="s">
        <v>220</v>
      </c>
      <c r="E46" s="317" t="s">
        <v>221</v>
      </c>
      <c r="F46" s="121" t="s">
        <v>77</v>
      </c>
      <c r="G46" s="118" t="s">
        <v>78</v>
      </c>
      <c r="H46" s="118" t="s">
        <v>79</v>
      </c>
      <c r="I46" s="118" t="s">
        <v>80</v>
      </c>
      <c r="J46" s="318">
        <v>40544</v>
      </c>
      <c r="K46" s="122" t="s">
        <v>211</v>
      </c>
      <c r="L46" s="122" t="s">
        <v>211</v>
      </c>
      <c r="M46" s="122" t="s">
        <v>211</v>
      </c>
      <c r="N46" s="122" t="s">
        <v>211</v>
      </c>
      <c r="O46" s="118" t="s">
        <v>136</v>
      </c>
      <c r="P46" s="118" t="s">
        <v>136</v>
      </c>
      <c r="Q46" s="118" t="s">
        <v>84</v>
      </c>
      <c r="R46" s="126" t="s">
        <v>97</v>
      </c>
      <c r="S46" s="135" t="s">
        <v>97</v>
      </c>
      <c r="T46" s="135" t="s">
        <v>110</v>
      </c>
      <c r="U46" s="135" t="s">
        <v>111</v>
      </c>
      <c r="V46" s="135" t="s">
        <v>112</v>
      </c>
      <c r="W46" s="128" t="s">
        <v>98</v>
      </c>
      <c r="X46" s="316">
        <v>45818</v>
      </c>
      <c r="Y46" s="128" t="s">
        <v>127</v>
      </c>
      <c r="Z46" s="292" t="s">
        <v>232</v>
      </c>
      <c r="AA46" s="292"/>
      <c r="AB46" s="292"/>
    </row>
    <row r="47" spans="1:28" ht="75" customHeight="1" x14ac:dyDescent="0.25">
      <c r="A47" s="117">
        <v>10</v>
      </c>
      <c r="B47" s="117" t="s">
        <v>73</v>
      </c>
      <c r="C47" s="118" t="s">
        <v>240</v>
      </c>
      <c r="D47" s="371" t="s">
        <v>241</v>
      </c>
      <c r="E47" s="118" t="s">
        <v>242</v>
      </c>
      <c r="F47" s="121" t="s">
        <v>77</v>
      </c>
      <c r="G47" s="118" t="s">
        <v>78</v>
      </c>
      <c r="H47" s="118" t="s">
        <v>210</v>
      </c>
      <c r="I47" s="118" t="s">
        <v>80</v>
      </c>
      <c r="J47" s="122" t="s">
        <v>243</v>
      </c>
      <c r="K47" s="122" t="s">
        <v>244</v>
      </c>
      <c r="L47" s="122" t="s">
        <v>244</v>
      </c>
      <c r="M47" s="122" t="s">
        <v>244</v>
      </c>
      <c r="N47" s="122" t="s">
        <v>244</v>
      </c>
      <c r="O47" s="118" t="s">
        <v>143</v>
      </c>
      <c r="P47" s="118" t="s">
        <v>143</v>
      </c>
      <c r="Q47" s="118" t="s">
        <v>245</v>
      </c>
      <c r="R47" s="283" t="s">
        <v>87</v>
      </c>
      <c r="S47" s="270" t="s">
        <v>106</v>
      </c>
      <c r="T47" s="270" t="s">
        <v>107</v>
      </c>
      <c r="U47" s="270" t="s">
        <v>108</v>
      </c>
      <c r="V47" s="270" t="s">
        <v>109</v>
      </c>
      <c r="W47" s="128" t="s">
        <v>88</v>
      </c>
      <c r="X47" s="129">
        <v>45957</v>
      </c>
      <c r="Y47" s="128" t="s">
        <v>89</v>
      </c>
      <c r="Z47" s="379"/>
      <c r="AA47" s="9" t="s">
        <v>232</v>
      </c>
      <c r="AB47" s="9"/>
    </row>
    <row r="48" spans="1:28" ht="75" customHeight="1" x14ac:dyDescent="0.25">
      <c r="A48" s="117">
        <v>11</v>
      </c>
      <c r="B48" s="117" t="s">
        <v>73</v>
      </c>
      <c r="C48" s="118" t="s">
        <v>74</v>
      </c>
      <c r="D48" s="371" t="s">
        <v>241</v>
      </c>
      <c r="E48" s="118" t="s">
        <v>246</v>
      </c>
      <c r="F48" s="121" t="s">
        <v>77</v>
      </c>
      <c r="G48" s="118" t="s">
        <v>78</v>
      </c>
      <c r="H48" s="118" t="s">
        <v>96</v>
      </c>
      <c r="I48" s="118" t="s">
        <v>80</v>
      </c>
      <c r="J48" s="122" t="s">
        <v>243</v>
      </c>
      <c r="K48" s="122" t="s">
        <v>244</v>
      </c>
      <c r="L48" s="122" t="s">
        <v>244</v>
      </c>
      <c r="M48" s="122" t="s">
        <v>244</v>
      </c>
      <c r="N48" s="122" t="s">
        <v>244</v>
      </c>
      <c r="O48" s="118" t="s">
        <v>143</v>
      </c>
      <c r="P48" s="118" t="s">
        <v>143</v>
      </c>
      <c r="Q48" s="118" t="s">
        <v>247</v>
      </c>
      <c r="R48" s="283" t="s">
        <v>87</v>
      </c>
      <c r="S48" s="284" t="s">
        <v>106</v>
      </c>
      <c r="T48" s="284" t="s">
        <v>107</v>
      </c>
      <c r="U48" s="284" t="s">
        <v>108</v>
      </c>
      <c r="V48" s="284" t="s">
        <v>109</v>
      </c>
      <c r="W48" s="128" t="s">
        <v>88</v>
      </c>
      <c r="X48" s="129">
        <v>45957</v>
      </c>
      <c r="Y48" s="128" t="s">
        <v>89</v>
      </c>
      <c r="Z48" s="379"/>
      <c r="AA48" s="9" t="s">
        <v>232</v>
      </c>
      <c r="AB48" s="9"/>
    </row>
    <row r="49" spans="1:28" ht="75" customHeight="1" x14ac:dyDescent="0.25">
      <c r="A49" s="117">
        <v>12</v>
      </c>
      <c r="B49" s="117" t="s">
        <v>73</v>
      </c>
      <c r="C49" s="118" t="s">
        <v>248</v>
      </c>
      <c r="D49" s="371" t="s">
        <v>249</v>
      </c>
      <c r="E49" s="118" t="s">
        <v>250</v>
      </c>
      <c r="F49" s="121" t="s">
        <v>77</v>
      </c>
      <c r="G49" s="118" t="s">
        <v>209</v>
      </c>
      <c r="H49" s="118" t="s">
        <v>79</v>
      </c>
      <c r="I49" s="118" t="s">
        <v>80</v>
      </c>
      <c r="J49" s="122" t="s">
        <v>243</v>
      </c>
      <c r="K49" s="122" t="s">
        <v>244</v>
      </c>
      <c r="L49" s="122" t="s">
        <v>244</v>
      </c>
      <c r="M49" s="122" t="s">
        <v>244</v>
      </c>
      <c r="N49" s="122" t="s">
        <v>244</v>
      </c>
      <c r="O49" s="118" t="s">
        <v>194</v>
      </c>
      <c r="P49" s="118" t="s">
        <v>194</v>
      </c>
      <c r="Q49" s="118" t="s">
        <v>251</v>
      </c>
      <c r="R49" s="283" t="s">
        <v>87</v>
      </c>
      <c r="S49" s="284" t="s">
        <v>106</v>
      </c>
      <c r="T49" s="284" t="s">
        <v>107</v>
      </c>
      <c r="U49" s="284" t="s">
        <v>108</v>
      </c>
      <c r="V49" s="284" t="s">
        <v>109</v>
      </c>
      <c r="W49" s="128" t="s">
        <v>252</v>
      </c>
      <c r="X49" s="129">
        <v>45957</v>
      </c>
      <c r="Y49" s="128" t="s">
        <v>89</v>
      </c>
      <c r="Z49" s="379"/>
      <c r="AA49" s="9" t="s">
        <v>232</v>
      </c>
      <c r="AB49" s="9"/>
    </row>
    <row r="50" spans="1:28" ht="75" customHeight="1" x14ac:dyDescent="0.25">
      <c r="A50" s="117">
        <v>13</v>
      </c>
      <c r="B50" s="117" t="s">
        <v>73</v>
      </c>
      <c r="C50" s="118" t="s">
        <v>74</v>
      </c>
      <c r="D50" s="373" t="s">
        <v>253</v>
      </c>
      <c r="E50" s="118" t="s">
        <v>254</v>
      </c>
      <c r="F50" s="148" t="s">
        <v>77</v>
      </c>
      <c r="G50" s="118" t="s">
        <v>78</v>
      </c>
      <c r="H50" s="118" t="s">
        <v>79</v>
      </c>
      <c r="I50" s="118" t="s">
        <v>164</v>
      </c>
      <c r="J50" s="149" t="s">
        <v>255</v>
      </c>
      <c r="K50" s="122" t="s">
        <v>244</v>
      </c>
      <c r="L50" s="122" t="s">
        <v>244</v>
      </c>
      <c r="M50" s="122" t="s">
        <v>244</v>
      </c>
      <c r="N50" s="122" t="s">
        <v>244</v>
      </c>
      <c r="O50" s="118" t="s">
        <v>93</v>
      </c>
      <c r="P50" s="118" t="s">
        <v>93</v>
      </c>
      <c r="Q50" s="118" t="s">
        <v>121</v>
      </c>
      <c r="R50" s="374" t="s">
        <v>97</v>
      </c>
      <c r="S50" s="284" t="s">
        <v>97</v>
      </c>
      <c r="T50" s="284" t="s">
        <v>110</v>
      </c>
      <c r="U50" s="284" t="s">
        <v>111</v>
      </c>
      <c r="V50" s="284" t="s">
        <v>112</v>
      </c>
      <c r="W50" s="128" t="s">
        <v>98</v>
      </c>
      <c r="X50" s="129">
        <v>45957</v>
      </c>
      <c r="Y50" s="128" t="s">
        <v>256</v>
      </c>
      <c r="Z50" s="379" t="s">
        <v>232</v>
      </c>
      <c r="AA50" s="9"/>
      <c r="AB50" s="9"/>
    </row>
    <row r="51" spans="1:28" ht="75" customHeight="1" x14ac:dyDescent="0.25">
      <c r="A51" s="117">
        <v>14</v>
      </c>
      <c r="B51" s="117" t="s">
        <v>73</v>
      </c>
      <c r="C51" s="118" t="s">
        <v>74</v>
      </c>
      <c r="D51" s="371" t="s">
        <v>257</v>
      </c>
      <c r="E51" s="118" t="s">
        <v>258</v>
      </c>
      <c r="F51" s="121" t="s">
        <v>77</v>
      </c>
      <c r="G51" s="118" t="s">
        <v>78</v>
      </c>
      <c r="H51" s="118" t="s">
        <v>210</v>
      </c>
      <c r="I51" s="118" t="s">
        <v>80</v>
      </c>
      <c r="J51" s="122" t="s">
        <v>243</v>
      </c>
      <c r="K51" s="122" t="s">
        <v>244</v>
      </c>
      <c r="L51" s="122" t="s">
        <v>244</v>
      </c>
      <c r="M51" s="122" t="s">
        <v>244</v>
      </c>
      <c r="N51" s="122" t="s">
        <v>82</v>
      </c>
      <c r="O51" s="118" t="s">
        <v>194</v>
      </c>
      <c r="P51" s="118" t="s">
        <v>194</v>
      </c>
      <c r="Q51" s="118" t="s">
        <v>219</v>
      </c>
      <c r="R51" s="283" t="s">
        <v>97</v>
      </c>
      <c r="S51" s="284" t="s">
        <v>97</v>
      </c>
      <c r="T51" s="284" t="s">
        <v>110</v>
      </c>
      <c r="U51" s="284" t="s">
        <v>111</v>
      </c>
      <c r="V51" s="284" t="s">
        <v>112</v>
      </c>
      <c r="W51" s="128" t="s">
        <v>88</v>
      </c>
      <c r="X51" s="129">
        <v>45957</v>
      </c>
      <c r="Y51" s="128" t="s">
        <v>256</v>
      </c>
      <c r="Z51" s="379" t="s">
        <v>232</v>
      </c>
      <c r="AA51" s="9"/>
      <c r="AB51" s="9"/>
    </row>
    <row r="52" spans="1:28" ht="75" customHeight="1" x14ac:dyDescent="0.25">
      <c r="A52" s="117">
        <v>15</v>
      </c>
      <c r="B52" s="117" t="s">
        <v>73</v>
      </c>
      <c r="C52" s="118" t="s">
        <v>74</v>
      </c>
      <c r="D52" s="118" t="s">
        <v>259</v>
      </c>
      <c r="E52" s="118" t="s">
        <v>259</v>
      </c>
      <c r="F52" s="121" t="s">
        <v>77</v>
      </c>
      <c r="G52" s="118" t="s">
        <v>78</v>
      </c>
      <c r="H52" s="118" t="s">
        <v>79</v>
      </c>
      <c r="I52" s="118" t="s">
        <v>164</v>
      </c>
      <c r="J52" s="149" t="s">
        <v>255</v>
      </c>
      <c r="K52" s="122" t="s">
        <v>244</v>
      </c>
      <c r="L52" s="122" t="s">
        <v>244</v>
      </c>
      <c r="M52" s="122" t="s">
        <v>244</v>
      </c>
      <c r="N52" s="122" t="s">
        <v>244</v>
      </c>
      <c r="O52" s="118" t="s">
        <v>93</v>
      </c>
      <c r="P52" s="118" t="s">
        <v>93</v>
      </c>
      <c r="Q52" s="118" t="s">
        <v>121</v>
      </c>
      <c r="R52" s="283" t="s">
        <v>97</v>
      </c>
      <c r="S52" s="284" t="s">
        <v>97</v>
      </c>
      <c r="T52" s="284" t="s">
        <v>110</v>
      </c>
      <c r="U52" s="284" t="s">
        <v>111</v>
      </c>
      <c r="V52" s="284" t="s">
        <v>112</v>
      </c>
      <c r="W52" s="128" t="s">
        <v>252</v>
      </c>
      <c r="X52" s="129">
        <v>45957</v>
      </c>
      <c r="Y52" s="128" t="s">
        <v>256</v>
      </c>
      <c r="Z52" s="379" t="s">
        <v>232</v>
      </c>
      <c r="AA52" s="9"/>
      <c r="AB52" s="9"/>
    </row>
    <row r="53" spans="1:28" ht="75" customHeight="1" x14ac:dyDescent="0.25">
      <c r="A53" s="117">
        <v>16</v>
      </c>
      <c r="B53" s="117" t="s">
        <v>73</v>
      </c>
      <c r="C53" s="118" t="s">
        <v>248</v>
      </c>
      <c r="D53" s="371" t="s">
        <v>260</v>
      </c>
      <c r="E53" s="295" t="s">
        <v>261</v>
      </c>
      <c r="F53" s="121" t="s">
        <v>77</v>
      </c>
      <c r="G53" s="118" t="s">
        <v>209</v>
      </c>
      <c r="H53" s="118" t="s">
        <v>79</v>
      </c>
      <c r="I53" s="118" t="s">
        <v>80</v>
      </c>
      <c r="J53" s="122" t="s">
        <v>243</v>
      </c>
      <c r="K53" s="122" t="s">
        <v>244</v>
      </c>
      <c r="L53" s="122" t="s">
        <v>244</v>
      </c>
      <c r="M53" s="122" t="s">
        <v>244</v>
      </c>
      <c r="N53" s="122" t="s">
        <v>244</v>
      </c>
      <c r="O53" s="118" t="s">
        <v>194</v>
      </c>
      <c r="P53" s="118" t="s">
        <v>194</v>
      </c>
      <c r="Q53" s="118" t="s">
        <v>173</v>
      </c>
      <c r="R53" s="283" t="s">
        <v>262</v>
      </c>
      <c r="S53" s="284" t="s">
        <v>263</v>
      </c>
      <c r="T53" s="284" t="s">
        <v>280</v>
      </c>
      <c r="U53" s="284" t="s">
        <v>281</v>
      </c>
      <c r="V53" s="284" t="s">
        <v>282</v>
      </c>
      <c r="W53" s="128" t="s">
        <v>252</v>
      </c>
      <c r="X53" s="129">
        <v>45957</v>
      </c>
      <c r="Y53" s="128" t="s">
        <v>256</v>
      </c>
      <c r="Z53" s="379"/>
      <c r="AA53" s="9" t="s">
        <v>5</v>
      </c>
      <c r="AB53" s="9" t="s">
        <v>232</v>
      </c>
    </row>
    <row r="54" spans="1:28" ht="75" customHeight="1" x14ac:dyDescent="0.25">
      <c r="A54" s="117">
        <v>17</v>
      </c>
      <c r="B54" s="117" t="s">
        <v>73</v>
      </c>
      <c r="C54" s="118" t="s">
        <v>74</v>
      </c>
      <c r="D54" s="375" t="s">
        <v>264</v>
      </c>
      <c r="E54" s="286" t="s">
        <v>265</v>
      </c>
      <c r="F54" s="376" t="s">
        <v>77</v>
      </c>
      <c r="G54" s="118" t="s">
        <v>78</v>
      </c>
      <c r="H54" s="118" t="s">
        <v>210</v>
      </c>
      <c r="I54" s="118" t="s">
        <v>80</v>
      </c>
      <c r="J54" s="122" t="s">
        <v>255</v>
      </c>
      <c r="K54" s="122" t="s">
        <v>244</v>
      </c>
      <c r="L54" s="122" t="s">
        <v>244</v>
      </c>
      <c r="M54" s="122" t="s">
        <v>244</v>
      </c>
      <c r="N54" s="122" t="s">
        <v>244</v>
      </c>
      <c r="O54" s="118" t="s">
        <v>194</v>
      </c>
      <c r="P54" s="118" t="s">
        <v>194</v>
      </c>
      <c r="Q54" s="118" t="s">
        <v>173</v>
      </c>
      <c r="R54" s="283" t="s">
        <v>87</v>
      </c>
      <c r="S54" s="284" t="s">
        <v>106</v>
      </c>
      <c r="T54" s="284" t="s">
        <v>107</v>
      </c>
      <c r="U54" s="284" t="s">
        <v>108</v>
      </c>
      <c r="V54" s="284" t="s">
        <v>109</v>
      </c>
      <c r="W54" s="128" t="s">
        <v>252</v>
      </c>
      <c r="X54" s="129">
        <v>45957</v>
      </c>
      <c r="Y54" s="128" t="s">
        <v>256</v>
      </c>
      <c r="Z54" s="379"/>
      <c r="AA54" s="9" t="s">
        <v>232</v>
      </c>
      <c r="AB54" s="9"/>
    </row>
    <row r="55" spans="1:28" ht="75" customHeight="1" x14ac:dyDescent="0.25">
      <c r="A55" s="117">
        <v>18</v>
      </c>
      <c r="B55" s="117" t="s">
        <v>73</v>
      </c>
      <c r="C55" s="118" t="s">
        <v>74</v>
      </c>
      <c r="D55" s="377" t="s">
        <v>266</v>
      </c>
      <c r="E55" s="378" t="s">
        <v>267</v>
      </c>
      <c r="F55" s="376" t="s">
        <v>77</v>
      </c>
      <c r="G55" s="118" t="s">
        <v>78</v>
      </c>
      <c r="H55" s="118" t="s">
        <v>210</v>
      </c>
      <c r="I55" s="118" t="s">
        <v>80</v>
      </c>
      <c r="J55" s="122" t="s">
        <v>268</v>
      </c>
      <c r="K55" s="122" t="s">
        <v>244</v>
      </c>
      <c r="L55" s="122" t="s">
        <v>244</v>
      </c>
      <c r="M55" s="122" t="s">
        <v>244</v>
      </c>
      <c r="N55" s="122" t="s">
        <v>244</v>
      </c>
      <c r="O55" s="118" t="s">
        <v>125</v>
      </c>
      <c r="P55" s="118" t="s">
        <v>125</v>
      </c>
      <c r="Q55" s="118" t="s">
        <v>247</v>
      </c>
      <c r="R55" s="283" t="s">
        <v>87</v>
      </c>
      <c r="S55" s="284" t="s">
        <v>106</v>
      </c>
      <c r="T55" s="284" t="s">
        <v>107</v>
      </c>
      <c r="U55" s="284" t="s">
        <v>108</v>
      </c>
      <c r="V55" s="284" t="s">
        <v>109</v>
      </c>
      <c r="W55" s="128" t="s">
        <v>88</v>
      </c>
      <c r="X55" s="129">
        <v>45961</v>
      </c>
      <c r="Y55" s="128" t="s">
        <v>256</v>
      </c>
      <c r="Z55" s="379"/>
      <c r="AA55" s="9" t="s">
        <v>232</v>
      </c>
      <c r="AB55" s="9"/>
    </row>
    <row r="56" spans="1:28" ht="75" customHeight="1" x14ac:dyDescent="0.25">
      <c r="A56" s="117">
        <v>19</v>
      </c>
      <c r="B56" s="117" t="s">
        <v>73</v>
      </c>
      <c r="C56" s="118" t="s">
        <v>74</v>
      </c>
      <c r="D56" s="377" t="s">
        <v>269</v>
      </c>
      <c r="E56" s="118" t="s">
        <v>270</v>
      </c>
      <c r="F56" s="121" t="s">
        <v>77</v>
      </c>
      <c r="G56" s="118" t="s">
        <v>78</v>
      </c>
      <c r="H56" s="118" t="s">
        <v>96</v>
      </c>
      <c r="I56" s="118" t="s">
        <v>80</v>
      </c>
      <c r="J56" s="122" t="s">
        <v>243</v>
      </c>
      <c r="K56" s="122" t="s">
        <v>244</v>
      </c>
      <c r="L56" s="122" t="s">
        <v>244</v>
      </c>
      <c r="M56" s="122" t="s">
        <v>244</v>
      </c>
      <c r="N56" s="122" t="s">
        <v>244</v>
      </c>
      <c r="O56" s="118" t="s">
        <v>143</v>
      </c>
      <c r="P56" s="118" t="s">
        <v>143</v>
      </c>
      <c r="Q56" s="118" t="s">
        <v>247</v>
      </c>
      <c r="R56" s="126" t="s">
        <v>87</v>
      </c>
      <c r="S56" s="135" t="s">
        <v>106</v>
      </c>
      <c r="T56" s="135" t="s">
        <v>107</v>
      </c>
      <c r="U56" s="135" t="s">
        <v>108</v>
      </c>
      <c r="V56" s="135" t="s">
        <v>109</v>
      </c>
      <c r="W56" s="128" t="s">
        <v>252</v>
      </c>
      <c r="X56" s="129">
        <v>45979</v>
      </c>
      <c r="Y56" s="128" t="s">
        <v>256</v>
      </c>
      <c r="Z56" s="379"/>
      <c r="AA56" s="9" t="s">
        <v>232</v>
      </c>
      <c r="AB56" s="9"/>
    </row>
    <row r="57" spans="1:28" ht="75" customHeight="1" x14ac:dyDescent="0.25">
      <c r="A57" s="117">
        <v>20</v>
      </c>
      <c r="B57" s="117" t="s">
        <v>73</v>
      </c>
      <c r="C57" s="118" t="s">
        <v>74</v>
      </c>
      <c r="D57" s="155" t="s">
        <v>271</v>
      </c>
      <c r="E57" s="118" t="s">
        <v>272</v>
      </c>
      <c r="F57" s="121" t="s">
        <v>77</v>
      </c>
      <c r="G57" s="118" t="s">
        <v>78</v>
      </c>
      <c r="H57" s="118" t="s">
        <v>96</v>
      </c>
      <c r="I57" s="118" t="s">
        <v>80</v>
      </c>
      <c r="J57" s="122" t="s">
        <v>268</v>
      </c>
      <c r="K57" s="122" t="s">
        <v>244</v>
      </c>
      <c r="L57" s="122" t="s">
        <v>244</v>
      </c>
      <c r="M57" s="122" t="s">
        <v>244</v>
      </c>
      <c r="N57" s="122" t="s">
        <v>244</v>
      </c>
      <c r="O57" s="118" t="s">
        <v>125</v>
      </c>
      <c r="P57" s="118" t="s">
        <v>125</v>
      </c>
      <c r="Q57" s="118" t="s">
        <v>247</v>
      </c>
      <c r="R57" s="126" t="s">
        <v>87</v>
      </c>
      <c r="S57" s="135" t="s">
        <v>106</v>
      </c>
      <c r="T57" s="135" t="s">
        <v>107</v>
      </c>
      <c r="U57" s="135" t="s">
        <v>108</v>
      </c>
      <c r="V57" s="135" t="s">
        <v>109</v>
      </c>
      <c r="W57" s="128" t="s">
        <v>252</v>
      </c>
      <c r="X57" s="129">
        <v>45979</v>
      </c>
      <c r="Y57" s="128" t="s">
        <v>256</v>
      </c>
      <c r="Z57" s="379"/>
      <c r="AA57" s="9" t="s">
        <v>232</v>
      </c>
      <c r="AB57" s="9"/>
    </row>
    <row r="58" spans="1:28" ht="75" customHeight="1" x14ac:dyDescent="0.25">
      <c r="A58" s="117">
        <v>21</v>
      </c>
      <c r="B58" s="117" t="s">
        <v>73</v>
      </c>
      <c r="C58" s="118" t="s">
        <v>74</v>
      </c>
      <c r="D58" s="155" t="s">
        <v>273</v>
      </c>
      <c r="E58" s="118" t="s">
        <v>274</v>
      </c>
      <c r="F58" s="121" t="s">
        <v>77</v>
      </c>
      <c r="G58" s="118" t="s">
        <v>78</v>
      </c>
      <c r="H58" s="118" t="s">
        <v>96</v>
      </c>
      <c r="I58" s="118" t="s">
        <v>80</v>
      </c>
      <c r="J58" s="122" t="s">
        <v>275</v>
      </c>
      <c r="K58" s="122" t="s">
        <v>244</v>
      </c>
      <c r="L58" s="122" t="s">
        <v>244</v>
      </c>
      <c r="M58" s="122" t="s">
        <v>244</v>
      </c>
      <c r="N58" s="122" t="s">
        <v>244</v>
      </c>
      <c r="O58" s="118" t="s">
        <v>125</v>
      </c>
      <c r="P58" s="118" t="s">
        <v>125</v>
      </c>
      <c r="Q58" s="118" t="s">
        <v>247</v>
      </c>
      <c r="R58" s="126" t="s">
        <v>87</v>
      </c>
      <c r="S58" s="135" t="s">
        <v>106</v>
      </c>
      <c r="T58" s="135" t="s">
        <v>107</v>
      </c>
      <c r="U58" s="135" t="s">
        <v>108</v>
      </c>
      <c r="V58" s="135" t="s">
        <v>109</v>
      </c>
      <c r="W58" s="128" t="s">
        <v>252</v>
      </c>
      <c r="X58" s="129">
        <v>45979</v>
      </c>
      <c r="Y58" s="128" t="s">
        <v>256</v>
      </c>
      <c r="Z58" s="379"/>
      <c r="AA58" s="9" t="s">
        <v>232</v>
      </c>
      <c r="AB58" s="9"/>
    </row>
    <row r="59" spans="1:28" ht="75" customHeight="1" x14ac:dyDescent="0.25">
      <c r="A59" s="117">
        <v>22</v>
      </c>
      <c r="B59" s="117" t="s">
        <v>73</v>
      </c>
      <c r="C59" s="118" t="s">
        <v>74</v>
      </c>
      <c r="D59" s="155" t="s">
        <v>276</v>
      </c>
      <c r="E59" s="118" t="s">
        <v>274</v>
      </c>
      <c r="F59" s="121" t="s">
        <v>77</v>
      </c>
      <c r="G59" s="118" t="s">
        <v>78</v>
      </c>
      <c r="H59" s="118" t="s">
        <v>96</v>
      </c>
      <c r="I59" s="118" t="s">
        <v>80</v>
      </c>
      <c r="J59" s="122" t="s">
        <v>268</v>
      </c>
      <c r="K59" s="122" t="s">
        <v>244</v>
      </c>
      <c r="L59" s="122" t="s">
        <v>244</v>
      </c>
      <c r="M59" s="122" t="s">
        <v>244</v>
      </c>
      <c r="N59" s="122" t="s">
        <v>244</v>
      </c>
      <c r="O59" s="118" t="s">
        <v>125</v>
      </c>
      <c r="P59" s="118" t="s">
        <v>125</v>
      </c>
      <c r="Q59" s="118" t="s">
        <v>247</v>
      </c>
      <c r="R59" s="126" t="s">
        <v>87</v>
      </c>
      <c r="S59" s="135" t="s">
        <v>106</v>
      </c>
      <c r="T59" s="135" t="s">
        <v>107</v>
      </c>
      <c r="U59" s="135" t="s">
        <v>108</v>
      </c>
      <c r="V59" s="135" t="s">
        <v>109</v>
      </c>
      <c r="W59" s="128" t="s">
        <v>252</v>
      </c>
      <c r="X59" s="129">
        <v>45979</v>
      </c>
      <c r="Y59" s="128" t="s">
        <v>256</v>
      </c>
      <c r="Z59" s="379"/>
      <c r="AA59" s="9" t="s">
        <v>232</v>
      </c>
      <c r="AB59" s="9"/>
    </row>
  </sheetData>
  <protectedRanges>
    <protectedRange sqref="R6:R11" name="Rango5"/>
    <protectedRange sqref="R12:R27" name="Rango5_1"/>
    <protectedRange sqref="R28:R40" name="Rango5_2"/>
    <protectedRange sqref="R41:R46" name="Rango5_3"/>
    <protectedRange sqref="R47:R59" name="Rango5_5"/>
  </protectedRanges>
  <conditionalFormatting sqref="A41:D59">
    <cfRule type="cellIs" dxfId="41" priority="1" operator="equal">
      <formula>""</formula>
    </cfRule>
  </conditionalFormatting>
  <conditionalFormatting sqref="A6:Q11">
    <cfRule type="cellIs" dxfId="40" priority="1835" operator="equal">
      <formula>""</formula>
    </cfRule>
  </conditionalFormatting>
  <conditionalFormatting sqref="A28:Q40">
    <cfRule type="cellIs" dxfId="39" priority="1159" operator="equal">
      <formula>""</formula>
    </cfRule>
  </conditionalFormatting>
  <conditionalFormatting sqref="C13:C27">
    <cfRule type="cellIs" dxfId="38" priority="1635" operator="equal">
      <formula>""</formula>
    </cfRule>
  </conditionalFormatting>
  <conditionalFormatting sqref="C12:D12">
    <cfRule type="cellIs" dxfId="37" priority="1638" operator="equal">
      <formula>""</formula>
    </cfRule>
  </conditionalFormatting>
  <conditionalFormatting sqref="D13">
    <cfRule type="cellIs" dxfId="36" priority="1637" operator="equal">
      <formula>""</formula>
    </cfRule>
  </conditionalFormatting>
  <conditionalFormatting sqref="D14:E27">
    <cfRule type="cellIs" dxfId="35" priority="1173" operator="equal">
      <formula>""</formula>
    </cfRule>
  </conditionalFormatting>
  <conditionalFormatting sqref="E12:E13">
    <cfRule type="cellIs" dxfId="34" priority="1636" operator="equal">
      <formula>""</formula>
    </cfRule>
  </conditionalFormatting>
  <conditionalFormatting sqref="E47:E52">
    <cfRule type="cellIs" dxfId="33" priority="3" operator="equal">
      <formula>""</formula>
    </cfRule>
  </conditionalFormatting>
  <conditionalFormatting sqref="E56:E59">
    <cfRule type="cellIs" dxfId="32" priority="2" operator="equal">
      <formula>""</formula>
    </cfRule>
  </conditionalFormatting>
  <conditionalFormatting sqref="F12:Q23 A12:B27 F24:G24 F25:Q27">
    <cfRule type="cellIs" dxfId="31" priority="1632" operator="equal">
      <formula>""</formula>
    </cfRule>
  </conditionalFormatting>
  <conditionalFormatting sqref="F41:Q59">
    <cfRule type="cellIs" dxfId="30" priority="4" operator="equal">
      <formula>""</formula>
    </cfRule>
  </conditionalFormatting>
  <conditionalFormatting sqref="I24:Q24">
    <cfRule type="cellIs" dxfId="29" priority="1299" operator="equal">
      <formula>""</formula>
    </cfRule>
  </conditionalFormatting>
  <conditionalFormatting sqref="W6:Y59">
    <cfRule type="cellIs" dxfId="28" priority="5" operator="equal">
      <formula>""</formula>
    </cfRule>
  </conditionalFormatting>
  <dataValidations count="4">
    <dataValidation type="list" allowBlank="1" showInputMessage="1" showErrorMessage="1" promptTitle="PROCESOS" sqref="K6:N11" xr:uid="{03F18822-CB32-495C-875F-FB9000A11EC0}"/>
    <dataValidation type="list" allowBlank="1" showInputMessage="1" showErrorMessage="1" sqref="C6:C11 Y6:Y7 W6:W7 F6:I11 O6:R11" xr:uid="{0265A69F-33A2-4F3E-BFBB-E109F82716F7}"/>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7EB0ACB1-857E-4732-86F8-782A9D811DE0}"/>
    <dataValidation allowBlank="1" showInputMessage="1" showErrorMessage="1" promptTitle="PROCESOS" sqref="N38:N40" xr:uid="{F3C134FA-6DBE-4035-AEF3-EDC63CD2682D}"/>
  </dataValidations>
  <hyperlinks>
    <hyperlink ref="Q32" r:id="rId1" xr:uid="{49781232-F2B9-4956-A73F-CA1CCA9A713A}"/>
    <hyperlink ref="Q29" r:id="rId2" xr:uid="{E16E7B21-B2D3-42C3-A9A5-55F14921F254}"/>
    <hyperlink ref="Q28" r:id="rId3" xr:uid="{4B6DD61A-00A2-4EA5-8112-F58F14ED8899}"/>
  </hyperlinks>
  <pageMargins left="0.7" right="0.7" top="0.75" bottom="0.75" header="0.3" footer="0.3"/>
  <pageSetup paperSize="9" orientation="portrait" r:id="rId4"/>
  <headerFooter>
    <oddFooter>&amp;C_x000D_&amp;1#&amp;"Aptos"&amp;9&amp;K000000 Etiquetado publico</oddFooter>
  </headerFooter>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DA25-3CD2-4F87-8F2C-9AF3DD2B6BB0}">
  <sheetPr>
    <tabColor theme="7" tint="-0.499984740745262"/>
  </sheetPr>
  <dimension ref="A1:BL107"/>
  <sheetViews>
    <sheetView showGridLines="0" showZeros="0" topLeftCell="AU92" zoomScale="80" zoomScaleNormal="80" workbookViewId="0">
      <selection activeCell="AY94" sqref="AY94"/>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284</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285</v>
      </c>
      <c r="C8" s="118" t="s">
        <v>181</v>
      </c>
      <c r="D8" s="140" t="s">
        <v>286</v>
      </c>
      <c r="E8" s="141" t="s">
        <v>287</v>
      </c>
      <c r="F8" s="121" t="s">
        <v>77</v>
      </c>
      <c r="G8" s="118" t="s">
        <v>209</v>
      </c>
      <c r="H8" s="118" t="s">
        <v>96</v>
      </c>
      <c r="I8" s="118" t="s">
        <v>80</v>
      </c>
      <c r="J8" s="122">
        <v>46221</v>
      </c>
      <c r="K8" s="122" t="s">
        <v>288</v>
      </c>
      <c r="L8" s="122" t="s">
        <v>288</v>
      </c>
      <c r="M8" s="122" t="s">
        <v>288</v>
      </c>
      <c r="N8" s="122" t="s">
        <v>288</v>
      </c>
      <c r="O8" s="118" t="s">
        <v>143</v>
      </c>
      <c r="P8" s="118" t="s">
        <v>143</v>
      </c>
      <c r="Q8" s="118" t="s">
        <v>173</v>
      </c>
      <c r="R8" s="123" t="s">
        <v>85</v>
      </c>
      <c r="S8" s="123" t="s">
        <v>85</v>
      </c>
      <c r="T8" s="123" t="s">
        <v>85</v>
      </c>
      <c r="U8" s="123" t="s">
        <v>85</v>
      </c>
      <c r="V8" s="123" t="s">
        <v>85</v>
      </c>
      <c r="W8" s="123" t="s">
        <v>85</v>
      </c>
      <c r="X8" s="123" t="s">
        <v>85</v>
      </c>
      <c r="Y8" s="123" t="s">
        <v>85</v>
      </c>
      <c r="Z8" s="123" t="s">
        <v>85</v>
      </c>
      <c r="AA8" s="123" t="s">
        <v>85</v>
      </c>
      <c r="AB8" s="123" t="s">
        <v>85</v>
      </c>
      <c r="AC8" s="123" t="s">
        <v>85</v>
      </c>
      <c r="AD8" s="123" t="s">
        <v>85</v>
      </c>
      <c r="AE8" s="123" t="s">
        <v>85</v>
      </c>
      <c r="AF8" s="123" t="s">
        <v>85</v>
      </c>
      <c r="AG8" s="123" t="s">
        <v>85</v>
      </c>
      <c r="AH8" s="123" t="s">
        <v>85</v>
      </c>
      <c r="AI8" s="123" t="s">
        <v>85</v>
      </c>
      <c r="AJ8" s="123" t="s">
        <v>85</v>
      </c>
      <c r="AK8" s="123" t="s">
        <v>85</v>
      </c>
      <c r="AL8" s="123" t="s">
        <v>85</v>
      </c>
      <c r="AM8" s="123" t="s">
        <v>85</v>
      </c>
      <c r="AN8" s="123" t="s">
        <v>85</v>
      </c>
      <c r="AO8" s="123" t="s">
        <v>85</v>
      </c>
      <c r="AP8" s="123" t="s">
        <v>85</v>
      </c>
      <c r="AQ8" s="124" t="s">
        <v>409</v>
      </c>
      <c r="AR8" s="125">
        <v>0</v>
      </c>
      <c r="AS8" s="125" t="s">
        <v>85</v>
      </c>
      <c r="AT8" s="126" t="s">
        <v>87</v>
      </c>
      <c r="AU8" s="127" t="s">
        <v>106</v>
      </c>
      <c r="AV8" s="127" t="s">
        <v>107</v>
      </c>
      <c r="AW8" s="127" t="s">
        <v>108</v>
      </c>
      <c r="AX8" s="127" t="s">
        <v>109</v>
      </c>
      <c r="AY8" s="128" t="s">
        <v>98</v>
      </c>
      <c r="AZ8" s="129">
        <v>46195</v>
      </c>
      <c r="BA8" s="128" t="s">
        <v>127</v>
      </c>
      <c r="BB8" s="130" t="s">
        <v>196</v>
      </c>
      <c r="BC8" s="131" t="s">
        <v>90</v>
      </c>
      <c r="BD8" s="131" t="s">
        <v>99</v>
      </c>
      <c r="BE8" s="132">
        <v>0</v>
      </c>
      <c r="BF8" s="133" t="s">
        <v>278</v>
      </c>
      <c r="BG8" s="142" t="s">
        <v>5</v>
      </c>
    </row>
    <row r="9" spans="1:60" s="134" customFormat="1" ht="78" customHeight="1" thickBot="1" x14ac:dyDescent="0.25">
      <c r="A9" s="117">
        <v>2</v>
      </c>
      <c r="B9" s="117" t="s">
        <v>285</v>
      </c>
      <c r="C9" s="118" t="s">
        <v>74</v>
      </c>
      <c r="D9" s="143" t="s">
        <v>289</v>
      </c>
      <c r="E9" s="141" t="s">
        <v>290</v>
      </c>
      <c r="F9" s="121" t="s">
        <v>77</v>
      </c>
      <c r="G9" s="118" t="s">
        <v>78</v>
      </c>
      <c r="H9" s="118" t="s">
        <v>96</v>
      </c>
      <c r="I9" s="118" t="s">
        <v>80</v>
      </c>
      <c r="J9" s="122">
        <v>46222</v>
      </c>
      <c r="K9" s="122" t="s">
        <v>288</v>
      </c>
      <c r="L9" s="122" t="s">
        <v>288</v>
      </c>
      <c r="M9" s="122" t="s">
        <v>288</v>
      </c>
      <c r="N9" s="122" t="s">
        <v>288</v>
      </c>
      <c r="O9" s="118" t="s">
        <v>143</v>
      </c>
      <c r="P9" s="118" t="s">
        <v>143</v>
      </c>
      <c r="Q9" s="118" t="s">
        <v>84</v>
      </c>
      <c r="R9" s="123" t="s">
        <v>85</v>
      </c>
      <c r="S9" s="123" t="s">
        <v>85</v>
      </c>
      <c r="T9" s="123" t="s">
        <v>85</v>
      </c>
      <c r="U9" s="123" t="s">
        <v>85</v>
      </c>
      <c r="V9" s="123" t="s">
        <v>85</v>
      </c>
      <c r="W9" s="123" t="s">
        <v>85</v>
      </c>
      <c r="X9" s="123" t="s">
        <v>85</v>
      </c>
      <c r="Y9" s="123" t="s">
        <v>85</v>
      </c>
      <c r="Z9" s="123" t="s">
        <v>85</v>
      </c>
      <c r="AA9" s="123" t="s">
        <v>85</v>
      </c>
      <c r="AB9" s="123" t="s">
        <v>85</v>
      </c>
      <c r="AC9" s="123" t="s">
        <v>85</v>
      </c>
      <c r="AD9" s="123" t="s">
        <v>85</v>
      </c>
      <c r="AE9" s="123" t="s">
        <v>85</v>
      </c>
      <c r="AF9" s="123" t="s">
        <v>85</v>
      </c>
      <c r="AG9" s="123" t="s">
        <v>85</v>
      </c>
      <c r="AH9" s="123" t="s">
        <v>85</v>
      </c>
      <c r="AI9" s="123" t="s">
        <v>85</v>
      </c>
      <c r="AJ9" s="123" t="s">
        <v>85</v>
      </c>
      <c r="AK9" s="123" t="s">
        <v>85</v>
      </c>
      <c r="AL9" s="123" t="s">
        <v>85</v>
      </c>
      <c r="AM9" s="123" t="s">
        <v>85</v>
      </c>
      <c r="AN9" s="123" t="s">
        <v>85</v>
      </c>
      <c r="AO9" s="123" t="s">
        <v>85</v>
      </c>
      <c r="AP9" s="123" t="s">
        <v>85</v>
      </c>
      <c r="AQ9" s="124" t="s">
        <v>409</v>
      </c>
      <c r="AR9" s="125">
        <v>0</v>
      </c>
      <c r="AS9" s="125" t="s">
        <v>85</v>
      </c>
      <c r="AT9" s="126" t="s">
        <v>97</v>
      </c>
      <c r="AU9" s="135" t="s">
        <v>97</v>
      </c>
      <c r="AV9" s="135" t="s">
        <v>110</v>
      </c>
      <c r="AW9" s="135" t="s">
        <v>111</v>
      </c>
      <c r="AX9" s="135" t="s">
        <v>112</v>
      </c>
      <c r="AY9" s="128" t="s">
        <v>88</v>
      </c>
      <c r="AZ9" s="129">
        <v>46195</v>
      </c>
      <c r="BA9" s="128" t="s">
        <v>89</v>
      </c>
      <c r="BB9" s="130" t="s">
        <v>99</v>
      </c>
      <c r="BC9" s="131" t="s">
        <v>90</v>
      </c>
      <c r="BD9" s="131" t="s">
        <v>90</v>
      </c>
      <c r="BE9" s="136">
        <v>0</v>
      </c>
      <c r="BF9" s="133" t="s">
        <v>279</v>
      </c>
      <c r="BG9" s="117" t="s">
        <v>5</v>
      </c>
    </row>
    <row r="10" spans="1:60" s="134" customFormat="1" ht="66.75" customHeight="1" thickBot="1" x14ac:dyDescent="0.25">
      <c r="A10" s="117">
        <v>3</v>
      </c>
      <c r="B10" s="117" t="s">
        <v>285</v>
      </c>
      <c r="C10" s="118" t="s">
        <v>74</v>
      </c>
      <c r="D10" s="147" t="s">
        <v>291</v>
      </c>
      <c r="E10" s="405" t="s">
        <v>292</v>
      </c>
      <c r="F10" s="148" t="s">
        <v>77</v>
      </c>
      <c r="G10" s="118" t="s">
        <v>78</v>
      </c>
      <c r="H10" s="118" t="s">
        <v>96</v>
      </c>
      <c r="I10" s="118" t="s">
        <v>80</v>
      </c>
      <c r="J10" s="122">
        <v>46221</v>
      </c>
      <c r="K10" s="122" t="s">
        <v>288</v>
      </c>
      <c r="L10" s="122" t="s">
        <v>288</v>
      </c>
      <c r="M10" s="122" t="s">
        <v>288</v>
      </c>
      <c r="N10" s="122" t="s">
        <v>288</v>
      </c>
      <c r="O10" s="118" t="s">
        <v>143</v>
      </c>
      <c r="P10" s="118" t="s">
        <v>143</v>
      </c>
      <c r="Q10" s="118" t="s">
        <v>245</v>
      </c>
      <c r="R10" s="123" t="s">
        <v>85</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
        <v>409</v>
      </c>
      <c r="AR10" s="150">
        <v>0</v>
      </c>
      <c r="AS10" s="125" t="s">
        <v>85</v>
      </c>
      <c r="AT10" s="145" t="s">
        <v>97</v>
      </c>
      <c r="AU10" s="135" t="s">
        <v>97</v>
      </c>
      <c r="AV10" s="135" t="s">
        <v>110</v>
      </c>
      <c r="AW10" s="135" t="s">
        <v>111</v>
      </c>
      <c r="AX10" s="135" t="s">
        <v>112</v>
      </c>
      <c r="AY10" s="128" t="s">
        <v>252</v>
      </c>
      <c r="AZ10" s="129">
        <v>46195</v>
      </c>
      <c r="BA10" s="128" t="s">
        <v>89</v>
      </c>
      <c r="BB10" s="130" t="s">
        <v>99</v>
      </c>
      <c r="BC10" s="131" t="s">
        <v>90</v>
      </c>
      <c r="BD10" s="131" t="s">
        <v>90</v>
      </c>
      <c r="BE10" s="153">
        <v>0</v>
      </c>
      <c r="BF10" s="133" t="s">
        <v>279</v>
      </c>
      <c r="BG10" s="146" t="s">
        <v>5</v>
      </c>
    </row>
    <row r="11" spans="1:60" s="134" customFormat="1" ht="66.75" customHeight="1" thickBot="1" x14ac:dyDescent="0.25">
      <c r="A11" s="117">
        <v>4</v>
      </c>
      <c r="B11" s="117" t="s">
        <v>285</v>
      </c>
      <c r="C11" s="118" t="s">
        <v>74</v>
      </c>
      <c r="D11" s="147" t="s">
        <v>293</v>
      </c>
      <c r="E11" s="405" t="s">
        <v>294</v>
      </c>
      <c r="F11" s="148" t="s">
        <v>77</v>
      </c>
      <c r="G11" s="118" t="s">
        <v>78</v>
      </c>
      <c r="H11" s="118" t="s">
        <v>210</v>
      </c>
      <c r="I11" s="118" t="s">
        <v>80</v>
      </c>
      <c r="J11" s="122">
        <v>46221</v>
      </c>
      <c r="K11" s="122" t="s">
        <v>288</v>
      </c>
      <c r="L11" s="122" t="s">
        <v>288</v>
      </c>
      <c r="M11" s="122" t="s">
        <v>288</v>
      </c>
      <c r="N11" s="122" t="s">
        <v>288</v>
      </c>
      <c r="O11" s="118" t="s">
        <v>143</v>
      </c>
      <c r="P11" s="118" t="s">
        <v>143</v>
      </c>
      <c r="Q11" s="118" t="s">
        <v>245</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
        <v>409</v>
      </c>
      <c r="AR11" s="150">
        <v>0</v>
      </c>
      <c r="AS11" s="125" t="s">
        <v>85</v>
      </c>
      <c r="AT11" s="145" t="s">
        <v>97</v>
      </c>
      <c r="AU11" s="135" t="s">
        <v>97</v>
      </c>
      <c r="AV11" s="135" t="s">
        <v>110</v>
      </c>
      <c r="AW11" s="135" t="s">
        <v>111</v>
      </c>
      <c r="AX11" s="135" t="s">
        <v>112</v>
      </c>
      <c r="AY11" s="128" t="s">
        <v>88</v>
      </c>
      <c r="AZ11" s="129">
        <v>46195</v>
      </c>
      <c r="BA11" s="128" t="s">
        <v>89</v>
      </c>
      <c r="BB11" s="130" t="s">
        <v>99</v>
      </c>
      <c r="BC11" s="131" t="s">
        <v>90</v>
      </c>
      <c r="BD11" s="131" t="s">
        <v>90</v>
      </c>
      <c r="BE11" s="153">
        <v>0</v>
      </c>
      <c r="BF11" s="133" t="s">
        <v>279</v>
      </c>
      <c r="BG11" s="146" t="s">
        <v>5</v>
      </c>
    </row>
    <row r="12" spans="1:60" s="134" customFormat="1" ht="138.75" customHeight="1" thickBot="1" x14ac:dyDescent="0.25">
      <c r="A12" s="117">
        <v>5</v>
      </c>
      <c r="B12" s="117" t="s">
        <v>285</v>
      </c>
      <c r="C12" s="118" t="s">
        <v>74</v>
      </c>
      <c r="D12" s="147" t="s">
        <v>295</v>
      </c>
      <c r="E12" s="405" t="s">
        <v>296</v>
      </c>
      <c r="F12" s="148" t="s">
        <v>77</v>
      </c>
      <c r="G12" s="118" t="s">
        <v>199</v>
      </c>
      <c r="H12" s="118" t="s">
        <v>297</v>
      </c>
      <c r="I12" s="118" t="s">
        <v>80</v>
      </c>
      <c r="J12" s="122">
        <v>46218</v>
      </c>
      <c r="K12" s="122" t="s">
        <v>288</v>
      </c>
      <c r="L12" s="122" t="s">
        <v>288</v>
      </c>
      <c r="M12" s="122" t="s">
        <v>288</v>
      </c>
      <c r="N12" s="122" t="s">
        <v>288</v>
      </c>
      <c r="O12" s="118" t="s">
        <v>143</v>
      </c>
      <c r="P12" s="118" t="s">
        <v>143</v>
      </c>
      <c r="Q12" s="118" t="s">
        <v>245</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
        <v>409</v>
      </c>
      <c r="AR12" s="150">
        <v>0</v>
      </c>
      <c r="AS12" s="125" t="s">
        <v>85</v>
      </c>
      <c r="AT12" s="145" t="s">
        <v>97</v>
      </c>
      <c r="AU12" s="135" t="s">
        <v>97</v>
      </c>
      <c r="AV12" s="135" t="s">
        <v>110</v>
      </c>
      <c r="AW12" s="135" t="s">
        <v>111</v>
      </c>
      <c r="AX12" s="135" t="s">
        <v>112</v>
      </c>
      <c r="AY12" s="128" t="s">
        <v>88</v>
      </c>
      <c r="AZ12" s="129">
        <v>46195</v>
      </c>
      <c r="BA12" s="128" t="s">
        <v>89</v>
      </c>
      <c r="BB12" s="130" t="s">
        <v>99</v>
      </c>
      <c r="BC12" s="131" t="s">
        <v>90</v>
      </c>
      <c r="BD12" s="131" t="s">
        <v>90</v>
      </c>
      <c r="BE12" s="153">
        <v>0</v>
      </c>
      <c r="BF12" s="133" t="s">
        <v>279</v>
      </c>
      <c r="BG12" s="146" t="s">
        <v>5</v>
      </c>
    </row>
    <row r="13" spans="1:60" s="134" customFormat="1" ht="66.75" customHeight="1" thickBot="1" x14ac:dyDescent="0.25">
      <c r="A13" s="117">
        <v>6</v>
      </c>
      <c r="B13" s="117" t="s">
        <v>285</v>
      </c>
      <c r="C13" s="118" t="s">
        <v>74</v>
      </c>
      <c r="D13" s="147" t="s">
        <v>298</v>
      </c>
      <c r="E13" s="405" t="s">
        <v>299</v>
      </c>
      <c r="F13" s="148" t="s">
        <v>77</v>
      </c>
      <c r="G13" s="118" t="s">
        <v>78</v>
      </c>
      <c r="H13" s="118" t="s">
        <v>124</v>
      </c>
      <c r="I13" s="118" t="s">
        <v>80</v>
      </c>
      <c r="J13" s="122">
        <v>46218</v>
      </c>
      <c r="K13" s="122" t="s">
        <v>288</v>
      </c>
      <c r="L13" s="122" t="s">
        <v>288</v>
      </c>
      <c r="M13" s="122" t="s">
        <v>288</v>
      </c>
      <c r="N13" s="122" t="s">
        <v>288</v>
      </c>
      <c r="O13" s="118" t="s">
        <v>194</v>
      </c>
      <c r="P13" s="118" t="s">
        <v>194</v>
      </c>
      <c r="Q13" s="118" t="s">
        <v>245</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
        <v>409</v>
      </c>
      <c r="AR13" s="150">
        <v>0</v>
      </c>
      <c r="AS13" s="125" t="s">
        <v>85</v>
      </c>
      <c r="AT13" s="145" t="s">
        <v>97</v>
      </c>
      <c r="AU13" s="135" t="s">
        <v>97</v>
      </c>
      <c r="AV13" s="135" t="s">
        <v>110</v>
      </c>
      <c r="AW13" s="135" t="s">
        <v>111</v>
      </c>
      <c r="AX13" s="135" t="s">
        <v>112</v>
      </c>
      <c r="AY13" s="128" t="s">
        <v>88</v>
      </c>
      <c r="AZ13" s="129">
        <v>46195</v>
      </c>
      <c r="BA13" s="128" t="s">
        <v>89</v>
      </c>
      <c r="BB13" s="130" t="s">
        <v>99</v>
      </c>
      <c r="BC13" s="131" t="s">
        <v>90</v>
      </c>
      <c r="BD13" s="131" t="s">
        <v>90</v>
      </c>
      <c r="BE13" s="153">
        <v>0</v>
      </c>
      <c r="BF13" s="133" t="s">
        <v>279</v>
      </c>
      <c r="BG13" s="146" t="s">
        <v>5</v>
      </c>
    </row>
    <row r="14" spans="1:60" s="134" customFormat="1" ht="34.5" customHeight="1" thickBot="1" x14ac:dyDescent="0.25">
      <c r="A14" s="117">
        <v>7</v>
      </c>
      <c r="B14" s="117" t="s">
        <v>285</v>
      </c>
      <c r="C14" s="118" t="s">
        <v>74</v>
      </c>
      <c r="D14" s="143" t="s">
        <v>300</v>
      </c>
      <c r="E14" s="405" t="s">
        <v>301</v>
      </c>
      <c r="F14" s="121" t="s">
        <v>77</v>
      </c>
      <c r="G14" s="118" t="s">
        <v>199</v>
      </c>
      <c r="H14" s="118" t="s">
        <v>210</v>
      </c>
      <c r="I14" s="118" t="s">
        <v>80</v>
      </c>
      <c r="J14" s="122">
        <v>46219</v>
      </c>
      <c r="K14" s="122" t="s">
        <v>288</v>
      </c>
      <c r="L14" s="122" t="s">
        <v>288</v>
      </c>
      <c r="M14" s="122" t="s">
        <v>288</v>
      </c>
      <c r="N14" s="122" t="s">
        <v>288</v>
      </c>
      <c r="O14" s="118" t="s">
        <v>143</v>
      </c>
      <c r="P14" s="118" t="s">
        <v>143</v>
      </c>
      <c r="Q14" s="118" t="s">
        <v>173</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
        <v>409</v>
      </c>
      <c r="AR14" s="125">
        <v>0</v>
      </c>
      <c r="AS14" s="125" t="s">
        <v>85</v>
      </c>
      <c r="AT14" s="126" t="s">
        <v>97</v>
      </c>
      <c r="AU14" s="135" t="s">
        <v>97</v>
      </c>
      <c r="AV14" s="135" t="s">
        <v>110</v>
      </c>
      <c r="AW14" s="135" t="s">
        <v>111</v>
      </c>
      <c r="AX14" s="135" t="s">
        <v>112</v>
      </c>
      <c r="AY14" s="128" t="s">
        <v>98</v>
      </c>
      <c r="AZ14" s="129">
        <v>46195</v>
      </c>
      <c r="BA14" s="128" t="s">
        <v>127</v>
      </c>
      <c r="BB14" s="130" t="s">
        <v>99</v>
      </c>
      <c r="BC14" s="131" t="s">
        <v>99</v>
      </c>
      <c r="BD14" s="131" t="s">
        <v>99</v>
      </c>
      <c r="BE14" s="136">
        <v>0</v>
      </c>
      <c r="BF14" s="133" t="s">
        <v>279</v>
      </c>
      <c r="BG14" s="117" t="s">
        <v>5</v>
      </c>
    </row>
    <row r="15" spans="1:60" s="134" customFormat="1" ht="100.5" customHeight="1" thickBot="1" x14ac:dyDescent="0.25">
      <c r="A15" s="117">
        <v>8</v>
      </c>
      <c r="B15" s="117" t="s">
        <v>285</v>
      </c>
      <c r="C15" s="118" t="s">
        <v>74</v>
      </c>
      <c r="D15" s="143" t="s">
        <v>302</v>
      </c>
      <c r="E15" s="156" t="s">
        <v>303</v>
      </c>
      <c r="F15" s="121" t="s">
        <v>77</v>
      </c>
      <c r="G15" s="118" t="s">
        <v>78</v>
      </c>
      <c r="H15" s="118" t="s">
        <v>210</v>
      </c>
      <c r="I15" s="118" t="s">
        <v>80</v>
      </c>
      <c r="J15" s="122">
        <v>46219</v>
      </c>
      <c r="K15" s="122" t="s">
        <v>288</v>
      </c>
      <c r="L15" s="122" t="s">
        <v>288</v>
      </c>
      <c r="M15" s="122" t="s">
        <v>288</v>
      </c>
      <c r="N15" s="122" t="s">
        <v>288</v>
      </c>
      <c r="O15" s="118" t="s">
        <v>143</v>
      </c>
      <c r="P15" s="118" t="s">
        <v>143</v>
      </c>
      <c r="Q15" s="118" t="s">
        <v>173</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
        <v>409</v>
      </c>
      <c r="AR15" s="125">
        <v>0</v>
      </c>
      <c r="AS15" s="125" t="s">
        <v>85</v>
      </c>
      <c r="AT15" s="126" t="s">
        <v>97</v>
      </c>
      <c r="AU15" s="135" t="s">
        <v>97</v>
      </c>
      <c r="AV15" s="135" t="s">
        <v>110</v>
      </c>
      <c r="AW15" s="135" t="s">
        <v>111</v>
      </c>
      <c r="AX15" s="135" t="s">
        <v>112</v>
      </c>
      <c r="AY15" s="128" t="s">
        <v>98</v>
      </c>
      <c r="AZ15" s="129">
        <v>46195</v>
      </c>
      <c r="BA15" s="128" t="s">
        <v>127</v>
      </c>
      <c r="BB15" s="130" t="s">
        <v>99</v>
      </c>
      <c r="BC15" s="131" t="s">
        <v>99</v>
      </c>
      <c r="BD15" s="131" t="s">
        <v>99</v>
      </c>
      <c r="BE15" s="136">
        <v>0</v>
      </c>
      <c r="BF15" s="133" t="s">
        <v>279</v>
      </c>
      <c r="BG15" s="117" t="s">
        <v>5</v>
      </c>
    </row>
    <row r="16" spans="1:60" s="134" customFormat="1" ht="60" customHeight="1" thickBot="1" x14ac:dyDescent="0.25">
      <c r="A16" s="117">
        <v>9</v>
      </c>
      <c r="B16" s="117" t="s">
        <v>285</v>
      </c>
      <c r="C16" s="118" t="s">
        <v>74</v>
      </c>
      <c r="D16" s="143" t="s">
        <v>304</v>
      </c>
      <c r="E16" s="156" t="s">
        <v>305</v>
      </c>
      <c r="F16" s="121" t="s">
        <v>77</v>
      </c>
      <c r="G16" s="118" t="s">
        <v>78</v>
      </c>
      <c r="H16" s="118" t="s">
        <v>210</v>
      </c>
      <c r="I16" s="118" t="s">
        <v>80</v>
      </c>
      <c r="J16" s="122">
        <v>46219</v>
      </c>
      <c r="K16" s="122" t="s">
        <v>288</v>
      </c>
      <c r="L16" s="122" t="s">
        <v>288</v>
      </c>
      <c r="M16" s="122" t="s">
        <v>288</v>
      </c>
      <c r="N16" s="122" t="s">
        <v>288</v>
      </c>
      <c r="O16" s="118" t="s">
        <v>143</v>
      </c>
      <c r="P16" s="118" t="s">
        <v>143</v>
      </c>
      <c r="Q16" s="118" t="s">
        <v>173</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
        <v>409</v>
      </c>
      <c r="AR16" s="125">
        <v>0</v>
      </c>
      <c r="AS16" s="125" t="s">
        <v>85</v>
      </c>
      <c r="AT16" s="126" t="s">
        <v>97</v>
      </c>
      <c r="AU16" s="135" t="s">
        <v>97</v>
      </c>
      <c r="AV16" s="135" t="s">
        <v>110</v>
      </c>
      <c r="AW16" s="135" t="s">
        <v>111</v>
      </c>
      <c r="AX16" s="135" t="s">
        <v>112</v>
      </c>
      <c r="AY16" s="128" t="s">
        <v>98</v>
      </c>
      <c r="AZ16" s="129">
        <v>46195</v>
      </c>
      <c r="BA16" s="128" t="s">
        <v>127</v>
      </c>
      <c r="BB16" s="130" t="s">
        <v>99</v>
      </c>
      <c r="BC16" s="131" t="s">
        <v>99</v>
      </c>
      <c r="BD16" s="131" t="s">
        <v>99</v>
      </c>
      <c r="BE16" s="136">
        <v>0</v>
      </c>
      <c r="BF16" s="133" t="s">
        <v>279</v>
      </c>
      <c r="BG16" s="117" t="s">
        <v>5</v>
      </c>
    </row>
    <row r="17" spans="1:59" s="134" customFormat="1" ht="65.25" customHeight="1" thickBot="1" x14ac:dyDescent="0.25">
      <c r="A17" s="117">
        <v>10</v>
      </c>
      <c r="B17" s="117" t="s">
        <v>285</v>
      </c>
      <c r="C17" s="118" t="s">
        <v>74</v>
      </c>
      <c r="D17" s="143" t="s">
        <v>306</v>
      </c>
      <c r="E17" s="156" t="s">
        <v>307</v>
      </c>
      <c r="F17" s="121" t="s">
        <v>77</v>
      </c>
      <c r="G17" s="118" t="s">
        <v>78</v>
      </c>
      <c r="H17" s="118" t="s">
        <v>210</v>
      </c>
      <c r="I17" s="118" t="s">
        <v>80</v>
      </c>
      <c r="J17" s="122">
        <v>46219</v>
      </c>
      <c r="K17" s="122" t="s">
        <v>288</v>
      </c>
      <c r="L17" s="122" t="s">
        <v>288</v>
      </c>
      <c r="M17" s="122" t="s">
        <v>288</v>
      </c>
      <c r="N17" s="122" t="s">
        <v>288</v>
      </c>
      <c r="O17" s="118" t="s">
        <v>143</v>
      </c>
      <c r="P17" s="118" t="s">
        <v>143</v>
      </c>
      <c r="Q17" s="118" t="s">
        <v>173</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
        <v>409</v>
      </c>
      <c r="AR17" s="125">
        <v>0</v>
      </c>
      <c r="AS17" s="125" t="s">
        <v>85</v>
      </c>
      <c r="AT17" s="126" t="s">
        <v>97</v>
      </c>
      <c r="AU17" s="135" t="s">
        <v>97</v>
      </c>
      <c r="AV17" s="135" t="s">
        <v>110</v>
      </c>
      <c r="AW17" s="135" t="s">
        <v>111</v>
      </c>
      <c r="AX17" s="135" t="s">
        <v>112</v>
      </c>
      <c r="AY17" s="128" t="s">
        <v>98</v>
      </c>
      <c r="AZ17" s="129">
        <v>46195</v>
      </c>
      <c r="BA17" s="128" t="s">
        <v>127</v>
      </c>
      <c r="BB17" s="130" t="s">
        <v>99</v>
      </c>
      <c r="BC17" s="131" t="s">
        <v>99</v>
      </c>
      <c r="BD17" s="131" t="s">
        <v>99</v>
      </c>
      <c r="BE17" s="136">
        <v>0</v>
      </c>
      <c r="BF17" s="133" t="s">
        <v>279</v>
      </c>
      <c r="BG17" s="117" t="s">
        <v>5</v>
      </c>
    </row>
    <row r="18" spans="1:59" s="134" customFormat="1" ht="61.5" customHeight="1" x14ac:dyDescent="0.2">
      <c r="A18" s="117">
        <v>11</v>
      </c>
      <c r="B18" s="117" t="s">
        <v>285</v>
      </c>
      <c r="C18" s="118" t="s">
        <v>74</v>
      </c>
      <c r="D18" s="143" t="s">
        <v>308</v>
      </c>
      <c r="E18" s="156" t="s">
        <v>309</v>
      </c>
      <c r="F18" s="121" t="s">
        <v>77</v>
      </c>
      <c r="G18" s="118" t="s">
        <v>78</v>
      </c>
      <c r="H18" s="118" t="s">
        <v>210</v>
      </c>
      <c r="I18" s="118" t="s">
        <v>80</v>
      </c>
      <c r="J18" s="122">
        <v>46218</v>
      </c>
      <c r="K18" s="122" t="s">
        <v>288</v>
      </c>
      <c r="L18" s="122" t="s">
        <v>288</v>
      </c>
      <c r="M18" s="122" t="s">
        <v>288</v>
      </c>
      <c r="N18" s="122" t="s">
        <v>288</v>
      </c>
      <c r="O18" s="118" t="s">
        <v>143</v>
      </c>
      <c r="P18" s="118" t="s">
        <v>143</v>
      </c>
      <c r="Q18" s="118" t="s">
        <v>173</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
        <v>409</v>
      </c>
      <c r="AR18" s="125">
        <v>0</v>
      </c>
      <c r="AS18" s="125" t="s">
        <v>85</v>
      </c>
      <c r="AT18" s="126" t="s">
        <v>97</v>
      </c>
      <c r="AU18" s="135" t="s">
        <v>97</v>
      </c>
      <c r="AV18" s="135" t="s">
        <v>110</v>
      </c>
      <c r="AW18" s="135" t="s">
        <v>111</v>
      </c>
      <c r="AX18" s="135" t="s">
        <v>112</v>
      </c>
      <c r="AY18" s="128" t="s">
        <v>98</v>
      </c>
      <c r="AZ18" s="129">
        <v>46195</v>
      </c>
      <c r="BA18" s="128" t="s">
        <v>127</v>
      </c>
      <c r="BB18" s="130" t="s">
        <v>99</v>
      </c>
      <c r="BC18" s="131" t="s">
        <v>99</v>
      </c>
      <c r="BD18" s="131" t="s">
        <v>99</v>
      </c>
      <c r="BE18" s="136">
        <v>0</v>
      </c>
      <c r="BF18" s="133" t="s">
        <v>279</v>
      </c>
      <c r="BG18" s="117" t="s">
        <v>5</v>
      </c>
    </row>
    <row r="19" spans="1:59" ht="75" customHeight="1" x14ac:dyDescent="0.25">
      <c r="A19">
        <v>1</v>
      </c>
      <c r="B19" s="18" t="s">
        <v>311</v>
      </c>
      <c r="C19" t="s">
        <v>74</v>
      </c>
      <c r="D19" t="s">
        <v>312</v>
      </c>
      <c r="E19" t="s">
        <v>313</v>
      </c>
      <c r="F19" t="s">
        <v>77</v>
      </c>
      <c r="G19" t="s">
        <v>78</v>
      </c>
      <c r="H19" t="s">
        <v>124</v>
      </c>
      <c r="I19" t="s">
        <v>80</v>
      </c>
      <c r="J19">
        <v>46221</v>
      </c>
      <c r="K19" t="s">
        <v>288</v>
      </c>
      <c r="L19" t="s">
        <v>288</v>
      </c>
      <c r="M19" t="s">
        <v>288</v>
      </c>
      <c r="N19" t="s">
        <v>288</v>
      </c>
      <c r="O19" t="s">
        <v>143</v>
      </c>
      <c r="P19" t="s">
        <v>143</v>
      </c>
      <c r="Q19" t="s">
        <v>314</v>
      </c>
      <c r="R19" t="s">
        <v>85</v>
      </c>
      <c r="S19" t="s">
        <v>86</v>
      </c>
      <c r="T19" t="s">
        <v>86</v>
      </c>
      <c r="U19" t="s">
        <v>86</v>
      </c>
      <c r="V19" t="s">
        <v>86</v>
      </c>
      <c r="W19" t="s">
        <v>86</v>
      </c>
      <c r="X19" t="s">
        <v>86</v>
      </c>
      <c r="Y19" t="s">
        <v>86</v>
      </c>
      <c r="Z19" t="s">
        <v>86</v>
      </c>
      <c r="AA19" t="s">
        <v>86</v>
      </c>
      <c r="AB19" t="s">
        <v>86</v>
      </c>
      <c r="AC19" t="s">
        <v>86</v>
      </c>
      <c r="AD19" t="s">
        <v>85</v>
      </c>
      <c r="AE19" t="s">
        <v>86</v>
      </c>
      <c r="AF19" t="s">
        <v>85</v>
      </c>
      <c r="AG19" t="s">
        <v>85</v>
      </c>
      <c r="AH19" t="s">
        <v>85</v>
      </c>
      <c r="AI19" t="s">
        <v>85</v>
      </c>
      <c r="AJ19" t="s">
        <v>85</v>
      </c>
      <c r="AK19" t="s">
        <v>86</v>
      </c>
      <c r="AL19" t="s">
        <v>86</v>
      </c>
      <c r="AM19" t="s">
        <v>86</v>
      </c>
      <c r="AN19" t="s">
        <v>86</v>
      </c>
      <c r="AO19" t="s">
        <v>85</v>
      </c>
      <c r="AP19" t="s">
        <v>86</v>
      </c>
      <c r="AQ19" s="11" t="s">
        <v>406</v>
      </c>
      <c r="AR19">
        <v>0</v>
      </c>
      <c r="AS19" t="s">
        <v>85</v>
      </c>
      <c r="AT19" s="12" t="s">
        <v>87</v>
      </c>
      <c r="AU19" s="12" t="s">
        <v>106</v>
      </c>
      <c r="AV19" s="12" t="s">
        <v>107</v>
      </c>
      <c r="AW19" s="12" t="s">
        <v>108</v>
      </c>
      <c r="AX19" s="12" t="s">
        <v>109</v>
      </c>
      <c r="AY19" t="s">
        <v>88</v>
      </c>
      <c r="AZ19" s="499">
        <v>46195</v>
      </c>
      <c r="BA19" t="s">
        <v>89</v>
      </c>
      <c r="BB19" s="14" t="s">
        <v>196</v>
      </c>
      <c r="BC19" s="12" t="s">
        <v>90</v>
      </c>
      <c r="BD19" s="15" t="s">
        <v>90</v>
      </c>
      <c r="BE19" s="15">
        <v>0</v>
      </c>
      <c r="BF19" s="15" t="s">
        <v>278</v>
      </c>
    </row>
    <row r="20" spans="1:59" ht="75" customHeight="1" x14ac:dyDescent="0.25">
      <c r="A20">
        <v>2</v>
      </c>
      <c r="B20" s="18" t="s">
        <v>315</v>
      </c>
      <c r="C20" t="s">
        <v>74</v>
      </c>
      <c r="D20" t="s">
        <v>316</v>
      </c>
      <c r="E20" t="s">
        <v>317</v>
      </c>
      <c r="F20" t="s">
        <v>77</v>
      </c>
      <c r="G20" t="s">
        <v>78</v>
      </c>
      <c r="H20" t="s">
        <v>210</v>
      </c>
      <c r="I20" t="s">
        <v>80</v>
      </c>
      <c r="J20">
        <v>46221</v>
      </c>
      <c r="K20" t="s">
        <v>288</v>
      </c>
      <c r="L20" t="s">
        <v>288</v>
      </c>
      <c r="M20" t="s">
        <v>288</v>
      </c>
      <c r="N20" t="s">
        <v>288</v>
      </c>
      <c r="O20" t="s">
        <v>93</v>
      </c>
      <c r="P20" t="s">
        <v>93</v>
      </c>
      <c r="Q20" t="s">
        <v>314</v>
      </c>
      <c r="R20" t="s">
        <v>85</v>
      </c>
      <c r="S20" t="s">
        <v>85</v>
      </c>
      <c r="T20" t="s">
        <v>85</v>
      </c>
      <c r="U20" t="s">
        <v>85</v>
      </c>
      <c r="V20" t="s">
        <v>85</v>
      </c>
      <c r="W20" t="s">
        <v>85</v>
      </c>
      <c r="X20" t="s">
        <v>85</v>
      </c>
      <c r="Y20" t="s">
        <v>85</v>
      </c>
      <c r="Z20" t="s">
        <v>85</v>
      </c>
      <c r="AA20" t="s">
        <v>85</v>
      </c>
      <c r="AB20" t="s">
        <v>85</v>
      </c>
      <c r="AC20" t="s">
        <v>86</v>
      </c>
      <c r="AD20" t="s">
        <v>85</v>
      </c>
      <c r="AE20" t="s">
        <v>85</v>
      </c>
      <c r="AF20" t="s">
        <v>85</v>
      </c>
      <c r="AG20" t="s">
        <v>85</v>
      </c>
      <c r="AH20" t="s">
        <v>85</v>
      </c>
      <c r="AI20" t="s">
        <v>85</v>
      </c>
      <c r="AJ20" t="s">
        <v>85</v>
      </c>
      <c r="AK20" t="s">
        <v>85</v>
      </c>
      <c r="AL20" t="s">
        <v>85</v>
      </c>
      <c r="AM20" t="s">
        <v>85</v>
      </c>
      <c r="AN20" t="s">
        <v>85</v>
      </c>
      <c r="AO20" t="s">
        <v>85</v>
      </c>
      <c r="AP20" t="s">
        <v>85</v>
      </c>
      <c r="AQ20" s="11" t="s">
        <v>407</v>
      </c>
      <c r="AR20">
        <v>0</v>
      </c>
      <c r="AS20" t="s">
        <v>86</v>
      </c>
      <c r="AT20" s="12" t="s">
        <v>262</v>
      </c>
      <c r="AU20" s="12">
        <v>0</v>
      </c>
      <c r="AV20" s="12" t="s">
        <v>280</v>
      </c>
      <c r="AW20" s="12" t="s">
        <v>281</v>
      </c>
      <c r="AX20" s="12" t="s">
        <v>282</v>
      </c>
      <c r="AY20" t="s">
        <v>252</v>
      </c>
      <c r="AZ20" s="499">
        <v>46195</v>
      </c>
      <c r="BA20" t="s">
        <v>127</v>
      </c>
      <c r="BB20" s="14" t="b">
        <v>0</v>
      </c>
      <c r="BC20" s="12" t="s">
        <v>90</v>
      </c>
      <c r="BD20" s="15" t="s">
        <v>90</v>
      </c>
      <c r="BE20" s="15">
        <v>0</v>
      </c>
      <c r="BF20" s="15" t="s">
        <v>279</v>
      </c>
    </row>
    <row r="21" spans="1:59" ht="75" customHeight="1" x14ac:dyDescent="0.25">
      <c r="A21">
        <v>3</v>
      </c>
      <c r="B21" s="18" t="s">
        <v>315</v>
      </c>
      <c r="C21" t="s">
        <v>74</v>
      </c>
      <c r="D21" t="s">
        <v>318</v>
      </c>
      <c r="E21" t="s">
        <v>319</v>
      </c>
      <c r="F21" t="s">
        <v>77</v>
      </c>
      <c r="G21" t="s">
        <v>78</v>
      </c>
      <c r="H21" t="s">
        <v>210</v>
      </c>
      <c r="I21" t="s">
        <v>80</v>
      </c>
      <c r="J21">
        <v>46221</v>
      </c>
      <c r="K21" t="s">
        <v>288</v>
      </c>
      <c r="L21" t="s">
        <v>288</v>
      </c>
      <c r="M21" t="s">
        <v>288</v>
      </c>
      <c r="N21" t="s">
        <v>288</v>
      </c>
      <c r="O21" t="s">
        <v>194</v>
      </c>
      <c r="P21" t="s">
        <v>194</v>
      </c>
      <c r="Q21" t="s">
        <v>314</v>
      </c>
      <c r="R21" t="s">
        <v>85</v>
      </c>
      <c r="S21" t="s">
        <v>85</v>
      </c>
      <c r="T21" t="s">
        <v>85</v>
      </c>
      <c r="U21" t="s">
        <v>85</v>
      </c>
      <c r="V21" t="s">
        <v>85</v>
      </c>
      <c r="W21" t="s">
        <v>85</v>
      </c>
      <c r="X21" t="s">
        <v>85</v>
      </c>
      <c r="Y21" t="s">
        <v>85</v>
      </c>
      <c r="Z21" t="s">
        <v>85</v>
      </c>
      <c r="AA21" t="s">
        <v>85</v>
      </c>
      <c r="AB21" t="s">
        <v>85</v>
      </c>
      <c r="AC21" t="s">
        <v>86</v>
      </c>
      <c r="AD21" t="s">
        <v>85</v>
      </c>
      <c r="AE21" t="s">
        <v>85</v>
      </c>
      <c r="AF21" t="s">
        <v>85</v>
      </c>
      <c r="AG21" t="s">
        <v>85</v>
      </c>
      <c r="AH21" t="s">
        <v>85</v>
      </c>
      <c r="AI21" t="s">
        <v>85</v>
      </c>
      <c r="AJ21" t="s">
        <v>85</v>
      </c>
      <c r="AK21" t="s">
        <v>85</v>
      </c>
      <c r="AL21" t="s">
        <v>86</v>
      </c>
      <c r="AM21" t="s">
        <v>85</v>
      </c>
      <c r="AN21" t="s">
        <v>85</v>
      </c>
      <c r="AO21" t="s">
        <v>85</v>
      </c>
      <c r="AP21" t="s">
        <v>85</v>
      </c>
      <c r="AQ21" s="11" t="s">
        <v>408</v>
      </c>
      <c r="AR21">
        <v>0</v>
      </c>
      <c r="AS21" t="s">
        <v>86</v>
      </c>
      <c r="AT21" s="12" t="s">
        <v>262</v>
      </c>
      <c r="AU21" s="12">
        <v>0</v>
      </c>
      <c r="AV21" s="12" t="s">
        <v>280</v>
      </c>
      <c r="AW21" s="12" t="s">
        <v>281</v>
      </c>
      <c r="AX21" s="12" t="s">
        <v>282</v>
      </c>
      <c r="AY21" t="s">
        <v>252</v>
      </c>
      <c r="AZ21" s="499">
        <v>46195</v>
      </c>
      <c r="BA21" t="s">
        <v>127</v>
      </c>
      <c r="BB21" s="14" t="b">
        <v>0</v>
      </c>
      <c r="BC21" s="12" t="s">
        <v>90</v>
      </c>
      <c r="BD21" s="15" t="s">
        <v>90</v>
      </c>
      <c r="BE21" s="15">
        <v>0</v>
      </c>
      <c r="BF21" s="15" t="s">
        <v>279</v>
      </c>
    </row>
    <row r="22" spans="1:59" ht="75" customHeight="1" x14ac:dyDescent="0.25">
      <c r="A22">
        <v>4</v>
      </c>
      <c r="B22" s="18" t="s">
        <v>315</v>
      </c>
      <c r="C22" t="s">
        <v>74</v>
      </c>
      <c r="D22" t="s">
        <v>320</v>
      </c>
      <c r="E22" t="s">
        <v>321</v>
      </c>
      <c r="F22" t="s">
        <v>77</v>
      </c>
      <c r="G22" t="s">
        <v>78</v>
      </c>
      <c r="H22" t="s">
        <v>210</v>
      </c>
      <c r="I22" t="s">
        <v>80</v>
      </c>
      <c r="J22">
        <v>46221</v>
      </c>
      <c r="K22" t="s">
        <v>288</v>
      </c>
      <c r="L22" t="s">
        <v>288</v>
      </c>
      <c r="M22" t="s">
        <v>288</v>
      </c>
      <c r="N22" t="s">
        <v>288</v>
      </c>
      <c r="O22" t="s">
        <v>194</v>
      </c>
      <c r="P22" t="s">
        <v>194</v>
      </c>
      <c r="Q22" t="s">
        <v>314</v>
      </c>
      <c r="R22" t="s">
        <v>85</v>
      </c>
      <c r="S22" t="s">
        <v>85</v>
      </c>
      <c r="T22" t="s">
        <v>85</v>
      </c>
      <c r="U22" t="s">
        <v>85</v>
      </c>
      <c r="V22" t="s">
        <v>85</v>
      </c>
      <c r="W22" t="s">
        <v>85</v>
      </c>
      <c r="X22" t="s">
        <v>85</v>
      </c>
      <c r="Y22" t="s">
        <v>85</v>
      </c>
      <c r="Z22" t="s">
        <v>85</v>
      </c>
      <c r="AA22" t="s">
        <v>85</v>
      </c>
      <c r="AB22" t="s">
        <v>85</v>
      </c>
      <c r="AC22" t="s">
        <v>85</v>
      </c>
      <c r="AD22" t="s">
        <v>85</v>
      </c>
      <c r="AE22" t="s">
        <v>85</v>
      </c>
      <c r="AF22" t="s">
        <v>85</v>
      </c>
      <c r="AG22" t="s">
        <v>85</v>
      </c>
      <c r="AH22" t="s">
        <v>85</v>
      </c>
      <c r="AI22" t="s">
        <v>85</v>
      </c>
      <c r="AJ22" t="s">
        <v>85</v>
      </c>
      <c r="AK22" t="s">
        <v>85</v>
      </c>
      <c r="AL22" t="s">
        <v>85</v>
      </c>
      <c r="AM22" t="s">
        <v>85</v>
      </c>
      <c r="AN22" t="s">
        <v>85</v>
      </c>
      <c r="AO22" t="s">
        <v>85</v>
      </c>
      <c r="AP22" t="s">
        <v>85</v>
      </c>
      <c r="AQ22" s="11" t="s">
        <v>409</v>
      </c>
      <c r="AR22">
        <v>0</v>
      </c>
      <c r="AS22" t="s">
        <v>86</v>
      </c>
      <c r="AT22" s="12" t="s">
        <v>262</v>
      </c>
      <c r="AU22" s="12">
        <v>0</v>
      </c>
      <c r="AV22" s="12" t="s">
        <v>280</v>
      </c>
      <c r="AW22" s="12" t="s">
        <v>281</v>
      </c>
      <c r="AX22" s="12" t="s">
        <v>282</v>
      </c>
      <c r="AY22" t="s">
        <v>252</v>
      </c>
      <c r="AZ22" s="499">
        <v>46195</v>
      </c>
      <c r="BA22" t="s">
        <v>127</v>
      </c>
      <c r="BB22" s="14" t="b">
        <v>0</v>
      </c>
      <c r="BC22" s="12" t="s">
        <v>99</v>
      </c>
      <c r="BD22" s="15" t="s">
        <v>99</v>
      </c>
      <c r="BE22" s="15">
        <v>0</v>
      </c>
      <c r="BF22" s="15" t="s">
        <v>279</v>
      </c>
    </row>
    <row r="23" spans="1:59" ht="75" customHeight="1" x14ac:dyDescent="0.25">
      <c r="A23">
        <v>5</v>
      </c>
      <c r="B23" s="18" t="s">
        <v>315</v>
      </c>
      <c r="C23" t="s">
        <v>74</v>
      </c>
      <c r="D23" t="s">
        <v>320</v>
      </c>
      <c r="E23" t="s">
        <v>322</v>
      </c>
      <c r="F23" t="s">
        <v>77</v>
      </c>
      <c r="G23" t="s">
        <v>78</v>
      </c>
      <c r="H23" t="s">
        <v>210</v>
      </c>
      <c r="I23" t="s">
        <v>80</v>
      </c>
      <c r="J23">
        <v>46221</v>
      </c>
      <c r="K23" t="s">
        <v>288</v>
      </c>
      <c r="L23" t="s">
        <v>288</v>
      </c>
      <c r="M23" t="s">
        <v>288</v>
      </c>
      <c r="N23" t="s">
        <v>288</v>
      </c>
      <c r="O23" t="s">
        <v>194</v>
      </c>
      <c r="P23" t="s">
        <v>194</v>
      </c>
      <c r="Q23" t="s">
        <v>314</v>
      </c>
      <c r="R23" t="s">
        <v>85</v>
      </c>
      <c r="S23" t="s">
        <v>85</v>
      </c>
      <c r="T23" t="s">
        <v>85</v>
      </c>
      <c r="U23" t="s">
        <v>85</v>
      </c>
      <c r="V23" t="s">
        <v>85</v>
      </c>
      <c r="W23" t="s">
        <v>85</v>
      </c>
      <c r="X23" t="s">
        <v>85</v>
      </c>
      <c r="Y23" t="s">
        <v>85</v>
      </c>
      <c r="Z23" t="s">
        <v>85</v>
      </c>
      <c r="AA23" t="s">
        <v>85</v>
      </c>
      <c r="AB23" t="s">
        <v>85</v>
      </c>
      <c r="AC23" t="s">
        <v>85</v>
      </c>
      <c r="AD23" t="s">
        <v>85</v>
      </c>
      <c r="AE23" t="s">
        <v>85</v>
      </c>
      <c r="AF23" t="s">
        <v>85</v>
      </c>
      <c r="AG23" t="s">
        <v>85</v>
      </c>
      <c r="AH23" t="s">
        <v>85</v>
      </c>
      <c r="AI23" t="s">
        <v>85</v>
      </c>
      <c r="AJ23" t="s">
        <v>85</v>
      </c>
      <c r="AK23" t="s">
        <v>85</v>
      </c>
      <c r="AL23" t="s">
        <v>85</v>
      </c>
      <c r="AM23" t="s">
        <v>85</v>
      </c>
      <c r="AN23" t="s">
        <v>85</v>
      </c>
      <c r="AO23" t="s">
        <v>85</v>
      </c>
      <c r="AP23" t="s">
        <v>85</v>
      </c>
      <c r="AQ23" s="11" t="s">
        <v>409</v>
      </c>
      <c r="AR23">
        <v>0</v>
      </c>
      <c r="AS23" t="s">
        <v>86</v>
      </c>
      <c r="AT23" s="12" t="s">
        <v>262</v>
      </c>
      <c r="AU23" s="12">
        <v>0</v>
      </c>
      <c r="AV23" s="12" t="s">
        <v>280</v>
      </c>
      <c r="AW23" s="12" t="s">
        <v>281</v>
      </c>
      <c r="AX23" s="12" t="s">
        <v>282</v>
      </c>
      <c r="AY23" t="s">
        <v>252</v>
      </c>
      <c r="AZ23" s="499">
        <v>46195</v>
      </c>
      <c r="BA23" t="s">
        <v>127</v>
      </c>
      <c r="BB23" s="14" t="b">
        <v>0</v>
      </c>
      <c r="BC23" s="12" t="s">
        <v>90</v>
      </c>
      <c r="BD23" s="15" t="s">
        <v>90</v>
      </c>
      <c r="BE23" s="15">
        <v>0</v>
      </c>
      <c r="BF23" s="15" t="s">
        <v>279</v>
      </c>
    </row>
    <row r="24" spans="1:59" ht="75" customHeight="1" x14ac:dyDescent="0.25">
      <c r="A24">
        <v>6</v>
      </c>
      <c r="B24" s="18" t="s">
        <v>315</v>
      </c>
      <c r="C24" t="s">
        <v>74</v>
      </c>
      <c r="D24" t="s">
        <v>323</v>
      </c>
      <c r="E24" t="s">
        <v>324</v>
      </c>
      <c r="F24" t="s">
        <v>77</v>
      </c>
      <c r="G24" t="s">
        <v>78</v>
      </c>
      <c r="H24" t="s">
        <v>210</v>
      </c>
      <c r="I24" t="s">
        <v>80</v>
      </c>
      <c r="J24">
        <v>46221</v>
      </c>
      <c r="K24" t="s">
        <v>288</v>
      </c>
      <c r="L24" t="s">
        <v>288</v>
      </c>
      <c r="M24" t="s">
        <v>288</v>
      </c>
      <c r="N24" t="s">
        <v>288</v>
      </c>
      <c r="O24" t="s">
        <v>143</v>
      </c>
      <c r="P24" t="s">
        <v>143</v>
      </c>
      <c r="Q24" t="s">
        <v>314</v>
      </c>
      <c r="R24" t="s">
        <v>86</v>
      </c>
      <c r="S24" t="s">
        <v>85</v>
      </c>
      <c r="T24" t="s">
        <v>85</v>
      </c>
      <c r="U24" t="s">
        <v>86</v>
      </c>
      <c r="V24" t="s">
        <v>85</v>
      </c>
      <c r="W24" t="s">
        <v>86</v>
      </c>
      <c r="X24" t="s">
        <v>85</v>
      </c>
      <c r="Y24" t="s">
        <v>85</v>
      </c>
      <c r="Z24" t="s">
        <v>86</v>
      </c>
      <c r="AA24" t="s">
        <v>85</v>
      </c>
      <c r="AB24" t="s">
        <v>86</v>
      </c>
      <c r="AC24" t="s">
        <v>86</v>
      </c>
      <c r="AD24" t="s">
        <v>85</v>
      </c>
      <c r="AE24" t="s">
        <v>85</v>
      </c>
      <c r="AF24" t="s">
        <v>85</v>
      </c>
      <c r="AG24" t="s">
        <v>85</v>
      </c>
      <c r="AH24" t="s">
        <v>85</v>
      </c>
      <c r="AI24" t="s">
        <v>85</v>
      </c>
      <c r="AJ24" t="s">
        <v>85</v>
      </c>
      <c r="AK24" t="s">
        <v>85</v>
      </c>
      <c r="AL24" t="s">
        <v>85</v>
      </c>
      <c r="AM24" t="s">
        <v>85</v>
      </c>
      <c r="AN24" t="s">
        <v>86</v>
      </c>
      <c r="AO24" t="s">
        <v>85</v>
      </c>
      <c r="AP24" t="s">
        <v>85</v>
      </c>
      <c r="AQ24" s="11" t="s">
        <v>410</v>
      </c>
      <c r="AR24">
        <v>0</v>
      </c>
      <c r="AS24" t="s">
        <v>86</v>
      </c>
      <c r="AT24" s="12" t="s">
        <v>262</v>
      </c>
      <c r="AU24" s="12">
        <v>0</v>
      </c>
      <c r="AV24" s="12" t="s">
        <v>280</v>
      </c>
      <c r="AW24" s="12" t="s">
        <v>281</v>
      </c>
      <c r="AX24" s="12" t="s">
        <v>282</v>
      </c>
      <c r="AY24" t="s">
        <v>252</v>
      </c>
      <c r="AZ24" s="499">
        <v>46195</v>
      </c>
      <c r="BA24" t="s">
        <v>127</v>
      </c>
      <c r="BB24" s="14" t="b">
        <v>0</v>
      </c>
      <c r="BC24" s="12" t="s">
        <v>90</v>
      </c>
      <c r="BD24" s="15" t="s">
        <v>99</v>
      </c>
      <c r="BE24" s="15">
        <v>0</v>
      </c>
      <c r="BF24" s="15" t="s">
        <v>279</v>
      </c>
    </row>
    <row r="25" spans="1:59" ht="75" customHeight="1" x14ac:dyDescent="0.25">
      <c r="A25">
        <v>7</v>
      </c>
      <c r="B25" s="18" t="s">
        <v>315</v>
      </c>
      <c r="C25" t="s">
        <v>74</v>
      </c>
      <c r="D25" t="s">
        <v>323</v>
      </c>
      <c r="E25" t="s">
        <v>325</v>
      </c>
      <c r="F25" t="s">
        <v>77</v>
      </c>
      <c r="G25" t="s">
        <v>78</v>
      </c>
      <c r="H25" t="s">
        <v>210</v>
      </c>
      <c r="I25" t="s">
        <v>80</v>
      </c>
      <c r="J25">
        <v>46221</v>
      </c>
      <c r="K25" t="s">
        <v>288</v>
      </c>
      <c r="L25" t="s">
        <v>288</v>
      </c>
      <c r="M25" t="s">
        <v>288</v>
      </c>
      <c r="N25" t="s">
        <v>288</v>
      </c>
      <c r="O25" t="s">
        <v>143</v>
      </c>
      <c r="P25" t="s">
        <v>143</v>
      </c>
      <c r="Q25" t="s">
        <v>314</v>
      </c>
      <c r="R25" t="s">
        <v>86</v>
      </c>
      <c r="S25" t="s">
        <v>85</v>
      </c>
      <c r="T25" t="s">
        <v>85</v>
      </c>
      <c r="U25" t="s">
        <v>86</v>
      </c>
      <c r="V25" t="s">
        <v>85</v>
      </c>
      <c r="W25" t="s">
        <v>86</v>
      </c>
      <c r="X25" t="s">
        <v>85</v>
      </c>
      <c r="Y25" t="s">
        <v>85</v>
      </c>
      <c r="Z25" t="s">
        <v>86</v>
      </c>
      <c r="AA25" t="s">
        <v>85</v>
      </c>
      <c r="AB25" t="s">
        <v>86</v>
      </c>
      <c r="AC25" t="s">
        <v>86</v>
      </c>
      <c r="AD25" t="s">
        <v>85</v>
      </c>
      <c r="AE25" t="s">
        <v>85</v>
      </c>
      <c r="AF25" t="s">
        <v>86</v>
      </c>
      <c r="AG25" t="s">
        <v>85</v>
      </c>
      <c r="AH25" t="s">
        <v>85</v>
      </c>
      <c r="AI25" t="s">
        <v>85</v>
      </c>
      <c r="AJ25" t="s">
        <v>85</v>
      </c>
      <c r="AK25" t="s">
        <v>85</v>
      </c>
      <c r="AL25" t="s">
        <v>85</v>
      </c>
      <c r="AM25" t="s">
        <v>85</v>
      </c>
      <c r="AN25" t="s">
        <v>86</v>
      </c>
      <c r="AO25" t="s">
        <v>85</v>
      </c>
      <c r="AP25" t="s">
        <v>85</v>
      </c>
      <c r="AQ25" s="11" t="s">
        <v>410</v>
      </c>
      <c r="AR25">
        <v>0</v>
      </c>
      <c r="AS25" t="s">
        <v>86</v>
      </c>
      <c r="AT25" s="12" t="s">
        <v>262</v>
      </c>
      <c r="AU25" s="12">
        <v>0</v>
      </c>
      <c r="AV25" s="12" t="s">
        <v>280</v>
      </c>
      <c r="AW25" s="12" t="s">
        <v>281</v>
      </c>
      <c r="AX25" s="12" t="s">
        <v>282</v>
      </c>
      <c r="AY25" t="s">
        <v>252</v>
      </c>
      <c r="AZ25" s="499">
        <v>46195</v>
      </c>
      <c r="BA25" t="s">
        <v>127</v>
      </c>
      <c r="BB25" s="14" t="b">
        <v>0</v>
      </c>
      <c r="BC25" s="12" t="s">
        <v>90</v>
      </c>
      <c r="BD25" s="15" t="s">
        <v>99</v>
      </c>
      <c r="BE25" s="15">
        <v>0</v>
      </c>
      <c r="BF25" s="15" t="s">
        <v>279</v>
      </c>
    </row>
    <row r="26" spans="1:59" ht="75" customHeight="1" x14ac:dyDescent="0.25">
      <c r="A26">
        <v>8</v>
      </c>
      <c r="B26" s="18" t="s">
        <v>326</v>
      </c>
      <c r="C26" t="s">
        <v>74</v>
      </c>
      <c r="D26" t="s">
        <v>327</v>
      </c>
      <c r="E26" t="s">
        <v>328</v>
      </c>
      <c r="F26" t="s">
        <v>77</v>
      </c>
      <c r="G26" t="s">
        <v>78</v>
      </c>
      <c r="H26" t="s">
        <v>79</v>
      </c>
      <c r="I26" t="s">
        <v>80</v>
      </c>
      <c r="J26">
        <v>46216</v>
      </c>
      <c r="K26" t="s">
        <v>288</v>
      </c>
      <c r="L26" t="s">
        <v>288</v>
      </c>
      <c r="M26" t="s">
        <v>288</v>
      </c>
      <c r="N26" t="s">
        <v>288</v>
      </c>
      <c r="O26" t="s">
        <v>194</v>
      </c>
      <c r="P26" t="s">
        <v>194</v>
      </c>
      <c r="Q26" t="s">
        <v>247</v>
      </c>
      <c r="R26" t="s">
        <v>86</v>
      </c>
      <c r="S26" t="s">
        <v>86</v>
      </c>
      <c r="T26" t="s">
        <v>86</v>
      </c>
      <c r="U26" t="s">
        <v>86</v>
      </c>
      <c r="V26" t="s">
        <v>85</v>
      </c>
      <c r="W26" t="s">
        <v>85</v>
      </c>
      <c r="X26" t="s">
        <v>86</v>
      </c>
      <c r="Y26" t="s">
        <v>85</v>
      </c>
      <c r="Z26" t="s">
        <v>85</v>
      </c>
      <c r="AA26" t="s">
        <v>85</v>
      </c>
      <c r="AB26" t="s">
        <v>86</v>
      </c>
      <c r="AC26" t="s">
        <v>85</v>
      </c>
      <c r="AD26" t="s">
        <v>85</v>
      </c>
      <c r="AE26" t="s">
        <v>85</v>
      </c>
      <c r="AF26" t="s">
        <v>85</v>
      </c>
      <c r="AG26" t="s">
        <v>85</v>
      </c>
      <c r="AH26" t="s">
        <v>85</v>
      </c>
      <c r="AI26" t="s">
        <v>85</v>
      </c>
      <c r="AJ26" t="s">
        <v>85</v>
      </c>
      <c r="AK26" t="s">
        <v>85</v>
      </c>
      <c r="AL26" t="s">
        <v>85</v>
      </c>
      <c r="AM26" t="s">
        <v>85</v>
      </c>
      <c r="AN26" t="s">
        <v>85</v>
      </c>
      <c r="AO26" t="s">
        <v>85</v>
      </c>
      <c r="AP26" t="s">
        <v>85</v>
      </c>
      <c r="AQ26" s="11" t="s">
        <v>411</v>
      </c>
      <c r="AR26">
        <v>0</v>
      </c>
      <c r="AS26" t="s">
        <v>85</v>
      </c>
      <c r="AT26" s="12" t="s">
        <v>262</v>
      </c>
      <c r="AU26" s="12">
        <v>0</v>
      </c>
      <c r="AV26" s="12" t="s">
        <v>280</v>
      </c>
      <c r="AW26" s="12" t="s">
        <v>281</v>
      </c>
      <c r="AX26" s="12" t="s">
        <v>282</v>
      </c>
      <c r="AY26" t="s">
        <v>88</v>
      </c>
      <c r="AZ26" s="499">
        <v>46195</v>
      </c>
      <c r="BA26" t="s">
        <v>89</v>
      </c>
      <c r="BB26" s="14" t="b">
        <v>0</v>
      </c>
      <c r="BC26" s="12" t="s">
        <v>90</v>
      </c>
      <c r="BD26" s="15" t="s">
        <v>90</v>
      </c>
      <c r="BE26" s="15">
        <v>0</v>
      </c>
      <c r="BF26" s="15" t="s">
        <v>279</v>
      </c>
    </row>
    <row r="27" spans="1:59" ht="75" customHeight="1" x14ac:dyDescent="0.25">
      <c r="A27">
        <v>9</v>
      </c>
      <c r="B27" s="18" t="s">
        <v>326</v>
      </c>
      <c r="C27" t="s">
        <v>74</v>
      </c>
      <c r="D27" t="s">
        <v>329</v>
      </c>
      <c r="E27" t="s">
        <v>330</v>
      </c>
      <c r="F27" t="s">
        <v>77</v>
      </c>
      <c r="G27" t="s">
        <v>78</v>
      </c>
      <c r="H27" t="s">
        <v>79</v>
      </c>
      <c r="I27" t="s">
        <v>80</v>
      </c>
      <c r="J27">
        <v>46204</v>
      </c>
      <c r="K27" t="s">
        <v>288</v>
      </c>
      <c r="L27" t="s">
        <v>288</v>
      </c>
      <c r="M27" t="s">
        <v>288</v>
      </c>
      <c r="N27" t="s">
        <v>288</v>
      </c>
      <c r="O27" t="s">
        <v>194</v>
      </c>
      <c r="P27" t="s">
        <v>194</v>
      </c>
      <c r="Q27" t="s">
        <v>247</v>
      </c>
      <c r="R27" t="s">
        <v>86</v>
      </c>
      <c r="S27" t="s">
        <v>86</v>
      </c>
      <c r="T27" t="s">
        <v>86</v>
      </c>
      <c r="U27" t="s">
        <v>86</v>
      </c>
      <c r="V27" t="s">
        <v>85</v>
      </c>
      <c r="W27" t="s">
        <v>85</v>
      </c>
      <c r="X27" t="s">
        <v>86</v>
      </c>
      <c r="Y27" t="s">
        <v>85</v>
      </c>
      <c r="Z27" t="s">
        <v>85</v>
      </c>
      <c r="AA27" t="s">
        <v>85</v>
      </c>
      <c r="AB27" t="s">
        <v>86</v>
      </c>
      <c r="AC27" t="s">
        <v>85</v>
      </c>
      <c r="AD27" t="s">
        <v>85</v>
      </c>
      <c r="AE27" t="s">
        <v>85</v>
      </c>
      <c r="AF27" t="s">
        <v>85</v>
      </c>
      <c r="AG27" t="s">
        <v>85</v>
      </c>
      <c r="AH27" t="s">
        <v>85</v>
      </c>
      <c r="AI27" t="s">
        <v>85</v>
      </c>
      <c r="AJ27" t="s">
        <v>85</v>
      </c>
      <c r="AK27" t="s">
        <v>85</v>
      </c>
      <c r="AL27" t="s">
        <v>85</v>
      </c>
      <c r="AM27" t="s">
        <v>85</v>
      </c>
      <c r="AN27" t="s">
        <v>85</v>
      </c>
      <c r="AO27" t="s">
        <v>85</v>
      </c>
      <c r="AP27" t="s">
        <v>85</v>
      </c>
      <c r="AQ27" s="11" t="s">
        <v>411</v>
      </c>
      <c r="AR27">
        <v>0</v>
      </c>
      <c r="AS27" t="s">
        <v>85</v>
      </c>
      <c r="AT27" s="12" t="s">
        <v>97</v>
      </c>
      <c r="AU27" s="12" t="s">
        <v>97</v>
      </c>
      <c r="AV27" s="12" t="s">
        <v>110</v>
      </c>
      <c r="AW27" s="12" t="s">
        <v>111</v>
      </c>
      <c r="AX27" s="12" t="s">
        <v>112</v>
      </c>
      <c r="AY27" t="s">
        <v>88</v>
      </c>
      <c r="AZ27" s="499">
        <v>46195</v>
      </c>
      <c r="BA27" t="s">
        <v>89</v>
      </c>
      <c r="BB27" s="14" t="s">
        <v>99</v>
      </c>
      <c r="BC27" s="12" t="s">
        <v>90</v>
      </c>
      <c r="BD27" s="15" t="s">
        <v>90</v>
      </c>
      <c r="BE27" s="15">
        <v>0</v>
      </c>
      <c r="BF27" s="15" t="s">
        <v>279</v>
      </c>
    </row>
    <row r="28" spans="1:59" ht="75" customHeight="1" x14ac:dyDescent="0.25">
      <c r="A28">
        <v>10</v>
      </c>
      <c r="B28" s="18" t="s">
        <v>326</v>
      </c>
      <c r="C28" t="s">
        <v>74</v>
      </c>
      <c r="D28" t="s">
        <v>331</v>
      </c>
      <c r="E28" t="s">
        <v>332</v>
      </c>
      <c r="F28" t="s">
        <v>77</v>
      </c>
      <c r="G28" t="s">
        <v>78</v>
      </c>
      <c r="H28" t="s">
        <v>96</v>
      </c>
      <c r="I28" t="s">
        <v>80</v>
      </c>
      <c r="J28">
        <v>46204</v>
      </c>
      <c r="K28" t="s">
        <v>288</v>
      </c>
      <c r="L28" t="s">
        <v>288</v>
      </c>
      <c r="M28" t="s">
        <v>288</v>
      </c>
      <c r="N28" t="s">
        <v>288</v>
      </c>
      <c r="O28" t="s">
        <v>194</v>
      </c>
      <c r="P28" t="s">
        <v>194</v>
      </c>
      <c r="Q28" t="s">
        <v>247</v>
      </c>
      <c r="R28" t="s">
        <v>86</v>
      </c>
      <c r="S28" t="s">
        <v>85</v>
      </c>
      <c r="T28" t="s">
        <v>85</v>
      </c>
      <c r="U28" t="s">
        <v>85</v>
      </c>
      <c r="V28" t="s">
        <v>85</v>
      </c>
      <c r="W28" t="s">
        <v>85</v>
      </c>
      <c r="X28" t="s">
        <v>85</v>
      </c>
      <c r="Y28" t="s">
        <v>85</v>
      </c>
      <c r="Z28" t="s">
        <v>85</v>
      </c>
      <c r="AA28" t="s">
        <v>85</v>
      </c>
      <c r="AB28" t="s">
        <v>85</v>
      </c>
      <c r="AC28" t="s">
        <v>85</v>
      </c>
      <c r="AD28" t="s">
        <v>85</v>
      </c>
      <c r="AE28" t="s">
        <v>85</v>
      </c>
      <c r="AF28" t="s">
        <v>85</v>
      </c>
      <c r="AG28" t="s">
        <v>85</v>
      </c>
      <c r="AH28" t="s">
        <v>85</v>
      </c>
      <c r="AI28" t="s">
        <v>85</v>
      </c>
      <c r="AJ28" t="s">
        <v>85</v>
      </c>
      <c r="AK28" t="s">
        <v>85</v>
      </c>
      <c r="AL28" t="s">
        <v>85</v>
      </c>
      <c r="AM28" t="s">
        <v>85</v>
      </c>
      <c r="AN28" t="s">
        <v>85</v>
      </c>
      <c r="AO28" t="s">
        <v>85</v>
      </c>
      <c r="AP28" t="s">
        <v>85</v>
      </c>
      <c r="AQ28" s="11" t="s">
        <v>412</v>
      </c>
      <c r="AR28">
        <v>0</v>
      </c>
      <c r="AS28" t="s">
        <v>85</v>
      </c>
      <c r="AT28" s="12" t="s">
        <v>97</v>
      </c>
      <c r="AU28" s="12" t="s">
        <v>97</v>
      </c>
      <c r="AV28" s="12" t="s">
        <v>110</v>
      </c>
      <c r="AW28" s="12" t="s">
        <v>111</v>
      </c>
      <c r="AX28" s="12" t="s">
        <v>112</v>
      </c>
      <c r="AY28" t="s">
        <v>88</v>
      </c>
      <c r="AZ28" s="499">
        <v>46195</v>
      </c>
      <c r="BA28" t="s">
        <v>89</v>
      </c>
      <c r="BB28" s="14" t="s">
        <v>99</v>
      </c>
      <c r="BC28" s="12" t="s">
        <v>90</v>
      </c>
      <c r="BD28" s="15" t="s">
        <v>90</v>
      </c>
      <c r="BE28" s="15">
        <v>0</v>
      </c>
      <c r="BF28" s="15" t="s">
        <v>279</v>
      </c>
    </row>
    <row r="29" spans="1:59" ht="75" customHeight="1" x14ac:dyDescent="0.25">
      <c r="A29">
        <v>11</v>
      </c>
      <c r="B29" s="18" t="s">
        <v>326</v>
      </c>
      <c r="C29" t="s">
        <v>74</v>
      </c>
      <c r="D29" t="s">
        <v>333</v>
      </c>
      <c r="E29" t="s">
        <v>330</v>
      </c>
      <c r="F29" t="s">
        <v>77</v>
      </c>
      <c r="G29" t="s">
        <v>78</v>
      </c>
      <c r="H29" t="s">
        <v>79</v>
      </c>
      <c r="I29" t="s">
        <v>80</v>
      </c>
      <c r="J29">
        <v>46204</v>
      </c>
      <c r="K29" t="s">
        <v>288</v>
      </c>
      <c r="L29" t="s">
        <v>288</v>
      </c>
      <c r="M29" t="s">
        <v>288</v>
      </c>
      <c r="N29" t="s">
        <v>288</v>
      </c>
      <c r="O29" t="s">
        <v>194</v>
      </c>
      <c r="P29" t="s">
        <v>194</v>
      </c>
      <c r="Q29" t="s">
        <v>247</v>
      </c>
      <c r="R29" t="s">
        <v>86</v>
      </c>
      <c r="S29" t="s">
        <v>86</v>
      </c>
      <c r="T29" t="s">
        <v>86</v>
      </c>
      <c r="U29" t="s">
        <v>86</v>
      </c>
      <c r="V29" t="s">
        <v>85</v>
      </c>
      <c r="W29" t="s">
        <v>85</v>
      </c>
      <c r="X29" t="s">
        <v>86</v>
      </c>
      <c r="Y29" t="s">
        <v>85</v>
      </c>
      <c r="Z29" t="s">
        <v>85</v>
      </c>
      <c r="AA29" t="s">
        <v>85</v>
      </c>
      <c r="AB29" t="s">
        <v>86</v>
      </c>
      <c r="AC29" t="s">
        <v>85</v>
      </c>
      <c r="AD29" t="s">
        <v>85</v>
      </c>
      <c r="AE29" t="s">
        <v>85</v>
      </c>
      <c r="AF29" t="s">
        <v>85</v>
      </c>
      <c r="AG29" t="s">
        <v>85</v>
      </c>
      <c r="AH29" t="s">
        <v>85</v>
      </c>
      <c r="AI29" t="s">
        <v>85</v>
      </c>
      <c r="AJ29" t="s">
        <v>85</v>
      </c>
      <c r="AK29" t="s">
        <v>85</v>
      </c>
      <c r="AL29" t="s">
        <v>85</v>
      </c>
      <c r="AM29" t="s">
        <v>85</v>
      </c>
      <c r="AN29" t="s">
        <v>85</v>
      </c>
      <c r="AO29" t="s">
        <v>85</v>
      </c>
      <c r="AP29" t="s">
        <v>85</v>
      </c>
      <c r="AQ29" s="11" t="s">
        <v>411</v>
      </c>
      <c r="AR29">
        <v>0</v>
      </c>
      <c r="AS29" t="s">
        <v>85</v>
      </c>
      <c r="AT29" s="12" t="s">
        <v>262</v>
      </c>
      <c r="AU29" s="12">
        <v>0</v>
      </c>
      <c r="AV29" s="12" t="s">
        <v>280</v>
      </c>
      <c r="AW29" s="12" t="s">
        <v>281</v>
      </c>
      <c r="AX29" s="12" t="s">
        <v>282</v>
      </c>
      <c r="AY29" t="s">
        <v>88</v>
      </c>
      <c r="AZ29" s="499">
        <v>46195</v>
      </c>
      <c r="BA29" t="s">
        <v>89</v>
      </c>
      <c r="BB29" s="14" t="b">
        <v>0</v>
      </c>
      <c r="BC29" s="12" t="s">
        <v>90</v>
      </c>
      <c r="BD29" s="15" t="s">
        <v>90</v>
      </c>
      <c r="BE29" s="15">
        <v>0</v>
      </c>
      <c r="BF29" s="15" t="s">
        <v>279</v>
      </c>
    </row>
    <row r="30" spans="1:59" ht="75" customHeight="1" x14ac:dyDescent="0.25">
      <c r="A30">
        <v>12</v>
      </c>
      <c r="B30" s="18" t="s">
        <v>326</v>
      </c>
      <c r="C30" t="s">
        <v>74</v>
      </c>
      <c r="D30" t="s">
        <v>334</v>
      </c>
      <c r="E30" t="s">
        <v>335</v>
      </c>
      <c r="F30" t="s">
        <v>77</v>
      </c>
      <c r="G30" t="s">
        <v>78</v>
      </c>
      <c r="H30" t="s">
        <v>336</v>
      </c>
      <c r="I30" t="s">
        <v>80</v>
      </c>
      <c r="J30">
        <v>46204</v>
      </c>
      <c r="K30" t="s">
        <v>288</v>
      </c>
      <c r="L30" t="s">
        <v>288</v>
      </c>
      <c r="M30" t="s">
        <v>288</v>
      </c>
      <c r="N30" t="s">
        <v>288</v>
      </c>
      <c r="O30" t="s">
        <v>194</v>
      </c>
      <c r="P30" t="s">
        <v>194</v>
      </c>
      <c r="Q30" t="s">
        <v>247</v>
      </c>
      <c r="R30" t="s">
        <v>85</v>
      </c>
      <c r="S30" t="s">
        <v>85</v>
      </c>
      <c r="T30" t="s">
        <v>85</v>
      </c>
      <c r="U30" t="s">
        <v>85</v>
      </c>
      <c r="V30" t="s">
        <v>85</v>
      </c>
      <c r="W30" t="s">
        <v>85</v>
      </c>
      <c r="X30" t="s">
        <v>85</v>
      </c>
      <c r="Y30" t="s">
        <v>85</v>
      </c>
      <c r="Z30" t="s">
        <v>85</v>
      </c>
      <c r="AA30" t="s">
        <v>85</v>
      </c>
      <c r="AB30" t="s">
        <v>85</v>
      </c>
      <c r="AC30" t="s">
        <v>85</v>
      </c>
      <c r="AD30" t="s">
        <v>85</v>
      </c>
      <c r="AE30" t="s">
        <v>85</v>
      </c>
      <c r="AF30" t="s">
        <v>85</v>
      </c>
      <c r="AG30" t="s">
        <v>85</v>
      </c>
      <c r="AH30" t="s">
        <v>85</v>
      </c>
      <c r="AI30" t="s">
        <v>85</v>
      </c>
      <c r="AJ30" t="s">
        <v>85</v>
      </c>
      <c r="AK30" t="s">
        <v>85</v>
      </c>
      <c r="AL30" t="s">
        <v>85</v>
      </c>
      <c r="AM30" t="s">
        <v>85</v>
      </c>
      <c r="AN30" t="s">
        <v>85</v>
      </c>
      <c r="AO30" t="s">
        <v>85</v>
      </c>
      <c r="AP30" t="s">
        <v>85</v>
      </c>
      <c r="AQ30" s="11" t="s">
        <v>409</v>
      </c>
      <c r="AR30">
        <v>0</v>
      </c>
      <c r="AS30" t="s">
        <v>85</v>
      </c>
      <c r="AT30" s="12" t="s">
        <v>97</v>
      </c>
      <c r="AU30" s="12" t="s">
        <v>97</v>
      </c>
      <c r="AV30" s="12" t="s">
        <v>110</v>
      </c>
      <c r="AW30" s="12" t="s">
        <v>111</v>
      </c>
      <c r="AX30" s="12" t="s">
        <v>112</v>
      </c>
      <c r="AY30" t="s">
        <v>88</v>
      </c>
      <c r="AZ30" s="499">
        <v>46195</v>
      </c>
      <c r="BA30" t="s">
        <v>89</v>
      </c>
      <c r="BB30" s="14" t="s">
        <v>99</v>
      </c>
      <c r="BC30" s="12" t="s">
        <v>90</v>
      </c>
      <c r="BD30" s="15" t="s">
        <v>90</v>
      </c>
      <c r="BE30" s="15">
        <v>0</v>
      </c>
      <c r="BF30" s="15" t="s">
        <v>279</v>
      </c>
    </row>
    <row r="31" spans="1:59" ht="75" customHeight="1" x14ac:dyDescent="0.25">
      <c r="A31">
        <v>13</v>
      </c>
      <c r="B31" s="18" t="s">
        <v>326</v>
      </c>
      <c r="C31" t="s">
        <v>74</v>
      </c>
      <c r="D31" t="s">
        <v>337</v>
      </c>
      <c r="E31" t="s">
        <v>338</v>
      </c>
      <c r="F31" t="s">
        <v>77</v>
      </c>
      <c r="G31" t="s">
        <v>78</v>
      </c>
      <c r="H31" t="s">
        <v>339</v>
      </c>
      <c r="I31" t="s">
        <v>80</v>
      </c>
      <c r="J31">
        <v>46204</v>
      </c>
      <c r="K31" t="s">
        <v>288</v>
      </c>
      <c r="L31" t="s">
        <v>288</v>
      </c>
      <c r="M31" t="s">
        <v>288</v>
      </c>
      <c r="N31" t="s">
        <v>288</v>
      </c>
      <c r="O31" t="s">
        <v>194</v>
      </c>
      <c r="P31" t="s">
        <v>194</v>
      </c>
      <c r="Q31" t="s">
        <v>247</v>
      </c>
      <c r="R31" t="s">
        <v>86</v>
      </c>
      <c r="S31" t="s">
        <v>85</v>
      </c>
      <c r="T31" t="s">
        <v>85</v>
      </c>
      <c r="U31" t="s">
        <v>85</v>
      </c>
      <c r="V31" t="s">
        <v>85</v>
      </c>
      <c r="W31" t="s">
        <v>85</v>
      </c>
      <c r="X31" t="s">
        <v>85</v>
      </c>
      <c r="Y31" t="s">
        <v>85</v>
      </c>
      <c r="Z31" t="s">
        <v>85</v>
      </c>
      <c r="AA31" t="s">
        <v>85</v>
      </c>
      <c r="AB31" t="s">
        <v>85</v>
      </c>
      <c r="AC31" t="s">
        <v>85</v>
      </c>
      <c r="AD31" t="s">
        <v>85</v>
      </c>
      <c r="AE31" t="s">
        <v>85</v>
      </c>
      <c r="AF31" t="s">
        <v>85</v>
      </c>
      <c r="AG31" t="s">
        <v>85</v>
      </c>
      <c r="AH31" t="s">
        <v>85</v>
      </c>
      <c r="AI31" t="s">
        <v>85</v>
      </c>
      <c r="AJ31" t="s">
        <v>85</v>
      </c>
      <c r="AK31" t="s">
        <v>85</v>
      </c>
      <c r="AL31" t="s">
        <v>85</v>
      </c>
      <c r="AM31" t="s">
        <v>85</v>
      </c>
      <c r="AN31" t="s">
        <v>85</v>
      </c>
      <c r="AO31" t="s">
        <v>85</v>
      </c>
      <c r="AP31" t="s">
        <v>85</v>
      </c>
      <c r="AQ31" s="11" t="s">
        <v>412</v>
      </c>
      <c r="AR31">
        <v>0</v>
      </c>
      <c r="AS31" t="s">
        <v>85</v>
      </c>
      <c r="AT31" s="12" t="s">
        <v>97</v>
      </c>
      <c r="AU31" s="12" t="s">
        <v>97</v>
      </c>
      <c r="AV31" s="12" t="s">
        <v>110</v>
      </c>
      <c r="AW31" s="12" t="s">
        <v>111</v>
      </c>
      <c r="AX31" s="12" t="s">
        <v>112</v>
      </c>
      <c r="AY31" t="s">
        <v>88</v>
      </c>
      <c r="AZ31" s="499">
        <v>46195</v>
      </c>
      <c r="BA31" t="s">
        <v>89</v>
      </c>
      <c r="BB31" s="14" t="s">
        <v>99</v>
      </c>
      <c r="BC31" s="12" t="s">
        <v>90</v>
      </c>
      <c r="BD31" s="15" t="s">
        <v>90</v>
      </c>
      <c r="BE31" s="15">
        <v>0</v>
      </c>
      <c r="BF31" s="15" t="s">
        <v>279</v>
      </c>
    </row>
    <row r="32" spans="1:59" ht="75" customHeight="1" x14ac:dyDescent="0.25">
      <c r="A32">
        <v>14</v>
      </c>
      <c r="B32" s="18" t="s">
        <v>326</v>
      </c>
      <c r="C32" t="s">
        <v>74</v>
      </c>
      <c r="D32" t="s">
        <v>340</v>
      </c>
      <c r="E32" t="s">
        <v>341</v>
      </c>
      <c r="F32" t="s">
        <v>77</v>
      </c>
      <c r="G32" t="s">
        <v>78</v>
      </c>
      <c r="H32" t="s">
        <v>342</v>
      </c>
      <c r="I32" t="s">
        <v>164</v>
      </c>
      <c r="J32">
        <v>46204</v>
      </c>
      <c r="K32" t="s">
        <v>288</v>
      </c>
      <c r="L32" t="s">
        <v>288</v>
      </c>
      <c r="M32" t="s">
        <v>288</v>
      </c>
      <c r="N32" t="s">
        <v>288</v>
      </c>
      <c r="O32" t="s">
        <v>194</v>
      </c>
      <c r="P32" t="s">
        <v>194</v>
      </c>
      <c r="Q32" t="s">
        <v>247</v>
      </c>
      <c r="R32" t="s">
        <v>85</v>
      </c>
      <c r="S32" t="s">
        <v>85</v>
      </c>
      <c r="T32" t="s">
        <v>85</v>
      </c>
      <c r="U32" t="s">
        <v>85</v>
      </c>
      <c r="V32" t="s">
        <v>85</v>
      </c>
      <c r="W32" t="s">
        <v>85</v>
      </c>
      <c r="X32" t="s">
        <v>85</v>
      </c>
      <c r="Y32" t="s">
        <v>85</v>
      </c>
      <c r="Z32" t="s">
        <v>85</v>
      </c>
      <c r="AA32" t="s">
        <v>85</v>
      </c>
      <c r="AB32" t="s">
        <v>85</v>
      </c>
      <c r="AC32" t="s">
        <v>85</v>
      </c>
      <c r="AD32" t="s">
        <v>85</v>
      </c>
      <c r="AE32" t="s">
        <v>85</v>
      </c>
      <c r="AF32" t="s">
        <v>85</v>
      </c>
      <c r="AG32" t="s">
        <v>85</v>
      </c>
      <c r="AH32" t="s">
        <v>85</v>
      </c>
      <c r="AI32" t="s">
        <v>85</v>
      </c>
      <c r="AJ32" t="s">
        <v>85</v>
      </c>
      <c r="AK32" t="s">
        <v>85</v>
      </c>
      <c r="AL32" t="s">
        <v>85</v>
      </c>
      <c r="AM32" t="s">
        <v>85</v>
      </c>
      <c r="AN32" t="s">
        <v>85</v>
      </c>
      <c r="AO32" t="s">
        <v>85</v>
      </c>
      <c r="AP32" t="s">
        <v>85</v>
      </c>
      <c r="AQ32" s="11" t="s">
        <v>409</v>
      </c>
      <c r="AR32">
        <v>0</v>
      </c>
      <c r="AS32" t="s">
        <v>85</v>
      </c>
      <c r="AT32" s="12" t="s">
        <v>97</v>
      </c>
      <c r="AU32" s="12" t="s">
        <v>97</v>
      </c>
      <c r="AV32" s="12" t="s">
        <v>110</v>
      </c>
      <c r="AW32" s="12" t="s">
        <v>111</v>
      </c>
      <c r="AX32" s="12" t="s">
        <v>112</v>
      </c>
      <c r="AY32" t="s">
        <v>88</v>
      </c>
      <c r="AZ32" s="499">
        <v>46195</v>
      </c>
      <c r="BA32" t="s">
        <v>89</v>
      </c>
      <c r="BB32" s="14" t="s">
        <v>99</v>
      </c>
      <c r="BC32" s="12" t="s">
        <v>90</v>
      </c>
      <c r="BD32" s="15" t="s">
        <v>90</v>
      </c>
      <c r="BE32" s="15">
        <v>0</v>
      </c>
      <c r="BF32" s="15" t="s">
        <v>279</v>
      </c>
    </row>
    <row r="33" spans="1:58" ht="75" customHeight="1" x14ac:dyDescent="0.25">
      <c r="A33">
        <v>15</v>
      </c>
      <c r="B33" s="18" t="s">
        <v>326</v>
      </c>
      <c r="C33" t="s">
        <v>74</v>
      </c>
      <c r="D33" t="s">
        <v>343</v>
      </c>
      <c r="E33" t="s">
        <v>344</v>
      </c>
      <c r="F33" t="s">
        <v>77</v>
      </c>
      <c r="G33" t="s">
        <v>78</v>
      </c>
      <c r="H33" t="s">
        <v>79</v>
      </c>
      <c r="I33" t="s">
        <v>80</v>
      </c>
      <c r="J33">
        <v>46204</v>
      </c>
      <c r="K33" t="s">
        <v>288</v>
      </c>
      <c r="L33" t="s">
        <v>288</v>
      </c>
      <c r="M33" t="s">
        <v>288</v>
      </c>
      <c r="N33" t="s">
        <v>288</v>
      </c>
      <c r="O33" t="s">
        <v>194</v>
      </c>
      <c r="P33" t="s">
        <v>194</v>
      </c>
      <c r="Q33" t="s">
        <v>247</v>
      </c>
      <c r="R33" t="s">
        <v>86</v>
      </c>
      <c r="S33" t="s">
        <v>85</v>
      </c>
      <c r="T33" t="s">
        <v>85</v>
      </c>
      <c r="U33" t="s">
        <v>85</v>
      </c>
      <c r="V33" t="s">
        <v>85</v>
      </c>
      <c r="W33" t="s">
        <v>85</v>
      </c>
      <c r="X33" t="s">
        <v>85</v>
      </c>
      <c r="Y33" t="s">
        <v>85</v>
      </c>
      <c r="Z33" t="s">
        <v>85</v>
      </c>
      <c r="AA33" t="s">
        <v>85</v>
      </c>
      <c r="AB33" t="s">
        <v>85</v>
      </c>
      <c r="AC33" t="s">
        <v>85</v>
      </c>
      <c r="AD33" t="s">
        <v>85</v>
      </c>
      <c r="AE33" t="s">
        <v>85</v>
      </c>
      <c r="AF33" t="s">
        <v>85</v>
      </c>
      <c r="AG33" t="s">
        <v>85</v>
      </c>
      <c r="AH33" t="s">
        <v>85</v>
      </c>
      <c r="AI33" t="s">
        <v>85</v>
      </c>
      <c r="AJ33" t="s">
        <v>85</v>
      </c>
      <c r="AK33" t="s">
        <v>85</v>
      </c>
      <c r="AL33" t="s">
        <v>85</v>
      </c>
      <c r="AM33" t="s">
        <v>85</v>
      </c>
      <c r="AN33" t="s">
        <v>85</v>
      </c>
      <c r="AO33" t="s">
        <v>85</v>
      </c>
      <c r="AP33" t="s">
        <v>85</v>
      </c>
      <c r="AQ33" s="11" t="s">
        <v>412</v>
      </c>
      <c r="AR33">
        <v>0</v>
      </c>
      <c r="AS33" t="s">
        <v>85</v>
      </c>
      <c r="AT33" s="12" t="s">
        <v>97</v>
      </c>
      <c r="AU33" s="12" t="s">
        <v>97</v>
      </c>
      <c r="AV33" s="12" t="s">
        <v>110</v>
      </c>
      <c r="AW33" s="12" t="s">
        <v>111</v>
      </c>
      <c r="AX33" s="12" t="s">
        <v>112</v>
      </c>
      <c r="AY33" t="s">
        <v>88</v>
      </c>
      <c r="AZ33" s="499">
        <v>46195</v>
      </c>
      <c r="BA33" t="s">
        <v>89</v>
      </c>
      <c r="BB33" s="14" t="s">
        <v>99</v>
      </c>
      <c r="BC33" s="12" t="s">
        <v>90</v>
      </c>
      <c r="BD33" s="15" t="s">
        <v>90</v>
      </c>
      <c r="BE33" s="15">
        <v>0</v>
      </c>
      <c r="BF33" s="15" t="s">
        <v>279</v>
      </c>
    </row>
    <row r="34" spans="1:58" ht="75" customHeight="1" x14ac:dyDescent="0.25">
      <c r="A34">
        <v>16</v>
      </c>
      <c r="B34" s="18" t="s">
        <v>326</v>
      </c>
      <c r="C34" t="s">
        <v>74</v>
      </c>
      <c r="D34" t="s">
        <v>345</v>
      </c>
      <c r="E34" t="s">
        <v>346</v>
      </c>
      <c r="F34" t="s">
        <v>77</v>
      </c>
      <c r="G34" t="s">
        <v>78</v>
      </c>
      <c r="H34" t="s">
        <v>96</v>
      </c>
      <c r="I34" t="s">
        <v>80</v>
      </c>
      <c r="J34">
        <v>46204</v>
      </c>
      <c r="K34" t="s">
        <v>288</v>
      </c>
      <c r="L34" t="s">
        <v>288</v>
      </c>
      <c r="M34" t="s">
        <v>288</v>
      </c>
      <c r="N34" t="s">
        <v>288</v>
      </c>
      <c r="O34" t="s">
        <v>194</v>
      </c>
      <c r="P34" t="s">
        <v>194</v>
      </c>
      <c r="Q34" t="s">
        <v>247</v>
      </c>
      <c r="R34" t="s">
        <v>85</v>
      </c>
      <c r="S34" t="s">
        <v>85</v>
      </c>
      <c r="T34" t="s">
        <v>85</v>
      </c>
      <c r="U34" t="s">
        <v>85</v>
      </c>
      <c r="V34" t="s">
        <v>85</v>
      </c>
      <c r="W34" t="s">
        <v>85</v>
      </c>
      <c r="X34" t="s">
        <v>85</v>
      </c>
      <c r="Y34" t="s">
        <v>85</v>
      </c>
      <c r="Z34" t="s">
        <v>85</v>
      </c>
      <c r="AA34" t="s">
        <v>85</v>
      </c>
      <c r="AB34" t="s">
        <v>85</v>
      </c>
      <c r="AC34" t="s">
        <v>85</v>
      </c>
      <c r="AD34" t="s">
        <v>85</v>
      </c>
      <c r="AE34" t="s">
        <v>85</v>
      </c>
      <c r="AF34" t="s">
        <v>85</v>
      </c>
      <c r="AG34" t="s">
        <v>85</v>
      </c>
      <c r="AH34" t="s">
        <v>85</v>
      </c>
      <c r="AI34" t="s">
        <v>85</v>
      </c>
      <c r="AJ34" t="s">
        <v>85</v>
      </c>
      <c r="AK34" t="s">
        <v>85</v>
      </c>
      <c r="AL34" t="s">
        <v>85</v>
      </c>
      <c r="AM34" t="s">
        <v>85</v>
      </c>
      <c r="AN34" t="s">
        <v>85</v>
      </c>
      <c r="AO34" t="s">
        <v>85</v>
      </c>
      <c r="AP34" t="s">
        <v>85</v>
      </c>
      <c r="AQ34" s="11" t="s">
        <v>409</v>
      </c>
      <c r="AR34">
        <v>0</v>
      </c>
      <c r="AS34" t="s">
        <v>85</v>
      </c>
      <c r="AT34" s="12" t="s">
        <v>97</v>
      </c>
      <c r="AU34" s="12" t="s">
        <v>97</v>
      </c>
      <c r="AV34" s="12" t="s">
        <v>110</v>
      </c>
      <c r="AW34" s="12" t="s">
        <v>111</v>
      </c>
      <c r="AX34" s="12" t="s">
        <v>112</v>
      </c>
      <c r="AY34" t="s">
        <v>88</v>
      </c>
      <c r="AZ34" s="499">
        <v>46195</v>
      </c>
      <c r="BA34" t="s">
        <v>89</v>
      </c>
      <c r="BB34" s="14" t="s">
        <v>99</v>
      </c>
      <c r="BC34" s="12" t="s">
        <v>90</v>
      </c>
      <c r="BD34" s="15" t="s">
        <v>90</v>
      </c>
      <c r="BE34" s="15">
        <v>0</v>
      </c>
      <c r="BF34" s="15" t="s">
        <v>279</v>
      </c>
    </row>
    <row r="35" spans="1:58" ht="75" customHeight="1" x14ac:dyDescent="0.25">
      <c r="A35">
        <v>17</v>
      </c>
      <c r="B35" s="18" t="s">
        <v>326</v>
      </c>
      <c r="C35" t="s">
        <v>74</v>
      </c>
      <c r="D35" t="s">
        <v>347</v>
      </c>
      <c r="E35" t="s">
        <v>348</v>
      </c>
      <c r="F35" t="s">
        <v>77</v>
      </c>
      <c r="G35" t="s">
        <v>78</v>
      </c>
      <c r="H35" t="s">
        <v>79</v>
      </c>
      <c r="I35" t="s">
        <v>80</v>
      </c>
      <c r="J35">
        <v>46204</v>
      </c>
      <c r="K35" t="s">
        <v>288</v>
      </c>
      <c r="L35" t="s">
        <v>288</v>
      </c>
      <c r="M35" t="s">
        <v>288</v>
      </c>
      <c r="N35" t="s">
        <v>288</v>
      </c>
      <c r="O35" t="s">
        <v>194</v>
      </c>
      <c r="P35" t="s">
        <v>194</v>
      </c>
      <c r="Q35" t="s">
        <v>247</v>
      </c>
      <c r="R35" t="s">
        <v>86</v>
      </c>
      <c r="S35" t="s">
        <v>86</v>
      </c>
      <c r="T35" t="s">
        <v>86</v>
      </c>
      <c r="U35" t="s">
        <v>86</v>
      </c>
      <c r="V35" t="s">
        <v>85</v>
      </c>
      <c r="W35" t="s">
        <v>85</v>
      </c>
      <c r="X35" t="s">
        <v>86</v>
      </c>
      <c r="Y35" t="s">
        <v>85</v>
      </c>
      <c r="Z35" t="s">
        <v>85</v>
      </c>
      <c r="AA35" t="s">
        <v>85</v>
      </c>
      <c r="AB35" t="s">
        <v>86</v>
      </c>
      <c r="AC35" t="s">
        <v>85</v>
      </c>
      <c r="AD35" t="s">
        <v>85</v>
      </c>
      <c r="AE35" t="s">
        <v>85</v>
      </c>
      <c r="AF35" t="s">
        <v>85</v>
      </c>
      <c r="AG35" t="s">
        <v>85</v>
      </c>
      <c r="AH35" t="s">
        <v>85</v>
      </c>
      <c r="AI35" t="s">
        <v>85</v>
      </c>
      <c r="AJ35" t="s">
        <v>85</v>
      </c>
      <c r="AK35" t="s">
        <v>85</v>
      </c>
      <c r="AL35" t="s">
        <v>85</v>
      </c>
      <c r="AM35" t="s">
        <v>85</v>
      </c>
      <c r="AN35" t="s">
        <v>85</v>
      </c>
      <c r="AO35" t="s">
        <v>85</v>
      </c>
      <c r="AP35" t="s">
        <v>85</v>
      </c>
      <c r="AQ35" s="11" t="s">
        <v>411</v>
      </c>
      <c r="AR35">
        <v>0</v>
      </c>
      <c r="AS35" t="s">
        <v>85</v>
      </c>
      <c r="AT35" s="12" t="s">
        <v>97</v>
      </c>
      <c r="AU35" s="12" t="s">
        <v>97</v>
      </c>
      <c r="AV35" s="12" t="s">
        <v>110</v>
      </c>
      <c r="AW35" s="12" t="s">
        <v>111</v>
      </c>
      <c r="AX35" s="12" t="s">
        <v>112</v>
      </c>
      <c r="AY35" t="s">
        <v>88</v>
      </c>
      <c r="AZ35" s="499">
        <v>46195</v>
      </c>
      <c r="BA35" t="s">
        <v>89</v>
      </c>
      <c r="BB35" s="14" t="s">
        <v>99</v>
      </c>
      <c r="BC35" s="12" t="s">
        <v>90</v>
      </c>
      <c r="BD35" s="15" t="s">
        <v>90</v>
      </c>
      <c r="BE35" s="15">
        <v>0</v>
      </c>
      <c r="BF35" s="15" t="s">
        <v>279</v>
      </c>
    </row>
    <row r="36" spans="1:58" ht="75" customHeight="1" x14ac:dyDescent="0.25">
      <c r="A36">
        <v>18</v>
      </c>
      <c r="B36" s="18" t="s">
        <v>326</v>
      </c>
      <c r="C36" t="s">
        <v>74</v>
      </c>
      <c r="D36" t="s">
        <v>349</v>
      </c>
      <c r="E36" t="s">
        <v>350</v>
      </c>
      <c r="F36" t="s">
        <v>77</v>
      </c>
      <c r="G36" t="s">
        <v>78</v>
      </c>
      <c r="H36" t="s">
        <v>79</v>
      </c>
      <c r="I36" t="s">
        <v>80</v>
      </c>
      <c r="J36">
        <v>46204</v>
      </c>
      <c r="K36" t="s">
        <v>288</v>
      </c>
      <c r="L36" t="s">
        <v>288</v>
      </c>
      <c r="M36" t="s">
        <v>288</v>
      </c>
      <c r="N36" t="s">
        <v>288</v>
      </c>
      <c r="O36" t="s">
        <v>194</v>
      </c>
      <c r="P36" t="s">
        <v>194</v>
      </c>
      <c r="Q36" t="s">
        <v>247</v>
      </c>
      <c r="R36" t="s">
        <v>85</v>
      </c>
      <c r="S36" t="s">
        <v>85</v>
      </c>
      <c r="T36" t="s">
        <v>85</v>
      </c>
      <c r="U36" t="s">
        <v>85</v>
      </c>
      <c r="V36" t="s">
        <v>85</v>
      </c>
      <c r="W36" t="s">
        <v>85</v>
      </c>
      <c r="X36" t="s">
        <v>85</v>
      </c>
      <c r="Y36" t="s">
        <v>85</v>
      </c>
      <c r="Z36" t="s">
        <v>85</v>
      </c>
      <c r="AA36" t="s">
        <v>85</v>
      </c>
      <c r="AB36" t="s">
        <v>85</v>
      </c>
      <c r="AC36" t="s">
        <v>85</v>
      </c>
      <c r="AD36" t="s">
        <v>85</v>
      </c>
      <c r="AE36" t="s">
        <v>85</v>
      </c>
      <c r="AF36" t="s">
        <v>85</v>
      </c>
      <c r="AG36" t="s">
        <v>85</v>
      </c>
      <c r="AH36" t="s">
        <v>85</v>
      </c>
      <c r="AI36" t="s">
        <v>85</v>
      </c>
      <c r="AJ36" t="s">
        <v>85</v>
      </c>
      <c r="AK36" t="s">
        <v>85</v>
      </c>
      <c r="AL36" t="s">
        <v>85</v>
      </c>
      <c r="AM36" t="s">
        <v>85</v>
      </c>
      <c r="AN36" t="s">
        <v>85</v>
      </c>
      <c r="AO36" t="s">
        <v>85</v>
      </c>
      <c r="AP36" t="s">
        <v>85</v>
      </c>
      <c r="AQ36" s="11" t="s">
        <v>409</v>
      </c>
      <c r="AR36">
        <v>0</v>
      </c>
      <c r="AS36" t="s">
        <v>85</v>
      </c>
      <c r="AT36" s="12" t="s">
        <v>97</v>
      </c>
      <c r="AU36" s="12" t="s">
        <v>97</v>
      </c>
      <c r="AV36" s="12" t="s">
        <v>110</v>
      </c>
      <c r="AW36" s="12" t="s">
        <v>111</v>
      </c>
      <c r="AX36" s="12" t="s">
        <v>112</v>
      </c>
      <c r="AY36" t="s">
        <v>88</v>
      </c>
      <c r="AZ36" s="499">
        <v>46195</v>
      </c>
      <c r="BA36" t="s">
        <v>89</v>
      </c>
      <c r="BB36" s="14" t="s">
        <v>99</v>
      </c>
      <c r="BC36" s="12" t="s">
        <v>90</v>
      </c>
      <c r="BD36" s="15" t="s">
        <v>90</v>
      </c>
      <c r="BE36" s="15">
        <v>0</v>
      </c>
      <c r="BF36" s="15" t="s">
        <v>279</v>
      </c>
    </row>
    <row r="37" spans="1:58" ht="75" customHeight="1" x14ac:dyDescent="0.25">
      <c r="A37">
        <v>19</v>
      </c>
      <c r="B37" s="18" t="s">
        <v>351</v>
      </c>
      <c r="C37" t="s">
        <v>74</v>
      </c>
      <c r="D37" t="s">
        <v>352</v>
      </c>
      <c r="E37" t="s">
        <v>353</v>
      </c>
      <c r="F37" t="s">
        <v>77</v>
      </c>
      <c r="G37" t="s">
        <v>78</v>
      </c>
      <c r="H37" t="s">
        <v>79</v>
      </c>
      <c r="I37" t="s">
        <v>80</v>
      </c>
      <c r="J37">
        <v>46204</v>
      </c>
      <c r="K37" t="s">
        <v>288</v>
      </c>
      <c r="L37" t="s">
        <v>288</v>
      </c>
      <c r="M37" t="s">
        <v>288</v>
      </c>
      <c r="N37" t="s">
        <v>288</v>
      </c>
      <c r="O37" t="s">
        <v>194</v>
      </c>
      <c r="P37" t="s">
        <v>194</v>
      </c>
      <c r="Q37" t="s">
        <v>247</v>
      </c>
      <c r="R37" t="s">
        <v>86</v>
      </c>
      <c r="S37" t="s">
        <v>86</v>
      </c>
      <c r="T37" t="s">
        <v>86</v>
      </c>
      <c r="U37" t="s">
        <v>86</v>
      </c>
      <c r="V37" t="s">
        <v>85</v>
      </c>
      <c r="W37" t="s">
        <v>85</v>
      </c>
      <c r="X37" t="s">
        <v>85</v>
      </c>
      <c r="Y37" t="s">
        <v>85</v>
      </c>
      <c r="Z37" t="s">
        <v>85</v>
      </c>
      <c r="AA37" t="s">
        <v>85</v>
      </c>
      <c r="AB37" t="s">
        <v>85</v>
      </c>
      <c r="AC37" t="s">
        <v>85</v>
      </c>
      <c r="AD37" t="s">
        <v>85</v>
      </c>
      <c r="AE37" t="s">
        <v>85</v>
      </c>
      <c r="AF37" t="s">
        <v>85</v>
      </c>
      <c r="AG37" t="s">
        <v>85</v>
      </c>
      <c r="AH37" t="s">
        <v>85</v>
      </c>
      <c r="AI37" t="s">
        <v>85</v>
      </c>
      <c r="AJ37" t="s">
        <v>85</v>
      </c>
      <c r="AK37" t="s">
        <v>85</v>
      </c>
      <c r="AL37" t="s">
        <v>85</v>
      </c>
      <c r="AM37" t="s">
        <v>85</v>
      </c>
      <c r="AN37" t="s">
        <v>85</v>
      </c>
      <c r="AO37" t="s">
        <v>85</v>
      </c>
      <c r="AP37" t="s">
        <v>85</v>
      </c>
      <c r="AQ37" s="11" t="s">
        <v>412</v>
      </c>
      <c r="AR37">
        <v>1</v>
      </c>
      <c r="AS37" t="s">
        <v>85</v>
      </c>
      <c r="AT37" s="12" t="s">
        <v>97</v>
      </c>
      <c r="AU37" s="12" t="s">
        <v>97</v>
      </c>
      <c r="AV37" s="12" t="s">
        <v>110</v>
      </c>
      <c r="AW37" s="12" t="s">
        <v>111</v>
      </c>
      <c r="AX37" s="12" t="s">
        <v>112</v>
      </c>
      <c r="AY37" t="s">
        <v>88</v>
      </c>
      <c r="AZ37" s="499">
        <v>46195</v>
      </c>
      <c r="BA37" t="s">
        <v>89</v>
      </c>
      <c r="BB37" s="14" t="s">
        <v>99</v>
      </c>
      <c r="BC37" s="12" t="s">
        <v>90</v>
      </c>
      <c r="BD37" s="15" t="s">
        <v>90</v>
      </c>
      <c r="BE37" s="15">
        <v>0</v>
      </c>
      <c r="BF37" s="15" t="s">
        <v>279</v>
      </c>
    </row>
    <row r="38" spans="1:58" ht="75" customHeight="1" x14ac:dyDescent="0.25">
      <c r="A38">
        <v>20</v>
      </c>
      <c r="B38" s="18" t="s">
        <v>351</v>
      </c>
      <c r="C38" t="s">
        <v>74</v>
      </c>
      <c r="D38" t="s">
        <v>354</v>
      </c>
      <c r="E38" t="s">
        <v>355</v>
      </c>
      <c r="F38" t="s">
        <v>77</v>
      </c>
      <c r="G38" t="s">
        <v>78</v>
      </c>
      <c r="H38" t="s">
        <v>79</v>
      </c>
      <c r="I38" t="s">
        <v>80</v>
      </c>
      <c r="J38">
        <v>46204</v>
      </c>
      <c r="K38" t="s">
        <v>288</v>
      </c>
      <c r="L38" t="s">
        <v>288</v>
      </c>
      <c r="M38" t="s">
        <v>288</v>
      </c>
      <c r="N38" t="s">
        <v>288</v>
      </c>
      <c r="O38" t="s">
        <v>194</v>
      </c>
      <c r="P38" t="s">
        <v>194</v>
      </c>
      <c r="Q38" t="s">
        <v>247</v>
      </c>
      <c r="R38" t="s">
        <v>86</v>
      </c>
      <c r="S38" t="s">
        <v>85</v>
      </c>
      <c r="T38" t="s">
        <v>85</v>
      </c>
      <c r="U38" t="s">
        <v>85</v>
      </c>
      <c r="V38" t="s">
        <v>85</v>
      </c>
      <c r="W38" t="s">
        <v>85</v>
      </c>
      <c r="X38" t="s">
        <v>85</v>
      </c>
      <c r="Y38" t="s">
        <v>85</v>
      </c>
      <c r="Z38" t="s">
        <v>85</v>
      </c>
      <c r="AA38" t="s">
        <v>85</v>
      </c>
      <c r="AB38" t="s">
        <v>85</v>
      </c>
      <c r="AC38" t="s">
        <v>85</v>
      </c>
      <c r="AD38" t="s">
        <v>85</v>
      </c>
      <c r="AE38" t="s">
        <v>85</v>
      </c>
      <c r="AF38" t="s">
        <v>85</v>
      </c>
      <c r="AG38" t="s">
        <v>85</v>
      </c>
      <c r="AH38" t="s">
        <v>85</v>
      </c>
      <c r="AI38" t="s">
        <v>85</v>
      </c>
      <c r="AJ38" t="s">
        <v>85</v>
      </c>
      <c r="AK38" t="s">
        <v>85</v>
      </c>
      <c r="AL38" t="s">
        <v>85</v>
      </c>
      <c r="AM38" t="s">
        <v>85</v>
      </c>
      <c r="AN38" t="s">
        <v>85</v>
      </c>
      <c r="AO38" t="s">
        <v>85</v>
      </c>
      <c r="AP38" t="s">
        <v>85</v>
      </c>
      <c r="AQ38" s="11" t="s">
        <v>412</v>
      </c>
      <c r="AR38">
        <v>0</v>
      </c>
      <c r="AS38" t="s">
        <v>85</v>
      </c>
      <c r="AT38" s="12" t="s">
        <v>97</v>
      </c>
      <c r="AU38" s="12" t="s">
        <v>97</v>
      </c>
      <c r="AV38" s="12" t="s">
        <v>110</v>
      </c>
      <c r="AW38" s="12" t="s">
        <v>111</v>
      </c>
      <c r="AX38" s="12" t="s">
        <v>112</v>
      </c>
      <c r="AY38" t="s">
        <v>88</v>
      </c>
      <c r="AZ38" s="499">
        <v>46195</v>
      </c>
      <c r="BA38" t="s">
        <v>89</v>
      </c>
      <c r="BB38" s="14" t="s">
        <v>99</v>
      </c>
      <c r="BC38" s="12" t="s">
        <v>90</v>
      </c>
      <c r="BD38" s="15" t="s">
        <v>90</v>
      </c>
      <c r="BE38" s="15">
        <v>0</v>
      </c>
      <c r="BF38" s="15" t="s">
        <v>279</v>
      </c>
    </row>
    <row r="39" spans="1:58" ht="75" customHeight="1" x14ac:dyDescent="0.25">
      <c r="A39">
        <v>21</v>
      </c>
      <c r="B39" s="18" t="s">
        <v>351</v>
      </c>
      <c r="C39" t="s">
        <v>74</v>
      </c>
      <c r="D39" t="s">
        <v>356</v>
      </c>
      <c r="E39" t="s">
        <v>355</v>
      </c>
      <c r="F39" t="s">
        <v>77</v>
      </c>
      <c r="G39" t="s">
        <v>78</v>
      </c>
      <c r="H39" t="s">
        <v>79</v>
      </c>
      <c r="I39" t="s">
        <v>80</v>
      </c>
      <c r="J39">
        <v>46204</v>
      </c>
      <c r="K39" t="s">
        <v>288</v>
      </c>
      <c r="L39" t="s">
        <v>288</v>
      </c>
      <c r="M39" t="s">
        <v>288</v>
      </c>
      <c r="N39" t="s">
        <v>288</v>
      </c>
      <c r="O39" t="s">
        <v>194</v>
      </c>
      <c r="P39" t="s">
        <v>194</v>
      </c>
      <c r="Q39" t="s">
        <v>247</v>
      </c>
      <c r="R39" t="s">
        <v>86</v>
      </c>
      <c r="S39" t="s">
        <v>85</v>
      </c>
      <c r="T39" t="s">
        <v>85</v>
      </c>
      <c r="U39" t="s">
        <v>85</v>
      </c>
      <c r="V39" t="s">
        <v>85</v>
      </c>
      <c r="W39" t="s">
        <v>85</v>
      </c>
      <c r="X39" t="s">
        <v>85</v>
      </c>
      <c r="Y39" t="s">
        <v>85</v>
      </c>
      <c r="Z39" t="s">
        <v>85</v>
      </c>
      <c r="AA39" t="s">
        <v>85</v>
      </c>
      <c r="AB39" t="s">
        <v>85</v>
      </c>
      <c r="AC39" t="s">
        <v>85</v>
      </c>
      <c r="AD39" t="s">
        <v>85</v>
      </c>
      <c r="AE39" t="s">
        <v>85</v>
      </c>
      <c r="AF39" t="s">
        <v>85</v>
      </c>
      <c r="AG39" t="s">
        <v>85</v>
      </c>
      <c r="AH39" t="s">
        <v>85</v>
      </c>
      <c r="AI39" t="s">
        <v>85</v>
      </c>
      <c r="AJ39" t="s">
        <v>85</v>
      </c>
      <c r="AK39" t="s">
        <v>85</v>
      </c>
      <c r="AL39" t="s">
        <v>85</v>
      </c>
      <c r="AM39" t="s">
        <v>85</v>
      </c>
      <c r="AN39" t="s">
        <v>85</v>
      </c>
      <c r="AO39" t="s">
        <v>85</v>
      </c>
      <c r="AP39" t="s">
        <v>85</v>
      </c>
      <c r="AQ39" s="11" t="s">
        <v>412</v>
      </c>
      <c r="AR39">
        <v>0</v>
      </c>
      <c r="AS39" t="s">
        <v>85</v>
      </c>
      <c r="AT39" s="12" t="s">
        <v>97</v>
      </c>
      <c r="AU39" s="12" t="s">
        <v>97</v>
      </c>
      <c r="AV39" s="12" t="s">
        <v>110</v>
      </c>
      <c r="AW39" s="12" t="s">
        <v>111</v>
      </c>
      <c r="AX39" s="12" t="s">
        <v>112</v>
      </c>
      <c r="AY39" t="s">
        <v>88</v>
      </c>
      <c r="AZ39" s="499">
        <v>46195</v>
      </c>
      <c r="BA39" t="s">
        <v>89</v>
      </c>
      <c r="BB39" s="14" t="s">
        <v>99</v>
      </c>
      <c r="BC39" s="12" t="s">
        <v>90</v>
      </c>
      <c r="BD39" s="15" t="s">
        <v>90</v>
      </c>
      <c r="BE39" s="15">
        <v>0</v>
      </c>
      <c r="BF39" s="15" t="s">
        <v>279</v>
      </c>
    </row>
    <row r="40" spans="1:58" ht="75" customHeight="1" x14ac:dyDescent="0.25">
      <c r="A40">
        <v>22</v>
      </c>
      <c r="B40" s="18" t="s">
        <v>351</v>
      </c>
      <c r="C40" t="s">
        <v>74</v>
      </c>
      <c r="D40" t="s">
        <v>357</v>
      </c>
      <c r="E40" t="s">
        <v>358</v>
      </c>
      <c r="F40" t="s">
        <v>77</v>
      </c>
      <c r="G40" t="s">
        <v>78</v>
      </c>
      <c r="H40" t="s">
        <v>79</v>
      </c>
      <c r="I40" t="s">
        <v>80</v>
      </c>
      <c r="J40">
        <v>46204</v>
      </c>
      <c r="K40" t="s">
        <v>288</v>
      </c>
      <c r="L40" t="s">
        <v>288</v>
      </c>
      <c r="M40" t="s">
        <v>288</v>
      </c>
      <c r="N40" t="s">
        <v>288</v>
      </c>
      <c r="O40" t="s">
        <v>194</v>
      </c>
      <c r="P40" t="s">
        <v>194</v>
      </c>
      <c r="Q40" t="s">
        <v>247</v>
      </c>
      <c r="R40" t="s">
        <v>86</v>
      </c>
      <c r="S40" t="s">
        <v>85</v>
      </c>
      <c r="T40" t="s">
        <v>85</v>
      </c>
      <c r="U40" t="s">
        <v>85</v>
      </c>
      <c r="V40" t="s">
        <v>85</v>
      </c>
      <c r="W40" t="s">
        <v>85</v>
      </c>
      <c r="X40" t="s">
        <v>85</v>
      </c>
      <c r="Y40" t="s">
        <v>85</v>
      </c>
      <c r="Z40" t="s">
        <v>85</v>
      </c>
      <c r="AA40" t="s">
        <v>85</v>
      </c>
      <c r="AB40" t="s">
        <v>85</v>
      </c>
      <c r="AC40" t="s">
        <v>85</v>
      </c>
      <c r="AD40" t="s">
        <v>85</v>
      </c>
      <c r="AE40" t="s">
        <v>85</v>
      </c>
      <c r="AF40" t="s">
        <v>85</v>
      </c>
      <c r="AG40" t="s">
        <v>85</v>
      </c>
      <c r="AH40" t="s">
        <v>85</v>
      </c>
      <c r="AI40" t="s">
        <v>85</v>
      </c>
      <c r="AJ40" t="s">
        <v>85</v>
      </c>
      <c r="AK40" t="s">
        <v>85</v>
      </c>
      <c r="AL40" t="s">
        <v>85</v>
      </c>
      <c r="AM40" t="s">
        <v>85</v>
      </c>
      <c r="AN40" t="s">
        <v>85</v>
      </c>
      <c r="AO40" t="s">
        <v>85</v>
      </c>
      <c r="AP40" t="s">
        <v>85</v>
      </c>
      <c r="AQ40" s="11" t="s">
        <v>412</v>
      </c>
      <c r="AR40">
        <v>0</v>
      </c>
      <c r="AS40" t="s">
        <v>85</v>
      </c>
      <c r="AT40" s="12" t="s">
        <v>97</v>
      </c>
      <c r="AU40" s="12" t="s">
        <v>97</v>
      </c>
      <c r="AV40" s="12" t="s">
        <v>110</v>
      </c>
      <c r="AW40" s="12" t="s">
        <v>111</v>
      </c>
      <c r="AX40" s="12" t="s">
        <v>112</v>
      </c>
      <c r="AY40" t="s">
        <v>88</v>
      </c>
      <c r="AZ40" s="499">
        <v>46195</v>
      </c>
      <c r="BA40" t="s">
        <v>89</v>
      </c>
      <c r="BB40" s="14" t="s">
        <v>99</v>
      </c>
      <c r="BC40" s="12" t="s">
        <v>90</v>
      </c>
      <c r="BD40" s="15" t="s">
        <v>90</v>
      </c>
      <c r="BE40" s="15">
        <v>0</v>
      </c>
      <c r="BF40" s="15" t="s">
        <v>279</v>
      </c>
    </row>
    <row r="41" spans="1:58" ht="75" customHeight="1" x14ac:dyDescent="0.25">
      <c r="A41">
        <v>23</v>
      </c>
      <c r="B41" s="18" t="s">
        <v>351</v>
      </c>
      <c r="C41" t="s">
        <v>74</v>
      </c>
      <c r="D41" t="s">
        <v>359</v>
      </c>
      <c r="E41" t="s">
        <v>360</v>
      </c>
      <c r="F41" t="s">
        <v>77</v>
      </c>
      <c r="G41" t="s">
        <v>78</v>
      </c>
      <c r="H41" t="s">
        <v>96</v>
      </c>
      <c r="I41" t="s">
        <v>80</v>
      </c>
      <c r="J41">
        <v>46204</v>
      </c>
      <c r="K41" t="s">
        <v>288</v>
      </c>
      <c r="L41" t="s">
        <v>288</v>
      </c>
      <c r="M41" t="s">
        <v>288</v>
      </c>
      <c r="N41" t="s">
        <v>288</v>
      </c>
      <c r="O41" t="s">
        <v>194</v>
      </c>
      <c r="P41" t="s">
        <v>194</v>
      </c>
      <c r="Q41" t="s">
        <v>247</v>
      </c>
      <c r="R41" t="s">
        <v>86</v>
      </c>
      <c r="S41" t="s">
        <v>85</v>
      </c>
      <c r="T41" t="s">
        <v>85</v>
      </c>
      <c r="U41" t="s">
        <v>85</v>
      </c>
      <c r="V41" t="s">
        <v>85</v>
      </c>
      <c r="W41" t="s">
        <v>85</v>
      </c>
      <c r="X41" t="s">
        <v>85</v>
      </c>
      <c r="Y41" t="s">
        <v>85</v>
      </c>
      <c r="Z41" t="s">
        <v>85</v>
      </c>
      <c r="AA41" t="s">
        <v>85</v>
      </c>
      <c r="AB41" t="s">
        <v>85</v>
      </c>
      <c r="AC41" t="s">
        <v>85</v>
      </c>
      <c r="AD41" t="s">
        <v>85</v>
      </c>
      <c r="AE41" t="s">
        <v>85</v>
      </c>
      <c r="AF41" t="s">
        <v>85</v>
      </c>
      <c r="AG41" t="s">
        <v>85</v>
      </c>
      <c r="AH41" t="s">
        <v>85</v>
      </c>
      <c r="AI41" t="s">
        <v>85</v>
      </c>
      <c r="AJ41" t="s">
        <v>85</v>
      </c>
      <c r="AK41" t="s">
        <v>85</v>
      </c>
      <c r="AL41" t="s">
        <v>85</v>
      </c>
      <c r="AM41" t="s">
        <v>85</v>
      </c>
      <c r="AN41" t="s">
        <v>85</v>
      </c>
      <c r="AO41" t="s">
        <v>85</v>
      </c>
      <c r="AP41" t="s">
        <v>85</v>
      </c>
      <c r="AQ41" s="11" t="s">
        <v>412</v>
      </c>
      <c r="AR41">
        <v>0</v>
      </c>
      <c r="AS41" t="s">
        <v>85</v>
      </c>
      <c r="AT41" s="12" t="s">
        <v>97</v>
      </c>
      <c r="AU41" s="12" t="s">
        <v>97</v>
      </c>
      <c r="AV41" s="12" t="s">
        <v>110</v>
      </c>
      <c r="AW41" s="12" t="s">
        <v>111</v>
      </c>
      <c r="AX41" s="12" t="s">
        <v>112</v>
      </c>
      <c r="AY41" t="s">
        <v>88</v>
      </c>
      <c r="AZ41" s="499">
        <v>46195</v>
      </c>
      <c r="BA41" t="s">
        <v>89</v>
      </c>
      <c r="BB41" s="14" t="s">
        <v>99</v>
      </c>
      <c r="BC41" s="12" t="s">
        <v>90</v>
      </c>
      <c r="BD41" s="15" t="s">
        <v>90</v>
      </c>
      <c r="BE41" s="15">
        <v>0</v>
      </c>
      <c r="BF41" s="15" t="s">
        <v>279</v>
      </c>
    </row>
    <row r="42" spans="1:58" ht="75" customHeight="1" x14ac:dyDescent="0.25">
      <c r="A42">
        <v>24</v>
      </c>
      <c r="B42" s="18" t="s">
        <v>361</v>
      </c>
      <c r="C42" t="s">
        <v>74</v>
      </c>
      <c r="D42" t="s">
        <v>362</v>
      </c>
      <c r="E42" t="s">
        <v>363</v>
      </c>
      <c r="F42" t="s">
        <v>77</v>
      </c>
      <c r="G42" t="s">
        <v>78</v>
      </c>
      <c r="H42" t="s">
        <v>210</v>
      </c>
      <c r="I42" t="s">
        <v>80</v>
      </c>
      <c r="J42">
        <v>46204</v>
      </c>
      <c r="K42" t="s">
        <v>288</v>
      </c>
      <c r="L42" t="s">
        <v>288</v>
      </c>
      <c r="M42" t="s">
        <v>288</v>
      </c>
      <c r="N42" t="s">
        <v>288</v>
      </c>
      <c r="O42" t="s">
        <v>83</v>
      </c>
      <c r="P42" t="s">
        <v>83</v>
      </c>
      <c r="Q42" t="s">
        <v>247</v>
      </c>
      <c r="R42" t="s">
        <v>86</v>
      </c>
      <c r="S42" t="s">
        <v>85</v>
      </c>
      <c r="T42" t="s">
        <v>85</v>
      </c>
      <c r="U42" t="s">
        <v>85</v>
      </c>
      <c r="V42" t="s">
        <v>86</v>
      </c>
      <c r="W42" t="s">
        <v>86</v>
      </c>
      <c r="X42" t="s">
        <v>86</v>
      </c>
      <c r="Y42" t="s">
        <v>85</v>
      </c>
      <c r="Z42" t="s">
        <v>85</v>
      </c>
      <c r="AA42" t="s">
        <v>85</v>
      </c>
      <c r="AB42" t="s">
        <v>85</v>
      </c>
      <c r="AC42" t="s">
        <v>86</v>
      </c>
      <c r="AD42" t="s">
        <v>85</v>
      </c>
      <c r="AE42" t="s">
        <v>85</v>
      </c>
      <c r="AF42" t="s">
        <v>85</v>
      </c>
      <c r="AG42" t="s">
        <v>85</v>
      </c>
      <c r="AH42" t="s">
        <v>85</v>
      </c>
      <c r="AI42" t="s">
        <v>85</v>
      </c>
      <c r="AJ42" t="s">
        <v>85</v>
      </c>
      <c r="AK42" t="s">
        <v>85</v>
      </c>
      <c r="AL42" t="s">
        <v>85</v>
      </c>
      <c r="AM42" t="s">
        <v>85</v>
      </c>
      <c r="AN42" t="s">
        <v>85</v>
      </c>
      <c r="AO42" t="s">
        <v>85</v>
      </c>
      <c r="AP42" t="s">
        <v>85</v>
      </c>
      <c r="AQ42" s="11" t="s">
        <v>413</v>
      </c>
      <c r="AR42">
        <v>0</v>
      </c>
      <c r="AS42" t="s">
        <v>85</v>
      </c>
      <c r="AT42" s="12" t="s">
        <v>97</v>
      </c>
      <c r="AU42" s="12" t="s">
        <v>97</v>
      </c>
      <c r="AV42" s="12" t="s">
        <v>110</v>
      </c>
      <c r="AW42" s="12" t="s">
        <v>111</v>
      </c>
      <c r="AX42" s="12" t="s">
        <v>112</v>
      </c>
      <c r="AY42" t="s">
        <v>88</v>
      </c>
      <c r="AZ42" s="499">
        <v>46195</v>
      </c>
      <c r="BA42" t="s">
        <v>89</v>
      </c>
      <c r="BB42" s="14" t="s">
        <v>99</v>
      </c>
      <c r="BC42" s="12" t="s">
        <v>90</v>
      </c>
      <c r="BD42" s="15" t="s">
        <v>90</v>
      </c>
      <c r="BE42" s="15">
        <v>0</v>
      </c>
      <c r="BF42" s="15" t="s">
        <v>279</v>
      </c>
    </row>
    <row r="43" spans="1:58" ht="75" customHeight="1" x14ac:dyDescent="0.25">
      <c r="A43">
        <v>25</v>
      </c>
      <c r="B43" s="18" t="s">
        <v>361</v>
      </c>
      <c r="C43" t="s">
        <v>74</v>
      </c>
      <c r="D43" t="s">
        <v>364</v>
      </c>
      <c r="E43" t="s">
        <v>363</v>
      </c>
      <c r="F43" t="s">
        <v>77</v>
      </c>
      <c r="G43" t="s">
        <v>78</v>
      </c>
      <c r="H43" t="s">
        <v>79</v>
      </c>
      <c r="I43" t="s">
        <v>80</v>
      </c>
      <c r="J43">
        <v>46204</v>
      </c>
      <c r="K43" t="s">
        <v>288</v>
      </c>
      <c r="L43" t="s">
        <v>288</v>
      </c>
      <c r="M43" t="s">
        <v>288</v>
      </c>
      <c r="N43" t="s">
        <v>288</v>
      </c>
      <c r="O43" t="s">
        <v>83</v>
      </c>
      <c r="P43" t="s">
        <v>83</v>
      </c>
      <c r="Q43" t="s">
        <v>247</v>
      </c>
      <c r="R43" t="s">
        <v>86</v>
      </c>
      <c r="S43" t="s">
        <v>86</v>
      </c>
      <c r="T43" t="s">
        <v>85</v>
      </c>
      <c r="U43" t="s">
        <v>86</v>
      </c>
      <c r="V43" t="s">
        <v>86</v>
      </c>
      <c r="W43" t="s">
        <v>86</v>
      </c>
      <c r="X43" t="s">
        <v>86</v>
      </c>
      <c r="Y43" t="s">
        <v>86</v>
      </c>
      <c r="Z43" t="s">
        <v>86</v>
      </c>
      <c r="AA43" t="s">
        <v>86</v>
      </c>
      <c r="AB43" t="s">
        <v>86</v>
      </c>
      <c r="AC43" t="s">
        <v>86</v>
      </c>
      <c r="AD43" t="s">
        <v>85</v>
      </c>
      <c r="AE43" t="s">
        <v>85</v>
      </c>
      <c r="AF43" t="s">
        <v>85</v>
      </c>
      <c r="AG43" t="s">
        <v>85</v>
      </c>
      <c r="AH43" t="s">
        <v>85</v>
      </c>
      <c r="AI43" t="s">
        <v>85</v>
      </c>
      <c r="AJ43" t="s">
        <v>86</v>
      </c>
      <c r="AK43" t="s">
        <v>85</v>
      </c>
      <c r="AL43" t="s">
        <v>85</v>
      </c>
      <c r="AM43" t="s">
        <v>85</v>
      </c>
      <c r="AN43" t="s">
        <v>85</v>
      </c>
      <c r="AO43" t="s">
        <v>85</v>
      </c>
      <c r="AP43" t="s">
        <v>85</v>
      </c>
      <c r="AQ43" s="11" t="s">
        <v>410</v>
      </c>
      <c r="AR43">
        <v>0</v>
      </c>
      <c r="AS43" t="s">
        <v>85</v>
      </c>
      <c r="AT43" s="12" t="s">
        <v>97</v>
      </c>
      <c r="AU43" s="12" t="s">
        <v>97</v>
      </c>
      <c r="AV43" s="12" t="s">
        <v>110</v>
      </c>
      <c r="AW43" s="12" t="s">
        <v>111</v>
      </c>
      <c r="AX43" s="12" t="s">
        <v>112</v>
      </c>
      <c r="AY43" t="s">
        <v>88</v>
      </c>
      <c r="AZ43" s="499">
        <v>46195</v>
      </c>
      <c r="BA43" t="s">
        <v>89</v>
      </c>
      <c r="BB43" s="14" t="s">
        <v>99</v>
      </c>
      <c r="BC43" s="12" t="s">
        <v>90</v>
      </c>
      <c r="BD43" s="15" t="s">
        <v>90</v>
      </c>
      <c r="BE43" s="15">
        <v>0</v>
      </c>
      <c r="BF43" s="15" t="s">
        <v>279</v>
      </c>
    </row>
    <row r="44" spans="1:58" ht="75" customHeight="1" x14ac:dyDescent="0.25">
      <c r="A44">
        <v>26</v>
      </c>
      <c r="B44" s="18" t="s">
        <v>365</v>
      </c>
      <c r="C44" t="s">
        <v>181</v>
      </c>
      <c r="D44" t="s">
        <v>366</v>
      </c>
      <c r="E44" t="s">
        <v>367</v>
      </c>
      <c r="F44" t="s">
        <v>77</v>
      </c>
      <c r="G44" t="s">
        <v>199</v>
      </c>
      <c r="H44" t="s">
        <v>79</v>
      </c>
      <c r="I44" t="s">
        <v>80</v>
      </c>
      <c r="J44">
        <v>46204</v>
      </c>
      <c r="K44" t="s">
        <v>288</v>
      </c>
      <c r="L44" t="s">
        <v>288</v>
      </c>
      <c r="M44" t="s">
        <v>288</v>
      </c>
      <c r="N44" t="s">
        <v>288</v>
      </c>
      <c r="O44" t="s">
        <v>368</v>
      </c>
      <c r="P44" t="s">
        <v>368</v>
      </c>
      <c r="Q44" t="s">
        <v>247</v>
      </c>
      <c r="R44" t="s">
        <v>86</v>
      </c>
      <c r="S44" t="s">
        <v>86</v>
      </c>
      <c r="T44" t="s">
        <v>85</v>
      </c>
      <c r="U44" t="s">
        <v>85</v>
      </c>
      <c r="V44" t="s">
        <v>85</v>
      </c>
      <c r="W44" t="s">
        <v>85</v>
      </c>
      <c r="X44" t="s">
        <v>85</v>
      </c>
      <c r="Y44" t="s">
        <v>85</v>
      </c>
      <c r="Z44" t="s">
        <v>85</v>
      </c>
      <c r="AA44" t="s">
        <v>85</v>
      </c>
      <c r="AB44" t="s">
        <v>85</v>
      </c>
      <c r="AC44" t="s">
        <v>85</v>
      </c>
      <c r="AD44" t="s">
        <v>85</v>
      </c>
      <c r="AE44" t="s">
        <v>85</v>
      </c>
      <c r="AF44" t="s">
        <v>85</v>
      </c>
      <c r="AG44" t="s">
        <v>85</v>
      </c>
      <c r="AH44" t="s">
        <v>85</v>
      </c>
      <c r="AI44" t="s">
        <v>85</v>
      </c>
      <c r="AJ44" t="s">
        <v>85</v>
      </c>
      <c r="AK44" t="s">
        <v>85</v>
      </c>
      <c r="AL44" t="s">
        <v>85</v>
      </c>
      <c r="AM44" t="s">
        <v>85</v>
      </c>
      <c r="AN44" t="s">
        <v>85</v>
      </c>
      <c r="AO44" t="s">
        <v>85</v>
      </c>
      <c r="AP44" t="s">
        <v>85</v>
      </c>
      <c r="AQ44" s="11" t="s">
        <v>412</v>
      </c>
      <c r="AR44">
        <v>0</v>
      </c>
      <c r="AS44" t="s">
        <v>85</v>
      </c>
      <c r="AT44" s="12" t="s">
        <v>97</v>
      </c>
      <c r="AU44" s="12" t="s">
        <v>97</v>
      </c>
      <c r="AV44" s="12" t="s">
        <v>110</v>
      </c>
      <c r="AW44" s="12" t="s">
        <v>111</v>
      </c>
      <c r="AX44" s="12" t="s">
        <v>112</v>
      </c>
      <c r="AY44" t="s">
        <v>88</v>
      </c>
      <c r="AZ44" s="499">
        <v>46195</v>
      </c>
      <c r="BA44" t="s">
        <v>89</v>
      </c>
      <c r="BB44" s="14" t="s">
        <v>99</v>
      </c>
      <c r="BC44" s="12" t="s">
        <v>90</v>
      </c>
      <c r="BD44" s="15" t="s">
        <v>90</v>
      </c>
      <c r="BE44" s="15">
        <v>0</v>
      </c>
      <c r="BF44" s="15" t="s">
        <v>279</v>
      </c>
    </row>
    <row r="45" spans="1:58" ht="75" customHeight="1" x14ac:dyDescent="0.25">
      <c r="A45">
        <v>27</v>
      </c>
      <c r="B45" s="18" t="s">
        <v>365</v>
      </c>
      <c r="C45" t="s">
        <v>181</v>
      </c>
      <c r="D45" t="s">
        <v>369</v>
      </c>
      <c r="E45" t="s">
        <v>367</v>
      </c>
      <c r="F45" t="s">
        <v>77</v>
      </c>
      <c r="G45" t="s">
        <v>199</v>
      </c>
      <c r="H45" t="s">
        <v>79</v>
      </c>
      <c r="I45" t="s">
        <v>80</v>
      </c>
      <c r="J45">
        <v>46204</v>
      </c>
      <c r="K45" t="s">
        <v>288</v>
      </c>
      <c r="L45" t="s">
        <v>288</v>
      </c>
      <c r="M45" t="s">
        <v>288</v>
      </c>
      <c r="N45" t="s">
        <v>288</v>
      </c>
      <c r="O45" t="s">
        <v>368</v>
      </c>
      <c r="P45" t="s">
        <v>368</v>
      </c>
      <c r="Q45" t="s">
        <v>247</v>
      </c>
      <c r="R45" t="s">
        <v>86</v>
      </c>
      <c r="S45" t="s">
        <v>86</v>
      </c>
      <c r="T45" t="s">
        <v>85</v>
      </c>
      <c r="U45" t="s">
        <v>85</v>
      </c>
      <c r="V45" t="s">
        <v>85</v>
      </c>
      <c r="W45" t="s">
        <v>85</v>
      </c>
      <c r="X45" t="s">
        <v>85</v>
      </c>
      <c r="Y45" t="s">
        <v>85</v>
      </c>
      <c r="Z45" t="s">
        <v>85</v>
      </c>
      <c r="AA45" t="s">
        <v>85</v>
      </c>
      <c r="AB45" t="s">
        <v>85</v>
      </c>
      <c r="AC45" t="s">
        <v>85</v>
      </c>
      <c r="AD45" t="s">
        <v>85</v>
      </c>
      <c r="AE45" t="s">
        <v>85</v>
      </c>
      <c r="AF45" t="s">
        <v>85</v>
      </c>
      <c r="AG45" t="s">
        <v>85</v>
      </c>
      <c r="AH45" t="s">
        <v>85</v>
      </c>
      <c r="AI45" t="s">
        <v>85</v>
      </c>
      <c r="AJ45" t="s">
        <v>85</v>
      </c>
      <c r="AK45" t="s">
        <v>85</v>
      </c>
      <c r="AL45" t="s">
        <v>85</v>
      </c>
      <c r="AM45" t="s">
        <v>85</v>
      </c>
      <c r="AN45" t="s">
        <v>85</v>
      </c>
      <c r="AO45" t="s">
        <v>85</v>
      </c>
      <c r="AP45" t="s">
        <v>85</v>
      </c>
      <c r="AQ45" s="11" t="s">
        <v>412</v>
      </c>
      <c r="AR45">
        <v>0</v>
      </c>
      <c r="AS45" t="s">
        <v>85</v>
      </c>
      <c r="AT45" s="12" t="s">
        <v>97</v>
      </c>
      <c r="AU45" s="12" t="s">
        <v>97</v>
      </c>
      <c r="AV45" s="12" t="s">
        <v>110</v>
      </c>
      <c r="AW45" s="12" t="s">
        <v>111</v>
      </c>
      <c r="AX45" s="12" t="s">
        <v>112</v>
      </c>
      <c r="AY45" t="s">
        <v>88</v>
      </c>
      <c r="AZ45" s="499">
        <v>46195</v>
      </c>
      <c r="BA45" t="s">
        <v>89</v>
      </c>
      <c r="BB45" s="14" t="s">
        <v>99</v>
      </c>
      <c r="BC45" s="12" t="s">
        <v>90</v>
      </c>
      <c r="BD45" s="15" t="s">
        <v>90</v>
      </c>
      <c r="BE45" s="15">
        <v>0</v>
      </c>
      <c r="BF45" s="15" t="s">
        <v>279</v>
      </c>
    </row>
    <row r="46" spans="1:58" ht="75" customHeight="1" x14ac:dyDescent="0.25">
      <c r="A46">
        <v>28</v>
      </c>
      <c r="B46" s="18" t="s">
        <v>370</v>
      </c>
      <c r="C46" t="s">
        <v>74</v>
      </c>
      <c r="D46" t="s">
        <v>371</v>
      </c>
      <c r="E46" t="s">
        <v>372</v>
      </c>
      <c r="F46" t="s">
        <v>77</v>
      </c>
      <c r="G46" t="s">
        <v>78</v>
      </c>
      <c r="H46" t="s">
        <v>210</v>
      </c>
      <c r="I46" t="s">
        <v>80</v>
      </c>
      <c r="J46">
        <v>46204</v>
      </c>
      <c r="K46" t="s">
        <v>288</v>
      </c>
      <c r="L46" t="s">
        <v>288</v>
      </c>
      <c r="M46" t="s">
        <v>288</v>
      </c>
      <c r="N46" t="s">
        <v>288</v>
      </c>
      <c r="O46" t="s">
        <v>194</v>
      </c>
      <c r="P46" t="s">
        <v>194</v>
      </c>
      <c r="Q46" t="s">
        <v>247</v>
      </c>
      <c r="R46" t="s">
        <v>85</v>
      </c>
      <c r="S46" t="s">
        <v>85</v>
      </c>
      <c r="T46" t="s">
        <v>85</v>
      </c>
      <c r="U46" t="s">
        <v>85</v>
      </c>
      <c r="V46" t="s">
        <v>85</v>
      </c>
      <c r="W46" t="s">
        <v>85</v>
      </c>
      <c r="X46" t="s">
        <v>85</v>
      </c>
      <c r="Y46" t="s">
        <v>85</v>
      </c>
      <c r="Z46" t="s">
        <v>85</v>
      </c>
      <c r="AA46" t="s">
        <v>85</v>
      </c>
      <c r="AB46" t="s">
        <v>85</v>
      </c>
      <c r="AC46" t="s">
        <v>85</v>
      </c>
      <c r="AD46" t="s">
        <v>85</v>
      </c>
      <c r="AE46" t="s">
        <v>85</v>
      </c>
      <c r="AF46" t="s">
        <v>85</v>
      </c>
      <c r="AG46" t="s">
        <v>85</v>
      </c>
      <c r="AH46" t="s">
        <v>85</v>
      </c>
      <c r="AI46" t="s">
        <v>85</v>
      </c>
      <c r="AJ46" t="s">
        <v>85</v>
      </c>
      <c r="AK46" t="s">
        <v>85</v>
      </c>
      <c r="AL46" t="s">
        <v>85</v>
      </c>
      <c r="AM46" t="s">
        <v>85</v>
      </c>
      <c r="AN46" t="s">
        <v>85</v>
      </c>
      <c r="AO46" t="s">
        <v>85</v>
      </c>
      <c r="AP46" t="s">
        <v>85</v>
      </c>
      <c r="AQ46" s="11" t="s">
        <v>409</v>
      </c>
      <c r="AR46">
        <v>0</v>
      </c>
      <c r="AS46" t="s">
        <v>85</v>
      </c>
      <c r="AT46" s="12" t="s">
        <v>97</v>
      </c>
      <c r="AU46" s="12" t="s">
        <v>97</v>
      </c>
      <c r="AV46" s="12" t="s">
        <v>110</v>
      </c>
      <c r="AW46" s="12" t="s">
        <v>111</v>
      </c>
      <c r="AX46" s="12" t="s">
        <v>112</v>
      </c>
      <c r="AY46" t="s">
        <v>88</v>
      </c>
      <c r="AZ46" s="499">
        <v>46195</v>
      </c>
      <c r="BA46" t="s">
        <v>89</v>
      </c>
      <c r="BB46" s="14" t="s">
        <v>90</v>
      </c>
      <c r="BC46" s="12" t="s">
        <v>90</v>
      </c>
      <c r="BD46" s="15" t="s">
        <v>90</v>
      </c>
      <c r="BE46" s="15">
        <v>0</v>
      </c>
      <c r="BF46" s="15" t="s">
        <v>279</v>
      </c>
    </row>
    <row r="47" spans="1:58" ht="75" customHeight="1" x14ac:dyDescent="0.25">
      <c r="A47">
        <v>29</v>
      </c>
      <c r="B47" s="18" t="s">
        <v>370</v>
      </c>
      <c r="C47" t="s">
        <v>74</v>
      </c>
      <c r="D47" t="s">
        <v>373</v>
      </c>
      <c r="E47" t="s">
        <v>374</v>
      </c>
      <c r="F47" t="s">
        <v>77</v>
      </c>
      <c r="G47" t="s">
        <v>78</v>
      </c>
      <c r="H47" t="s">
        <v>210</v>
      </c>
      <c r="I47" t="s">
        <v>80</v>
      </c>
      <c r="J47">
        <v>46204</v>
      </c>
      <c r="K47" t="s">
        <v>288</v>
      </c>
      <c r="L47" t="s">
        <v>288</v>
      </c>
      <c r="M47" t="s">
        <v>288</v>
      </c>
      <c r="N47" t="s">
        <v>288</v>
      </c>
      <c r="O47" t="s">
        <v>194</v>
      </c>
      <c r="P47" t="s">
        <v>194</v>
      </c>
      <c r="Q47" t="s">
        <v>247</v>
      </c>
      <c r="R47" t="s">
        <v>86</v>
      </c>
      <c r="S47" t="s">
        <v>86</v>
      </c>
      <c r="T47" t="s">
        <v>86</v>
      </c>
      <c r="U47" t="s">
        <v>85</v>
      </c>
      <c r="V47" t="s">
        <v>86</v>
      </c>
      <c r="W47" t="s">
        <v>85</v>
      </c>
      <c r="X47" t="s">
        <v>85</v>
      </c>
      <c r="Y47" t="s">
        <v>85</v>
      </c>
      <c r="Z47" t="s">
        <v>85</v>
      </c>
      <c r="AA47" t="s">
        <v>85</v>
      </c>
      <c r="AB47" t="s">
        <v>85</v>
      </c>
      <c r="AC47" t="s">
        <v>86</v>
      </c>
      <c r="AD47" t="s">
        <v>85</v>
      </c>
      <c r="AE47" t="s">
        <v>85</v>
      </c>
      <c r="AF47" t="s">
        <v>85</v>
      </c>
      <c r="AG47" t="s">
        <v>85</v>
      </c>
      <c r="AH47" t="s">
        <v>85</v>
      </c>
      <c r="AI47" t="s">
        <v>85</v>
      </c>
      <c r="AJ47" t="s">
        <v>85</v>
      </c>
      <c r="AK47" t="s">
        <v>85</v>
      </c>
      <c r="AL47" t="s">
        <v>85</v>
      </c>
      <c r="AM47" t="s">
        <v>85</v>
      </c>
      <c r="AN47" t="s">
        <v>85</v>
      </c>
      <c r="AO47" t="s">
        <v>85</v>
      </c>
      <c r="AP47" t="s">
        <v>85</v>
      </c>
      <c r="AQ47" s="11" t="s">
        <v>414</v>
      </c>
      <c r="AR47">
        <v>0</v>
      </c>
      <c r="AS47" t="s">
        <v>85</v>
      </c>
      <c r="AT47" s="12" t="s">
        <v>97</v>
      </c>
      <c r="AU47" s="12" t="s">
        <v>97</v>
      </c>
      <c r="AV47" s="12" t="s">
        <v>110</v>
      </c>
      <c r="AW47" s="12" t="s">
        <v>111</v>
      </c>
      <c r="AX47" s="12" t="s">
        <v>112</v>
      </c>
      <c r="AY47" t="s">
        <v>88</v>
      </c>
      <c r="AZ47" s="499">
        <v>46195</v>
      </c>
      <c r="BA47" t="s">
        <v>89</v>
      </c>
      <c r="BB47" s="14" t="s">
        <v>99</v>
      </c>
      <c r="BC47" s="12" t="s">
        <v>90</v>
      </c>
      <c r="BD47" s="15" t="s">
        <v>90</v>
      </c>
      <c r="BE47" s="15">
        <v>0</v>
      </c>
      <c r="BF47" s="15" t="s">
        <v>279</v>
      </c>
    </row>
    <row r="48" spans="1:58" ht="75" customHeight="1" x14ac:dyDescent="0.25">
      <c r="A48">
        <v>30</v>
      </c>
      <c r="B48" s="18" t="s">
        <v>370</v>
      </c>
      <c r="C48" t="s">
        <v>74</v>
      </c>
      <c r="D48" t="s">
        <v>375</v>
      </c>
      <c r="E48" t="s">
        <v>376</v>
      </c>
      <c r="F48" t="s">
        <v>77</v>
      </c>
      <c r="G48" t="s">
        <v>78</v>
      </c>
      <c r="H48" t="s">
        <v>210</v>
      </c>
      <c r="I48" t="s">
        <v>80</v>
      </c>
      <c r="J48">
        <v>46204</v>
      </c>
      <c r="K48" t="s">
        <v>288</v>
      </c>
      <c r="L48" t="s">
        <v>288</v>
      </c>
      <c r="M48" t="s">
        <v>288</v>
      </c>
      <c r="N48" t="s">
        <v>288</v>
      </c>
      <c r="O48" t="s">
        <v>194</v>
      </c>
      <c r="P48" t="s">
        <v>194</v>
      </c>
      <c r="Q48" t="s">
        <v>247</v>
      </c>
      <c r="R48" t="s">
        <v>85</v>
      </c>
      <c r="S48" t="s">
        <v>85</v>
      </c>
      <c r="T48" t="s">
        <v>85</v>
      </c>
      <c r="U48" t="s">
        <v>85</v>
      </c>
      <c r="V48" t="s">
        <v>85</v>
      </c>
      <c r="W48" t="s">
        <v>85</v>
      </c>
      <c r="X48" t="s">
        <v>85</v>
      </c>
      <c r="Y48" t="s">
        <v>85</v>
      </c>
      <c r="Z48" t="s">
        <v>85</v>
      </c>
      <c r="AA48" t="s">
        <v>85</v>
      </c>
      <c r="AB48" t="s">
        <v>85</v>
      </c>
      <c r="AC48" t="s">
        <v>85</v>
      </c>
      <c r="AD48" t="s">
        <v>85</v>
      </c>
      <c r="AE48" t="s">
        <v>85</v>
      </c>
      <c r="AF48" t="s">
        <v>85</v>
      </c>
      <c r="AG48" t="s">
        <v>85</v>
      </c>
      <c r="AH48" t="s">
        <v>85</v>
      </c>
      <c r="AI48" t="s">
        <v>85</v>
      </c>
      <c r="AJ48" t="s">
        <v>85</v>
      </c>
      <c r="AK48" t="s">
        <v>85</v>
      </c>
      <c r="AL48" t="s">
        <v>85</v>
      </c>
      <c r="AM48" t="s">
        <v>85</v>
      </c>
      <c r="AN48" t="s">
        <v>85</v>
      </c>
      <c r="AO48" t="s">
        <v>85</v>
      </c>
      <c r="AP48" t="s">
        <v>85</v>
      </c>
      <c r="AQ48" s="11" t="s">
        <v>409</v>
      </c>
      <c r="AR48">
        <v>0</v>
      </c>
      <c r="AS48" t="s">
        <v>85</v>
      </c>
      <c r="AT48" s="12" t="s">
        <v>97</v>
      </c>
      <c r="AU48" s="12" t="s">
        <v>97</v>
      </c>
      <c r="AV48" s="12" t="s">
        <v>110</v>
      </c>
      <c r="AW48" s="12" t="s">
        <v>111</v>
      </c>
      <c r="AX48" s="12" t="s">
        <v>112</v>
      </c>
      <c r="AY48" t="s">
        <v>88</v>
      </c>
      <c r="AZ48" s="499">
        <v>46195</v>
      </c>
      <c r="BA48" t="s">
        <v>89</v>
      </c>
      <c r="BB48" s="14" t="s">
        <v>99</v>
      </c>
      <c r="BC48" s="12" t="s">
        <v>90</v>
      </c>
      <c r="BD48" s="15" t="s">
        <v>90</v>
      </c>
      <c r="BE48" s="15">
        <v>0</v>
      </c>
      <c r="BF48" s="15" t="s">
        <v>279</v>
      </c>
    </row>
    <row r="49" spans="1:58" ht="75" customHeight="1" x14ac:dyDescent="0.25">
      <c r="A49">
        <v>31</v>
      </c>
      <c r="B49" s="18" t="s">
        <v>370</v>
      </c>
      <c r="C49" t="s">
        <v>74</v>
      </c>
      <c r="D49" t="s">
        <v>377</v>
      </c>
      <c r="E49" t="s">
        <v>378</v>
      </c>
      <c r="F49" t="s">
        <v>77</v>
      </c>
      <c r="G49" t="s">
        <v>78</v>
      </c>
      <c r="H49" t="s">
        <v>96</v>
      </c>
      <c r="I49" t="s">
        <v>80</v>
      </c>
      <c r="J49">
        <v>46204</v>
      </c>
      <c r="K49" t="s">
        <v>288</v>
      </c>
      <c r="L49" t="s">
        <v>288</v>
      </c>
      <c r="M49" t="s">
        <v>288</v>
      </c>
      <c r="N49" t="s">
        <v>288</v>
      </c>
      <c r="O49" t="s">
        <v>194</v>
      </c>
      <c r="P49" t="s">
        <v>194</v>
      </c>
      <c r="Q49" t="s">
        <v>247</v>
      </c>
      <c r="R49" t="s">
        <v>86</v>
      </c>
      <c r="S49" t="s">
        <v>85</v>
      </c>
      <c r="T49" t="s">
        <v>85</v>
      </c>
      <c r="U49" t="s">
        <v>85</v>
      </c>
      <c r="V49" t="s">
        <v>85</v>
      </c>
      <c r="W49" t="s">
        <v>85</v>
      </c>
      <c r="X49" t="s">
        <v>85</v>
      </c>
      <c r="Y49" t="s">
        <v>85</v>
      </c>
      <c r="Z49" t="s">
        <v>85</v>
      </c>
      <c r="AA49" t="s">
        <v>85</v>
      </c>
      <c r="AB49" t="s">
        <v>85</v>
      </c>
      <c r="AC49" t="s">
        <v>85</v>
      </c>
      <c r="AD49" t="s">
        <v>85</v>
      </c>
      <c r="AE49" t="s">
        <v>85</v>
      </c>
      <c r="AF49" t="s">
        <v>85</v>
      </c>
      <c r="AG49" t="s">
        <v>85</v>
      </c>
      <c r="AH49" t="s">
        <v>85</v>
      </c>
      <c r="AI49" t="s">
        <v>85</v>
      </c>
      <c r="AJ49" t="s">
        <v>85</v>
      </c>
      <c r="AK49" t="s">
        <v>85</v>
      </c>
      <c r="AL49" t="s">
        <v>85</v>
      </c>
      <c r="AM49" t="s">
        <v>85</v>
      </c>
      <c r="AN49" t="s">
        <v>85</v>
      </c>
      <c r="AO49" t="s">
        <v>85</v>
      </c>
      <c r="AP49" t="s">
        <v>85</v>
      </c>
      <c r="AQ49" s="11" t="s">
        <v>412</v>
      </c>
      <c r="AR49">
        <v>0</v>
      </c>
      <c r="AS49" t="s">
        <v>85</v>
      </c>
      <c r="AT49" s="12" t="s">
        <v>97</v>
      </c>
      <c r="AU49" s="12" t="s">
        <v>97</v>
      </c>
      <c r="AV49" s="12" t="s">
        <v>110</v>
      </c>
      <c r="AW49" s="12" t="s">
        <v>111</v>
      </c>
      <c r="AX49" s="12" t="s">
        <v>112</v>
      </c>
      <c r="AY49" t="s">
        <v>88</v>
      </c>
      <c r="AZ49" s="499">
        <v>46195</v>
      </c>
      <c r="BA49" t="s">
        <v>89</v>
      </c>
      <c r="BB49" s="14" t="s">
        <v>99</v>
      </c>
      <c r="BC49" s="12" t="s">
        <v>90</v>
      </c>
      <c r="BD49" s="15" t="s">
        <v>90</v>
      </c>
      <c r="BE49" s="15">
        <v>0</v>
      </c>
      <c r="BF49" s="15" t="s">
        <v>279</v>
      </c>
    </row>
    <row r="50" spans="1:58" ht="75" customHeight="1" x14ac:dyDescent="0.25">
      <c r="A50">
        <v>32</v>
      </c>
      <c r="B50" s="18" t="s">
        <v>370</v>
      </c>
      <c r="C50" t="s">
        <v>74</v>
      </c>
      <c r="D50" t="s">
        <v>379</v>
      </c>
      <c r="E50" t="s">
        <v>380</v>
      </c>
      <c r="F50" t="s">
        <v>77</v>
      </c>
      <c r="G50" t="s">
        <v>78</v>
      </c>
      <c r="H50" t="s">
        <v>96</v>
      </c>
      <c r="I50" t="s">
        <v>80</v>
      </c>
      <c r="J50">
        <v>46204</v>
      </c>
      <c r="K50" t="s">
        <v>288</v>
      </c>
      <c r="L50" t="s">
        <v>288</v>
      </c>
      <c r="M50" t="s">
        <v>288</v>
      </c>
      <c r="N50" t="s">
        <v>288</v>
      </c>
      <c r="O50" t="s">
        <v>83</v>
      </c>
      <c r="P50" t="s">
        <v>194</v>
      </c>
      <c r="Q50" t="s">
        <v>121</v>
      </c>
      <c r="R50" t="s">
        <v>86</v>
      </c>
      <c r="S50" t="s">
        <v>85</v>
      </c>
      <c r="T50" t="s">
        <v>85</v>
      </c>
      <c r="U50" t="s">
        <v>85</v>
      </c>
      <c r="V50" t="s">
        <v>85</v>
      </c>
      <c r="W50" t="s">
        <v>85</v>
      </c>
      <c r="X50" t="s">
        <v>85</v>
      </c>
      <c r="Y50" t="s">
        <v>85</v>
      </c>
      <c r="Z50" t="s">
        <v>85</v>
      </c>
      <c r="AA50" t="s">
        <v>85</v>
      </c>
      <c r="AB50" t="s">
        <v>85</v>
      </c>
      <c r="AC50" t="s">
        <v>85</v>
      </c>
      <c r="AD50" t="s">
        <v>85</v>
      </c>
      <c r="AE50" t="s">
        <v>85</v>
      </c>
      <c r="AF50" t="s">
        <v>85</v>
      </c>
      <c r="AG50" t="s">
        <v>85</v>
      </c>
      <c r="AH50" t="s">
        <v>85</v>
      </c>
      <c r="AI50" t="s">
        <v>85</v>
      </c>
      <c r="AJ50" t="s">
        <v>85</v>
      </c>
      <c r="AK50" t="s">
        <v>85</v>
      </c>
      <c r="AL50" t="s">
        <v>85</v>
      </c>
      <c r="AM50" t="s">
        <v>85</v>
      </c>
      <c r="AN50" t="s">
        <v>85</v>
      </c>
      <c r="AO50" t="s">
        <v>85</v>
      </c>
      <c r="AP50" t="s">
        <v>85</v>
      </c>
      <c r="AQ50" s="11" t="s">
        <v>412</v>
      </c>
      <c r="AR50">
        <v>0</v>
      </c>
      <c r="AS50" t="s">
        <v>85</v>
      </c>
      <c r="AT50" s="12" t="s">
        <v>97</v>
      </c>
      <c r="AU50" s="12" t="s">
        <v>97</v>
      </c>
      <c r="AV50" s="12" t="s">
        <v>110</v>
      </c>
      <c r="AW50" s="12" t="s">
        <v>111</v>
      </c>
      <c r="AX50" s="12" t="s">
        <v>112</v>
      </c>
      <c r="AY50" t="s">
        <v>88</v>
      </c>
      <c r="AZ50" s="499">
        <v>46195</v>
      </c>
      <c r="BA50" t="s">
        <v>89</v>
      </c>
      <c r="BB50" s="14" t="s">
        <v>99</v>
      </c>
      <c r="BC50" s="12" t="s">
        <v>90</v>
      </c>
      <c r="BD50" s="15" t="s">
        <v>90</v>
      </c>
      <c r="BE50" s="15">
        <v>0</v>
      </c>
      <c r="BF50" s="15" t="s">
        <v>279</v>
      </c>
    </row>
    <row r="51" spans="1:58" ht="75" customHeight="1" x14ac:dyDescent="0.25">
      <c r="A51">
        <v>33</v>
      </c>
      <c r="B51" s="18" t="s">
        <v>381</v>
      </c>
      <c r="C51" t="s">
        <v>74</v>
      </c>
      <c r="D51" t="s">
        <v>382</v>
      </c>
      <c r="E51" t="s">
        <v>383</v>
      </c>
      <c r="F51" t="s">
        <v>77</v>
      </c>
      <c r="G51" t="s">
        <v>78</v>
      </c>
      <c r="H51" t="s">
        <v>297</v>
      </c>
      <c r="I51" t="s">
        <v>80</v>
      </c>
      <c r="J51">
        <v>46204</v>
      </c>
      <c r="K51" t="s">
        <v>288</v>
      </c>
      <c r="L51" t="s">
        <v>288</v>
      </c>
      <c r="M51" t="s">
        <v>288</v>
      </c>
      <c r="N51" t="s">
        <v>288</v>
      </c>
      <c r="O51" t="s">
        <v>83</v>
      </c>
      <c r="P51" t="s">
        <v>194</v>
      </c>
      <c r="Q51" t="s">
        <v>121</v>
      </c>
      <c r="R51" t="s">
        <v>86</v>
      </c>
      <c r="S51" t="s">
        <v>85</v>
      </c>
      <c r="T51" t="s">
        <v>85</v>
      </c>
      <c r="U51" t="s">
        <v>85</v>
      </c>
      <c r="V51" t="s">
        <v>85</v>
      </c>
      <c r="W51" t="s">
        <v>85</v>
      </c>
      <c r="X51" t="s">
        <v>85</v>
      </c>
      <c r="Y51" t="s">
        <v>85</v>
      </c>
      <c r="Z51" t="s">
        <v>85</v>
      </c>
      <c r="AA51" t="s">
        <v>85</v>
      </c>
      <c r="AB51" t="s">
        <v>85</v>
      </c>
      <c r="AC51" t="s">
        <v>85</v>
      </c>
      <c r="AD51" t="s">
        <v>85</v>
      </c>
      <c r="AE51" t="s">
        <v>85</v>
      </c>
      <c r="AF51" t="s">
        <v>85</v>
      </c>
      <c r="AG51" t="s">
        <v>85</v>
      </c>
      <c r="AH51" t="s">
        <v>85</v>
      </c>
      <c r="AI51" t="s">
        <v>85</v>
      </c>
      <c r="AJ51" t="s">
        <v>85</v>
      </c>
      <c r="AK51" t="s">
        <v>85</v>
      </c>
      <c r="AL51" t="s">
        <v>85</v>
      </c>
      <c r="AM51" t="s">
        <v>85</v>
      </c>
      <c r="AN51" t="s">
        <v>85</v>
      </c>
      <c r="AO51" t="s">
        <v>85</v>
      </c>
      <c r="AP51" t="s">
        <v>85</v>
      </c>
      <c r="AQ51" s="11" t="s">
        <v>412</v>
      </c>
      <c r="AS51" t="s">
        <v>85</v>
      </c>
      <c r="AT51" s="12" t="s">
        <v>97</v>
      </c>
      <c r="AU51" s="12" t="s">
        <v>97</v>
      </c>
      <c r="AV51" s="12" t="s">
        <v>110</v>
      </c>
      <c r="AW51" s="12" t="s">
        <v>110</v>
      </c>
      <c r="AX51" s="12" t="s">
        <v>112</v>
      </c>
      <c r="AY51" t="s">
        <v>88</v>
      </c>
      <c r="AZ51" s="499">
        <v>46195</v>
      </c>
      <c r="BA51" t="s">
        <v>89</v>
      </c>
      <c r="BB51" s="14" t="s">
        <v>99</v>
      </c>
      <c r="BC51" s="12" t="s">
        <v>90</v>
      </c>
      <c r="BD51" s="15" t="s">
        <v>90</v>
      </c>
      <c r="BF51" s="15" t="s">
        <v>279</v>
      </c>
    </row>
    <row r="52" spans="1:58" ht="75" customHeight="1" x14ac:dyDescent="0.25">
      <c r="A52">
        <v>34</v>
      </c>
      <c r="B52" s="18" t="s">
        <v>381</v>
      </c>
      <c r="C52" t="s">
        <v>74</v>
      </c>
      <c r="D52" t="s">
        <v>384</v>
      </c>
      <c r="E52" t="s">
        <v>385</v>
      </c>
      <c r="F52" t="s">
        <v>77</v>
      </c>
      <c r="G52" t="s">
        <v>78</v>
      </c>
      <c r="H52" t="s">
        <v>124</v>
      </c>
      <c r="I52" t="s">
        <v>80</v>
      </c>
      <c r="J52">
        <v>46217</v>
      </c>
      <c r="K52" t="s">
        <v>288</v>
      </c>
      <c r="L52" t="s">
        <v>288</v>
      </c>
      <c r="M52" t="s">
        <v>288</v>
      </c>
      <c r="N52" t="s">
        <v>288</v>
      </c>
      <c r="O52" t="s">
        <v>83</v>
      </c>
      <c r="P52" t="s">
        <v>194</v>
      </c>
      <c r="Q52" t="s">
        <v>121</v>
      </c>
      <c r="R52" t="s">
        <v>86</v>
      </c>
      <c r="S52" t="s">
        <v>85</v>
      </c>
      <c r="T52" t="s">
        <v>85</v>
      </c>
      <c r="U52" t="s">
        <v>85</v>
      </c>
      <c r="V52" t="s">
        <v>85</v>
      </c>
      <c r="W52" t="s">
        <v>85</v>
      </c>
      <c r="X52" t="s">
        <v>85</v>
      </c>
      <c r="Y52" t="s">
        <v>85</v>
      </c>
      <c r="Z52" t="s">
        <v>85</v>
      </c>
      <c r="AA52" t="s">
        <v>85</v>
      </c>
      <c r="AB52" t="s">
        <v>85</v>
      </c>
      <c r="AC52" t="s">
        <v>85</v>
      </c>
      <c r="AD52" t="s">
        <v>85</v>
      </c>
      <c r="AE52" t="s">
        <v>85</v>
      </c>
      <c r="AF52" t="s">
        <v>85</v>
      </c>
      <c r="AG52" t="s">
        <v>85</v>
      </c>
      <c r="AH52" t="s">
        <v>85</v>
      </c>
      <c r="AI52" t="s">
        <v>85</v>
      </c>
      <c r="AJ52" t="s">
        <v>85</v>
      </c>
      <c r="AK52" t="s">
        <v>85</v>
      </c>
      <c r="AL52" t="s">
        <v>85</v>
      </c>
      <c r="AM52" t="s">
        <v>85</v>
      </c>
      <c r="AN52" t="s">
        <v>85</v>
      </c>
      <c r="AO52" t="s">
        <v>85</v>
      </c>
      <c r="AP52" t="s">
        <v>85</v>
      </c>
      <c r="AQ52" s="11" t="s">
        <v>412</v>
      </c>
      <c r="AS52" t="s">
        <v>85</v>
      </c>
      <c r="AT52" s="12" t="s">
        <v>97</v>
      </c>
      <c r="AU52" s="12" t="s">
        <v>97</v>
      </c>
      <c r="AV52" s="12" t="s">
        <v>110</v>
      </c>
      <c r="AW52" s="12" t="s">
        <v>110</v>
      </c>
      <c r="AX52" s="12" t="s">
        <v>112</v>
      </c>
      <c r="AY52" t="s">
        <v>88</v>
      </c>
      <c r="AZ52" s="499">
        <v>46195</v>
      </c>
      <c r="BA52" t="s">
        <v>89</v>
      </c>
      <c r="BB52" s="14" t="s">
        <v>99</v>
      </c>
      <c r="BC52" s="12" t="s">
        <v>90</v>
      </c>
      <c r="BD52" s="15" t="s">
        <v>90</v>
      </c>
      <c r="BF52" s="15" t="s">
        <v>279</v>
      </c>
    </row>
    <row r="53" spans="1:58" ht="75" customHeight="1" x14ac:dyDescent="0.25">
      <c r="A53">
        <v>35</v>
      </c>
      <c r="B53" s="18" t="s">
        <v>386</v>
      </c>
      <c r="C53" t="s">
        <v>181</v>
      </c>
      <c r="D53" t="s">
        <v>387</v>
      </c>
      <c r="E53" t="s">
        <v>388</v>
      </c>
      <c r="F53" t="s">
        <v>77</v>
      </c>
      <c r="G53" t="s">
        <v>199</v>
      </c>
      <c r="H53" t="s">
        <v>79</v>
      </c>
      <c r="I53" t="s">
        <v>80</v>
      </c>
      <c r="J53">
        <v>46217</v>
      </c>
      <c r="K53" t="s">
        <v>288</v>
      </c>
      <c r="L53" t="s">
        <v>288</v>
      </c>
      <c r="M53" t="s">
        <v>288</v>
      </c>
      <c r="N53" t="s">
        <v>288</v>
      </c>
      <c r="O53" t="s">
        <v>194</v>
      </c>
      <c r="P53" t="s">
        <v>83</v>
      </c>
      <c r="Q53" t="s">
        <v>219</v>
      </c>
      <c r="R53" t="s">
        <v>86</v>
      </c>
      <c r="S53" t="s">
        <v>85</v>
      </c>
      <c r="T53" t="s">
        <v>85</v>
      </c>
      <c r="U53" t="s">
        <v>86</v>
      </c>
      <c r="V53" t="s">
        <v>86</v>
      </c>
      <c r="W53" t="s">
        <v>85</v>
      </c>
      <c r="X53" t="s">
        <v>85</v>
      </c>
      <c r="Y53" t="s">
        <v>85</v>
      </c>
      <c r="Z53" t="s">
        <v>85</v>
      </c>
      <c r="AA53" t="s">
        <v>85</v>
      </c>
      <c r="AB53" t="s">
        <v>85</v>
      </c>
      <c r="AC53" t="s">
        <v>85</v>
      </c>
      <c r="AD53" t="s">
        <v>85</v>
      </c>
      <c r="AE53" t="s">
        <v>85</v>
      </c>
      <c r="AF53" t="s">
        <v>85</v>
      </c>
      <c r="AG53" t="s">
        <v>85</v>
      </c>
      <c r="AH53" t="s">
        <v>85</v>
      </c>
      <c r="AI53" t="s">
        <v>85</v>
      </c>
      <c r="AJ53" t="s">
        <v>85</v>
      </c>
      <c r="AK53" t="s">
        <v>85</v>
      </c>
      <c r="AL53" t="s">
        <v>85</v>
      </c>
      <c r="AM53" t="s">
        <v>85</v>
      </c>
      <c r="AN53" t="s">
        <v>85</v>
      </c>
      <c r="AO53" t="s">
        <v>85</v>
      </c>
      <c r="AP53" t="s">
        <v>85</v>
      </c>
      <c r="AQ53" s="11" t="s">
        <v>412</v>
      </c>
      <c r="AR53">
        <v>0</v>
      </c>
      <c r="AS53" t="s">
        <v>85</v>
      </c>
      <c r="AT53" s="12" t="s">
        <v>97</v>
      </c>
      <c r="AU53" s="12" t="s">
        <v>97</v>
      </c>
      <c r="AV53" s="12" t="s">
        <v>110</v>
      </c>
      <c r="AW53" s="12" t="s">
        <v>111</v>
      </c>
      <c r="AX53" s="12" t="s">
        <v>112</v>
      </c>
      <c r="AY53" t="s">
        <v>98</v>
      </c>
      <c r="AZ53" s="499">
        <v>46195</v>
      </c>
      <c r="BA53" t="s">
        <v>127</v>
      </c>
      <c r="BB53" s="14" t="s">
        <v>99</v>
      </c>
      <c r="BC53" s="12" t="s">
        <v>90</v>
      </c>
      <c r="BD53" s="15" t="s">
        <v>90</v>
      </c>
      <c r="BE53" s="15">
        <v>0</v>
      </c>
      <c r="BF53" s="15" t="s">
        <v>279</v>
      </c>
    </row>
    <row r="54" spans="1:58" ht="75" customHeight="1" x14ac:dyDescent="0.25">
      <c r="A54">
        <v>36</v>
      </c>
      <c r="B54" s="18" t="s">
        <v>386</v>
      </c>
      <c r="C54" t="s">
        <v>74</v>
      </c>
      <c r="D54" t="s">
        <v>389</v>
      </c>
      <c r="E54" t="s">
        <v>390</v>
      </c>
      <c r="F54" t="s">
        <v>77</v>
      </c>
      <c r="G54" t="s">
        <v>199</v>
      </c>
      <c r="H54" t="s">
        <v>79</v>
      </c>
      <c r="I54" t="s">
        <v>80</v>
      </c>
      <c r="J54">
        <v>46216</v>
      </c>
      <c r="K54" t="s">
        <v>288</v>
      </c>
      <c r="L54" t="s">
        <v>288</v>
      </c>
      <c r="M54" t="s">
        <v>288</v>
      </c>
      <c r="N54" t="s">
        <v>288</v>
      </c>
      <c r="O54" t="s">
        <v>194</v>
      </c>
      <c r="P54" t="s">
        <v>83</v>
      </c>
      <c r="Q54" t="s">
        <v>219</v>
      </c>
      <c r="R54" t="s">
        <v>86</v>
      </c>
      <c r="S54" t="s">
        <v>85</v>
      </c>
      <c r="T54" t="s">
        <v>85</v>
      </c>
      <c r="U54" t="s">
        <v>85</v>
      </c>
      <c r="V54" t="s">
        <v>85</v>
      </c>
      <c r="W54" t="s">
        <v>85</v>
      </c>
      <c r="X54" t="s">
        <v>85</v>
      </c>
      <c r="Y54" t="s">
        <v>85</v>
      </c>
      <c r="Z54" t="s">
        <v>85</v>
      </c>
      <c r="AA54" t="s">
        <v>85</v>
      </c>
      <c r="AB54" t="s">
        <v>85</v>
      </c>
      <c r="AC54" t="s">
        <v>85</v>
      </c>
      <c r="AD54" t="s">
        <v>85</v>
      </c>
      <c r="AE54" t="s">
        <v>85</v>
      </c>
      <c r="AF54" t="s">
        <v>85</v>
      </c>
      <c r="AG54" t="s">
        <v>85</v>
      </c>
      <c r="AH54" t="s">
        <v>85</v>
      </c>
      <c r="AI54" t="s">
        <v>85</v>
      </c>
      <c r="AJ54" t="s">
        <v>85</v>
      </c>
      <c r="AK54" t="s">
        <v>85</v>
      </c>
      <c r="AL54" t="s">
        <v>85</v>
      </c>
      <c r="AM54" t="s">
        <v>85</v>
      </c>
      <c r="AN54" t="s">
        <v>85</v>
      </c>
      <c r="AO54" t="s">
        <v>85</v>
      </c>
      <c r="AP54" t="s">
        <v>85</v>
      </c>
      <c r="AQ54" s="11" t="s">
        <v>412</v>
      </c>
      <c r="AR54">
        <v>0</v>
      </c>
      <c r="AS54" t="s">
        <v>85</v>
      </c>
      <c r="AT54" s="12" t="s">
        <v>97</v>
      </c>
      <c r="AU54" s="12" t="s">
        <v>97</v>
      </c>
      <c r="AV54" s="12" t="s">
        <v>110</v>
      </c>
      <c r="AW54" s="12" t="s">
        <v>111</v>
      </c>
      <c r="AX54" s="12" t="s">
        <v>112</v>
      </c>
      <c r="AY54" t="s">
        <v>98</v>
      </c>
      <c r="AZ54" s="499">
        <v>46195</v>
      </c>
      <c r="BA54" t="s">
        <v>127</v>
      </c>
      <c r="BB54" s="14" t="s">
        <v>99</v>
      </c>
      <c r="BC54" s="12" t="s">
        <v>90</v>
      </c>
      <c r="BD54" s="15" t="s">
        <v>90</v>
      </c>
      <c r="BE54" s="15">
        <v>0</v>
      </c>
      <c r="BF54" s="15" t="s">
        <v>279</v>
      </c>
    </row>
    <row r="55" spans="1:58" ht="75" customHeight="1" x14ac:dyDescent="0.25">
      <c r="A55">
        <v>1</v>
      </c>
      <c r="B55" s="18" t="s">
        <v>73</v>
      </c>
      <c r="C55" t="s">
        <v>74</v>
      </c>
      <c r="D55" t="s">
        <v>113</v>
      </c>
      <c r="E55" t="s">
        <v>114</v>
      </c>
      <c r="F55" t="s">
        <v>77</v>
      </c>
      <c r="G55" t="s">
        <v>78</v>
      </c>
      <c r="H55" t="s">
        <v>79</v>
      </c>
      <c r="I55" t="s">
        <v>80</v>
      </c>
      <c r="J55">
        <v>40981</v>
      </c>
      <c r="K55" t="s">
        <v>115</v>
      </c>
      <c r="L55" t="s">
        <v>115</v>
      </c>
      <c r="M55" t="s">
        <v>115</v>
      </c>
      <c r="N55" t="s">
        <v>115</v>
      </c>
      <c r="O55" t="s">
        <v>83</v>
      </c>
      <c r="P55" t="s">
        <v>83</v>
      </c>
      <c r="Q55" t="s">
        <v>116</v>
      </c>
      <c r="R55" t="s">
        <v>86</v>
      </c>
      <c r="S55" t="s">
        <v>85</v>
      </c>
      <c r="T55" t="s">
        <v>85</v>
      </c>
      <c r="U55" t="s">
        <v>85</v>
      </c>
      <c r="V55" t="s">
        <v>85</v>
      </c>
      <c r="W55" t="s">
        <v>85</v>
      </c>
      <c r="X55" t="s">
        <v>85</v>
      </c>
      <c r="Y55" t="s">
        <v>85</v>
      </c>
      <c r="Z55" t="s">
        <v>85</v>
      </c>
      <c r="AA55" t="s">
        <v>85</v>
      </c>
      <c r="AB55" t="s">
        <v>85</v>
      </c>
      <c r="AC55" t="s">
        <v>86</v>
      </c>
      <c r="AD55" t="s">
        <v>85</v>
      </c>
      <c r="AE55" t="s">
        <v>85</v>
      </c>
      <c r="AF55" t="s">
        <v>85</v>
      </c>
      <c r="AG55" t="s">
        <v>85</v>
      </c>
      <c r="AH55" t="s">
        <v>85</v>
      </c>
      <c r="AI55" t="s">
        <v>85</v>
      </c>
      <c r="AJ55" t="s">
        <v>85</v>
      </c>
      <c r="AK55" t="s">
        <v>85</v>
      </c>
      <c r="AL55" t="s">
        <v>85</v>
      </c>
      <c r="AM55" t="s">
        <v>86</v>
      </c>
      <c r="AN55" t="s">
        <v>85</v>
      </c>
      <c r="AO55" t="s">
        <v>85</v>
      </c>
      <c r="AP55" t="s">
        <v>86</v>
      </c>
      <c r="AQ55" s="11" t="s">
        <v>415</v>
      </c>
      <c r="AR55">
        <v>0</v>
      </c>
      <c r="AS55" t="s">
        <v>85</v>
      </c>
      <c r="AT55" s="12" t="s">
        <v>262</v>
      </c>
      <c r="AU55" s="12">
        <v>0</v>
      </c>
      <c r="AV55" s="12" t="s">
        <v>280</v>
      </c>
      <c r="AW55" s="12" t="s">
        <v>281</v>
      </c>
      <c r="AX55" s="12" t="s">
        <v>282</v>
      </c>
      <c r="AY55" t="s">
        <v>88</v>
      </c>
      <c r="AZ55" s="499">
        <v>46172</v>
      </c>
      <c r="BA55" t="s">
        <v>89</v>
      </c>
      <c r="BB55" s="14" t="b">
        <v>0</v>
      </c>
      <c r="BC55" s="12" t="s">
        <v>90</v>
      </c>
      <c r="BD55" s="15" t="s">
        <v>90</v>
      </c>
      <c r="BE55" s="15">
        <v>0</v>
      </c>
      <c r="BF55" s="15" t="s">
        <v>279</v>
      </c>
    </row>
    <row r="56" spans="1:58" ht="75" customHeight="1" x14ac:dyDescent="0.25">
      <c r="A56">
        <v>2</v>
      </c>
      <c r="B56" s="18" t="s">
        <v>73</v>
      </c>
      <c r="C56" t="s">
        <v>74</v>
      </c>
      <c r="D56" t="s">
        <v>118</v>
      </c>
      <c r="E56" t="s">
        <v>119</v>
      </c>
      <c r="F56" t="s">
        <v>77</v>
      </c>
      <c r="G56" t="s">
        <v>78</v>
      </c>
      <c r="H56" t="s">
        <v>96</v>
      </c>
      <c r="I56" t="s">
        <v>80</v>
      </c>
      <c r="J56">
        <v>40981</v>
      </c>
      <c r="K56" t="s">
        <v>115</v>
      </c>
      <c r="L56" t="s">
        <v>115</v>
      </c>
      <c r="M56" t="s">
        <v>115</v>
      </c>
      <c r="N56" t="s">
        <v>120</v>
      </c>
      <c r="O56" t="s">
        <v>83</v>
      </c>
      <c r="P56" t="s">
        <v>83</v>
      </c>
      <c r="Q56" t="s">
        <v>121</v>
      </c>
      <c r="R56" t="s">
        <v>86</v>
      </c>
      <c r="S56" t="s">
        <v>86</v>
      </c>
      <c r="T56" t="s">
        <v>85</v>
      </c>
      <c r="U56" t="s">
        <v>85</v>
      </c>
      <c r="V56" t="s">
        <v>85</v>
      </c>
      <c r="W56" t="s">
        <v>86</v>
      </c>
      <c r="X56" t="s">
        <v>85</v>
      </c>
      <c r="Y56" t="s">
        <v>86</v>
      </c>
      <c r="Z56" t="s">
        <v>85</v>
      </c>
      <c r="AA56" t="s">
        <v>85</v>
      </c>
      <c r="AB56" t="s">
        <v>85</v>
      </c>
      <c r="AC56" t="s">
        <v>86</v>
      </c>
      <c r="AD56" t="s">
        <v>85</v>
      </c>
      <c r="AE56" t="s">
        <v>85</v>
      </c>
      <c r="AF56" t="s">
        <v>85</v>
      </c>
      <c r="AG56" t="s">
        <v>85</v>
      </c>
      <c r="AH56" t="s">
        <v>85</v>
      </c>
      <c r="AI56" t="s">
        <v>85</v>
      </c>
      <c r="AJ56" t="s">
        <v>85</v>
      </c>
      <c r="AK56" t="s">
        <v>85</v>
      </c>
      <c r="AL56" t="s">
        <v>86</v>
      </c>
      <c r="AM56" t="s">
        <v>86</v>
      </c>
      <c r="AN56" t="s">
        <v>85</v>
      </c>
      <c r="AO56" t="s">
        <v>86</v>
      </c>
      <c r="AP56" t="s">
        <v>86</v>
      </c>
      <c r="AQ56" s="11" t="s">
        <v>406</v>
      </c>
      <c r="AR56">
        <v>0</v>
      </c>
      <c r="AS56" t="s">
        <v>85</v>
      </c>
      <c r="AT56" s="12" t="s">
        <v>87</v>
      </c>
      <c r="AU56" s="12" t="s">
        <v>106</v>
      </c>
      <c r="AV56" s="12" t="s">
        <v>107</v>
      </c>
      <c r="AW56" s="12" t="s">
        <v>108</v>
      </c>
      <c r="AX56" s="12" t="s">
        <v>109</v>
      </c>
      <c r="AY56" t="s">
        <v>88</v>
      </c>
      <c r="AZ56" s="499">
        <v>46172</v>
      </c>
      <c r="BA56" t="s">
        <v>89</v>
      </c>
      <c r="BB56" s="14" t="s">
        <v>90</v>
      </c>
      <c r="BC56" s="12" t="s">
        <v>90</v>
      </c>
      <c r="BD56" s="15" t="s">
        <v>90</v>
      </c>
      <c r="BE56" s="15">
        <v>0</v>
      </c>
      <c r="BF56" s="15" t="s">
        <v>279</v>
      </c>
    </row>
    <row r="57" spans="1:58" ht="75" customHeight="1" x14ac:dyDescent="0.25">
      <c r="A57">
        <v>3</v>
      </c>
      <c r="B57" s="18" t="s">
        <v>73</v>
      </c>
      <c r="C57" t="s">
        <v>74</v>
      </c>
      <c r="D57" t="s">
        <v>122</v>
      </c>
      <c r="E57" t="s">
        <v>123</v>
      </c>
      <c r="F57" t="s">
        <v>77</v>
      </c>
      <c r="G57" t="s">
        <v>78</v>
      </c>
      <c r="H57" t="s">
        <v>124</v>
      </c>
      <c r="I57" t="s">
        <v>80</v>
      </c>
      <c r="J57">
        <v>40981</v>
      </c>
      <c r="K57" t="s">
        <v>115</v>
      </c>
      <c r="L57" t="s">
        <v>115</v>
      </c>
      <c r="M57" t="s">
        <v>115</v>
      </c>
      <c r="N57" t="s">
        <v>115</v>
      </c>
      <c r="O57" t="s">
        <v>125</v>
      </c>
      <c r="P57" t="s">
        <v>125</v>
      </c>
      <c r="Q57" t="s">
        <v>126</v>
      </c>
      <c r="R57" t="s">
        <v>86</v>
      </c>
      <c r="S57" t="s">
        <v>85</v>
      </c>
      <c r="T57" t="s">
        <v>85</v>
      </c>
      <c r="U57" t="s">
        <v>85</v>
      </c>
      <c r="V57" t="s">
        <v>85</v>
      </c>
      <c r="W57" t="s">
        <v>85</v>
      </c>
      <c r="X57" t="s">
        <v>85</v>
      </c>
      <c r="Y57" t="s">
        <v>85</v>
      </c>
      <c r="Z57" t="s">
        <v>85</v>
      </c>
      <c r="AA57" t="s">
        <v>85</v>
      </c>
      <c r="AB57" t="s">
        <v>85</v>
      </c>
      <c r="AC57" t="s">
        <v>85</v>
      </c>
      <c r="AD57" t="s">
        <v>85</v>
      </c>
      <c r="AE57" t="s">
        <v>85</v>
      </c>
      <c r="AF57" t="s">
        <v>85</v>
      </c>
      <c r="AG57" t="s">
        <v>85</v>
      </c>
      <c r="AH57" t="s">
        <v>85</v>
      </c>
      <c r="AI57" t="s">
        <v>85</v>
      </c>
      <c r="AJ57" t="s">
        <v>85</v>
      </c>
      <c r="AK57" t="s">
        <v>85</v>
      </c>
      <c r="AL57" t="s">
        <v>85</v>
      </c>
      <c r="AM57" t="s">
        <v>85</v>
      </c>
      <c r="AN57" t="s">
        <v>85</v>
      </c>
      <c r="AO57" t="s">
        <v>85</v>
      </c>
      <c r="AP57" t="s">
        <v>85</v>
      </c>
      <c r="AQ57" s="11" t="s">
        <v>412</v>
      </c>
      <c r="AR57">
        <v>0</v>
      </c>
      <c r="AS57" t="s">
        <v>85</v>
      </c>
      <c r="AT57" s="12" t="s">
        <v>97</v>
      </c>
      <c r="AU57" s="12" t="s">
        <v>97</v>
      </c>
      <c r="AV57" s="12" t="s">
        <v>110</v>
      </c>
      <c r="AW57" s="12" t="s">
        <v>111</v>
      </c>
      <c r="AX57" s="12" t="s">
        <v>112</v>
      </c>
      <c r="AY57" t="s">
        <v>127</v>
      </c>
      <c r="AZ57" s="499">
        <v>46172</v>
      </c>
      <c r="BA57" t="s">
        <v>127</v>
      </c>
      <c r="BB57" s="14" t="s">
        <v>99</v>
      </c>
      <c r="BC57" s="12" t="s">
        <v>99</v>
      </c>
      <c r="BD57" s="15" t="s">
        <v>99</v>
      </c>
      <c r="BE57" s="15">
        <v>0</v>
      </c>
      <c r="BF57" s="15" t="s">
        <v>279</v>
      </c>
    </row>
    <row r="58" spans="1:58" ht="75" customHeight="1" x14ac:dyDescent="0.25">
      <c r="A58">
        <v>4</v>
      </c>
      <c r="B58" s="18" t="s">
        <v>73</v>
      </c>
      <c r="C58" t="s">
        <v>74</v>
      </c>
      <c r="D58" t="s">
        <v>128</v>
      </c>
      <c r="E58" t="s">
        <v>129</v>
      </c>
      <c r="F58" t="s">
        <v>77</v>
      </c>
      <c r="G58" t="s">
        <v>78</v>
      </c>
      <c r="H58" t="s">
        <v>96</v>
      </c>
      <c r="I58" t="s">
        <v>80</v>
      </c>
      <c r="J58">
        <v>40981</v>
      </c>
      <c r="K58" t="s">
        <v>115</v>
      </c>
      <c r="L58" t="s">
        <v>115</v>
      </c>
      <c r="M58" t="s">
        <v>115</v>
      </c>
      <c r="N58" t="s">
        <v>115</v>
      </c>
      <c r="O58" t="s">
        <v>130</v>
      </c>
      <c r="P58" t="s">
        <v>130</v>
      </c>
      <c r="Q58" t="s">
        <v>126</v>
      </c>
      <c r="R58" t="s">
        <v>86</v>
      </c>
      <c r="S58" t="s">
        <v>85</v>
      </c>
      <c r="T58" t="s">
        <v>85</v>
      </c>
      <c r="U58" t="s">
        <v>85</v>
      </c>
      <c r="V58" t="s">
        <v>85</v>
      </c>
      <c r="W58" t="s">
        <v>85</v>
      </c>
      <c r="X58" t="s">
        <v>85</v>
      </c>
      <c r="Y58" t="s">
        <v>85</v>
      </c>
      <c r="Z58" t="s">
        <v>85</v>
      </c>
      <c r="AA58" t="s">
        <v>85</v>
      </c>
      <c r="AB58" t="s">
        <v>85</v>
      </c>
      <c r="AC58" t="s">
        <v>85</v>
      </c>
      <c r="AD58" t="s">
        <v>85</v>
      </c>
      <c r="AE58" t="s">
        <v>85</v>
      </c>
      <c r="AF58" t="s">
        <v>85</v>
      </c>
      <c r="AG58" t="s">
        <v>85</v>
      </c>
      <c r="AH58" t="s">
        <v>85</v>
      </c>
      <c r="AI58" t="s">
        <v>85</v>
      </c>
      <c r="AJ58" t="s">
        <v>85</v>
      </c>
      <c r="AK58" t="s">
        <v>85</v>
      </c>
      <c r="AL58" t="s">
        <v>85</v>
      </c>
      <c r="AM58" t="s">
        <v>85</v>
      </c>
      <c r="AN58" t="s">
        <v>85</v>
      </c>
      <c r="AO58" t="s">
        <v>85</v>
      </c>
      <c r="AP58" t="s">
        <v>85</v>
      </c>
      <c r="AQ58" s="11" t="s">
        <v>412</v>
      </c>
      <c r="AR58">
        <v>0</v>
      </c>
      <c r="AS58" t="s">
        <v>85</v>
      </c>
      <c r="AT58" s="12" t="s">
        <v>97</v>
      </c>
      <c r="AU58" s="12" t="s">
        <v>97</v>
      </c>
      <c r="AV58" s="12" t="s">
        <v>110</v>
      </c>
      <c r="AW58" s="12" t="s">
        <v>111</v>
      </c>
      <c r="AX58" s="12" t="s">
        <v>112</v>
      </c>
      <c r="AY58" t="s">
        <v>88</v>
      </c>
      <c r="AZ58" s="499">
        <v>46172</v>
      </c>
      <c r="BA58" t="s">
        <v>89</v>
      </c>
      <c r="BB58" s="14" t="s">
        <v>99</v>
      </c>
      <c r="BC58" s="12" t="s">
        <v>90</v>
      </c>
      <c r="BD58" s="15" t="s">
        <v>90</v>
      </c>
      <c r="BE58" s="15">
        <v>0</v>
      </c>
      <c r="BF58" s="15" t="s">
        <v>279</v>
      </c>
    </row>
    <row r="59" spans="1:58" ht="75" customHeight="1" x14ac:dyDescent="0.25">
      <c r="A59">
        <v>5</v>
      </c>
      <c r="B59" s="18" t="s">
        <v>73</v>
      </c>
      <c r="C59" t="s">
        <v>74</v>
      </c>
      <c r="D59" t="s">
        <v>131</v>
      </c>
      <c r="E59" t="s">
        <v>132</v>
      </c>
      <c r="F59" t="s">
        <v>77</v>
      </c>
      <c r="G59" t="s">
        <v>78</v>
      </c>
      <c r="H59" t="s">
        <v>124</v>
      </c>
      <c r="I59" t="s">
        <v>133</v>
      </c>
      <c r="J59">
        <v>40981</v>
      </c>
      <c r="K59" t="s">
        <v>115</v>
      </c>
      <c r="L59" t="s">
        <v>115</v>
      </c>
      <c r="M59" t="s">
        <v>115</v>
      </c>
      <c r="N59" t="s">
        <v>115</v>
      </c>
      <c r="O59" t="s">
        <v>130</v>
      </c>
      <c r="P59" t="s">
        <v>130</v>
      </c>
      <c r="Q59" t="s">
        <v>121</v>
      </c>
      <c r="R59" t="s">
        <v>85</v>
      </c>
      <c r="S59" t="s">
        <v>85</v>
      </c>
      <c r="T59" t="s">
        <v>85</v>
      </c>
      <c r="U59" t="s">
        <v>85</v>
      </c>
      <c r="V59" t="s">
        <v>85</v>
      </c>
      <c r="W59" t="s">
        <v>85</v>
      </c>
      <c r="X59" t="s">
        <v>85</v>
      </c>
      <c r="Y59" t="s">
        <v>85</v>
      </c>
      <c r="Z59" t="s">
        <v>85</v>
      </c>
      <c r="AA59" t="s">
        <v>85</v>
      </c>
      <c r="AB59" t="s">
        <v>85</v>
      </c>
      <c r="AC59" t="s">
        <v>85</v>
      </c>
      <c r="AD59" t="s">
        <v>85</v>
      </c>
      <c r="AE59" t="s">
        <v>85</v>
      </c>
      <c r="AF59" t="s">
        <v>85</v>
      </c>
      <c r="AG59" t="s">
        <v>85</v>
      </c>
      <c r="AH59" t="s">
        <v>85</v>
      </c>
      <c r="AI59" t="s">
        <v>85</v>
      </c>
      <c r="AJ59" t="s">
        <v>85</v>
      </c>
      <c r="AK59" t="s">
        <v>85</v>
      </c>
      <c r="AL59" t="s">
        <v>85</v>
      </c>
      <c r="AM59" t="s">
        <v>85</v>
      </c>
      <c r="AN59" t="s">
        <v>85</v>
      </c>
      <c r="AO59" t="s">
        <v>85</v>
      </c>
      <c r="AP59" t="s">
        <v>85</v>
      </c>
      <c r="AQ59" s="11" t="s">
        <v>409</v>
      </c>
      <c r="AR59">
        <v>0</v>
      </c>
      <c r="AS59" t="s">
        <v>85</v>
      </c>
      <c r="AT59" s="12" t="s">
        <v>97</v>
      </c>
      <c r="AU59" s="12" t="s">
        <v>97</v>
      </c>
      <c r="AV59" s="12" t="s">
        <v>110</v>
      </c>
      <c r="AW59" s="12" t="s">
        <v>111</v>
      </c>
      <c r="AX59" s="12" t="s">
        <v>112</v>
      </c>
      <c r="AY59" t="s">
        <v>127</v>
      </c>
      <c r="AZ59" s="499">
        <v>46172</v>
      </c>
      <c r="BA59" t="s">
        <v>127</v>
      </c>
      <c r="BB59" s="14" t="s">
        <v>99</v>
      </c>
      <c r="BC59" s="12" t="s">
        <v>99</v>
      </c>
      <c r="BD59" s="15" t="s">
        <v>99</v>
      </c>
      <c r="BE59" s="15">
        <v>0</v>
      </c>
      <c r="BF59" s="15" t="s">
        <v>279</v>
      </c>
    </row>
    <row r="60" spans="1:58" ht="75" customHeight="1" x14ac:dyDescent="0.25">
      <c r="A60">
        <v>6</v>
      </c>
      <c r="B60" s="18" t="s">
        <v>73</v>
      </c>
      <c r="C60" t="s">
        <v>74</v>
      </c>
      <c r="D60" t="s">
        <v>134</v>
      </c>
      <c r="E60" t="s">
        <v>135</v>
      </c>
      <c r="F60" t="s">
        <v>77</v>
      </c>
      <c r="G60" t="s">
        <v>78</v>
      </c>
      <c r="H60" t="s">
        <v>79</v>
      </c>
      <c r="I60" t="s">
        <v>133</v>
      </c>
      <c r="J60">
        <v>40981</v>
      </c>
      <c r="K60" t="s">
        <v>115</v>
      </c>
      <c r="L60" t="s">
        <v>115</v>
      </c>
      <c r="M60" t="s">
        <v>115</v>
      </c>
      <c r="N60" t="s">
        <v>115</v>
      </c>
      <c r="O60" t="s">
        <v>136</v>
      </c>
      <c r="P60" t="s">
        <v>136</v>
      </c>
      <c r="Q60" t="s">
        <v>121</v>
      </c>
      <c r="R60" t="s">
        <v>85</v>
      </c>
      <c r="S60" t="s">
        <v>85</v>
      </c>
      <c r="T60" t="s">
        <v>85</v>
      </c>
      <c r="U60" t="s">
        <v>85</v>
      </c>
      <c r="V60" t="s">
        <v>85</v>
      </c>
      <c r="W60" t="s">
        <v>85</v>
      </c>
      <c r="X60" t="s">
        <v>85</v>
      </c>
      <c r="Y60" t="s">
        <v>85</v>
      </c>
      <c r="Z60" t="s">
        <v>85</v>
      </c>
      <c r="AA60" t="s">
        <v>85</v>
      </c>
      <c r="AB60" t="s">
        <v>85</v>
      </c>
      <c r="AC60" t="s">
        <v>85</v>
      </c>
      <c r="AD60" t="s">
        <v>85</v>
      </c>
      <c r="AE60" t="s">
        <v>85</v>
      </c>
      <c r="AF60" t="s">
        <v>85</v>
      </c>
      <c r="AG60" t="s">
        <v>85</v>
      </c>
      <c r="AH60" t="s">
        <v>85</v>
      </c>
      <c r="AI60" t="s">
        <v>85</v>
      </c>
      <c r="AJ60" t="s">
        <v>85</v>
      </c>
      <c r="AK60" t="s">
        <v>85</v>
      </c>
      <c r="AL60" t="s">
        <v>85</v>
      </c>
      <c r="AM60" t="s">
        <v>85</v>
      </c>
      <c r="AN60" t="s">
        <v>85</v>
      </c>
      <c r="AO60" t="s">
        <v>85</v>
      </c>
      <c r="AP60" t="s">
        <v>85</v>
      </c>
      <c r="AQ60" s="11" t="s">
        <v>409</v>
      </c>
      <c r="AR60">
        <v>0</v>
      </c>
      <c r="AS60" t="s">
        <v>85</v>
      </c>
      <c r="AT60" s="12" t="s">
        <v>97</v>
      </c>
      <c r="AU60" s="12" t="s">
        <v>97</v>
      </c>
      <c r="AV60" s="12" t="s">
        <v>110</v>
      </c>
      <c r="AW60" s="12" t="s">
        <v>111</v>
      </c>
      <c r="AX60" s="12" t="s">
        <v>112</v>
      </c>
      <c r="AY60" t="s">
        <v>127</v>
      </c>
      <c r="AZ60" s="499">
        <v>46172</v>
      </c>
      <c r="BA60" t="s">
        <v>127</v>
      </c>
      <c r="BB60" s="14" t="s">
        <v>99</v>
      </c>
      <c r="BC60" s="12" t="s">
        <v>99</v>
      </c>
      <c r="BD60" s="15" t="s">
        <v>99</v>
      </c>
      <c r="BE60" s="15">
        <v>0</v>
      </c>
      <c r="BF60" s="15" t="s">
        <v>279</v>
      </c>
    </row>
    <row r="61" spans="1:58" ht="75" customHeight="1" x14ac:dyDescent="0.25">
      <c r="A61">
        <v>7</v>
      </c>
      <c r="B61" s="18" t="s">
        <v>73</v>
      </c>
      <c r="C61" t="s">
        <v>74</v>
      </c>
      <c r="D61" t="s">
        <v>137</v>
      </c>
      <c r="E61" t="s">
        <v>138</v>
      </c>
      <c r="F61" t="s">
        <v>77</v>
      </c>
      <c r="G61" t="s">
        <v>78</v>
      </c>
      <c r="H61" t="s">
        <v>79</v>
      </c>
      <c r="I61" t="s">
        <v>133</v>
      </c>
      <c r="J61">
        <v>40981</v>
      </c>
      <c r="K61" t="s">
        <v>115</v>
      </c>
      <c r="L61" t="s">
        <v>115</v>
      </c>
      <c r="M61" t="s">
        <v>115</v>
      </c>
      <c r="N61" t="s">
        <v>115</v>
      </c>
      <c r="O61" t="s">
        <v>136</v>
      </c>
      <c r="P61" t="s">
        <v>136</v>
      </c>
      <c r="Q61" t="s">
        <v>121</v>
      </c>
      <c r="R61" t="s">
        <v>85</v>
      </c>
      <c r="S61" t="s">
        <v>85</v>
      </c>
      <c r="T61" t="s">
        <v>85</v>
      </c>
      <c r="U61" t="s">
        <v>85</v>
      </c>
      <c r="V61" t="s">
        <v>85</v>
      </c>
      <c r="W61" t="s">
        <v>85</v>
      </c>
      <c r="X61" t="s">
        <v>85</v>
      </c>
      <c r="Y61" t="s">
        <v>85</v>
      </c>
      <c r="Z61" t="s">
        <v>85</v>
      </c>
      <c r="AA61" t="s">
        <v>85</v>
      </c>
      <c r="AB61" t="s">
        <v>85</v>
      </c>
      <c r="AC61" t="s">
        <v>85</v>
      </c>
      <c r="AD61" t="s">
        <v>85</v>
      </c>
      <c r="AE61" t="s">
        <v>85</v>
      </c>
      <c r="AF61" t="s">
        <v>85</v>
      </c>
      <c r="AG61" t="s">
        <v>85</v>
      </c>
      <c r="AH61" t="s">
        <v>85</v>
      </c>
      <c r="AI61" t="s">
        <v>85</v>
      </c>
      <c r="AJ61" t="s">
        <v>85</v>
      </c>
      <c r="AK61" t="s">
        <v>85</v>
      </c>
      <c r="AL61" t="s">
        <v>85</v>
      </c>
      <c r="AM61" t="s">
        <v>85</v>
      </c>
      <c r="AN61" t="s">
        <v>85</v>
      </c>
      <c r="AO61" t="s">
        <v>85</v>
      </c>
      <c r="AP61" t="s">
        <v>85</v>
      </c>
      <c r="AQ61" s="11" t="s">
        <v>409</v>
      </c>
      <c r="AR61">
        <v>0</v>
      </c>
      <c r="AS61" t="s">
        <v>85</v>
      </c>
      <c r="AT61" s="12" t="s">
        <v>97</v>
      </c>
      <c r="AU61" s="12" t="s">
        <v>97</v>
      </c>
      <c r="AV61" s="12" t="s">
        <v>110</v>
      </c>
      <c r="AW61" s="12" t="s">
        <v>111</v>
      </c>
      <c r="AX61" s="12" t="s">
        <v>112</v>
      </c>
      <c r="AY61" t="s">
        <v>127</v>
      </c>
      <c r="AZ61" s="499">
        <v>46172</v>
      </c>
      <c r="BA61" t="s">
        <v>127</v>
      </c>
      <c r="BB61" s="14" t="s">
        <v>99</v>
      </c>
      <c r="BC61" s="12" t="s">
        <v>99</v>
      </c>
      <c r="BD61" s="15" t="s">
        <v>99</v>
      </c>
      <c r="BE61" s="15">
        <v>0</v>
      </c>
      <c r="BF61" s="15" t="s">
        <v>279</v>
      </c>
    </row>
    <row r="62" spans="1:58" ht="75" customHeight="1" x14ac:dyDescent="0.25">
      <c r="A62">
        <v>8</v>
      </c>
      <c r="B62" s="18" t="s">
        <v>73</v>
      </c>
      <c r="C62" t="s">
        <v>74</v>
      </c>
      <c r="D62" t="s">
        <v>139</v>
      </c>
      <c r="E62" t="s">
        <v>140</v>
      </c>
      <c r="F62" t="s">
        <v>77</v>
      </c>
      <c r="G62" t="s">
        <v>78</v>
      </c>
      <c r="H62" t="s">
        <v>79</v>
      </c>
      <c r="I62" t="s">
        <v>133</v>
      </c>
      <c r="J62">
        <v>40981</v>
      </c>
      <c r="K62" t="s">
        <v>115</v>
      </c>
      <c r="L62" t="s">
        <v>115</v>
      </c>
      <c r="M62" t="s">
        <v>115</v>
      </c>
      <c r="N62" t="s">
        <v>115</v>
      </c>
      <c r="O62" t="s">
        <v>136</v>
      </c>
      <c r="P62" t="s">
        <v>136</v>
      </c>
      <c r="Q62" t="s">
        <v>121</v>
      </c>
      <c r="R62" t="s">
        <v>85</v>
      </c>
      <c r="S62" t="s">
        <v>85</v>
      </c>
      <c r="T62" t="s">
        <v>85</v>
      </c>
      <c r="U62" t="s">
        <v>85</v>
      </c>
      <c r="V62" t="s">
        <v>85</v>
      </c>
      <c r="W62" t="s">
        <v>85</v>
      </c>
      <c r="X62" t="s">
        <v>85</v>
      </c>
      <c r="Y62" t="s">
        <v>85</v>
      </c>
      <c r="Z62" t="s">
        <v>85</v>
      </c>
      <c r="AA62" t="s">
        <v>85</v>
      </c>
      <c r="AB62" t="s">
        <v>85</v>
      </c>
      <c r="AC62" t="s">
        <v>85</v>
      </c>
      <c r="AD62" t="s">
        <v>85</v>
      </c>
      <c r="AE62" t="s">
        <v>85</v>
      </c>
      <c r="AF62" t="s">
        <v>85</v>
      </c>
      <c r="AG62" t="s">
        <v>85</v>
      </c>
      <c r="AH62" t="s">
        <v>85</v>
      </c>
      <c r="AI62" t="s">
        <v>85</v>
      </c>
      <c r="AJ62" t="s">
        <v>85</v>
      </c>
      <c r="AK62" t="s">
        <v>85</v>
      </c>
      <c r="AL62" t="s">
        <v>85</v>
      </c>
      <c r="AM62" t="s">
        <v>85</v>
      </c>
      <c r="AN62" t="s">
        <v>85</v>
      </c>
      <c r="AO62" t="s">
        <v>85</v>
      </c>
      <c r="AP62" t="s">
        <v>85</v>
      </c>
      <c r="AQ62" s="11" t="s">
        <v>409</v>
      </c>
      <c r="AR62">
        <v>0</v>
      </c>
      <c r="AS62" t="s">
        <v>85</v>
      </c>
      <c r="AT62" s="12" t="s">
        <v>97</v>
      </c>
      <c r="AU62" s="12" t="s">
        <v>97</v>
      </c>
      <c r="AV62" s="12" t="s">
        <v>110</v>
      </c>
      <c r="AW62" s="12" t="s">
        <v>111</v>
      </c>
      <c r="AX62" s="12" t="s">
        <v>112</v>
      </c>
      <c r="AY62" t="s">
        <v>127</v>
      </c>
      <c r="AZ62" s="499">
        <v>46172</v>
      </c>
      <c r="BA62" t="s">
        <v>127</v>
      </c>
      <c r="BB62" s="14" t="s">
        <v>99</v>
      </c>
      <c r="BC62" s="12" t="s">
        <v>99</v>
      </c>
      <c r="BD62" s="15" t="s">
        <v>99</v>
      </c>
      <c r="BE62" s="15">
        <v>0</v>
      </c>
      <c r="BF62" s="15" t="s">
        <v>279</v>
      </c>
    </row>
    <row r="63" spans="1:58" ht="75" customHeight="1" x14ac:dyDescent="0.25">
      <c r="A63">
        <v>9</v>
      </c>
      <c r="B63" s="18" t="s">
        <v>73</v>
      </c>
      <c r="C63" t="s">
        <v>74</v>
      </c>
      <c r="D63" t="s">
        <v>141</v>
      </c>
      <c r="E63" t="s">
        <v>142</v>
      </c>
      <c r="F63" t="s">
        <v>77</v>
      </c>
      <c r="G63" t="s">
        <v>78</v>
      </c>
      <c r="H63" t="s">
        <v>79</v>
      </c>
      <c r="I63" t="s">
        <v>133</v>
      </c>
      <c r="J63">
        <v>40981</v>
      </c>
      <c r="K63" t="s">
        <v>115</v>
      </c>
      <c r="L63" t="s">
        <v>115</v>
      </c>
      <c r="M63" t="s">
        <v>115</v>
      </c>
      <c r="N63" t="s">
        <v>115</v>
      </c>
      <c r="O63" t="s">
        <v>143</v>
      </c>
      <c r="P63" t="s">
        <v>143</v>
      </c>
      <c r="Q63" t="s">
        <v>121</v>
      </c>
      <c r="R63" t="s">
        <v>85</v>
      </c>
      <c r="S63" t="s">
        <v>85</v>
      </c>
      <c r="T63" t="s">
        <v>85</v>
      </c>
      <c r="U63" t="s">
        <v>85</v>
      </c>
      <c r="V63" t="s">
        <v>85</v>
      </c>
      <c r="W63" t="s">
        <v>85</v>
      </c>
      <c r="X63" t="s">
        <v>85</v>
      </c>
      <c r="Y63" t="s">
        <v>85</v>
      </c>
      <c r="Z63" t="s">
        <v>85</v>
      </c>
      <c r="AA63" t="s">
        <v>85</v>
      </c>
      <c r="AB63" t="s">
        <v>85</v>
      </c>
      <c r="AC63" t="s">
        <v>85</v>
      </c>
      <c r="AD63" t="s">
        <v>85</v>
      </c>
      <c r="AE63" t="s">
        <v>85</v>
      </c>
      <c r="AF63" t="s">
        <v>85</v>
      </c>
      <c r="AG63" t="s">
        <v>85</v>
      </c>
      <c r="AH63" t="s">
        <v>85</v>
      </c>
      <c r="AI63" t="s">
        <v>85</v>
      </c>
      <c r="AJ63" t="s">
        <v>85</v>
      </c>
      <c r="AK63" t="s">
        <v>85</v>
      </c>
      <c r="AL63" t="s">
        <v>85</v>
      </c>
      <c r="AM63" t="s">
        <v>85</v>
      </c>
      <c r="AN63" t="s">
        <v>85</v>
      </c>
      <c r="AO63" t="s">
        <v>85</v>
      </c>
      <c r="AP63" t="s">
        <v>85</v>
      </c>
      <c r="AQ63" s="11" t="s">
        <v>409</v>
      </c>
      <c r="AR63">
        <v>0</v>
      </c>
      <c r="AS63" t="s">
        <v>85</v>
      </c>
      <c r="AT63" s="12" t="s">
        <v>97</v>
      </c>
      <c r="AU63" s="12" t="s">
        <v>97</v>
      </c>
      <c r="AV63" s="12" t="s">
        <v>110</v>
      </c>
      <c r="AW63" s="12" t="s">
        <v>111</v>
      </c>
      <c r="AX63" s="12" t="s">
        <v>112</v>
      </c>
      <c r="AY63" t="s">
        <v>127</v>
      </c>
      <c r="AZ63" s="499">
        <v>46172</v>
      </c>
      <c r="BA63" t="s">
        <v>127</v>
      </c>
      <c r="BB63" s="14" t="s">
        <v>99</v>
      </c>
      <c r="BC63" s="12" t="s">
        <v>99</v>
      </c>
      <c r="BD63" s="15" t="s">
        <v>99</v>
      </c>
      <c r="BE63" s="15">
        <v>0</v>
      </c>
      <c r="BF63" s="15" t="s">
        <v>279</v>
      </c>
    </row>
    <row r="64" spans="1:58" ht="75" customHeight="1" x14ac:dyDescent="0.25">
      <c r="A64">
        <v>10</v>
      </c>
      <c r="B64" s="18" t="s">
        <v>73</v>
      </c>
      <c r="C64" t="s">
        <v>74</v>
      </c>
      <c r="D64" t="s">
        <v>144</v>
      </c>
      <c r="E64" t="s">
        <v>145</v>
      </c>
      <c r="F64" t="s">
        <v>77</v>
      </c>
      <c r="G64" t="s">
        <v>78</v>
      </c>
      <c r="H64" t="s">
        <v>79</v>
      </c>
      <c r="I64" t="s">
        <v>80</v>
      </c>
      <c r="J64">
        <v>40981</v>
      </c>
      <c r="K64" t="s">
        <v>115</v>
      </c>
      <c r="L64" t="s">
        <v>115</v>
      </c>
      <c r="M64" t="s">
        <v>115</v>
      </c>
      <c r="N64" t="s">
        <v>115</v>
      </c>
      <c r="O64" t="s">
        <v>143</v>
      </c>
      <c r="P64" t="s">
        <v>143</v>
      </c>
      <c r="Q64" t="s">
        <v>126</v>
      </c>
      <c r="R64" t="s">
        <v>85</v>
      </c>
      <c r="S64" t="s">
        <v>85</v>
      </c>
      <c r="T64" t="s">
        <v>85</v>
      </c>
      <c r="U64" t="s">
        <v>85</v>
      </c>
      <c r="V64" t="s">
        <v>85</v>
      </c>
      <c r="W64" t="s">
        <v>85</v>
      </c>
      <c r="X64" t="s">
        <v>85</v>
      </c>
      <c r="Y64" t="s">
        <v>85</v>
      </c>
      <c r="Z64" t="s">
        <v>85</v>
      </c>
      <c r="AA64" t="s">
        <v>85</v>
      </c>
      <c r="AB64" t="s">
        <v>85</v>
      </c>
      <c r="AC64" t="s">
        <v>85</v>
      </c>
      <c r="AD64" t="s">
        <v>85</v>
      </c>
      <c r="AE64" t="s">
        <v>85</v>
      </c>
      <c r="AF64" t="s">
        <v>85</v>
      </c>
      <c r="AG64" t="s">
        <v>85</v>
      </c>
      <c r="AH64" t="s">
        <v>85</v>
      </c>
      <c r="AI64" t="s">
        <v>85</v>
      </c>
      <c r="AJ64" t="s">
        <v>85</v>
      </c>
      <c r="AK64" t="s">
        <v>85</v>
      </c>
      <c r="AL64" t="s">
        <v>85</v>
      </c>
      <c r="AM64" t="s">
        <v>85</v>
      </c>
      <c r="AN64" t="s">
        <v>85</v>
      </c>
      <c r="AO64" t="s">
        <v>85</v>
      </c>
      <c r="AP64" t="s">
        <v>85</v>
      </c>
      <c r="AQ64" s="11" t="s">
        <v>409</v>
      </c>
      <c r="AR64">
        <v>0</v>
      </c>
      <c r="AS64" t="s">
        <v>85</v>
      </c>
      <c r="AT64" s="12" t="s">
        <v>146</v>
      </c>
      <c r="AU64" s="12" t="s">
        <v>222</v>
      </c>
      <c r="AV64" s="12" t="s">
        <v>223</v>
      </c>
      <c r="AW64" s="12" t="s">
        <v>224</v>
      </c>
      <c r="AX64" s="12" t="s">
        <v>109</v>
      </c>
      <c r="AY64" t="s">
        <v>127</v>
      </c>
      <c r="AZ64" s="499">
        <v>46172</v>
      </c>
      <c r="BA64" t="s">
        <v>127</v>
      </c>
      <c r="BB64" s="14" t="s">
        <v>90</v>
      </c>
      <c r="BC64" s="12" t="s">
        <v>99</v>
      </c>
      <c r="BD64" s="15" t="s">
        <v>99</v>
      </c>
      <c r="BE64" s="15">
        <v>0</v>
      </c>
      <c r="BF64" s="15" t="s">
        <v>279</v>
      </c>
    </row>
    <row r="65" spans="1:58" ht="75" customHeight="1" x14ac:dyDescent="0.25">
      <c r="A65">
        <v>11</v>
      </c>
      <c r="B65" s="18" t="s">
        <v>73</v>
      </c>
      <c r="C65" t="s">
        <v>74</v>
      </c>
      <c r="D65" t="s">
        <v>147</v>
      </c>
      <c r="E65" t="s">
        <v>148</v>
      </c>
      <c r="F65" t="s">
        <v>77</v>
      </c>
      <c r="G65" t="s">
        <v>78</v>
      </c>
      <c r="H65" t="s">
        <v>96</v>
      </c>
      <c r="I65" t="s">
        <v>80</v>
      </c>
      <c r="J65">
        <v>40981</v>
      </c>
      <c r="K65" t="s">
        <v>115</v>
      </c>
      <c r="L65" t="s">
        <v>115</v>
      </c>
      <c r="M65" t="s">
        <v>115</v>
      </c>
      <c r="N65" t="s">
        <v>115</v>
      </c>
      <c r="O65" t="s">
        <v>136</v>
      </c>
      <c r="P65" t="s">
        <v>136</v>
      </c>
      <c r="Q65" t="s">
        <v>126</v>
      </c>
      <c r="R65" t="s">
        <v>85</v>
      </c>
      <c r="S65" t="s">
        <v>85</v>
      </c>
      <c r="T65" t="s">
        <v>85</v>
      </c>
      <c r="U65" t="s">
        <v>85</v>
      </c>
      <c r="V65" t="s">
        <v>85</v>
      </c>
      <c r="W65" t="s">
        <v>85</v>
      </c>
      <c r="X65" t="s">
        <v>85</v>
      </c>
      <c r="Y65" t="s">
        <v>85</v>
      </c>
      <c r="Z65" t="s">
        <v>85</v>
      </c>
      <c r="AA65" t="s">
        <v>85</v>
      </c>
      <c r="AB65" t="s">
        <v>85</v>
      </c>
      <c r="AC65" t="s">
        <v>85</v>
      </c>
      <c r="AD65" t="s">
        <v>85</v>
      </c>
      <c r="AE65" t="s">
        <v>85</v>
      </c>
      <c r="AF65" t="s">
        <v>85</v>
      </c>
      <c r="AG65" t="s">
        <v>85</v>
      </c>
      <c r="AH65" t="s">
        <v>85</v>
      </c>
      <c r="AI65" t="s">
        <v>85</v>
      </c>
      <c r="AJ65" t="s">
        <v>85</v>
      </c>
      <c r="AK65" t="s">
        <v>85</v>
      </c>
      <c r="AL65" t="s">
        <v>85</v>
      </c>
      <c r="AM65" t="s">
        <v>85</v>
      </c>
      <c r="AN65" t="s">
        <v>85</v>
      </c>
      <c r="AO65" t="s">
        <v>85</v>
      </c>
      <c r="AP65" t="s">
        <v>85</v>
      </c>
      <c r="AQ65" s="11" t="s">
        <v>409</v>
      </c>
      <c r="AR65">
        <v>0</v>
      </c>
      <c r="AS65" t="s">
        <v>85</v>
      </c>
      <c r="AT65" s="12" t="s">
        <v>97</v>
      </c>
      <c r="AU65" s="12" t="s">
        <v>97</v>
      </c>
      <c r="AV65" s="12" t="s">
        <v>110</v>
      </c>
      <c r="AW65" s="12" t="s">
        <v>111</v>
      </c>
      <c r="AX65" s="12" t="s">
        <v>112</v>
      </c>
      <c r="AY65" t="s">
        <v>127</v>
      </c>
      <c r="AZ65" s="499">
        <v>46172</v>
      </c>
      <c r="BA65" t="s">
        <v>127</v>
      </c>
      <c r="BB65" s="14" t="s">
        <v>99</v>
      </c>
      <c r="BC65" s="12" t="s">
        <v>99</v>
      </c>
      <c r="BD65" s="15" t="s">
        <v>99</v>
      </c>
      <c r="BE65" s="15">
        <v>0</v>
      </c>
      <c r="BF65" s="15" t="s">
        <v>279</v>
      </c>
    </row>
    <row r="66" spans="1:58" ht="75" customHeight="1" x14ac:dyDescent="0.25">
      <c r="A66">
        <v>12</v>
      </c>
      <c r="B66" s="18" t="s">
        <v>73</v>
      </c>
      <c r="C66" t="s">
        <v>74</v>
      </c>
      <c r="D66" t="s">
        <v>149</v>
      </c>
      <c r="E66" t="s">
        <v>150</v>
      </c>
      <c r="F66" t="s">
        <v>77</v>
      </c>
      <c r="G66" t="s">
        <v>78</v>
      </c>
      <c r="H66" t="s">
        <v>79</v>
      </c>
      <c r="I66" t="s">
        <v>80</v>
      </c>
      <c r="J66">
        <v>40981</v>
      </c>
      <c r="K66" t="s">
        <v>115</v>
      </c>
      <c r="L66" t="s">
        <v>115</v>
      </c>
      <c r="M66" t="s">
        <v>115</v>
      </c>
      <c r="N66" t="s">
        <v>115</v>
      </c>
      <c r="O66" t="s">
        <v>151</v>
      </c>
      <c r="P66" t="s">
        <v>151</v>
      </c>
      <c r="Q66" t="s">
        <v>126</v>
      </c>
      <c r="R66" t="s">
        <v>86</v>
      </c>
      <c r="S66" t="s">
        <v>85</v>
      </c>
      <c r="T66" t="s">
        <v>85</v>
      </c>
      <c r="U66" t="s">
        <v>85</v>
      </c>
      <c r="V66" t="s">
        <v>85</v>
      </c>
      <c r="W66" t="s">
        <v>85</v>
      </c>
      <c r="X66" t="s">
        <v>85</v>
      </c>
      <c r="Y66" t="s">
        <v>85</v>
      </c>
      <c r="Z66" t="s">
        <v>85</v>
      </c>
      <c r="AA66" t="s">
        <v>85</v>
      </c>
      <c r="AB66" t="s">
        <v>85</v>
      </c>
      <c r="AC66" t="s">
        <v>85</v>
      </c>
      <c r="AD66" t="s">
        <v>85</v>
      </c>
      <c r="AE66" t="s">
        <v>85</v>
      </c>
      <c r="AF66" t="s">
        <v>85</v>
      </c>
      <c r="AG66" t="s">
        <v>85</v>
      </c>
      <c r="AH66" t="s">
        <v>85</v>
      </c>
      <c r="AI66" t="s">
        <v>85</v>
      </c>
      <c r="AJ66" t="s">
        <v>85</v>
      </c>
      <c r="AK66" t="s">
        <v>85</v>
      </c>
      <c r="AL66" t="s">
        <v>85</v>
      </c>
      <c r="AM66" t="s">
        <v>85</v>
      </c>
      <c r="AN66" t="s">
        <v>85</v>
      </c>
      <c r="AO66" t="s">
        <v>85</v>
      </c>
      <c r="AP66" t="s">
        <v>85</v>
      </c>
      <c r="AQ66" s="11" t="s">
        <v>412</v>
      </c>
      <c r="AR66">
        <v>0</v>
      </c>
      <c r="AS66" t="s">
        <v>85</v>
      </c>
      <c r="AT66" s="12" t="s">
        <v>97</v>
      </c>
      <c r="AU66" s="12" t="s">
        <v>97</v>
      </c>
      <c r="AV66" s="12" t="s">
        <v>110</v>
      </c>
      <c r="AW66" s="12" t="s">
        <v>111</v>
      </c>
      <c r="AX66" s="12" t="s">
        <v>112</v>
      </c>
      <c r="AY66" t="s">
        <v>127</v>
      </c>
      <c r="AZ66" s="499">
        <v>46172</v>
      </c>
      <c r="BA66" t="s">
        <v>127</v>
      </c>
      <c r="BB66" s="14" t="s">
        <v>99</v>
      </c>
      <c r="BC66" s="12" t="s">
        <v>99</v>
      </c>
      <c r="BD66" s="15" t="s">
        <v>99</v>
      </c>
      <c r="BE66" s="15">
        <v>0</v>
      </c>
      <c r="BF66" s="15" t="s">
        <v>279</v>
      </c>
    </row>
    <row r="67" spans="1:58" ht="75" customHeight="1" x14ac:dyDescent="0.25">
      <c r="A67">
        <v>13</v>
      </c>
      <c r="B67" s="18" t="s">
        <v>73</v>
      </c>
      <c r="C67" t="s">
        <v>74</v>
      </c>
      <c r="D67" t="s">
        <v>152</v>
      </c>
      <c r="E67" t="s">
        <v>153</v>
      </c>
      <c r="F67" t="s">
        <v>77</v>
      </c>
      <c r="G67" t="s">
        <v>78</v>
      </c>
      <c r="I67" t="s">
        <v>133</v>
      </c>
      <c r="J67">
        <v>40981</v>
      </c>
      <c r="K67" t="s">
        <v>115</v>
      </c>
      <c r="L67" t="s">
        <v>115</v>
      </c>
      <c r="M67" t="s">
        <v>115</v>
      </c>
      <c r="N67" t="s">
        <v>115</v>
      </c>
      <c r="O67" t="s">
        <v>154</v>
      </c>
      <c r="P67" t="s">
        <v>154</v>
      </c>
      <c r="Q67" t="s">
        <v>121</v>
      </c>
      <c r="R67" t="s">
        <v>85</v>
      </c>
      <c r="S67" t="s">
        <v>85</v>
      </c>
      <c r="T67" t="s">
        <v>85</v>
      </c>
      <c r="U67" t="s">
        <v>85</v>
      </c>
      <c r="V67" t="s">
        <v>85</v>
      </c>
      <c r="W67" t="s">
        <v>85</v>
      </c>
      <c r="X67" t="s">
        <v>85</v>
      </c>
      <c r="Y67" t="s">
        <v>85</v>
      </c>
      <c r="Z67" t="s">
        <v>85</v>
      </c>
      <c r="AA67" t="s">
        <v>85</v>
      </c>
      <c r="AB67" t="s">
        <v>85</v>
      </c>
      <c r="AC67" t="s">
        <v>85</v>
      </c>
      <c r="AD67" t="s">
        <v>85</v>
      </c>
      <c r="AE67" t="s">
        <v>85</v>
      </c>
      <c r="AF67" t="s">
        <v>85</v>
      </c>
      <c r="AG67" t="s">
        <v>85</v>
      </c>
      <c r="AH67" t="s">
        <v>85</v>
      </c>
      <c r="AI67" t="s">
        <v>85</v>
      </c>
      <c r="AJ67" t="s">
        <v>85</v>
      </c>
      <c r="AK67" t="s">
        <v>85</v>
      </c>
      <c r="AL67" t="s">
        <v>85</v>
      </c>
      <c r="AM67" t="s">
        <v>85</v>
      </c>
      <c r="AN67" t="s">
        <v>85</v>
      </c>
      <c r="AO67" t="s">
        <v>85</v>
      </c>
      <c r="AP67" t="s">
        <v>85</v>
      </c>
      <c r="AQ67" s="11" t="s">
        <v>409</v>
      </c>
      <c r="AR67">
        <v>0</v>
      </c>
      <c r="AS67" t="s">
        <v>85</v>
      </c>
      <c r="AT67" s="12" t="s">
        <v>97</v>
      </c>
      <c r="AU67" s="12" t="s">
        <v>97</v>
      </c>
      <c r="AV67" s="12" t="s">
        <v>110</v>
      </c>
      <c r="AW67" s="12" t="s">
        <v>111</v>
      </c>
      <c r="AX67" s="12" t="s">
        <v>112</v>
      </c>
      <c r="AY67" t="s">
        <v>127</v>
      </c>
      <c r="AZ67" s="499">
        <v>46172</v>
      </c>
      <c r="BA67" t="s">
        <v>127</v>
      </c>
      <c r="BB67" s="14" t="s">
        <v>99</v>
      </c>
      <c r="BC67" s="12" t="s">
        <v>99</v>
      </c>
      <c r="BD67" s="15" t="s">
        <v>99</v>
      </c>
      <c r="BE67" s="15">
        <v>0</v>
      </c>
      <c r="BF67" s="15" t="s">
        <v>279</v>
      </c>
    </row>
    <row r="68" spans="1:58" ht="75" customHeight="1" x14ac:dyDescent="0.25">
      <c r="A68">
        <v>14</v>
      </c>
      <c r="B68" s="18" t="s">
        <v>73</v>
      </c>
      <c r="C68" t="s">
        <v>74</v>
      </c>
      <c r="D68" t="s">
        <v>155</v>
      </c>
      <c r="E68" t="s">
        <v>156</v>
      </c>
      <c r="F68" t="s">
        <v>77</v>
      </c>
      <c r="G68" t="s">
        <v>78</v>
      </c>
      <c r="H68" t="s">
        <v>79</v>
      </c>
      <c r="I68" t="s">
        <v>80</v>
      </c>
      <c r="J68">
        <v>40981</v>
      </c>
      <c r="K68" t="s">
        <v>115</v>
      </c>
      <c r="L68" t="s">
        <v>115</v>
      </c>
      <c r="M68" t="s">
        <v>115</v>
      </c>
      <c r="N68" t="s">
        <v>115</v>
      </c>
      <c r="O68" t="s">
        <v>151</v>
      </c>
      <c r="P68" t="s">
        <v>151</v>
      </c>
      <c r="Q68" t="s">
        <v>126</v>
      </c>
      <c r="R68" t="s">
        <v>85</v>
      </c>
      <c r="S68" t="s">
        <v>85</v>
      </c>
      <c r="T68" t="s">
        <v>85</v>
      </c>
      <c r="U68" t="s">
        <v>85</v>
      </c>
      <c r="V68" t="s">
        <v>85</v>
      </c>
      <c r="W68" t="s">
        <v>85</v>
      </c>
      <c r="X68" t="s">
        <v>85</v>
      </c>
      <c r="Y68" t="s">
        <v>85</v>
      </c>
      <c r="Z68" t="s">
        <v>85</v>
      </c>
      <c r="AA68" t="s">
        <v>85</v>
      </c>
      <c r="AB68" t="s">
        <v>85</v>
      </c>
      <c r="AC68" t="s">
        <v>86</v>
      </c>
      <c r="AD68" t="s">
        <v>85</v>
      </c>
      <c r="AE68" t="s">
        <v>85</v>
      </c>
      <c r="AF68" t="s">
        <v>85</v>
      </c>
      <c r="AG68" t="s">
        <v>85</v>
      </c>
      <c r="AH68" t="s">
        <v>85</v>
      </c>
      <c r="AI68" t="s">
        <v>85</v>
      </c>
      <c r="AJ68" t="s">
        <v>85</v>
      </c>
      <c r="AK68" t="s">
        <v>85</v>
      </c>
      <c r="AL68" t="s">
        <v>85</v>
      </c>
      <c r="AM68" t="s">
        <v>85</v>
      </c>
      <c r="AN68" t="s">
        <v>85</v>
      </c>
      <c r="AO68" t="s">
        <v>85</v>
      </c>
      <c r="AP68" t="s">
        <v>85</v>
      </c>
      <c r="AQ68" s="11" t="s">
        <v>407</v>
      </c>
      <c r="AR68">
        <v>0</v>
      </c>
      <c r="AS68" t="s">
        <v>85</v>
      </c>
      <c r="AT68" s="12" t="s">
        <v>87</v>
      </c>
      <c r="AU68" s="12" t="s">
        <v>106</v>
      </c>
      <c r="AV68" s="12" t="s">
        <v>107</v>
      </c>
      <c r="AW68" s="12" t="s">
        <v>108</v>
      </c>
      <c r="AX68" s="12" t="s">
        <v>109</v>
      </c>
      <c r="AY68" t="s">
        <v>88</v>
      </c>
      <c r="AZ68" s="499">
        <v>46172</v>
      </c>
      <c r="BA68" t="s">
        <v>89</v>
      </c>
      <c r="BB68" s="14" t="s">
        <v>196</v>
      </c>
      <c r="BC68" s="12" t="s">
        <v>99</v>
      </c>
      <c r="BD68" s="15" t="s">
        <v>99</v>
      </c>
      <c r="BE68" s="15">
        <v>0</v>
      </c>
      <c r="BF68" s="15" t="s">
        <v>278</v>
      </c>
    </row>
    <row r="69" spans="1:58" ht="75" customHeight="1" x14ac:dyDescent="0.25">
      <c r="A69">
        <v>15</v>
      </c>
      <c r="B69" s="18" t="s">
        <v>73</v>
      </c>
      <c r="C69" t="s">
        <v>74</v>
      </c>
      <c r="D69" t="s">
        <v>159</v>
      </c>
      <c r="E69" t="s">
        <v>160</v>
      </c>
      <c r="F69" t="s">
        <v>77</v>
      </c>
      <c r="G69" t="s">
        <v>78</v>
      </c>
      <c r="H69" t="s">
        <v>79</v>
      </c>
      <c r="I69" t="s">
        <v>133</v>
      </c>
      <c r="J69">
        <v>40981</v>
      </c>
      <c r="K69" t="s">
        <v>115</v>
      </c>
      <c r="L69" t="s">
        <v>115</v>
      </c>
      <c r="M69" t="s">
        <v>115</v>
      </c>
      <c r="N69" t="s">
        <v>115</v>
      </c>
      <c r="O69" t="s">
        <v>136</v>
      </c>
      <c r="P69" t="s">
        <v>136</v>
      </c>
      <c r="Q69" t="s">
        <v>121</v>
      </c>
      <c r="R69" t="s">
        <v>85</v>
      </c>
      <c r="S69" t="s">
        <v>85</v>
      </c>
      <c r="T69" t="s">
        <v>85</v>
      </c>
      <c r="U69" t="s">
        <v>85</v>
      </c>
      <c r="V69" t="s">
        <v>85</v>
      </c>
      <c r="W69" t="s">
        <v>85</v>
      </c>
      <c r="X69" t="s">
        <v>85</v>
      </c>
      <c r="Y69" t="s">
        <v>85</v>
      </c>
      <c r="Z69" t="s">
        <v>85</v>
      </c>
      <c r="AA69" t="s">
        <v>85</v>
      </c>
      <c r="AB69" t="s">
        <v>85</v>
      </c>
      <c r="AC69" t="s">
        <v>85</v>
      </c>
      <c r="AD69" t="s">
        <v>85</v>
      </c>
      <c r="AE69" t="s">
        <v>85</v>
      </c>
      <c r="AF69" t="s">
        <v>85</v>
      </c>
      <c r="AG69" t="s">
        <v>85</v>
      </c>
      <c r="AH69" t="s">
        <v>85</v>
      </c>
      <c r="AI69" t="s">
        <v>85</v>
      </c>
      <c r="AJ69" t="s">
        <v>85</v>
      </c>
      <c r="AK69" t="s">
        <v>85</v>
      </c>
      <c r="AL69" t="s">
        <v>85</v>
      </c>
      <c r="AM69" t="s">
        <v>85</v>
      </c>
      <c r="AN69" t="s">
        <v>85</v>
      </c>
      <c r="AO69" t="s">
        <v>85</v>
      </c>
      <c r="AP69" t="s">
        <v>85</v>
      </c>
      <c r="AQ69" s="11" t="s">
        <v>409</v>
      </c>
      <c r="AR69">
        <v>0</v>
      </c>
      <c r="AS69" t="s">
        <v>85</v>
      </c>
      <c r="AT69" s="12" t="s">
        <v>97</v>
      </c>
      <c r="AU69" s="12" t="s">
        <v>97</v>
      </c>
      <c r="AV69" s="12" t="s">
        <v>110</v>
      </c>
      <c r="AW69" s="12" t="s">
        <v>111</v>
      </c>
      <c r="AX69" s="12" t="s">
        <v>112</v>
      </c>
      <c r="AY69" t="s">
        <v>127</v>
      </c>
      <c r="AZ69" s="499">
        <v>46172</v>
      </c>
      <c r="BA69" t="s">
        <v>127</v>
      </c>
      <c r="BB69" s="14" t="s">
        <v>99</v>
      </c>
      <c r="BC69" s="12" t="s">
        <v>99</v>
      </c>
      <c r="BD69" s="15" t="s">
        <v>99</v>
      </c>
      <c r="BE69" s="15">
        <v>0</v>
      </c>
      <c r="BF69" s="15" t="s">
        <v>279</v>
      </c>
    </row>
    <row r="70" spans="1:58" ht="75" customHeight="1" x14ac:dyDescent="0.25">
      <c r="A70">
        <v>10</v>
      </c>
      <c r="B70" s="18" t="s">
        <v>73</v>
      </c>
      <c r="C70" t="s">
        <v>74</v>
      </c>
      <c r="D70" t="s">
        <v>75</v>
      </c>
      <c r="E70" t="s">
        <v>394</v>
      </c>
      <c r="F70" t="s">
        <v>77</v>
      </c>
      <c r="G70" t="s">
        <v>78</v>
      </c>
      <c r="H70" t="s">
        <v>79</v>
      </c>
      <c r="I70" t="s">
        <v>80</v>
      </c>
      <c r="J70">
        <v>46173</v>
      </c>
      <c r="K70" t="s">
        <v>81</v>
      </c>
      <c r="L70" t="s">
        <v>81</v>
      </c>
      <c r="M70" t="s">
        <v>81</v>
      </c>
      <c r="N70" t="s">
        <v>82</v>
      </c>
      <c r="O70" t="s">
        <v>83</v>
      </c>
      <c r="P70" t="s">
        <v>83</v>
      </c>
      <c r="Q70" t="s">
        <v>84</v>
      </c>
      <c r="R70" t="s">
        <v>85</v>
      </c>
      <c r="S70" t="s">
        <v>85</v>
      </c>
      <c r="T70" t="s">
        <v>85</v>
      </c>
      <c r="U70" t="s">
        <v>85</v>
      </c>
      <c r="V70" t="s">
        <v>85</v>
      </c>
      <c r="W70" t="s">
        <v>85</v>
      </c>
      <c r="X70" t="s">
        <v>85</v>
      </c>
      <c r="Y70" t="s">
        <v>86</v>
      </c>
      <c r="Z70" t="s">
        <v>85</v>
      </c>
      <c r="AA70" t="s">
        <v>85</v>
      </c>
      <c r="AB70" t="s">
        <v>85</v>
      </c>
      <c r="AC70" t="s">
        <v>85</v>
      </c>
      <c r="AD70" t="s">
        <v>85</v>
      </c>
      <c r="AE70" t="s">
        <v>85</v>
      </c>
      <c r="AF70" t="s">
        <v>85</v>
      </c>
      <c r="AG70" t="s">
        <v>85</v>
      </c>
      <c r="AH70" t="s">
        <v>85</v>
      </c>
      <c r="AI70" t="s">
        <v>85</v>
      </c>
      <c r="AJ70" t="s">
        <v>85</v>
      </c>
      <c r="AK70" t="s">
        <v>85</v>
      </c>
      <c r="AL70" t="s">
        <v>85</v>
      </c>
      <c r="AM70" t="s">
        <v>85</v>
      </c>
      <c r="AN70" t="s">
        <v>85</v>
      </c>
      <c r="AO70" t="s">
        <v>85</v>
      </c>
      <c r="AP70" t="s">
        <v>85</v>
      </c>
      <c r="AQ70" s="11" t="s">
        <v>416</v>
      </c>
      <c r="AR70">
        <v>0</v>
      </c>
      <c r="AS70" t="s">
        <v>85</v>
      </c>
      <c r="AT70" s="12" t="s">
        <v>87</v>
      </c>
      <c r="AU70" s="12" t="s">
        <v>106</v>
      </c>
      <c r="AV70" s="12" t="s">
        <v>107</v>
      </c>
      <c r="AW70" s="12" t="s">
        <v>108</v>
      </c>
      <c r="AX70" s="12" t="s">
        <v>109</v>
      </c>
      <c r="AY70" t="s">
        <v>88</v>
      </c>
      <c r="AZ70" s="499">
        <v>46175</v>
      </c>
      <c r="BA70" t="s">
        <v>89</v>
      </c>
      <c r="BB70" s="14" t="s">
        <v>90</v>
      </c>
      <c r="BC70" s="12" t="s">
        <v>90</v>
      </c>
      <c r="BD70" s="15" t="s">
        <v>90</v>
      </c>
      <c r="BE70" s="15">
        <v>0</v>
      </c>
      <c r="BF70" s="15" t="s">
        <v>279</v>
      </c>
    </row>
    <row r="71" spans="1:58" ht="75" customHeight="1" x14ac:dyDescent="0.25">
      <c r="A71">
        <v>11</v>
      </c>
      <c r="B71" s="18" t="s">
        <v>73</v>
      </c>
      <c r="C71" t="s">
        <v>74</v>
      </c>
      <c r="D71" t="s">
        <v>91</v>
      </c>
      <c r="E71" t="s">
        <v>395</v>
      </c>
      <c r="F71" t="s">
        <v>77</v>
      </c>
      <c r="G71" t="s">
        <v>78</v>
      </c>
      <c r="H71" t="s">
        <v>79</v>
      </c>
      <c r="I71" t="s">
        <v>80</v>
      </c>
      <c r="J71">
        <v>46022</v>
      </c>
      <c r="K71" t="s">
        <v>81</v>
      </c>
      <c r="L71" t="s">
        <v>81</v>
      </c>
      <c r="M71" t="s">
        <v>81</v>
      </c>
      <c r="N71" t="s">
        <v>82</v>
      </c>
      <c r="O71" t="s">
        <v>93</v>
      </c>
      <c r="P71" t="s">
        <v>93</v>
      </c>
      <c r="Q71" t="s">
        <v>84</v>
      </c>
      <c r="R71" t="s">
        <v>85</v>
      </c>
      <c r="S71" t="s">
        <v>85</v>
      </c>
      <c r="T71" t="s">
        <v>85</v>
      </c>
      <c r="U71" t="s">
        <v>85</v>
      </c>
      <c r="V71" t="s">
        <v>85</v>
      </c>
      <c r="W71" t="s">
        <v>85</v>
      </c>
      <c r="X71" t="s">
        <v>85</v>
      </c>
      <c r="Y71" t="s">
        <v>85</v>
      </c>
      <c r="Z71" t="s">
        <v>85</v>
      </c>
      <c r="AA71" t="s">
        <v>85</v>
      </c>
      <c r="AB71" t="s">
        <v>85</v>
      </c>
      <c r="AC71" t="s">
        <v>85</v>
      </c>
      <c r="AD71" t="s">
        <v>85</v>
      </c>
      <c r="AE71" t="s">
        <v>85</v>
      </c>
      <c r="AF71" t="s">
        <v>85</v>
      </c>
      <c r="AG71" t="s">
        <v>85</v>
      </c>
      <c r="AH71" t="s">
        <v>85</v>
      </c>
      <c r="AI71" t="s">
        <v>85</v>
      </c>
      <c r="AJ71" t="s">
        <v>85</v>
      </c>
      <c r="AK71" t="s">
        <v>85</v>
      </c>
      <c r="AL71" t="s">
        <v>85</v>
      </c>
      <c r="AM71" t="s">
        <v>85</v>
      </c>
      <c r="AN71" t="s">
        <v>86</v>
      </c>
      <c r="AO71" t="s">
        <v>85</v>
      </c>
      <c r="AP71" t="s">
        <v>85</v>
      </c>
      <c r="AQ71" s="11" t="s">
        <v>417</v>
      </c>
      <c r="AR71">
        <v>0</v>
      </c>
      <c r="AS71" t="s">
        <v>85</v>
      </c>
      <c r="AT71" s="12" t="s">
        <v>87</v>
      </c>
      <c r="AU71" s="12" t="s">
        <v>106</v>
      </c>
      <c r="AV71" s="12" t="s">
        <v>107</v>
      </c>
      <c r="AW71" s="12" t="s">
        <v>108</v>
      </c>
      <c r="AX71" s="12" t="s">
        <v>109</v>
      </c>
      <c r="AY71" t="s">
        <v>88</v>
      </c>
      <c r="AZ71" s="499">
        <v>46175</v>
      </c>
      <c r="BA71" t="s">
        <v>89</v>
      </c>
      <c r="BB71" s="14" t="s">
        <v>90</v>
      </c>
      <c r="BC71" s="12" t="s">
        <v>90</v>
      </c>
      <c r="BD71" s="15" t="s">
        <v>90</v>
      </c>
      <c r="BE71" s="15">
        <v>0</v>
      </c>
      <c r="BF71" s="15" t="s">
        <v>279</v>
      </c>
    </row>
    <row r="72" spans="1:58" ht="75" customHeight="1" x14ac:dyDescent="0.25">
      <c r="A72">
        <v>12</v>
      </c>
      <c r="B72" s="18" t="s">
        <v>73</v>
      </c>
      <c r="C72" t="s">
        <v>74</v>
      </c>
      <c r="D72" t="s">
        <v>94</v>
      </c>
      <c r="E72" t="s">
        <v>95</v>
      </c>
      <c r="F72" t="s">
        <v>77</v>
      </c>
      <c r="G72" t="s">
        <v>78</v>
      </c>
      <c r="H72" t="s">
        <v>96</v>
      </c>
      <c r="I72" t="s">
        <v>80</v>
      </c>
      <c r="J72">
        <v>46022</v>
      </c>
      <c r="K72" t="s">
        <v>81</v>
      </c>
      <c r="L72" t="s">
        <v>81</v>
      </c>
      <c r="M72" t="s">
        <v>81</v>
      </c>
      <c r="N72" t="s">
        <v>82</v>
      </c>
      <c r="O72" t="s">
        <v>28</v>
      </c>
      <c r="P72" t="s">
        <v>83</v>
      </c>
      <c r="Q72" t="s">
        <v>84</v>
      </c>
      <c r="R72" t="s">
        <v>85</v>
      </c>
      <c r="S72" t="s">
        <v>85</v>
      </c>
      <c r="T72" t="s">
        <v>85</v>
      </c>
      <c r="U72" t="s">
        <v>85</v>
      </c>
      <c r="V72" t="s">
        <v>85</v>
      </c>
      <c r="W72" t="s">
        <v>85</v>
      </c>
      <c r="X72" t="s">
        <v>85</v>
      </c>
      <c r="Y72" t="s">
        <v>85</v>
      </c>
      <c r="Z72" t="s">
        <v>85</v>
      </c>
      <c r="AA72" t="s">
        <v>85</v>
      </c>
      <c r="AB72" t="s">
        <v>85</v>
      </c>
      <c r="AC72" t="s">
        <v>85</v>
      </c>
      <c r="AD72" t="s">
        <v>85</v>
      </c>
      <c r="AE72" t="s">
        <v>85</v>
      </c>
      <c r="AF72" t="s">
        <v>85</v>
      </c>
      <c r="AG72" t="s">
        <v>85</v>
      </c>
      <c r="AH72" t="s">
        <v>85</v>
      </c>
      <c r="AI72" t="s">
        <v>85</v>
      </c>
      <c r="AJ72" t="s">
        <v>85</v>
      </c>
      <c r="AK72" t="s">
        <v>85</v>
      </c>
      <c r="AL72" t="s">
        <v>85</v>
      </c>
      <c r="AM72" t="s">
        <v>85</v>
      </c>
      <c r="AN72" t="s">
        <v>85</v>
      </c>
      <c r="AO72" t="s">
        <v>85</v>
      </c>
      <c r="AP72" t="s">
        <v>85</v>
      </c>
      <c r="AQ72" s="11" t="s">
        <v>409</v>
      </c>
      <c r="AR72">
        <v>0</v>
      </c>
      <c r="AS72" t="s">
        <v>85</v>
      </c>
      <c r="AT72" s="12" t="s">
        <v>97</v>
      </c>
      <c r="AU72" s="12" t="s">
        <v>97</v>
      </c>
      <c r="AV72" s="12" t="s">
        <v>110</v>
      </c>
      <c r="AW72" s="12" t="s">
        <v>111</v>
      </c>
      <c r="AX72" s="12" t="s">
        <v>112</v>
      </c>
      <c r="AY72" t="s">
        <v>98</v>
      </c>
      <c r="AZ72" s="499">
        <v>46175</v>
      </c>
      <c r="BA72" t="s">
        <v>98</v>
      </c>
      <c r="BB72" s="14" t="s">
        <v>99</v>
      </c>
      <c r="BC72" s="12" t="s">
        <v>99</v>
      </c>
      <c r="BD72" s="15" t="s">
        <v>90</v>
      </c>
      <c r="BE72" s="15">
        <v>0</v>
      </c>
      <c r="BF72" s="15" t="s">
        <v>279</v>
      </c>
    </row>
    <row r="73" spans="1:58" ht="75" customHeight="1" x14ac:dyDescent="0.25">
      <c r="A73">
        <v>13</v>
      </c>
      <c r="B73" s="18" t="s">
        <v>73</v>
      </c>
      <c r="C73" t="s">
        <v>74</v>
      </c>
      <c r="D73" t="s">
        <v>100</v>
      </c>
      <c r="E73" t="s">
        <v>101</v>
      </c>
      <c r="F73" t="s">
        <v>77</v>
      </c>
      <c r="G73" t="s">
        <v>78</v>
      </c>
      <c r="H73" t="s">
        <v>79</v>
      </c>
      <c r="I73" t="s">
        <v>80</v>
      </c>
      <c r="J73">
        <v>46022</v>
      </c>
      <c r="K73" t="s">
        <v>81</v>
      </c>
      <c r="L73" t="s">
        <v>81</v>
      </c>
      <c r="M73" t="s">
        <v>81</v>
      </c>
      <c r="N73" t="s">
        <v>82</v>
      </c>
      <c r="O73" t="s">
        <v>93</v>
      </c>
      <c r="P73" t="s">
        <v>93</v>
      </c>
      <c r="Q73" t="s">
        <v>84</v>
      </c>
      <c r="R73" t="s">
        <v>85</v>
      </c>
      <c r="S73" t="s">
        <v>85</v>
      </c>
      <c r="T73" t="s">
        <v>85</v>
      </c>
      <c r="U73" t="s">
        <v>85</v>
      </c>
      <c r="V73" t="s">
        <v>85</v>
      </c>
      <c r="W73" t="s">
        <v>85</v>
      </c>
      <c r="X73" t="s">
        <v>85</v>
      </c>
      <c r="Y73" t="s">
        <v>85</v>
      </c>
      <c r="Z73" t="s">
        <v>85</v>
      </c>
      <c r="AA73" t="s">
        <v>85</v>
      </c>
      <c r="AB73" t="s">
        <v>85</v>
      </c>
      <c r="AC73" t="s">
        <v>85</v>
      </c>
      <c r="AD73" t="s">
        <v>85</v>
      </c>
      <c r="AE73" t="s">
        <v>85</v>
      </c>
      <c r="AF73" t="s">
        <v>85</v>
      </c>
      <c r="AG73" t="s">
        <v>85</v>
      </c>
      <c r="AH73" t="s">
        <v>85</v>
      </c>
      <c r="AI73" t="s">
        <v>85</v>
      </c>
      <c r="AJ73" t="s">
        <v>85</v>
      </c>
      <c r="AK73" t="s">
        <v>85</v>
      </c>
      <c r="AL73" t="s">
        <v>85</v>
      </c>
      <c r="AM73" t="s">
        <v>85</v>
      </c>
      <c r="AN73" t="s">
        <v>85</v>
      </c>
      <c r="AO73" t="s">
        <v>85</v>
      </c>
      <c r="AP73" t="s">
        <v>85</v>
      </c>
      <c r="AQ73" s="11" t="s">
        <v>409</v>
      </c>
      <c r="AR73">
        <v>0</v>
      </c>
      <c r="AS73" t="s">
        <v>85</v>
      </c>
      <c r="AT73" s="12" t="s">
        <v>97</v>
      </c>
      <c r="AU73" s="12" t="s">
        <v>97</v>
      </c>
      <c r="AV73" s="12" t="s">
        <v>110</v>
      </c>
      <c r="AW73" s="12" t="s">
        <v>111</v>
      </c>
      <c r="AX73" s="12" t="s">
        <v>112</v>
      </c>
      <c r="AY73" t="s">
        <v>98</v>
      </c>
      <c r="AZ73" s="499">
        <v>46175</v>
      </c>
      <c r="BA73" t="s">
        <v>98</v>
      </c>
      <c r="BB73" s="14" t="s">
        <v>99</v>
      </c>
      <c r="BC73" s="12" t="s">
        <v>99</v>
      </c>
      <c r="BD73" s="15" t="s">
        <v>90</v>
      </c>
      <c r="BE73" s="15">
        <v>0</v>
      </c>
      <c r="BF73" s="15" t="s">
        <v>279</v>
      </c>
    </row>
    <row r="74" spans="1:58" ht="75" customHeight="1" x14ac:dyDescent="0.25">
      <c r="A74">
        <v>14</v>
      </c>
      <c r="B74" s="18" t="s">
        <v>73</v>
      </c>
      <c r="C74" t="s">
        <v>74</v>
      </c>
      <c r="D74" t="s">
        <v>102</v>
      </c>
      <c r="E74" t="s">
        <v>103</v>
      </c>
      <c r="F74" t="s">
        <v>77</v>
      </c>
      <c r="G74" t="s">
        <v>78</v>
      </c>
      <c r="H74" t="s">
        <v>79</v>
      </c>
      <c r="I74" t="s">
        <v>80</v>
      </c>
      <c r="J74">
        <v>46022</v>
      </c>
      <c r="K74" t="s">
        <v>81</v>
      </c>
      <c r="L74" t="s">
        <v>81</v>
      </c>
      <c r="M74" t="s">
        <v>81</v>
      </c>
      <c r="N74" t="s">
        <v>82</v>
      </c>
      <c r="O74" t="s">
        <v>93</v>
      </c>
      <c r="P74" t="s">
        <v>93</v>
      </c>
      <c r="Q74" t="s">
        <v>84</v>
      </c>
      <c r="R74" t="s">
        <v>85</v>
      </c>
      <c r="S74" t="s">
        <v>85</v>
      </c>
      <c r="T74" t="s">
        <v>85</v>
      </c>
      <c r="U74" t="s">
        <v>85</v>
      </c>
      <c r="V74" t="s">
        <v>85</v>
      </c>
      <c r="W74" t="s">
        <v>85</v>
      </c>
      <c r="X74" t="s">
        <v>85</v>
      </c>
      <c r="Y74" t="s">
        <v>85</v>
      </c>
      <c r="Z74" t="s">
        <v>85</v>
      </c>
      <c r="AA74" t="s">
        <v>85</v>
      </c>
      <c r="AB74" t="s">
        <v>85</v>
      </c>
      <c r="AC74" t="s">
        <v>85</v>
      </c>
      <c r="AD74" t="s">
        <v>85</v>
      </c>
      <c r="AE74" t="s">
        <v>85</v>
      </c>
      <c r="AF74" t="s">
        <v>85</v>
      </c>
      <c r="AG74" t="s">
        <v>85</v>
      </c>
      <c r="AH74" t="s">
        <v>85</v>
      </c>
      <c r="AI74" t="s">
        <v>85</v>
      </c>
      <c r="AJ74" t="s">
        <v>85</v>
      </c>
      <c r="AK74" t="s">
        <v>85</v>
      </c>
      <c r="AL74" t="s">
        <v>85</v>
      </c>
      <c r="AM74" t="s">
        <v>85</v>
      </c>
      <c r="AN74" t="s">
        <v>85</v>
      </c>
      <c r="AO74" t="s">
        <v>85</v>
      </c>
      <c r="AP74" t="s">
        <v>85</v>
      </c>
      <c r="AQ74" s="11" t="s">
        <v>409</v>
      </c>
      <c r="AR74">
        <v>0</v>
      </c>
      <c r="AS74" t="s">
        <v>85</v>
      </c>
      <c r="AT74" s="12" t="s">
        <v>97</v>
      </c>
      <c r="AU74" s="12" t="s">
        <v>97</v>
      </c>
      <c r="AV74" s="12" t="s">
        <v>110</v>
      </c>
      <c r="AW74" s="12" t="s">
        <v>111</v>
      </c>
      <c r="AX74" s="12" t="s">
        <v>112</v>
      </c>
      <c r="AY74" t="s">
        <v>98</v>
      </c>
      <c r="AZ74" s="499">
        <v>46175</v>
      </c>
      <c r="BA74" t="s">
        <v>98</v>
      </c>
      <c r="BB74" s="14" t="s">
        <v>99</v>
      </c>
      <c r="BC74" s="12" t="s">
        <v>99</v>
      </c>
      <c r="BD74" s="15" t="s">
        <v>90</v>
      </c>
      <c r="BE74" s="15">
        <v>0</v>
      </c>
      <c r="BF74" s="15" t="s">
        <v>279</v>
      </c>
    </row>
    <row r="75" spans="1:58" ht="75" customHeight="1" x14ac:dyDescent="0.25">
      <c r="A75">
        <v>15</v>
      </c>
      <c r="B75" s="18" t="s">
        <v>73</v>
      </c>
      <c r="C75" t="s">
        <v>74</v>
      </c>
      <c r="D75" t="s">
        <v>104</v>
      </c>
      <c r="E75" t="s">
        <v>396</v>
      </c>
      <c r="F75" t="s">
        <v>77</v>
      </c>
      <c r="G75" t="s">
        <v>78</v>
      </c>
      <c r="H75" t="s">
        <v>79</v>
      </c>
      <c r="I75" t="s">
        <v>80</v>
      </c>
      <c r="J75">
        <v>46022</v>
      </c>
      <c r="K75" t="s">
        <v>81</v>
      </c>
      <c r="L75" t="s">
        <v>81</v>
      </c>
      <c r="M75" t="s">
        <v>81</v>
      </c>
      <c r="N75" t="s">
        <v>82</v>
      </c>
      <c r="O75" t="s">
        <v>93</v>
      </c>
      <c r="P75" t="s">
        <v>93</v>
      </c>
      <c r="Q75" t="s">
        <v>84</v>
      </c>
      <c r="R75" t="s">
        <v>85</v>
      </c>
      <c r="S75" t="s">
        <v>85</v>
      </c>
      <c r="T75" t="s">
        <v>85</v>
      </c>
      <c r="U75" t="s">
        <v>85</v>
      </c>
      <c r="V75" t="s">
        <v>85</v>
      </c>
      <c r="W75" t="s">
        <v>85</v>
      </c>
      <c r="X75" t="s">
        <v>85</v>
      </c>
      <c r="Y75" t="s">
        <v>85</v>
      </c>
      <c r="Z75" t="s">
        <v>85</v>
      </c>
      <c r="AA75" t="s">
        <v>85</v>
      </c>
      <c r="AB75" t="s">
        <v>85</v>
      </c>
      <c r="AC75" t="s">
        <v>85</v>
      </c>
      <c r="AD75" t="s">
        <v>85</v>
      </c>
      <c r="AE75" t="s">
        <v>85</v>
      </c>
      <c r="AF75" t="s">
        <v>85</v>
      </c>
      <c r="AG75" t="s">
        <v>85</v>
      </c>
      <c r="AH75" t="s">
        <v>85</v>
      </c>
      <c r="AI75" t="s">
        <v>85</v>
      </c>
      <c r="AJ75" t="s">
        <v>85</v>
      </c>
      <c r="AK75" t="s">
        <v>85</v>
      </c>
      <c r="AL75" t="s">
        <v>85</v>
      </c>
      <c r="AM75" t="s">
        <v>85</v>
      </c>
      <c r="AN75" t="s">
        <v>85</v>
      </c>
      <c r="AO75" t="s">
        <v>85</v>
      </c>
      <c r="AP75" t="s">
        <v>85</v>
      </c>
      <c r="AQ75" s="11" t="s">
        <v>409</v>
      </c>
      <c r="AR75">
        <v>0</v>
      </c>
      <c r="AS75" t="s">
        <v>85</v>
      </c>
      <c r="AT75" s="12" t="s">
        <v>97</v>
      </c>
      <c r="AU75" s="12" t="s">
        <v>97</v>
      </c>
      <c r="AV75" s="12" t="s">
        <v>110</v>
      </c>
      <c r="AW75" s="12" t="s">
        <v>111</v>
      </c>
      <c r="AX75" s="12" t="s">
        <v>112</v>
      </c>
      <c r="AY75" t="s">
        <v>98</v>
      </c>
      <c r="AZ75" s="499">
        <v>46175</v>
      </c>
      <c r="BA75" t="s">
        <v>98</v>
      </c>
      <c r="BB75" s="14" t="s">
        <v>99</v>
      </c>
      <c r="BC75" s="12" t="s">
        <v>99</v>
      </c>
      <c r="BD75" s="15" t="s">
        <v>90</v>
      </c>
      <c r="BE75" s="15">
        <v>0</v>
      </c>
      <c r="BF75" s="15" t="s">
        <v>279</v>
      </c>
    </row>
    <row r="76" spans="1:58" ht="75" customHeight="1" x14ac:dyDescent="0.25">
      <c r="A76">
        <v>16</v>
      </c>
      <c r="B76" s="18" t="s">
        <v>73</v>
      </c>
      <c r="C76" t="s">
        <v>206</v>
      </c>
      <c r="D76" t="s">
        <v>207</v>
      </c>
      <c r="E76" t="s">
        <v>397</v>
      </c>
      <c r="F76" t="s">
        <v>77</v>
      </c>
      <c r="G76" t="s">
        <v>209</v>
      </c>
      <c r="H76" t="s">
        <v>210</v>
      </c>
      <c r="I76" t="s">
        <v>80</v>
      </c>
      <c r="J76">
        <v>46022</v>
      </c>
      <c r="K76" t="s">
        <v>211</v>
      </c>
      <c r="L76" t="s">
        <v>211</v>
      </c>
      <c r="M76" t="s">
        <v>211</v>
      </c>
      <c r="N76" t="s">
        <v>211</v>
      </c>
      <c r="O76" t="s">
        <v>28</v>
      </c>
      <c r="P76" t="s">
        <v>29</v>
      </c>
      <c r="Q76" t="s">
        <v>84</v>
      </c>
      <c r="R76" t="s">
        <v>86</v>
      </c>
      <c r="S76" t="s">
        <v>86</v>
      </c>
      <c r="T76" t="s">
        <v>86</v>
      </c>
      <c r="U76" t="s">
        <v>85</v>
      </c>
      <c r="V76" t="s">
        <v>85</v>
      </c>
      <c r="W76" t="s">
        <v>86</v>
      </c>
      <c r="X76" t="s">
        <v>85</v>
      </c>
      <c r="Y76" t="s">
        <v>86</v>
      </c>
      <c r="Z76" t="s">
        <v>85</v>
      </c>
      <c r="AA76" t="s">
        <v>85</v>
      </c>
      <c r="AB76" t="s">
        <v>86</v>
      </c>
      <c r="AC76" t="s">
        <v>86</v>
      </c>
      <c r="AD76" t="s">
        <v>85</v>
      </c>
      <c r="AE76" t="s">
        <v>85</v>
      </c>
      <c r="AF76" t="s">
        <v>85</v>
      </c>
      <c r="AG76" t="s">
        <v>85</v>
      </c>
      <c r="AH76" t="s">
        <v>85</v>
      </c>
      <c r="AI76" t="s">
        <v>86</v>
      </c>
      <c r="AJ76" t="s">
        <v>85</v>
      </c>
      <c r="AK76" t="s">
        <v>85</v>
      </c>
      <c r="AL76" t="s">
        <v>85</v>
      </c>
      <c r="AM76" t="s">
        <v>85</v>
      </c>
      <c r="AN76" t="s">
        <v>85</v>
      </c>
      <c r="AO76" t="s">
        <v>85</v>
      </c>
      <c r="AP76" t="s">
        <v>85</v>
      </c>
      <c r="AQ76" s="11" t="s">
        <v>410</v>
      </c>
      <c r="AR76">
        <v>0</v>
      </c>
      <c r="AS76" t="s">
        <v>85</v>
      </c>
      <c r="AT76" s="12" t="s">
        <v>87</v>
      </c>
      <c r="AU76" s="12" t="s">
        <v>106</v>
      </c>
      <c r="AV76" s="12" t="s">
        <v>107</v>
      </c>
      <c r="AW76" s="12" t="s">
        <v>108</v>
      </c>
      <c r="AX76" s="12" t="s">
        <v>109</v>
      </c>
      <c r="AY76" t="s">
        <v>88</v>
      </c>
      <c r="AZ76" s="499">
        <v>46175</v>
      </c>
      <c r="BA76" t="s">
        <v>89</v>
      </c>
      <c r="BB76" s="14" t="s">
        <v>90</v>
      </c>
      <c r="BC76" s="12" t="s">
        <v>196</v>
      </c>
      <c r="BD76" s="15" t="s">
        <v>196</v>
      </c>
      <c r="BE76" s="15">
        <v>0</v>
      </c>
      <c r="BF76" s="15" t="s">
        <v>278</v>
      </c>
    </row>
    <row r="77" spans="1:58" ht="75" customHeight="1" x14ac:dyDescent="0.25">
      <c r="A77">
        <v>17</v>
      </c>
      <c r="B77" s="18" t="s">
        <v>73</v>
      </c>
      <c r="C77" t="s">
        <v>74</v>
      </c>
      <c r="D77" t="s">
        <v>398</v>
      </c>
      <c r="E77" t="s">
        <v>399</v>
      </c>
      <c r="F77" t="s">
        <v>77</v>
      </c>
      <c r="G77" t="s">
        <v>78</v>
      </c>
      <c r="H77" t="s">
        <v>210</v>
      </c>
      <c r="I77" t="s">
        <v>80</v>
      </c>
      <c r="J77">
        <v>46022</v>
      </c>
      <c r="K77" t="s">
        <v>211</v>
      </c>
      <c r="L77" t="s">
        <v>211</v>
      </c>
      <c r="M77" t="s">
        <v>211</v>
      </c>
      <c r="N77" t="s">
        <v>211</v>
      </c>
      <c r="O77" t="s">
        <v>28</v>
      </c>
      <c r="P77" t="s">
        <v>29</v>
      </c>
      <c r="Q77" t="s">
        <v>84</v>
      </c>
      <c r="R77" t="s">
        <v>86</v>
      </c>
      <c r="S77" t="s">
        <v>86</v>
      </c>
      <c r="T77" t="s">
        <v>86</v>
      </c>
      <c r="U77" t="s">
        <v>85</v>
      </c>
      <c r="V77" t="s">
        <v>85</v>
      </c>
      <c r="W77" t="s">
        <v>86</v>
      </c>
      <c r="X77" t="s">
        <v>85</v>
      </c>
      <c r="Y77" t="s">
        <v>85</v>
      </c>
      <c r="Z77" t="s">
        <v>85</v>
      </c>
      <c r="AA77" t="s">
        <v>85</v>
      </c>
      <c r="AB77" t="s">
        <v>85</v>
      </c>
      <c r="AC77" t="s">
        <v>86</v>
      </c>
      <c r="AD77" t="s">
        <v>85</v>
      </c>
      <c r="AE77" t="s">
        <v>85</v>
      </c>
      <c r="AF77" t="s">
        <v>85</v>
      </c>
      <c r="AG77" t="s">
        <v>85</v>
      </c>
      <c r="AH77" t="s">
        <v>85</v>
      </c>
      <c r="AI77" t="s">
        <v>85</v>
      </c>
      <c r="AJ77" t="s">
        <v>85</v>
      </c>
      <c r="AK77" t="s">
        <v>85</v>
      </c>
      <c r="AL77" t="s">
        <v>85</v>
      </c>
      <c r="AM77" t="s">
        <v>85</v>
      </c>
      <c r="AN77" t="s">
        <v>86</v>
      </c>
      <c r="AO77" t="s">
        <v>85</v>
      </c>
      <c r="AP77" t="s">
        <v>85</v>
      </c>
      <c r="AQ77" s="11" t="s">
        <v>418</v>
      </c>
      <c r="AR77">
        <v>0</v>
      </c>
      <c r="AS77" t="s">
        <v>85</v>
      </c>
      <c r="AT77" s="12" t="s">
        <v>87</v>
      </c>
      <c r="AU77" s="12" t="s">
        <v>106</v>
      </c>
      <c r="AV77" s="12" t="s">
        <v>107</v>
      </c>
      <c r="AW77" s="12" t="s">
        <v>108</v>
      </c>
      <c r="AX77" s="12" t="s">
        <v>109</v>
      </c>
      <c r="AY77" t="s">
        <v>88</v>
      </c>
      <c r="AZ77" s="499">
        <v>46175</v>
      </c>
      <c r="BA77" t="s">
        <v>89</v>
      </c>
      <c r="BB77" s="14" t="s">
        <v>90</v>
      </c>
      <c r="BC77" s="12" t="s">
        <v>90</v>
      </c>
      <c r="BD77" s="15" t="s">
        <v>90</v>
      </c>
      <c r="BE77" s="15">
        <v>0</v>
      </c>
      <c r="BF77" s="15" t="s">
        <v>279</v>
      </c>
    </row>
    <row r="78" spans="1:58" ht="75" customHeight="1" x14ac:dyDescent="0.25">
      <c r="A78">
        <v>18</v>
      </c>
      <c r="B78" s="18" t="s">
        <v>73</v>
      </c>
      <c r="C78" t="s">
        <v>181</v>
      </c>
      <c r="D78" t="s">
        <v>400</v>
      </c>
      <c r="E78" t="s">
        <v>215</v>
      </c>
      <c r="F78" t="s">
        <v>77</v>
      </c>
      <c r="G78" t="s">
        <v>78</v>
      </c>
      <c r="H78" t="s">
        <v>124</v>
      </c>
      <c r="I78" t="s">
        <v>80</v>
      </c>
      <c r="J78">
        <v>46022</v>
      </c>
      <c r="K78" t="s">
        <v>211</v>
      </c>
      <c r="L78" t="s">
        <v>211</v>
      </c>
      <c r="M78" t="s">
        <v>211</v>
      </c>
      <c r="N78" t="s">
        <v>211</v>
      </c>
      <c r="O78" t="s">
        <v>125</v>
      </c>
      <c r="P78" t="s">
        <v>83</v>
      </c>
      <c r="Q78" t="s">
        <v>84</v>
      </c>
      <c r="R78" t="s">
        <v>86</v>
      </c>
      <c r="S78" t="s">
        <v>86</v>
      </c>
      <c r="T78" t="s">
        <v>86</v>
      </c>
      <c r="U78" t="s">
        <v>85</v>
      </c>
      <c r="V78" t="s">
        <v>85</v>
      </c>
      <c r="W78" t="s">
        <v>86</v>
      </c>
      <c r="X78" t="s">
        <v>85</v>
      </c>
      <c r="Y78" t="s">
        <v>85</v>
      </c>
      <c r="Z78" t="s">
        <v>85</v>
      </c>
      <c r="AA78" t="s">
        <v>85</v>
      </c>
      <c r="AB78" t="s">
        <v>85</v>
      </c>
      <c r="AC78" t="s">
        <v>86</v>
      </c>
      <c r="AD78" t="s">
        <v>85</v>
      </c>
      <c r="AE78" t="s">
        <v>85</v>
      </c>
      <c r="AF78" t="s">
        <v>85</v>
      </c>
      <c r="AG78" t="s">
        <v>85</v>
      </c>
      <c r="AH78" t="s">
        <v>85</v>
      </c>
      <c r="AI78" t="s">
        <v>85</v>
      </c>
      <c r="AJ78" t="s">
        <v>85</v>
      </c>
      <c r="AK78" t="s">
        <v>85</v>
      </c>
      <c r="AL78" t="s">
        <v>85</v>
      </c>
      <c r="AM78" t="s">
        <v>85</v>
      </c>
      <c r="AN78" t="s">
        <v>85</v>
      </c>
      <c r="AO78" t="s">
        <v>85</v>
      </c>
      <c r="AP78" t="s">
        <v>85</v>
      </c>
      <c r="AQ78" s="11" t="s">
        <v>414</v>
      </c>
      <c r="AR78">
        <v>0</v>
      </c>
      <c r="AS78" t="s">
        <v>85</v>
      </c>
      <c r="AT78" s="12" t="s">
        <v>87</v>
      </c>
      <c r="AU78" s="12" t="s">
        <v>106</v>
      </c>
      <c r="AV78" s="12" t="s">
        <v>107</v>
      </c>
      <c r="AW78" s="12" t="s">
        <v>108</v>
      </c>
      <c r="AX78" s="12" t="s">
        <v>109</v>
      </c>
      <c r="AY78" t="s">
        <v>88</v>
      </c>
      <c r="AZ78" s="499">
        <v>46175</v>
      </c>
      <c r="BA78" t="s">
        <v>89</v>
      </c>
      <c r="BB78" s="14" t="s">
        <v>90</v>
      </c>
      <c r="BC78" s="12" t="s">
        <v>90</v>
      </c>
      <c r="BD78" s="15" t="s">
        <v>90</v>
      </c>
      <c r="BE78" s="15">
        <v>0</v>
      </c>
      <c r="BF78" s="15" t="s">
        <v>279</v>
      </c>
    </row>
    <row r="79" spans="1:58" ht="75" customHeight="1" x14ac:dyDescent="0.25">
      <c r="A79">
        <v>19</v>
      </c>
      <c r="B79" s="18" t="s">
        <v>73</v>
      </c>
      <c r="C79" t="s">
        <v>206</v>
      </c>
      <c r="D79" t="s">
        <v>216</v>
      </c>
      <c r="E79" t="s">
        <v>216</v>
      </c>
      <c r="F79" t="s">
        <v>77</v>
      </c>
      <c r="G79" t="s">
        <v>209</v>
      </c>
      <c r="H79" t="s">
        <v>79</v>
      </c>
      <c r="I79" t="s">
        <v>80</v>
      </c>
      <c r="J79">
        <v>46022</v>
      </c>
      <c r="K79" t="s">
        <v>211</v>
      </c>
      <c r="L79" t="s">
        <v>211</v>
      </c>
      <c r="M79" t="s">
        <v>211</v>
      </c>
      <c r="N79" t="s">
        <v>211</v>
      </c>
      <c r="O79" t="s">
        <v>83</v>
      </c>
      <c r="P79" t="s">
        <v>83</v>
      </c>
      <c r="Q79" t="s">
        <v>84</v>
      </c>
      <c r="R79" t="s">
        <v>85</v>
      </c>
      <c r="S79" t="s">
        <v>85</v>
      </c>
      <c r="T79" t="s">
        <v>85</v>
      </c>
      <c r="U79" t="s">
        <v>85</v>
      </c>
      <c r="V79" t="s">
        <v>85</v>
      </c>
      <c r="W79" t="s">
        <v>85</v>
      </c>
      <c r="X79" t="s">
        <v>85</v>
      </c>
      <c r="Y79" t="s">
        <v>85</v>
      </c>
      <c r="Z79" t="s">
        <v>85</v>
      </c>
      <c r="AA79" t="s">
        <v>85</v>
      </c>
      <c r="AB79" t="s">
        <v>85</v>
      </c>
      <c r="AC79" t="s">
        <v>85</v>
      </c>
      <c r="AD79" t="s">
        <v>85</v>
      </c>
      <c r="AE79" t="s">
        <v>85</v>
      </c>
      <c r="AF79" t="s">
        <v>85</v>
      </c>
      <c r="AG79" t="s">
        <v>85</v>
      </c>
      <c r="AH79" t="s">
        <v>85</v>
      </c>
      <c r="AI79" t="s">
        <v>85</v>
      </c>
      <c r="AJ79" t="s">
        <v>85</v>
      </c>
      <c r="AK79" t="s">
        <v>85</v>
      </c>
      <c r="AL79" t="s">
        <v>85</v>
      </c>
      <c r="AM79" t="s">
        <v>85</v>
      </c>
      <c r="AN79" t="s">
        <v>85</v>
      </c>
      <c r="AO79" t="s">
        <v>85</v>
      </c>
      <c r="AP79" t="s">
        <v>85</v>
      </c>
      <c r="AQ79" s="11" t="s">
        <v>409</v>
      </c>
      <c r="AR79">
        <v>0</v>
      </c>
      <c r="AS79" t="s">
        <v>85</v>
      </c>
      <c r="AT79" s="12" t="s">
        <v>146</v>
      </c>
      <c r="AU79" s="12" t="s">
        <v>222</v>
      </c>
      <c r="AV79" s="12" t="s">
        <v>223</v>
      </c>
      <c r="AW79" s="12" t="s">
        <v>224</v>
      </c>
      <c r="AX79" s="12" t="s">
        <v>109</v>
      </c>
      <c r="AY79" t="s">
        <v>98</v>
      </c>
      <c r="AZ79" s="499">
        <v>46175</v>
      </c>
      <c r="BA79" t="s">
        <v>127</v>
      </c>
      <c r="BB79" s="14" t="s">
        <v>90</v>
      </c>
      <c r="BC79" s="12" t="s">
        <v>99</v>
      </c>
      <c r="BD79" s="15" t="s">
        <v>99</v>
      </c>
      <c r="BE79" s="15">
        <v>0</v>
      </c>
      <c r="BF79" s="15" t="s">
        <v>279</v>
      </c>
    </row>
    <row r="80" spans="1:58" ht="75" customHeight="1" x14ac:dyDescent="0.25">
      <c r="A80">
        <v>20</v>
      </c>
      <c r="B80" s="18" t="s">
        <v>73</v>
      </c>
      <c r="C80" t="s">
        <v>206</v>
      </c>
      <c r="D80" t="s">
        <v>217</v>
      </c>
      <c r="E80" t="s">
        <v>401</v>
      </c>
      <c r="F80" t="s">
        <v>77</v>
      </c>
      <c r="G80" t="s">
        <v>209</v>
      </c>
      <c r="H80" t="s">
        <v>96</v>
      </c>
      <c r="I80" t="s">
        <v>80</v>
      </c>
      <c r="J80">
        <v>46022</v>
      </c>
      <c r="K80" t="s">
        <v>211</v>
      </c>
      <c r="L80" t="s">
        <v>211</v>
      </c>
      <c r="M80" t="s">
        <v>211</v>
      </c>
      <c r="N80" t="s">
        <v>211</v>
      </c>
      <c r="O80" t="s">
        <v>83</v>
      </c>
      <c r="P80" t="s">
        <v>83</v>
      </c>
      <c r="Q80" t="s">
        <v>219</v>
      </c>
      <c r="R80" t="s">
        <v>86</v>
      </c>
      <c r="S80" t="s">
        <v>85</v>
      </c>
      <c r="T80" t="s">
        <v>85</v>
      </c>
      <c r="U80" t="s">
        <v>86</v>
      </c>
      <c r="V80" t="s">
        <v>85</v>
      </c>
      <c r="W80" t="s">
        <v>86</v>
      </c>
      <c r="X80" t="s">
        <v>85</v>
      </c>
      <c r="Y80" t="s">
        <v>85</v>
      </c>
      <c r="Z80" t="s">
        <v>85</v>
      </c>
      <c r="AA80" t="s">
        <v>85</v>
      </c>
      <c r="AB80" t="s">
        <v>85</v>
      </c>
      <c r="AC80" t="s">
        <v>85</v>
      </c>
      <c r="AD80" t="s">
        <v>85</v>
      </c>
      <c r="AE80" t="s">
        <v>85</v>
      </c>
      <c r="AF80" t="s">
        <v>85</v>
      </c>
      <c r="AG80" t="s">
        <v>85</v>
      </c>
      <c r="AH80" t="s">
        <v>85</v>
      </c>
      <c r="AI80" t="s">
        <v>85</v>
      </c>
      <c r="AJ80" t="s">
        <v>85</v>
      </c>
      <c r="AK80" t="s">
        <v>85</v>
      </c>
      <c r="AL80" t="s">
        <v>85</v>
      </c>
      <c r="AM80" t="s">
        <v>85</v>
      </c>
      <c r="AN80" t="s">
        <v>85</v>
      </c>
      <c r="AO80" t="s">
        <v>85</v>
      </c>
      <c r="AP80" t="s">
        <v>85</v>
      </c>
      <c r="AQ80" s="11" t="s">
        <v>412</v>
      </c>
      <c r="AR80">
        <v>0</v>
      </c>
      <c r="AS80" t="s">
        <v>85</v>
      </c>
      <c r="AT80" s="12" t="s">
        <v>97</v>
      </c>
      <c r="AU80" s="12" t="s">
        <v>97</v>
      </c>
      <c r="AV80" s="12" t="s">
        <v>110</v>
      </c>
      <c r="AW80" s="12" t="s">
        <v>111</v>
      </c>
      <c r="AX80" s="12" t="s">
        <v>112</v>
      </c>
      <c r="AY80" t="s">
        <v>98</v>
      </c>
      <c r="AZ80" s="499">
        <v>46175</v>
      </c>
      <c r="BA80" t="s">
        <v>127</v>
      </c>
      <c r="BB80" s="14" t="s">
        <v>99</v>
      </c>
      <c r="BC80" s="12" t="s">
        <v>90</v>
      </c>
      <c r="BD80" s="15" t="s">
        <v>90</v>
      </c>
      <c r="BE80" s="15">
        <v>0</v>
      </c>
      <c r="BF80" s="15" t="s">
        <v>279</v>
      </c>
    </row>
    <row r="81" spans="1:58" ht="75" customHeight="1" x14ac:dyDescent="0.25">
      <c r="A81">
        <v>21</v>
      </c>
      <c r="B81" s="18" t="s">
        <v>73</v>
      </c>
      <c r="C81" t="s">
        <v>74</v>
      </c>
      <c r="D81" t="s">
        <v>402</v>
      </c>
      <c r="E81" t="s">
        <v>403</v>
      </c>
      <c r="F81" t="s">
        <v>77</v>
      </c>
      <c r="G81" t="s">
        <v>78</v>
      </c>
      <c r="H81" t="s">
        <v>404</v>
      </c>
      <c r="I81" t="s">
        <v>80</v>
      </c>
      <c r="J81">
        <v>46112</v>
      </c>
      <c r="K81" t="s">
        <v>81</v>
      </c>
      <c r="L81" t="s">
        <v>81</v>
      </c>
      <c r="M81" t="s">
        <v>81</v>
      </c>
      <c r="N81" t="s">
        <v>81</v>
      </c>
      <c r="O81" t="s">
        <v>136</v>
      </c>
      <c r="P81" t="s">
        <v>136</v>
      </c>
      <c r="Q81" t="s">
        <v>84</v>
      </c>
      <c r="R81" t="s">
        <v>85</v>
      </c>
      <c r="S81" t="s">
        <v>85</v>
      </c>
      <c r="T81" t="s">
        <v>85</v>
      </c>
      <c r="U81" t="s">
        <v>85</v>
      </c>
      <c r="V81" t="s">
        <v>85</v>
      </c>
      <c r="W81" t="s">
        <v>85</v>
      </c>
      <c r="X81" t="s">
        <v>85</v>
      </c>
      <c r="Y81" t="s">
        <v>85</v>
      </c>
      <c r="Z81" t="s">
        <v>85</v>
      </c>
      <c r="AA81" t="s">
        <v>85</v>
      </c>
      <c r="AB81" t="s">
        <v>85</v>
      </c>
      <c r="AC81" t="s">
        <v>85</v>
      </c>
      <c r="AD81" t="s">
        <v>85</v>
      </c>
      <c r="AE81" t="s">
        <v>85</v>
      </c>
      <c r="AF81" t="s">
        <v>85</v>
      </c>
      <c r="AG81" t="s">
        <v>85</v>
      </c>
      <c r="AH81" t="s">
        <v>85</v>
      </c>
      <c r="AI81" t="s">
        <v>85</v>
      </c>
      <c r="AJ81" t="s">
        <v>85</v>
      </c>
      <c r="AK81" t="s">
        <v>85</v>
      </c>
      <c r="AL81" t="s">
        <v>85</v>
      </c>
      <c r="AM81" t="s">
        <v>85</v>
      </c>
      <c r="AN81" t="s">
        <v>85</v>
      </c>
      <c r="AO81" t="s">
        <v>85</v>
      </c>
      <c r="AP81" t="s">
        <v>85</v>
      </c>
      <c r="AQ81" s="11" t="s">
        <v>409</v>
      </c>
      <c r="AR81">
        <v>0</v>
      </c>
      <c r="AS81" t="s">
        <v>85</v>
      </c>
      <c r="AT81" s="12" t="s">
        <v>97</v>
      </c>
      <c r="AU81" s="12" t="s">
        <v>97</v>
      </c>
      <c r="AV81" s="12" t="s">
        <v>110</v>
      </c>
      <c r="AW81" s="12" t="s">
        <v>111</v>
      </c>
      <c r="AX81" s="12" t="s">
        <v>112</v>
      </c>
      <c r="AY81" t="s">
        <v>88</v>
      </c>
      <c r="AZ81" s="499">
        <v>46175</v>
      </c>
      <c r="BA81" t="s">
        <v>127</v>
      </c>
      <c r="BB81" s="14" t="s">
        <v>90</v>
      </c>
      <c r="BC81" s="12" t="s">
        <v>90</v>
      </c>
      <c r="BD81" s="15" t="s">
        <v>90</v>
      </c>
      <c r="BE81" s="15">
        <v>0</v>
      </c>
      <c r="BF81" s="15" t="s">
        <v>279</v>
      </c>
    </row>
    <row r="82" spans="1:58" ht="75" customHeight="1" x14ac:dyDescent="0.25">
      <c r="A82">
        <v>26</v>
      </c>
      <c r="B82" s="18" t="s">
        <v>73</v>
      </c>
      <c r="C82" t="s">
        <v>74</v>
      </c>
      <c r="D82" t="s">
        <v>162</v>
      </c>
      <c r="E82" t="s">
        <v>163</v>
      </c>
      <c r="F82" t="s">
        <v>77</v>
      </c>
      <c r="G82" t="s">
        <v>78</v>
      </c>
      <c r="H82" t="s">
        <v>96</v>
      </c>
      <c r="I82" t="s">
        <v>164</v>
      </c>
      <c r="J82">
        <v>40975</v>
      </c>
      <c r="K82" t="s">
        <v>165</v>
      </c>
      <c r="L82" t="s">
        <v>165</v>
      </c>
      <c r="M82" t="s">
        <v>165</v>
      </c>
      <c r="N82" t="s">
        <v>82</v>
      </c>
      <c r="O82" t="s">
        <v>154</v>
      </c>
      <c r="P82" t="s">
        <v>154</v>
      </c>
      <c r="Q82" t="s">
        <v>166</v>
      </c>
      <c r="R82" t="s">
        <v>85</v>
      </c>
      <c r="S82" t="s">
        <v>85</v>
      </c>
      <c r="T82" t="s">
        <v>85</v>
      </c>
      <c r="U82" t="s">
        <v>85</v>
      </c>
      <c r="V82" t="s">
        <v>85</v>
      </c>
      <c r="W82" t="s">
        <v>85</v>
      </c>
      <c r="X82" t="s">
        <v>85</v>
      </c>
      <c r="Y82" t="s">
        <v>85</v>
      </c>
      <c r="Z82" t="s">
        <v>85</v>
      </c>
      <c r="AA82" t="s">
        <v>85</v>
      </c>
      <c r="AB82" t="s">
        <v>85</v>
      </c>
      <c r="AC82" t="s">
        <v>85</v>
      </c>
      <c r="AD82" t="s">
        <v>85</v>
      </c>
      <c r="AE82" t="s">
        <v>85</v>
      </c>
      <c r="AF82" t="s">
        <v>85</v>
      </c>
      <c r="AG82" t="s">
        <v>85</v>
      </c>
      <c r="AH82" t="s">
        <v>85</v>
      </c>
      <c r="AI82" t="s">
        <v>85</v>
      </c>
      <c r="AJ82" t="s">
        <v>85</v>
      </c>
      <c r="AK82" t="s">
        <v>85</v>
      </c>
      <c r="AL82" t="s">
        <v>85</v>
      </c>
      <c r="AM82" t="s">
        <v>85</v>
      </c>
      <c r="AN82" t="s">
        <v>85</v>
      </c>
      <c r="AO82" t="s">
        <v>85</v>
      </c>
      <c r="AP82" t="s">
        <v>85</v>
      </c>
      <c r="AQ82" s="11" t="s">
        <v>409</v>
      </c>
      <c r="AR82">
        <v>0</v>
      </c>
      <c r="AS82" t="s">
        <v>85</v>
      </c>
      <c r="AT82" s="12" t="s">
        <v>97</v>
      </c>
      <c r="AU82" s="12" t="s">
        <v>97</v>
      </c>
      <c r="AV82" s="12" t="s">
        <v>110</v>
      </c>
      <c r="AW82" s="12" t="s">
        <v>111</v>
      </c>
      <c r="AX82" s="12" t="s">
        <v>112</v>
      </c>
      <c r="AY82" t="s">
        <v>98</v>
      </c>
      <c r="AZ82" s="499">
        <v>45832</v>
      </c>
      <c r="BA82" t="s">
        <v>127</v>
      </c>
      <c r="BB82" s="14" t="s">
        <v>99</v>
      </c>
      <c r="BC82" s="12" t="s">
        <v>90</v>
      </c>
      <c r="BD82" s="15" t="s">
        <v>90</v>
      </c>
      <c r="BE82" s="15">
        <v>0</v>
      </c>
      <c r="BF82" s="15" t="s">
        <v>279</v>
      </c>
    </row>
    <row r="83" spans="1:58" ht="75" customHeight="1" x14ac:dyDescent="0.25">
      <c r="A83">
        <v>27</v>
      </c>
      <c r="B83" s="18" t="s">
        <v>73</v>
      </c>
      <c r="C83" t="s">
        <v>74</v>
      </c>
      <c r="D83" t="s">
        <v>167</v>
      </c>
      <c r="E83" t="s">
        <v>168</v>
      </c>
      <c r="F83" t="s">
        <v>77</v>
      </c>
      <c r="G83" t="s">
        <v>78</v>
      </c>
      <c r="H83" t="s">
        <v>96</v>
      </c>
      <c r="I83" t="s">
        <v>164</v>
      </c>
      <c r="J83">
        <v>40975</v>
      </c>
      <c r="K83" t="s">
        <v>165</v>
      </c>
      <c r="L83" t="s">
        <v>165</v>
      </c>
      <c r="M83" t="s">
        <v>165</v>
      </c>
      <c r="N83" t="s">
        <v>82</v>
      </c>
      <c r="O83" t="s">
        <v>154</v>
      </c>
      <c r="P83" t="s">
        <v>154</v>
      </c>
      <c r="Q83" t="s">
        <v>169</v>
      </c>
      <c r="R83" t="s">
        <v>85</v>
      </c>
      <c r="S83" t="s">
        <v>85</v>
      </c>
      <c r="T83" t="s">
        <v>85</v>
      </c>
      <c r="U83" t="s">
        <v>85</v>
      </c>
      <c r="V83" t="s">
        <v>85</v>
      </c>
      <c r="W83" t="s">
        <v>85</v>
      </c>
      <c r="X83" t="s">
        <v>85</v>
      </c>
      <c r="Y83" t="s">
        <v>85</v>
      </c>
      <c r="Z83" t="s">
        <v>85</v>
      </c>
      <c r="AA83" t="s">
        <v>85</v>
      </c>
      <c r="AB83" t="s">
        <v>85</v>
      </c>
      <c r="AC83" t="s">
        <v>85</v>
      </c>
      <c r="AD83" t="s">
        <v>85</v>
      </c>
      <c r="AE83" t="s">
        <v>85</v>
      </c>
      <c r="AF83" t="s">
        <v>85</v>
      </c>
      <c r="AG83" t="s">
        <v>85</v>
      </c>
      <c r="AH83" t="s">
        <v>85</v>
      </c>
      <c r="AI83" t="s">
        <v>85</v>
      </c>
      <c r="AJ83" t="s">
        <v>85</v>
      </c>
      <c r="AK83" t="s">
        <v>85</v>
      </c>
      <c r="AL83" t="s">
        <v>85</v>
      </c>
      <c r="AM83" t="s">
        <v>85</v>
      </c>
      <c r="AN83" t="s">
        <v>85</v>
      </c>
      <c r="AO83" t="s">
        <v>85</v>
      </c>
      <c r="AP83" t="s">
        <v>85</v>
      </c>
      <c r="AQ83" s="11" t="s">
        <v>409</v>
      </c>
      <c r="AR83">
        <v>0</v>
      </c>
      <c r="AS83" t="s">
        <v>85</v>
      </c>
      <c r="AT83" s="12" t="s">
        <v>97</v>
      </c>
      <c r="AU83" s="12" t="s">
        <v>97</v>
      </c>
      <c r="AV83" s="12" t="s">
        <v>110</v>
      </c>
      <c r="AW83" s="12" t="s">
        <v>111</v>
      </c>
      <c r="AX83" s="12" t="s">
        <v>112</v>
      </c>
      <c r="AY83" t="s">
        <v>98</v>
      </c>
      <c r="AZ83" s="499">
        <v>45832</v>
      </c>
      <c r="BA83" t="s">
        <v>127</v>
      </c>
      <c r="BB83" s="14" t="s">
        <v>99</v>
      </c>
      <c r="BC83" s="12" t="s">
        <v>90</v>
      </c>
      <c r="BD83" s="15" t="s">
        <v>90</v>
      </c>
      <c r="BE83" s="15">
        <v>0</v>
      </c>
      <c r="BF83" s="15" t="s">
        <v>279</v>
      </c>
    </row>
    <row r="84" spans="1:58" ht="75" customHeight="1" x14ac:dyDescent="0.25">
      <c r="A84">
        <v>28</v>
      </c>
      <c r="B84" s="18" t="s">
        <v>73</v>
      </c>
      <c r="C84" t="s">
        <v>74</v>
      </c>
      <c r="D84" t="s">
        <v>170</v>
      </c>
      <c r="E84" t="s">
        <v>171</v>
      </c>
      <c r="F84" t="s">
        <v>77</v>
      </c>
      <c r="G84" t="s">
        <v>78</v>
      </c>
      <c r="H84" t="s">
        <v>79</v>
      </c>
      <c r="I84" t="s">
        <v>172</v>
      </c>
      <c r="J84">
        <v>40975</v>
      </c>
      <c r="K84" t="s">
        <v>165</v>
      </c>
      <c r="L84" t="s">
        <v>165</v>
      </c>
      <c r="M84" t="s">
        <v>165</v>
      </c>
      <c r="N84" t="s">
        <v>82</v>
      </c>
      <c r="O84" t="s">
        <v>143</v>
      </c>
      <c r="P84" t="s">
        <v>143</v>
      </c>
      <c r="Q84" t="s">
        <v>173</v>
      </c>
      <c r="R84" t="s">
        <v>85</v>
      </c>
      <c r="S84" t="s">
        <v>85</v>
      </c>
      <c r="T84" t="s">
        <v>85</v>
      </c>
      <c r="U84" t="s">
        <v>85</v>
      </c>
      <c r="V84" t="s">
        <v>85</v>
      </c>
      <c r="W84" t="s">
        <v>85</v>
      </c>
      <c r="X84" t="s">
        <v>85</v>
      </c>
      <c r="Y84" t="s">
        <v>85</v>
      </c>
      <c r="Z84" t="s">
        <v>85</v>
      </c>
      <c r="AA84" t="s">
        <v>85</v>
      </c>
      <c r="AB84" t="s">
        <v>85</v>
      </c>
      <c r="AC84" t="s">
        <v>85</v>
      </c>
      <c r="AD84" t="s">
        <v>85</v>
      </c>
      <c r="AE84" t="s">
        <v>85</v>
      </c>
      <c r="AF84" t="s">
        <v>85</v>
      </c>
      <c r="AG84" t="s">
        <v>85</v>
      </c>
      <c r="AH84" t="s">
        <v>85</v>
      </c>
      <c r="AI84" t="s">
        <v>85</v>
      </c>
      <c r="AJ84" t="s">
        <v>85</v>
      </c>
      <c r="AK84" t="s">
        <v>85</v>
      </c>
      <c r="AL84" t="s">
        <v>85</v>
      </c>
      <c r="AM84" t="s">
        <v>85</v>
      </c>
      <c r="AN84" t="s">
        <v>85</v>
      </c>
      <c r="AO84" t="s">
        <v>85</v>
      </c>
      <c r="AP84" t="s">
        <v>85</v>
      </c>
      <c r="AQ84" s="11" t="s">
        <v>409</v>
      </c>
      <c r="AR84">
        <v>0</v>
      </c>
      <c r="AS84" t="s">
        <v>85</v>
      </c>
      <c r="AT84" s="12" t="s">
        <v>97</v>
      </c>
      <c r="AU84" s="12" t="s">
        <v>97</v>
      </c>
      <c r="AV84" s="12" t="s">
        <v>110</v>
      </c>
      <c r="AW84" s="12" t="s">
        <v>111</v>
      </c>
      <c r="AX84" s="12" t="s">
        <v>112</v>
      </c>
      <c r="AY84" t="s">
        <v>98</v>
      </c>
      <c r="AZ84" s="499">
        <v>45832</v>
      </c>
      <c r="BA84" t="s">
        <v>127</v>
      </c>
      <c r="BB84" s="14" t="s">
        <v>99</v>
      </c>
      <c r="BC84" s="12" t="s">
        <v>90</v>
      </c>
      <c r="BD84" s="15" t="s">
        <v>90</v>
      </c>
      <c r="BE84" s="15">
        <v>0</v>
      </c>
      <c r="BF84" s="15" t="s">
        <v>279</v>
      </c>
    </row>
    <row r="85" spans="1:58" ht="75" customHeight="1" x14ac:dyDescent="0.25">
      <c r="A85">
        <v>29</v>
      </c>
      <c r="B85" s="18" t="s">
        <v>73</v>
      </c>
      <c r="C85" t="s">
        <v>74</v>
      </c>
      <c r="D85" t="s">
        <v>174</v>
      </c>
      <c r="E85" t="s">
        <v>175</v>
      </c>
      <c r="F85" t="s">
        <v>77</v>
      </c>
      <c r="G85" t="s">
        <v>78</v>
      </c>
      <c r="H85" t="s">
        <v>79</v>
      </c>
      <c r="I85" t="s">
        <v>164</v>
      </c>
      <c r="J85">
        <v>40975</v>
      </c>
      <c r="K85" t="s">
        <v>165</v>
      </c>
      <c r="L85" t="s">
        <v>165</v>
      </c>
      <c r="M85" t="s">
        <v>165</v>
      </c>
      <c r="N85" t="s">
        <v>82</v>
      </c>
      <c r="O85" t="s">
        <v>143</v>
      </c>
      <c r="P85" t="s">
        <v>143</v>
      </c>
      <c r="Q85" t="s">
        <v>176</v>
      </c>
      <c r="R85" t="s">
        <v>85</v>
      </c>
      <c r="S85" t="s">
        <v>85</v>
      </c>
      <c r="T85" t="s">
        <v>85</v>
      </c>
      <c r="U85" t="s">
        <v>85</v>
      </c>
      <c r="V85" t="s">
        <v>85</v>
      </c>
      <c r="W85" t="s">
        <v>85</v>
      </c>
      <c r="X85" t="s">
        <v>85</v>
      </c>
      <c r="Y85" t="s">
        <v>85</v>
      </c>
      <c r="Z85" t="s">
        <v>85</v>
      </c>
      <c r="AA85" t="s">
        <v>85</v>
      </c>
      <c r="AB85" t="s">
        <v>85</v>
      </c>
      <c r="AC85" t="s">
        <v>85</v>
      </c>
      <c r="AD85" t="s">
        <v>85</v>
      </c>
      <c r="AE85" t="s">
        <v>85</v>
      </c>
      <c r="AF85" t="s">
        <v>85</v>
      </c>
      <c r="AG85" t="s">
        <v>85</v>
      </c>
      <c r="AH85" t="s">
        <v>85</v>
      </c>
      <c r="AI85" t="s">
        <v>85</v>
      </c>
      <c r="AJ85" t="s">
        <v>85</v>
      </c>
      <c r="AK85" t="s">
        <v>85</v>
      </c>
      <c r="AL85" t="s">
        <v>85</v>
      </c>
      <c r="AM85" t="s">
        <v>85</v>
      </c>
      <c r="AN85" t="s">
        <v>85</v>
      </c>
      <c r="AO85" t="s">
        <v>85</v>
      </c>
      <c r="AP85" t="s">
        <v>85</v>
      </c>
      <c r="AQ85" s="11" t="s">
        <v>409</v>
      </c>
      <c r="AR85">
        <v>0</v>
      </c>
      <c r="AS85" t="s">
        <v>85</v>
      </c>
      <c r="AT85" s="12" t="s">
        <v>97</v>
      </c>
      <c r="AU85" s="12" t="s">
        <v>97</v>
      </c>
      <c r="AV85" s="12" t="s">
        <v>110</v>
      </c>
      <c r="AW85" s="12" t="s">
        <v>111</v>
      </c>
      <c r="AX85" s="12" t="s">
        <v>112</v>
      </c>
      <c r="AY85" t="s">
        <v>98</v>
      </c>
      <c r="AZ85" s="499">
        <v>45832</v>
      </c>
      <c r="BA85" t="s">
        <v>127</v>
      </c>
      <c r="BB85" s="14" t="s">
        <v>99</v>
      </c>
      <c r="BC85" s="12" t="s">
        <v>99</v>
      </c>
      <c r="BD85" s="15" t="s">
        <v>99</v>
      </c>
      <c r="BE85" s="15">
        <v>0</v>
      </c>
      <c r="BF85" s="15" t="s">
        <v>279</v>
      </c>
    </row>
    <row r="86" spans="1:58" ht="75" customHeight="1" x14ac:dyDescent="0.25">
      <c r="A86">
        <v>30</v>
      </c>
      <c r="B86" s="18" t="s">
        <v>73</v>
      </c>
      <c r="C86" t="s">
        <v>74</v>
      </c>
      <c r="D86" t="s">
        <v>177</v>
      </c>
      <c r="E86" t="s">
        <v>178</v>
      </c>
      <c r="F86" t="s">
        <v>77</v>
      </c>
      <c r="G86" t="s">
        <v>78</v>
      </c>
      <c r="H86" t="s">
        <v>96</v>
      </c>
      <c r="I86" t="s">
        <v>164</v>
      </c>
      <c r="J86">
        <v>40975</v>
      </c>
      <c r="K86" t="s">
        <v>165</v>
      </c>
      <c r="L86" t="s">
        <v>165</v>
      </c>
      <c r="M86" t="s">
        <v>165</v>
      </c>
      <c r="N86" t="s">
        <v>82</v>
      </c>
      <c r="O86" t="s">
        <v>143</v>
      </c>
      <c r="P86" t="s">
        <v>143</v>
      </c>
      <c r="Q86" t="s">
        <v>179</v>
      </c>
      <c r="R86" t="s">
        <v>85</v>
      </c>
      <c r="S86" t="s">
        <v>85</v>
      </c>
      <c r="T86" t="s">
        <v>85</v>
      </c>
      <c r="U86" t="s">
        <v>85</v>
      </c>
      <c r="V86" t="s">
        <v>85</v>
      </c>
      <c r="W86" t="s">
        <v>85</v>
      </c>
      <c r="X86" t="s">
        <v>85</v>
      </c>
      <c r="Y86" t="s">
        <v>85</v>
      </c>
      <c r="Z86" t="s">
        <v>85</v>
      </c>
      <c r="AA86" t="s">
        <v>85</v>
      </c>
      <c r="AB86" t="s">
        <v>85</v>
      </c>
      <c r="AC86" t="s">
        <v>85</v>
      </c>
      <c r="AD86" t="s">
        <v>85</v>
      </c>
      <c r="AE86" t="s">
        <v>85</v>
      </c>
      <c r="AF86" t="s">
        <v>85</v>
      </c>
      <c r="AG86" t="s">
        <v>85</v>
      </c>
      <c r="AH86" t="s">
        <v>85</v>
      </c>
      <c r="AI86" t="s">
        <v>85</v>
      </c>
      <c r="AJ86" t="s">
        <v>85</v>
      </c>
      <c r="AK86" t="s">
        <v>85</v>
      </c>
      <c r="AL86" t="s">
        <v>85</v>
      </c>
      <c r="AM86" t="s">
        <v>85</v>
      </c>
      <c r="AN86" t="s">
        <v>85</v>
      </c>
      <c r="AO86" t="s">
        <v>85</v>
      </c>
      <c r="AP86" t="s">
        <v>85</v>
      </c>
      <c r="AQ86" s="11" t="s">
        <v>409</v>
      </c>
      <c r="AR86">
        <v>0</v>
      </c>
      <c r="AS86" t="s">
        <v>85</v>
      </c>
      <c r="AT86" s="12" t="s">
        <v>97</v>
      </c>
      <c r="AU86" s="12" t="s">
        <v>97</v>
      </c>
      <c r="AV86" s="12" t="s">
        <v>110</v>
      </c>
      <c r="AW86" s="12" t="s">
        <v>111</v>
      </c>
      <c r="AX86" s="12" t="s">
        <v>112</v>
      </c>
      <c r="AY86" t="s">
        <v>98</v>
      </c>
      <c r="AZ86" s="499">
        <v>45832</v>
      </c>
      <c r="BA86" t="s">
        <v>127</v>
      </c>
      <c r="BB86" s="14" t="s">
        <v>99</v>
      </c>
      <c r="BC86" s="12" t="s">
        <v>99</v>
      </c>
      <c r="BD86" s="15" t="s">
        <v>99</v>
      </c>
      <c r="BE86" s="15">
        <v>0</v>
      </c>
      <c r="BF86" s="15" t="s">
        <v>279</v>
      </c>
    </row>
    <row r="87" spans="1:58" ht="75" customHeight="1" x14ac:dyDescent="0.25">
      <c r="A87">
        <v>31</v>
      </c>
      <c r="B87" s="18" t="s">
        <v>73</v>
      </c>
      <c r="C87" t="s">
        <v>74</v>
      </c>
      <c r="D87" t="s">
        <v>180</v>
      </c>
      <c r="E87" t="s">
        <v>171</v>
      </c>
      <c r="F87" t="s">
        <v>77</v>
      </c>
      <c r="G87" t="s">
        <v>78</v>
      </c>
      <c r="H87" t="s">
        <v>79</v>
      </c>
      <c r="I87" t="s">
        <v>172</v>
      </c>
      <c r="J87">
        <v>40975</v>
      </c>
      <c r="K87" t="s">
        <v>165</v>
      </c>
      <c r="L87" t="s">
        <v>165</v>
      </c>
      <c r="M87" t="s">
        <v>165</v>
      </c>
      <c r="N87" t="s">
        <v>82</v>
      </c>
      <c r="O87" t="s">
        <v>143</v>
      </c>
      <c r="P87" t="s">
        <v>143</v>
      </c>
      <c r="Q87" t="s">
        <v>98</v>
      </c>
      <c r="R87" t="s">
        <v>85</v>
      </c>
      <c r="S87" t="s">
        <v>85</v>
      </c>
      <c r="T87" t="s">
        <v>85</v>
      </c>
      <c r="U87" t="s">
        <v>85</v>
      </c>
      <c r="V87" t="s">
        <v>85</v>
      </c>
      <c r="W87" t="s">
        <v>85</v>
      </c>
      <c r="X87" t="s">
        <v>85</v>
      </c>
      <c r="Y87" t="s">
        <v>85</v>
      </c>
      <c r="Z87" t="s">
        <v>85</v>
      </c>
      <c r="AA87" t="s">
        <v>85</v>
      </c>
      <c r="AB87" t="s">
        <v>85</v>
      </c>
      <c r="AC87" t="s">
        <v>85</v>
      </c>
      <c r="AD87" t="s">
        <v>85</v>
      </c>
      <c r="AE87" t="s">
        <v>85</v>
      </c>
      <c r="AF87" t="s">
        <v>85</v>
      </c>
      <c r="AG87" t="s">
        <v>85</v>
      </c>
      <c r="AH87" t="s">
        <v>85</v>
      </c>
      <c r="AI87" t="s">
        <v>85</v>
      </c>
      <c r="AJ87" t="s">
        <v>85</v>
      </c>
      <c r="AK87" t="s">
        <v>85</v>
      </c>
      <c r="AL87" t="s">
        <v>85</v>
      </c>
      <c r="AM87" t="s">
        <v>85</v>
      </c>
      <c r="AN87" t="s">
        <v>85</v>
      </c>
      <c r="AO87" t="s">
        <v>85</v>
      </c>
      <c r="AP87" t="s">
        <v>85</v>
      </c>
      <c r="AQ87" s="11" t="s">
        <v>409</v>
      </c>
      <c r="AR87">
        <v>0</v>
      </c>
      <c r="AS87" t="s">
        <v>85</v>
      </c>
      <c r="AT87" s="12" t="s">
        <v>97</v>
      </c>
      <c r="AU87" s="12" t="s">
        <v>97</v>
      </c>
      <c r="AV87" s="12" t="s">
        <v>110</v>
      </c>
      <c r="AW87" s="12" t="s">
        <v>111</v>
      </c>
      <c r="AX87" s="12" t="s">
        <v>112</v>
      </c>
      <c r="AY87" t="s">
        <v>98</v>
      </c>
      <c r="AZ87" s="499">
        <v>45832</v>
      </c>
      <c r="BA87" t="s">
        <v>127</v>
      </c>
      <c r="BB87" s="14" t="s">
        <v>99</v>
      </c>
      <c r="BC87" s="12" t="s">
        <v>99</v>
      </c>
      <c r="BD87" s="15" t="s">
        <v>99</v>
      </c>
      <c r="BE87" s="15">
        <v>0</v>
      </c>
      <c r="BF87" s="15" t="s">
        <v>279</v>
      </c>
    </row>
    <row r="88" spans="1:58" ht="75" customHeight="1" x14ac:dyDescent="0.25">
      <c r="A88">
        <v>32</v>
      </c>
      <c r="B88" s="18" t="s">
        <v>73</v>
      </c>
      <c r="C88" t="s">
        <v>181</v>
      </c>
      <c r="D88" t="s">
        <v>182</v>
      </c>
      <c r="E88" t="s">
        <v>183</v>
      </c>
      <c r="F88" t="s">
        <v>77</v>
      </c>
      <c r="G88" t="s">
        <v>184</v>
      </c>
      <c r="H88" t="s">
        <v>184</v>
      </c>
      <c r="I88" t="s">
        <v>172</v>
      </c>
      <c r="J88">
        <v>40975</v>
      </c>
      <c r="K88" t="s">
        <v>165</v>
      </c>
      <c r="L88" t="s">
        <v>165</v>
      </c>
      <c r="M88" t="s">
        <v>165</v>
      </c>
      <c r="N88" t="s">
        <v>165</v>
      </c>
      <c r="O88" t="s">
        <v>143</v>
      </c>
      <c r="P88" t="s">
        <v>143</v>
      </c>
      <c r="Q88" t="s">
        <v>185</v>
      </c>
      <c r="R88" t="s">
        <v>85</v>
      </c>
      <c r="S88" t="s">
        <v>85</v>
      </c>
      <c r="T88" t="s">
        <v>85</v>
      </c>
      <c r="U88" t="s">
        <v>85</v>
      </c>
      <c r="V88" t="s">
        <v>85</v>
      </c>
      <c r="W88" t="s">
        <v>85</v>
      </c>
      <c r="X88" t="s">
        <v>85</v>
      </c>
      <c r="Y88" t="s">
        <v>85</v>
      </c>
      <c r="Z88" t="s">
        <v>85</v>
      </c>
      <c r="AA88" t="s">
        <v>85</v>
      </c>
      <c r="AB88" t="s">
        <v>85</v>
      </c>
      <c r="AC88" t="s">
        <v>85</v>
      </c>
      <c r="AD88" t="s">
        <v>85</v>
      </c>
      <c r="AE88" t="s">
        <v>85</v>
      </c>
      <c r="AF88" t="s">
        <v>85</v>
      </c>
      <c r="AG88" t="s">
        <v>85</v>
      </c>
      <c r="AH88" t="s">
        <v>85</v>
      </c>
      <c r="AI88" t="s">
        <v>85</v>
      </c>
      <c r="AJ88" t="s">
        <v>85</v>
      </c>
      <c r="AK88" t="s">
        <v>85</v>
      </c>
      <c r="AL88" t="s">
        <v>85</v>
      </c>
      <c r="AM88" t="s">
        <v>85</v>
      </c>
      <c r="AN88" t="s">
        <v>85</v>
      </c>
      <c r="AO88" t="s">
        <v>85</v>
      </c>
      <c r="AP88" t="s">
        <v>85</v>
      </c>
      <c r="AQ88" s="11" t="s">
        <v>409</v>
      </c>
      <c r="AR88">
        <v>0</v>
      </c>
      <c r="AS88" t="s">
        <v>85</v>
      </c>
      <c r="AT88" s="12" t="s">
        <v>97</v>
      </c>
      <c r="AU88" s="12" t="s">
        <v>97</v>
      </c>
      <c r="AV88" s="12" t="s">
        <v>110</v>
      </c>
      <c r="AW88" s="12" t="s">
        <v>111</v>
      </c>
      <c r="AX88" s="12" t="s">
        <v>112</v>
      </c>
      <c r="AY88" t="s">
        <v>98</v>
      </c>
      <c r="AZ88" s="499">
        <v>45832</v>
      </c>
      <c r="BA88" t="s">
        <v>127</v>
      </c>
      <c r="BB88" s="14" t="s">
        <v>99</v>
      </c>
      <c r="BC88" s="12" t="s">
        <v>99</v>
      </c>
      <c r="BD88" s="15" t="s">
        <v>99</v>
      </c>
      <c r="BE88" s="15">
        <v>0</v>
      </c>
      <c r="BF88" s="15" t="s">
        <v>279</v>
      </c>
    </row>
    <row r="89" spans="1:58" ht="75" customHeight="1" x14ac:dyDescent="0.25">
      <c r="A89">
        <v>33</v>
      </c>
      <c r="B89" s="18" t="s">
        <v>73</v>
      </c>
      <c r="C89" t="s">
        <v>74</v>
      </c>
      <c r="D89" t="s">
        <v>186</v>
      </c>
      <c r="E89" t="s">
        <v>187</v>
      </c>
      <c r="F89" t="s">
        <v>77</v>
      </c>
      <c r="G89" t="s">
        <v>78</v>
      </c>
      <c r="H89" t="s">
        <v>96</v>
      </c>
      <c r="I89" t="s">
        <v>172</v>
      </c>
      <c r="J89">
        <v>40975</v>
      </c>
      <c r="K89" t="s">
        <v>165</v>
      </c>
      <c r="L89" t="s">
        <v>165</v>
      </c>
      <c r="M89" t="s">
        <v>165</v>
      </c>
      <c r="N89" t="s">
        <v>82</v>
      </c>
      <c r="O89" t="s">
        <v>143</v>
      </c>
      <c r="P89" t="s">
        <v>143</v>
      </c>
      <c r="Q89" t="s">
        <v>188</v>
      </c>
      <c r="R89" t="s">
        <v>85</v>
      </c>
      <c r="S89" t="s">
        <v>85</v>
      </c>
      <c r="T89" t="s">
        <v>85</v>
      </c>
      <c r="U89" t="s">
        <v>85</v>
      </c>
      <c r="V89" t="s">
        <v>85</v>
      </c>
      <c r="W89" t="s">
        <v>85</v>
      </c>
      <c r="X89" t="s">
        <v>85</v>
      </c>
      <c r="Y89" t="s">
        <v>85</v>
      </c>
      <c r="Z89" t="s">
        <v>85</v>
      </c>
      <c r="AA89" t="s">
        <v>85</v>
      </c>
      <c r="AB89" t="s">
        <v>85</v>
      </c>
      <c r="AC89" t="s">
        <v>85</v>
      </c>
      <c r="AD89" t="s">
        <v>85</v>
      </c>
      <c r="AE89" t="s">
        <v>85</v>
      </c>
      <c r="AF89" t="s">
        <v>85</v>
      </c>
      <c r="AG89" t="s">
        <v>85</v>
      </c>
      <c r="AH89" t="s">
        <v>85</v>
      </c>
      <c r="AI89" t="s">
        <v>85</v>
      </c>
      <c r="AJ89" t="s">
        <v>85</v>
      </c>
      <c r="AK89" t="s">
        <v>85</v>
      </c>
      <c r="AL89" t="s">
        <v>85</v>
      </c>
      <c r="AM89" t="s">
        <v>85</v>
      </c>
      <c r="AN89" t="s">
        <v>85</v>
      </c>
      <c r="AO89" t="s">
        <v>85</v>
      </c>
      <c r="AP89" t="s">
        <v>85</v>
      </c>
      <c r="AQ89" s="11" t="s">
        <v>409</v>
      </c>
      <c r="AR89">
        <v>0</v>
      </c>
      <c r="AS89" t="s">
        <v>85</v>
      </c>
      <c r="AT89" s="12" t="s">
        <v>97</v>
      </c>
      <c r="AU89" s="12" t="s">
        <v>97</v>
      </c>
      <c r="AV89" s="12" t="s">
        <v>110</v>
      </c>
      <c r="AW89" s="12" t="s">
        <v>111</v>
      </c>
      <c r="AX89" s="12" t="s">
        <v>112</v>
      </c>
      <c r="AY89" t="s">
        <v>98</v>
      </c>
      <c r="AZ89" s="499">
        <v>45832</v>
      </c>
      <c r="BA89" t="s">
        <v>127</v>
      </c>
      <c r="BB89" s="14" t="s">
        <v>99</v>
      </c>
      <c r="BC89" s="12" t="s">
        <v>99</v>
      </c>
      <c r="BD89" s="15" t="s">
        <v>99</v>
      </c>
      <c r="BE89" s="15">
        <v>0</v>
      </c>
      <c r="BF89" s="15" t="s">
        <v>279</v>
      </c>
    </row>
    <row r="90" spans="1:58" ht="75" customHeight="1" x14ac:dyDescent="0.25">
      <c r="A90">
        <v>34</v>
      </c>
      <c r="B90" s="18" t="s">
        <v>73</v>
      </c>
      <c r="C90" t="s">
        <v>74</v>
      </c>
      <c r="D90" t="s">
        <v>189</v>
      </c>
      <c r="E90" t="s">
        <v>190</v>
      </c>
      <c r="F90" t="s">
        <v>77</v>
      </c>
      <c r="G90" t="s">
        <v>78</v>
      </c>
      <c r="H90" t="s">
        <v>96</v>
      </c>
      <c r="I90" t="s">
        <v>164</v>
      </c>
      <c r="J90">
        <v>40975</v>
      </c>
      <c r="K90" t="s">
        <v>165</v>
      </c>
      <c r="L90" t="s">
        <v>165</v>
      </c>
      <c r="M90" t="s">
        <v>165</v>
      </c>
      <c r="N90" t="s">
        <v>82</v>
      </c>
      <c r="O90" t="s">
        <v>143</v>
      </c>
      <c r="P90" t="s">
        <v>143</v>
      </c>
      <c r="Q90" t="s">
        <v>191</v>
      </c>
      <c r="R90" t="s">
        <v>85</v>
      </c>
      <c r="S90" t="s">
        <v>85</v>
      </c>
      <c r="T90" t="s">
        <v>85</v>
      </c>
      <c r="U90" t="s">
        <v>85</v>
      </c>
      <c r="V90" t="s">
        <v>85</v>
      </c>
      <c r="W90" t="s">
        <v>85</v>
      </c>
      <c r="X90" t="s">
        <v>85</v>
      </c>
      <c r="Y90" t="s">
        <v>85</v>
      </c>
      <c r="Z90" t="s">
        <v>85</v>
      </c>
      <c r="AA90" t="s">
        <v>85</v>
      </c>
      <c r="AB90" t="s">
        <v>85</v>
      </c>
      <c r="AC90" t="s">
        <v>85</v>
      </c>
      <c r="AD90" t="s">
        <v>85</v>
      </c>
      <c r="AE90" t="s">
        <v>85</v>
      </c>
      <c r="AF90" t="s">
        <v>85</v>
      </c>
      <c r="AG90" t="s">
        <v>85</v>
      </c>
      <c r="AH90" t="s">
        <v>85</v>
      </c>
      <c r="AI90" t="s">
        <v>85</v>
      </c>
      <c r="AJ90" t="s">
        <v>85</v>
      </c>
      <c r="AK90" t="s">
        <v>85</v>
      </c>
      <c r="AL90" t="s">
        <v>85</v>
      </c>
      <c r="AM90" t="s">
        <v>85</v>
      </c>
      <c r="AN90" t="s">
        <v>85</v>
      </c>
      <c r="AO90" t="s">
        <v>85</v>
      </c>
      <c r="AP90" t="s">
        <v>85</v>
      </c>
      <c r="AQ90" s="11" t="s">
        <v>409</v>
      </c>
      <c r="AR90">
        <v>0</v>
      </c>
      <c r="AS90" t="s">
        <v>85</v>
      </c>
      <c r="AT90" s="12" t="s">
        <v>97</v>
      </c>
      <c r="AU90" s="12" t="s">
        <v>97</v>
      </c>
      <c r="AV90" s="12" t="s">
        <v>110</v>
      </c>
      <c r="AW90" s="12" t="s">
        <v>111</v>
      </c>
      <c r="AX90" s="12" t="s">
        <v>112</v>
      </c>
      <c r="AY90" t="s">
        <v>98</v>
      </c>
      <c r="AZ90" s="499">
        <v>45832</v>
      </c>
      <c r="BA90" t="s">
        <v>127</v>
      </c>
      <c r="BB90" s="14" t="s">
        <v>99</v>
      </c>
      <c r="BC90" s="12" t="s">
        <v>99</v>
      </c>
      <c r="BD90" s="15" t="s">
        <v>99</v>
      </c>
      <c r="BE90" s="15">
        <v>0</v>
      </c>
      <c r="BF90" s="15" t="s">
        <v>279</v>
      </c>
    </row>
    <row r="91" spans="1:58" ht="75" customHeight="1" x14ac:dyDescent="0.25">
      <c r="A91">
        <v>35</v>
      </c>
      <c r="B91" s="18" t="s">
        <v>73</v>
      </c>
      <c r="C91" t="s">
        <v>181</v>
      </c>
      <c r="D91" t="s">
        <v>192</v>
      </c>
      <c r="E91" t="s">
        <v>193</v>
      </c>
      <c r="F91" t="s">
        <v>77</v>
      </c>
      <c r="G91" t="s">
        <v>78</v>
      </c>
      <c r="H91" t="s">
        <v>96</v>
      </c>
      <c r="I91" t="s">
        <v>80</v>
      </c>
      <c r="J91">
        <v>38718</v>
      </c>
      <c r="K91" t="s">
        <v>165</v>
      </c>
      <c r="L91" t="s">
        <v>165</v>
      </c>
      <c r="M91" t="s">
        <v>165</v>
      </c>
      <c r="N91" t="s">
        <v>82</v>
      </c>
      <c r="O91" t="s">
        <v>194</v>
      </c>
      <c r="P91" t="s">
        <v>83</v>
      </c>
      <c r="Q91" t="s">
        <v>195</v>
      </c>
      <c r="R91" t="s">
        <v>86</v>
      </c>
      <c r="S91" t="s">
        <v>86</v>
      </c>
      <c r="T91" t="s">
        <v>85</v>
      </c>
      <c r="U91" t="s">
        <v>85</v>
      </c>
      <c r="V91" t="s">
        <v>85</v>
      </c>
      <c r="W91" t="s">
        <v>86</v>
      </c>
      <c r="X91" t="s">
        <v>85</v>
      </c>
      <c r="Y91" t="s">
        <v>86</v>
      </c>
      <c r="Z91" t="s">
        <v>85</v>
      </c>
      <c r="AA91" t="s">
        <v>86</v>
      </c>
      <c r="AB91" t="s">
        <v>85</v>
      </c>
      <c r="AC91" t="s">
        <v>86</v>
      </c>
      <c r="AD91" t="s">
        <v>85</v>
      </c>
      <c r="AE91" t="s">
        <v>85</v>
      </c>
      <c r="AF91" t="s">
        <v>85</v>
      </c>
      <c r="AG91" t="s">
        <v>85</v>
      </c>
      <c r="AH91" t="s">
        <v>85</v>
      </c>
      <c r="AI91" t="s">
        <v>86</v>
      </c>
      <c r="AJ91" t="s">
        <v>85</v>
      </c>
      <c r="AK91" t="s">
        <v>85</v>
      </c>
      <c r="AL91" t="s">
        <v>86</v>
      </c>
      <c r="AM91" t="s">
        <v>86</v>
      </c>
      <c r="AN91" t="s">
        <v>85</v>
      </c>
      <c r="AO91" t="s">
        <v>86</v>
      </c>
      <c r="AP91" t="s">
        <v>86</v>
      </c>
      <c r="AQ91" s="11" t="s">
        <v>406</v>
      </c>
      <c r="AR91">
        <v>0</v>
      </c>
      <c r="AS91" t="s">
        <v>85</v>
      </c>
      <c r="AT91" s="12" t="s">
        <v>87</v>
      </c>
      <c r="AU91" s="12" t="s">
        <v>106</v>
      </c>
      <c r="AV91" s="12" t="s">
        <v>107</v>
      </c>
      <c r="AW91" s="12" t="s">
        <v>108</v>
      </c>
      <c r="AX91" s="12" t="s">
        <v>109</v>
      </c>
      <c r="AY91" t="s">
        <v>88</v>
      </c>
      <c r="AZ91" s="499">
        <v>45832</v>
      </c>
      <c r="BA91" t="s">
        <v>89</v>
      </c>
      <c r="BB91" s="14" t="s">
        <v>196</v>
      </c>
      <c r="BC91" s="12" t="s">
        <v>196</v>
      </c>
      <c r="BD91" s="15" t="s">
        <v>196</v>
      </c>
      <c r="BE91" s="15">
        <v>0</v>
      </c>
      <c r="BF91" s="15" t="s">
        <v>278</v>
      </c>
    </row>
    <row r="92" spans="1:58" ht="75" customHeight="1" x14ac:dyDescent="0.25">
      <c r="A92">
        <v>36</v>
      </c>
      <c r="B92" s="18" t="s">
        <v>73</v>
      </c>
      <c r="C92" t="s">
        <v>181</v>
      </c>
      <c r="D92" t="s">
        <v>197</v>
      </c>
      <c r="E92" t="s">
        <v>198</v>
      </c>
      <c r="F92" t="s">
        <v>77</v>
      </c>
      <c r="G92" t="s">
        <v>199</v>
      </c>
      <c r="H92" t="s">
        <v>184</v>
      </c>
      <c r="I92" t="s">
        <v>80</v>
      </c>
      <c r="J92">
        <v>40179</v>
      </c>
      <c r="K92" t="s">
        <v>165</v>
      </c>
      <c r="L92" t="s">
        <v>165</v>
      </c>
      <c r="M92" t="s">
        <v>165</v>
      </c>
      <c r="N92" t="s">
        <v>200</v>
      </c>
      <c r="O92" t="s">
        <v>194</v>
      </c>
      <c r="P92" t="s">
        <v>194</v>
      </c>
      <c r="Q92" t="s">
        <v>201</v>
      </c>
      <c r="R92" t="s">
        <v>85</v>
      </c>
      <c r="S92" t="s">
        <v>85</v>
      </c>
      <c r="T92" t="s">
        <v>85</v>
      </c>
      <c r="U92" t="s">
        <v>85</v>
      </c>
      <c r="V92" t="s">
        <v>85</v>
      </c>
      <c r="W92" t="s">
        <v>85</v>
      </c>
      <c r="X92" t="s">
        <v>85</v>
      </c>
      <c r="Y92" t="s">
        <v>85</v>
      </c>
      <c r="Z92" t="s">
        <v>85</v>
      </c>
      <c r="AA92" t="s">
        <v>85</v>
      </c>
      <c r="AB92" t="s">
        <v>85</v>
      </c>
      <c r="AC92" t="s">
        <v>85</v>
      </c>
      <c r="AD92" t="s">
        <v>85</v>
      </c>
      <c r="AE92" t="s">
        <v>85</v>
      </c>
      <c r="AF92" t="s">
        <v>85</v>
      </c>
      <c r="AG92" t="s">
        <v>85</v>
      </c>
      <c r="AH92" t="s">
        <v>85</v>
      </c>
      <c r="AI92" t="s">
        <v>85</v>
      </c>
      <c r="AJ92" t="s">
        <v>85</v>
      </c>
      <c r="AK92" t="s">
        <v>85</v>
      </c>
      <c r="AL92" t="s">
        <v>85</v>
      </c>
      <c r="AM92" t="s">
        <v>85</v>
      </c>
      <c r="AN92" t="s">
        <v>85</v>
      </c>
      <c r="AO92" t="s">
        <v>85</v>
      </c>
      <c r="AP92" t="s">
        <v>85</v>
      </c>
      <c r="AQ92" s="11" t="s">
        <v>409</v>
      </c>
      <c r="AR92">
        <v>0</v>
      </c>
      <c r="AS92" t="s">
        <v>85</v>
      </c>
      <c r="AT92" s="12" t="s">
        <v>97</v>
      </c>
      <c r="AU92" s="12" t="s">
        <v>97</v>
      </c>
      <c r="AV92" s="12" t="s">
        <v>110</v>
      </c>
      <c r="AW92" s="12" t="s">
        <v>111</v>
      </c>
      <c r="AX92" s="12" t="s">
        <v>112</v>
      </c>
      <c r="AY92" t="s">
        <v>98</v>
      </c>
      <c r="AZ92" s="499">
        <v>45832</v>
      </c>
      <c r="BA92" t="s">
        <v>127</v>
      </c>
      <c r="BB92" s="14" t="s">
        <v>99</v>
      </c>
      <c r="BC92" s="12" t="s">
        <v>90</v>
      </c>
      <c r="BD92" s="15" t="s">
        <v>90</v>
      </c>
      <c r="BE92" s="15">
        <v>0</v>
      </c>
      <c r="BF92" s="15" t="s">
        <v>279</v>
      </c>
    </row>
    <row r="93" spans="1:58" ht="75" customHeight="1" x14ac:dyDescent="0.25">
      <c r="A93">
        <v>37</v>
      </c>
      <c r="B93" s="18" t="s">
        <v>73</v>
      </c>
      <c r="C93" t="s">
        <v>181</v>
      </c>
      <c r="D93" t="s">
        <v>202</v>
      </c>
      <c r="E93" t="s">
        <v>203</v>
      </c>
      <c r="F93" t="s">
        <v>77</v>
      </c>
      <c r="G93" t="s">
        <v>199</v>
      </c>
      <c r="H93" t="s">
        <v>184</v>
      </c>
      <c r="I93" t="s">
        <v>80</v>
      </c>
      <c r="J93">
        <v>38718</v>
      </c>
      <c r="K93" t="s">
        <v>165</v>
      </c>
      <c r="L93" t="s">
        <v>165</v>
      </c>
      <c r="M93" t="s">
        <v>165</v>
      </c>
      <c r="N93" t="s">
        <v>200</v>
      </c>
      <c r="O93" t="s">
        <v>194</v>
      </c>
      <c r="P93" t="s">
        <v>194</v>
      </c>
      <c r="Q93" t="s">
        <v>201</v>
      </c>
      <c r="R93" t="s">
        <v>85</v>
      </c>
      <c r="S93" t="s">
        <v>85</v>
      </c>
      <c r="T93" t="s">
        <v>85</v>
      </c>
      <c r="U93" t="s">
        <v>85</v>
      </c>
      <c r="V93" t="s">
        <v>85</v>
      </c>
      <c r="W93" t="s">
        <v>85</v>
      </c>
      <c r="X93" t="s">
        <v>85</v>
      </c>
      <c r="Y93" t="s">
        <v>85</v>
      </c>
      <c r="Z93" t="s">
        <v>85</v>
      </c>
      <c r="AA93" t="s">
        <v>85</v>
      </c>
      <c r="AB93" t="s">
        <v>85</v>
      </c>
      <c r="AC93" t="s">
        <v>85</v>
      </c>
      <c r="AD93" t="s">
        <v>85</v>
      </c>
      <c r="AE93" t="s">
        <v>85</v>
      </c>
      <c r="AF93" t="s">
        <v>85</v>
      </c>
      <c r="AG93" t="s">
        <v>85</v>
      </c>
      <c r="AH93" t="s">
        <v>85</v>
      </c>
      <c r="AI93" t="s">
        <v>85</v>
      </c>
      <c r="AJ93" t="s">
        <v>85</v>
      </c>
      <c r="AK93" t="s">
        <v>85</v>
      </c>
      <c r="AL93" t="s">
        <v>85</v>
      </c>
      <c r="AM93" t="s">
        <v>85</v>
      </c>
      <c r="AN93" t="s">
        <v>85</v>
      </c>
      <c r="AO93" t="s">
        <v>85</v>
      </c>
      <c r="AP93" t="s">
        <v>85</v>
      </c>
      <c r="AQ93" s="11" t="s">
        <v>409</v>
      </c>
      <c r="AR93">
        <v>0</v>
      </c>
      <c r="AS93" t="s">
        <v>85</v>
      </c>
      <c r="AT93" s="12" t="s">
        <v>97</v>
      </c>
      <c r="AU93" s="12" t="s">
        <v>97</v>
      </c>
      <c r="AV93" s="12" t="s">
        <v>110</v>
      </c>
      <c r="AW93" s="12" t="s">
        <v>111</v>
      </c>
      <c r="AX93" s="12" t="s">
        <v>112</v>
      </c>
      <c r="AY93" t="s">
        <v>98</v>
      </c>
      <c r="AZ93" s="499">
        <v>45832</v>
      </c>
      <c r="BA93" t="s">
        <v>127</v>
      </c>
      <c r="BB93" s="14" t="s">
        <v>99</v>
      </c>
      <c r="BC93" s="12" t="s">
        <v>90</v>
      </c>
      <c r="BD93" s="15" t="s">
        <v>90</v>
      </c>
      <c r="BE93" s="15">
        <v>0</v>
      </c>
      <c r="BF93" s="15" t="s">
        <v>279</v>
      </c>
    </row>
    <row r="94" spans="1:58" ht="75" customHeight="1" x14ac:dyDescent="0.25">
      <c r="A94">
        <v>38</v>
      </c>
      <c r="B94" s="18" t="s">
        <v>73</v>
      </c>
      <c r="C94" t="s">
        <v>181</v>
      </c>
      <c r="D94" t="s">
        <v>204</v>
      </c>
      <c r="E94" t="s">
        <v>205</v>
      </c>
      <c r="F94" t="s">
        <v>77</v>
      </c>
      <c r="G94" t="s">
        <v>199</v>
      </c>
      <c r="H94" t="s">
        <v>184</v>
      </c>
      <c r="I94" t="s">
        <v>80</v>
      </c>
      <c r="J94">
        <v>40179</v>
      </c>
      <c r="K94" t="s">
        <v>165</v>
      </c>
      <c r="L94" t="s">
        <v>165</v>
      </c>
      <c r="M94" t="s">
        <v>165</v>
      </c>
      <c r="N94" t="s">
        <v>200</v>
      </c>
      <c r="O94" t="s">
        <v>194</v>
      </c>
      <c r="P94" t="s">
        <v>194</v>
      </c>
      <c r="Q94" t="s">
        <v>201</v>
      </c>
      <c r="R94" t="s">
        <v>86</v>
      </c>
      <c r="S94" t="s">
        <v>85</v>
      </c>
      <c r="T94" t="s">
        <v>85</v>
      </c>
      <c r="U94" t="s">
        <v>85</v>
      </c>
      <c r="V94" t="s">
        <v>85</v>
      </c>
      <c r="W94" t="s">
        <v>86</v>
      </c>
      <c r="X94" t="s">
        <v>85</v>
      </c>
      <c r="Y94" t="s">
        <v>86</v>
      </c>
      <c r="Z94" t="s">
        <v>85</v>
      </c>
      <c r="AA94" t="s">
        <v>86</v>
      </c>
      <c r="AB94" t="s">
        <v>85</v>
      </c>
      <c r="AC94" t="s">
        <v>86</v>
      </c>
      <c r="AD94" t="s">
        <v>85</v>
      </c>
      <c r="AE94" t="s">
        <v>85</v>
      </c>
      <c r="AF94" t="s">
        <v>85</v>
      </c>
      <c r="AG94" t="s">
        <v>85</v>
      </c>
      <c r="AH94" t="s">
        <v>85</v>
      </c>
      <c r="AI94" t="s">
        <v>86</v>
      </c>
      <c r="AJ94" t="s">
        <v>85</v>
      </c>
      <c r="AK94" t="s">
        <v>85</v>
      </c>
      <c r="AL94" t="s">
        <v>85</v>
      </c>
      <c r="AM94" t="s">
        <v>86</v>
      </c>
      <c r="AN94" t="s">
        <v>85</v>
      </c>
      <c r="AO94" t="s">
        <v>86</v>
      </c>
      <c r="AP94" t="s">
        <v>86</v>
      </c>
      <c r="AQ94" s="11" t="s">
        <v>406</v>
      </c>
      <c r="AR94">
        <v>0</v>
      </c>
      <c r="AS94" t="s">
        <v>85</v>
      </c>
      <c r="AT94" s="12" t="s">
        <v>87</v>
      </c>
      <c r="AU94" s="12" t="s">
        <v>106</v>
      </c>
      <c r="AV94" s="12" t="s">
        <v>107</v>
      </c>
      <c r="AW94" s="12" t="s">
        <v>108</v>
      </c>
      <c r="AX94" s="12" t="s">
        <v>109</v>
      </c>
      <c r="AY94" t="s">
        <v>88</v>
      </c>
      <c r="AZ94" s="499">
        <v>45832</v>
      </c>
      <c r="BA94" t="s">
        <v>127</v>
      </c>
      <c r="BB94" s="14" t="s">
        <v>196</v>
      </c>
      <c r="BC94" s="12" t="s">
        <v>196</v>
      </c>
      <c r="BD94" s="15" t="s">
        <v>90</v>
      </c>
      <c r="BE94" s="15">
        <v>0</v>
      </c>
      <c r="BF94" s="15" t="s">
        <v>278</v>
      </c>
    </row>
    <row r="95" spans="1:58" ht="75" customHeight="1" x14ac:dyDescent="0.25">
      <c r="A95">
        <v>10</v>
      </c>
      <c r="B95" s="18" t="s">
        <v>73</v>
      </c>
      <c r="C95" t="s">
        <v>240</v>
      </c>
      <c r="D95" t="s">
        <v>241</v>
      </c>
      <c r="E95" t="s">
        <v>242</v>
      </c>
      <c r="F95" t="s">
        <v>77</v>
      </c>
      <c r="G95" t="s">
        <v>78</v>
      </c>
      <c r="H95" t="s">
        <v>210</v>
      </c>
      <c r="I95" t="s">
        <v>80</v>
      </c>
      <c r="J95" t="s">
        <v>243</v>
      </c>
      <c r="K95" t="s">
        <v>244</v>
      </c>
      <c r="L95" t="s">
        <v>244</v>
      </c>
      <c r="M95" t="s">
        <v>244</v>
      </c>
      <c r="N95" t="s">
        <v>244</v>
      </c>
      <c r="O95" t="s">
        <v>143</v>
      </c>
      <c r="P95" t="s">
        <v>143</v>
      </c>
      <c r="Q95" t="s">
        <v>245</v>
      </c>
      <c r="AT95" s="12" t="s">
        <v>87</v>
      </c>
      <c r="AU95" s="12" t="s">
        <v>106</v>
      </c>
      <c r="AV95" s="12" t="s">
        <v>107</v>
      </c>
      <c r="AW95" s="12" t="s">
        <v>108</v>
      </c>
      <c r="AX95" s="12" t="s">
        <v>109</v>
      </c>
      <c r="AY95" t="s">
        <v>88</v>
      </c>
      <c r="AZ95" s="499">
        <v>45957</v>
      </c>
      <c r="BA95" t="s">
        <v>89</v>
      </c>
      <c r="BB95" s="14" t="s">
        <v>196</v>
      </c>
      <c r="BC95" s="12" t="s">
        <v>196</v>
      </c>
      <c r="BD95" s="15" t="s">
        <v>196</v>
      </c>
      <c r="BE95" s="15">
        <v>0</v>
      </c>
      <c r="BF95" s="15" t="s">
        <v>278</v>
      </c>
    </row>
    <row r="96" spans="1:58" ht="75" customHeight="1" x14ac:dyDescent="0.25">
      <c r="A96">
        <v>11</v>
      </c>
      <c r="B96" s="18" t="s">
        <v>73</v>
      </c>
      <c r="C96" t="s">
        <v>74</v>
      </c>
      <c r="D96" t="s">
        <v>241</v>
      </c>
      <c r="E96" t="s">
        <v>246</v>
      </c>
      <c r="F96" t="s">
        <v>77</v>
      </c>
      <c r="G96" t="s">
        <v>78</v>
      </c>
      <c r="H96" t="s">
        <v>96</v>
      </c>
      <c r="I96" t="s">
        <v>80</v>
      </c>
      <c r="J96" t="s">
        <v>243</v>
      </c>
      <c r="K96" t="s">
        <v>244</v>
      </c>
      <c r="L96" t="s">
        <v>244</v>
      </c>
      <c r="M96" t="s">
        <v>244</v>
      </c>
      <c r="N96" t="s">
        <v>244</v>
      </c>
      <c r="O96" t="s">
        <v>143</v>
      </c>
      <c r="P96" t="s">
        <v>143</v>
      </c>
      <c r="Q96" t="s">
        <v>247</v>
      </c>
      <c r="AT96" s="12" t="s">
        <v>87</v>
      </c>
      <c r="AU96" s="12" t="s">
        <v>106</v>
      </c>
      <c r="AV96" s="12" t="s">
        <v>107</v>
      </c>
      <c r="AW96" s="12" t="s">
        <v>108</v>
      </c>
      <c r="AX96" s="12" t="s">
        <v>109</v>
      </c>
      <c r="AY96" t="s">
        <v>88</v>
      </c>
      <c r="AZ96" s="499">
        <v>45957</v>
      </c>
      <c r="BA96" t="s">
        <v>89</v>
      </c>
      <c r="BB96" s="14" t="s">
        <v>196</v>
      </c>
      <c r="BC96" s="12" t="s">
        <v>90</v>
      </c>
      <c r="BD96" s="15" t="s">
        <v>99</v>
      </c>
      <c r="BE96" s="15">
        <v>0</v>
      </c>
      <c r="BF96" s="15" t="s">
        <v>278</v>
      </c>
    </row>
    <row r="97" spans="1:58" ht="75" customHeight="1" x14ac:dyDescent="0.25">
      <c r="A97">
        <v>12</v>
      </c>
      <c r="B97" s="18" t="s">
        <v>73</v>
      </c>
      <c r="C97" t="s">
        <v>248</v>
      </c>
      <c r="D97" t="s">
        <v>249</v>
      </c>
      <c r="E97" t="s">
        <v>250</v>
      </c>
      <c r="F97" t="s">
        <v>77</v>
      </c>
      <c r="G97" t="s">
        <v>209</v>
      </c>
      <c r="H97" t="s">
        <v>79</v>
      </c>
      <c r="I97" t="s">
        <v>80</v>
      </c>
      <c r="J97" t="s">
        <v>243</v>
      </c>
      <c r="K97" t="s">
        <v>244</v>
      </c>
      <c r="L97" t="s">
        <v>244</v>
      </c>
      <c r="M97" t="s">
        <v>244</v>
      </c>
      <c r="N97" t="s">
        <v>244</v>
      </c>
      <c r="O97" t="s">
        <v>194</v>
      </c>
      <c r="P97" t="s">
        <v>194</v>
      </c>
      <c r="Q97" t="s">
        <v>251</v>
      </c>
      <c r="AT97" s="12" t="s">
        <v>87</v>
      </c>
      <c r="AU97" s="12" t="s">
        <v>106</v>
      </c>
      <c r="AV97" s="12" t="s">
        <v>107</v>
      </c>
      <c r="AW97" s="12" t="s">
        <v>108</v>
      </c>
      <c r="AX97" s="12" t="s">
        <v>109</v>
      </c>
      <c r="AY97" t="s">
        <v>252</v>
      </c>
      <c r="AZ97" s="499">
        <v>45957</v>
      </c>
      <c r="BA97" t="s">
        <v>89</v>
      </c>
      <c r="BB97" s="14" t="s">
        <v>196</v>
      </c>
      <c r="BC97" s="12" t="s">
        <v>196</v>
      </c>
      <c r="BD97" s="15" t="s">
        <v>196</v>
      </c>
      <c r="BE97" s="15">
        <v>0</v>
      </c>
      <c r="BF97" s="15" t="s">
        <v>278</v>
      </c>
    </row>
    <row r="98" spans="1:58" ht="75" customHeight="1" x14ac:dyDescent="0.25">
      <c r="A98">
        <v>13</v>
      </c>
      <c r="B98" s="18" t="s">
        <v>73</v>
      </c>
      <c r="C98" t="s">
        <v>74</v>
      </c>
      <c r="D98" t="s">
        <v>253</v>
      </c>
      <c r="E98" t="s">
        <v>254</v>
      </c>
      <c r="F98" t="s">
        <v>77</v>
      </c>
      <c r="G98" t="s">
        <v>78</v>
      </c>
      <c r="H98" t="s">
        <v>79</v>
      </c>
      <c r="I98" t="s">
        <v>164</v>
      </c>
      <c r="J98" t="s">
        <v>255</v>
      </c>
      <c r="K98" t="s">
        <v>244</v>
      </c>
      <c r="L98" t="s">
        <v>244</v>
      </c>
      <c r="M98" t="s">
        <v>244</v>
      </c>
      <c r="N98" t="s">
        <v>244</v>
      </c>
      <c r="O98" t="s">
        <v>93</v>
      </c>
      <c r="P98" t="s">
        <v>93</v>
      </c>
      <c r="Q98" t="s">
        <v>121</v>
      </c>
      <c r="AT98" s="12" t="s">
        <v>97</v>
      </c>
      <c r="AU98" s="12" t="s">
        <v>97</v>
      </c>
      <c r="AV98" s="12" t="s">
        <v>110</v>
      </c>
      <c r="AW98" s="12" t="s">
        <v>111</v>
      </c>
      <c r="AX98" s="12" t="s">
        <v>112</v>
      </c>
      <c r="AY98" t="s">
        <v>98</v>
      </c>
      <c r="AZ98" s="499">
        <v>45957</v>
      </c>
      <c r="BA98" t="s">
        <v>256</v>
      </c>
      <c r="BB98" s="14" t="s">
        <v>99</v>
      </c>
      <c r="BC98" s="12" t="s">
        <v>90</v>
      </c>
      <c r="BD98" s="15" t="s">
        <v>90</v>
      </c>
      <c r="BE98" s="15">
        <v>0</v>
      </c>
      <c r="BF98" s="15" t="s">
        <v>279</v>
      </c>
    </row>
    <row r="99" spans="1:58" ht="75" customHeight="1" x14ac:dyDescent="0.25">
      <c r="A99">
        <v>14</v>
      </c>
      <c r="B99" s="18" t="s">
        <v>73</v>
      </c>
      <c r="C99" t="s">
        <v>74</v>
      </c>
      <c r="D99" t="s">
        <v>257</v>
      </c>
      <c r="E99" t="s">
        <v>258</v>
      </c>
      <c r="F99" t="s">
        <v>77</v>
      </c>
      <c r="G99" t="s">
        <v>78</v>
      </c>
      <c r="H99" t="s">
        <v>210</v>
      </c>
      <c r="I99" t="s">
        <v>80</v>
      </c>
      <c r="J99" t="s">
        <v>243</v>
      </c>
      <c r="K99" t="s">
        <v>244</v>
      </c>
      <c r="L99" t="s">
        <v>244</v>
      </c>
      <c r="M99" t="s">
        <v>244</v>
      </c>
      <c r="N99" t="s">
        <v>82</v>
      </c>
      <c r="O99" t="s">
        <v>194</v>
      </c>
      <c r="P99" t="s">
        <v>194</v>
      </c>
      <c r="Q99" t="s">
        <v>219</v>
      </c>
      <c r="AT99" s="12" t="s">
        <v>97</v>
      </c>
      <c r="AU99" s="12" t="s">
        <v>97</v>
      </c>
      <c r="AV99" s="12" t="s">
        <v>110</v>
      </c>
      <c r="AW99" s="12" t="s">
        <v>111</v>
      </c>
      <c r="AX99" s="12" t="s">
        <v>112</v>
      </c>
      <c r="AY99" t="s">
        <v>88</v>
      </c>
      <c r="AZ99" s="499">
        <v>45957</v>
      </c>
      <c r="BA99" t="s">
        <v>256</v>
      </c>
      <c r="BB99" s="14" t="s">
        <v>99</v>
      </c>
      <c r="BC99" s="12" t="s">
        <v>99</v>
      </c>
      <c r="BD99" s="15" t="s">
        <v>99</v>
      </c>
      <c r="BE99" s="15">
        <v>0</v>
      </c>
      <c r="BF99" s="15" t="s">
        <v>279</v>
      </c>
    </row>
    <row r="100" spans="1:58" ht="75" customHeight="1" x14ac:dyDescent="0.25">
      <c r="A100">
        <v>15</v>
      </c>
      <c r="B100" s="18" t="s">
        <v>73</v>
      </c>
      <c r="C100" t="s">
        <v>74</v>
      </c>
      <c r="D100" t="s">
        <v>259</v>
      </c>
      <c r="E100" t="s">
        <v>259</v>
      </c>
      <c r="F100" t="s">
        <v>77</v>
      </c>
      <c r="G100" t="s">
        <v>78</v>
      </c>
      <c r="H100" t="s">
        <v>79</v>
      </c>
      <c r="I100" t="s">
        <v>164</v>
      </c>
      <c r="J100" t="s">
        <v>255</v>
      </c>
      <c r="K100" t="s">
        <v>244</v>
      </c>
      <c r="L100" t="s">
        <v>244</v>
      </c>
      <c r="M100" t="s">
        <v>244</v>
      </c>
      <c r="N100" t="s">
        <v>244</v>
      </c>
      <c r="O100" t="s">
        <v>93</v>
      </c>
      <c r="P100" t="s">
        <v>93</v>
      </c>
      <c r="Q100" t="s">
        <v>121</v>
      </c>
      <c r="AT100" s="12" t="s">
        <v>97</v>
      </c>
      <c r="AU100" s="12" t="s">
        <v>97</v>
      </c>
      <c r="AV100" s="12" t="s">
        <v>110</v>
      </c>
      <c r="AW100" s="12" t="s">
        <v>111</v>
      </c>
      <c r="AX100" s="12" t="s">
        <v>112</v>
      </c>
      <c r="AY100" t="s">
        <v>252</v>
      </c>
      <c r="AZ100" s="499">
        <v>45957</v>
      </c>
      <c r="BA100" t="s">
        <v>256</v>
      </c>
      <c r="BB100" s="14" t="s">
        <v>99</v>
      </c>
      <c r="BC100" s="12" t="s">
        <v>99</v>
      </c>
      <c r="BD100" s="15" t="s">
        <v>99</v>
      </c>
      <c r="BE100" s="15">
        <v>0</v>
      </c>
      <c r="BF100" s="15" t="s">
        <v>279</v>
      </c>
    </row>
    <row r="101" spans="1:58" ht="75" customHeight="1" x14ac:dyDescent="0.25">
      <c r="A101">
        <v>16</v>
      </c>
      <c r="B101" s="18" t="s">
        <v>73</v>
      </c>
      <c r="C101" t="s">
        <v>248</v>
      </c>
      <c r="D101" t="s">
        <v>260</v>
      </c>
      <c r="E101" t="s">
        <v>261</v>
      </c>
      <c r="F101" t="s">
        <v>77</v>
      </c>
      <c r="G101" t="s">
        <v>209</v>
      </c>
      <c r="H101" t="s">
        <v>79</v>
      </c>
      <c r="I101" t="s">
        <v>80</v>
      </c>
      <c r="J101" t="s">
        <v>243</v>
      </c>
      <c r="K101" t="s">
        <v>244</v>
      </c>
      <c r="L101" t="s">
        <v>244</v>
      </c>
      <c r="M101" t="s">
        <v>244</v>
      </c>
      <c r="N101" t="s">
        <v>244</v>
      </c>
      <c r="O101" t="s">
        <v>194</v>
      </c>
      <c r="P101" t="s">
        <v>194</v>
      </c>
      <c r="Q101" t="s">
        <v>173</v>
      </c>
      <c r="AT101" s="12" t="s">
        <v>262</v>
      </c>
      <c r="AU101" s="12" t="s">
        <v>263</v>
      </c>
      <c r="AV101" s="12" t="s">
        <v>280</v>
      </c>
      <c r="AW101" s="12" t="s">
        <v>281</v>
      </c>
      <c r="AX101" s="12" t="s">
        <v>282</v>
      </c>
      <c r="AY101" t="s">
        <v>252</v>
      </c>
      <c r="AZ101" s="499">
        <v>45957</v>
      </c>
      <c r="BA101" t="s">
        <v>256</v>
      </c>
      <c r="BB101" s="14" t="b">
        <v>0</v>
      </c>
      <c r="BC101" s="12" t="s">
        <v>196</v>
      </c>
      <c r="BD101" s="15" t="s">
        <v>196</v>
      </c>
      <c r="BE101" s="15">
        <v>0</v>
      </c>
      <c r="BF101" s="15" t="s">
        <v>278</v>
      </c>
    </row>
    <row r="102" spans="1:58" ht="75" customHeight="1" x14ac:dyDescent="0.25">
      <c r="A102">
        <v>17</v>
      </c>
      <c r="B102" s="18" t="s">
        <v>73</v>
      </c>
      <c r="C102" t="s">
        <v>74</v>
      </c>
      <c r="D102" t="s">
        <v>264</v>
      </c>
      <c r="E102" t="s">
        <v>265</v>
      </c>
      <c r="F102" t="s">
        <v>77</v>
      </c>
      <c r="G102" t="s">
        <v>78</v>
      </c>
      <c r="H102" t="s">
        <v>210</v>
      </c>
      <c r="I102" t="s">
        <v>80</v>
      </c>
      <c r="J102" t="s">
        <v>255</v>
      </c>
      <c r="K102" t="s">
        <v>244</v>
      </c>
      <c r="L102" t="s">
        <v>244</v>
      </c>
      <c r="M102" t="s">
        <v>244</v>
      </c>
      <c r="N102" t="s">
        <v>244</v>
      </c>
      <c r="O102" t="s">
        <v>194</v>
      </c>
      <c r="P102" t="s">
        <v>194</v>
      </c>
      <c r="Q102" t="s">
        <v>173</v>
      </c>
      <c r="AT102" s="12" t="s">
        <v>87</v>
      </c>
      <c r="AU102" s="12" t="s">
        <v>106</v>
      </c>
      <c r="AV102" s="12" t="s">
        <v>107</v>
      </c>
      <c r="AW102" s="12" t="s">
        <v>108</v>
      </c>
      <c r="AX102" s="12" t="s">
        <v>109</v>
      </c>
      <c r="AY102" t="s">
        <v>252</v>
      </c>
      <c r="AZ102" s="499">
        <v>45957</v>
      </c>
      <c r="BA102" t="s">
        <v>256</v>
      </c>
      <c r="BB102" s="14" t="s">
        <v>196</v>
      </c>
      <c r="BC102" s="12" t="s">
        <v>99</v>
      </c>
      <c r="BD102" s="15" t="s">
        <v>99</v>
      </c>
      <c r="BE102" s="15">
        <v>0</v>
      </c>
      <c r="BF102" s="15" t="s">
        <v>278</v>
      </c>
    </row>
    <row r="103" spans="1:58" ht="75" customHeight="1" x14ac:dyDescent="0.25">
      <c r="A103">
        <v>18</v>
      </c>
      <c r="B103" s="18" t="s">
        <v>73</v>
      </c>
      <c r="C103" t="s">
        <v>74</v>
      </c>
      <c r="D103" t="s">
        <v>266</v>
      </c>
      <c r="E103" t="s">
        <v>267</v>
      </c>
      <c r="F103" t="s">
        <v>77</v>
      </c>
      <c r="G103" t="s">
        <v>78</v>
      </c>
      <c r="H103" t="s">
        <v>210</v>
      </c>
      <c r="I103" t="s">
        <v>80</v>
      </c>
      <c r="J103" t="s">
        <v>268</v>
      </c>
      <c r="K103" t="s">
        <v>244</v>
      </c>
      <c r="L103" t="s">
        <v>244</v>
      </c>
      <c r="M103" t="s">
        <v>244</v>
      </c>
      <c r="N103" t="s">
        <v>244</v>
      </c>
      <c r="O103" t="s">
        <v>125</v>
      </c>
      <c r="P103" t="s">
        <v>125</v>
      </c>
      <c r="Q103" t="s">
        <v>247</v>
      </c>
      <c r="AT103" s="12" t="s">
        <v>87</v>
      </c>
      <c r="AU103" s="12" t="s">
        <v>106</v>
      </c>
      <c r="AV103" s="12" t="s">
        <v>107</v>
      </c>
      <c r="AW103" s="12" t="s">
        <v>108</v>
      </c>
      <c r="AX103" s="12" t="s">
        <v>109</v>
      </c>
      <c r="AY103" t="s">
        <v>88</v>
      </c>
      <c r="AZ103" s="499">
        <v>45961</v>
      </c>
      <c r="BA103" t="s">
        <v>256</v>
      </c>
      <c r="BB103" s="14" t="s">
        <v>196</v>
      </c>
      <c r="BC103" s="12" t="s">
        <v>99</v>
      </c>
      <c r="BD103" s="15" t="s">
        <v>99</v>
      </c>
      <c r="BE103" s="15">
        <v>0</v>
      </c>
      <c r="BF103" s="15" t="s">
        <v>278</v>
      </c>
    </row>
    <row r="104" spans="1:58" ht="75" customHeight="1" x14ac:dyDescent="0.25">
      <c r="A104">
        <v>19</v>
      </c>
      <c r="B104" s="18" t="s">
        <v>73</v>
      </c>
      <c r="C104" t="s">
        <v>74</v>
      </c>
      <c r="D104" t="s">
        <v>269</v>
      </c>
      <c r="E104" t="s">
        <v>270</v>
      </c>
      <c r="F104" t="s">
        <v>77</v>
      </c>
      <c r="G104" t="s">
        <v>78</v>
      </c>
      <c r="H104" t="s">
        <v>96</v>
      </c>
      <c r="I104" t="s">
        <v>80</v>
      </c>
      <c r="J104" t="s">
        <v>243</v>
      </c>
      <c r="K104" t="s">
        <v>244</v>
      </c>
      <c r="L104" t="s">
        <v>244</v>
      </c>
      <c r="M104" t="s">
        <v>244</v>
      </c>
      <c r="N104" t="s">
        <v>244</v>
      </c>
      <c r="O104" t="s">
        <v>143</v>
      </c>
      <c r="P104" t="s">
        <v>143</v>
      </c>
      <c r="Q104" t="s">
        <v>247</v>
      </c>
      <c r="AT104" s="12" t="s">
        <v>87</v>
      </c>
      <c r="AU104" s="12" t="s">
        <v>106</v>
      </c>
      <c r="AV104" s="12" t="s">
        <v>107</v>
      </c>
      <c r="AW104" s="12" t="s">
        <v>108</v>
      </c>
      <c r="AX104" s="12" t="s">
        <v>109</v>
      </c>
      <c r="AY104" t="s">
        <v>252</v>
      </c>
      <c r="AZ104" s="499">
        <v>45979</v>
      </c>
      <c r="BA104" t="s">
        <v>256</v>
      </c>
      <c r="BB104" s="14" t="s">
        <v>196</v>
      </c>
      <c r="BC104" s="12" t="s">
        <v>90</v>
      </c>
      <c r="BD104" s="15" t="s">
        <v>90</v>
      </c>
      <c r="BE104" s="15">
        <v>0</v>
      </c>
      <c r="BF104" s="15" t="s">
        <v>278</v>
      </c>
    </row>
    <row r="105" spans="1:58" ht="75" customHeight="1" x14ac:dyDescent="0.25">
      <c r="A105">
        <v>20</v>
      </c>
      <c r="B105" s="18" t="s">
        <v>73</v>
      </c>
      <c r="C105" t="s">
        <v>74</v>
      </c>
      <c r="D105" t="s">
        <v>271</v>
      </c>
      <c r="E105" t="s">
        <v>272</v>
      </c>
      <c r="F105" t="s">
        <v>77</v>
      </c>
      <c r="G105" t="s">
        <v>78</v>
      </c>
      <c r="H105" t="s">
        <v>96</v>
      </c>
      <c r="I105" t="s">
        <v>80</v>
      </c>
      <c r="J105" t="s">
        <v>268</v>
      </c>
      <c r="K105" t="s">
        <v>244</v>
      </c>
      <c r="L105" t="s">
        <v>244</v>
      </c>
      <c r="M105" t="s">
        <v>244</v>
      </c>
      <c r="N105" t="s">
        <v>244</v>
      </c>
      <c r="O105" t="s">
        <v>125</v>
      </c>
      <c r="P105" t="s">
        <v>125</v>
      </c>
      <c r="Q105" t="s">
        <v>247</v>
      </c>
      <c r="AT105" s="12" t="s">
        <v>87</v>
      </c>
      <c r="AU105" s="12" t="s">
        <v>106</v>
      </c>
      <c r="AV105" s="12" t="s">
        <v>107</v>
      </c>
      <c r="AW105" s="12" t="s">
        <v>108</v>
      </c>
      <c r="AX105" s="12" t="s">
        <v>109</v>
      </c>
      <c r="AY105" t="s">
        <v>252</v>
      </c>
      <c r="AZ105" s="499">
        <v>45979</v>
      </c>
      <c r="BA105" t="s">
        <v>256</v>
      </c>
      <c r="BB105" s="14" t="s">
        <v>196</v>
      </c>
      <c r="BC105" s="12" t="s">
        <v>90</v>
      </c>
      <c r="BD105" s="15" t="s">
        <v>90</v>
      </c>
      <c r="BE105" s="15">
        <v>0</v>
      </c>
      <c r="BF105" s="15" t="s">
        <v>278</v>
      </c>
    </row>
    <row r="106" spans="1:58" ht="75" customHeight="1" x14ac:dyDescent="0.25">
      <c r="A106">
        <v>21</v>
      </c>
      <c r="B106" s="18" t="s">
        <v>73</v>
      </c>
      <c r="C106" t="s">
        <v>74</v>
      </c>
      <c r="D106" t="s">
        <v>273</v>
      </c>
      <c r="E106" t="s">
        <v>274</v>
      </c>
      <c r="F106" t="s">
        <v>77</v>
      </c>
      <c r="G106" t="s">
        <v>78</v>
      </c>
      <c r="H106" t="s">
        <v>96</v>
      </c>
      <c r="I106" t="s">
        <v>80</v>
      </c>
      <c r="J106" t="s">
        <v>275</v>
      </c>
      <c r="K106" t="s">
        <v>244</v>
      </c>
      <c r="L106" t="s">
        <v>244</v>
      </c>
      <c r="M106" t="s">
        <v>244</v>
      </c>
      <c r="N106" t="s">
        <v>244</v>
      </c>
      <c r="O106" t="s">
        <v>125</v>
      </c>
      <c r="P106" t="s">
        <v>125</v>
      </c>
      <c r="Q106" t="s">
        <v>247</v>
      </c>
      <c r="AT106" s="12" t="s">
        <v>87</v>
      </c>
      <c r="AU106" s="12" t="s">
        <v>106</v>
      </c>
      <c r="AV106" s="12" t="s">
        <v>107</v>
      </c>
      <c r="AW106" s="12" t="s">
        <v>108</v>
      </c>
      <c r="AX106" s="12" t="s">
        <v>109</v>
      </c>
      <c r="AY106" t="s">
        <v>252</v>
      </c>
      <c r="AZ106" s="499">
        <v>45979</v>
      </c>
      <c r="BA106" t="s">
        <v>256</v>
      </c>
      <c r="BB106" s="14" t="s">
        <v>196</v>
      </c>
      <c r="BC106" s="12" t="s">
        <v>90</v>
      </c>
      <c r="BD106" s="15" t="s">
        <v>90</v>
      </c>
      <c r="BE106" s="15">
        <v>0</v>
      </c>
      <c r="BF106" s="15" t="s">
        <v>278</v>
      </c>
    </row>
    <row r="107" spans="1:58" ht="75" customHeight="1" x14ac:dyDescent="0.25">
      <c r="A107">
        <v>22</v>
      </c>
      <c r="B107" s="18" t="s">
        <v>73</v>
      </c>
      <c r="C107" t="s">
        <v>74</v>
      </c>
      <c r="D107" t="s">
        <v>276</v>
      </c>
      <c r="E107" t="s">
        <v>274</v>
      </c>
      <c r="F107" t="s">
        <v>77</v>
      </c>
      <c r="G107" t="s">
        <v>78</v>
      </c>
      <c r="H107" t="s">
        <v>96</v>
      </c>
      <c r="I107" t="s">
        <v>80</v>
      </c>
      <c r="J107" t="s">
        <v>268</v>
      </c>
      <c r="K107" t="s">
        <v>244</v>
      </c>
      <c r="L107" t="s">
        <v>244</v>
      </c>
      <c r="M107" t="s">
        <v>244</v>
      </c>
      <c r="N107" t="s">
        <v>244</v>
      </c>
      <c r="O107" t="s">
        <v>125</v>
      </c>
      <c r="P107" t="s">
        <v>125</v>
      </c>
      <c r="Q107" t="s">
        <v>247</v>
      </c>
      <c r="AT107" s="12" t="s">
        <v>87</v>
      </c>
      <c r="AU107" s="12" t="s">
        <v>106</v>
      </c>
      <c r="AV107" s="12" t="s">
        <v>107</v>
      </c>
      <c r="AW107" s="12" t="s">
        <v>108</v>
      </c>
      <c r="AX107" s="12" t="s">
        <v>109</v>
      </c>
      <c r="AY107" t="s">
        <v>252</v>
      </c>
      <c r="AZ107" s="499">
        <v>45979</v>
      </c>
      <c r="BA107" t="s">
        <v>256</v>
      </c>
      <c r="BB107" s="14" t="s">
        <v>196</v>
      </c>
      <c r="BC107" s="12" t="s">
        <v>90</v>
      </c>
      <c r="BD107" s="15" t="s">
        <v>90</v>
      </c>
      <c r="BE107" s="15">
        <v>0</v>
      </c>
      <c r="BF107" s="15" t="s">
        <v>278</v>
      </c>
    </row>
  </sheetData>
  <protectedRanges>
    <protectedRange sqref="BB3" name="Rango4"/>
    <protectedRange sqref="AT8:AT18" name="Rango5"/>
    <protectedRange sqref="BG8:BG18" name="Rango3_2"/>
    <protectedRange sqref="BB8:BD18" name="Rango4_2"/>
  </protectedRanges>
  <conditionalFormatting sqref="A8:Q18 AY8:BA18">
    <cfRule type="cellIs" dxfId="27" priority="288" operator="equal">
      <formula>""</formula>
    </cfRule>
  </conditionalFormatting>
  <conditionalFormatting sqref="R8:AB8">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olorScale" priority="273">
      <colorScale>
        <cfvo type="min"/>
        <cfvo type="max"/>
        <color theme="9" tint="0.39997558519241921"/>
        <color rgb="FFFF0000"/>
      </colorScale>
    </cfRule>
    <cfRule type="colorScale" priority="274">
      <colorScale>
        <cfvo type="min"/>
        <cfvo type="max"/>
        <color theme="9"/>
        <color rgb="FFFF0000"/>
      </colorScale>
    </cfRule>
    <cfRule type="colorScale" priority="275">
      <colorScale>
        <cfvo type="min"/>
        <cfvo type="max"/>
        <color theme="9" tint="0.39997558519241921"/>
        <color rgb="FFFF0000"/>
      </colorScale>
    </cfRule>
    <cfRule type="colorScale" priority="276">
      <colorScale>
        <cfvo type="min"/>
        <cfvo type="max"/>
        <color theme="9" tint="0.39997558519241921"/>
        <color rgb="FFFF0000"/>
      </colorScale>
    </cfRule>
    <cfRule type="colorScale" priority="277">
      <colorScale>
        <cfvo type="min"/>
        <cfvo type="max"/>
        <color theme="9"/>
        <color rgb="FFFF0000"/>
      </colorScale>
    </cfRule>
    <cfRule type="colorScale" priority="278">
      <colorScale>
        <cfvo type="min"/>
        <cfvo type="max"/>
        <color theme="9" tint="0.39997558519241921"/>
        <color rgb="FFFF0000"/>
      </colorScale>
    </cfRule>
    <cfRule type="colorScale" priority="279">
      <colorScale>
        <cfvo type="min"/>
        <cfvo type="max"/>
        <color theme="9" tint="0.39997558519241921"/>
        <color rgb="FFFF0000"/>
      </colorScale>
    </cfRule>
    <cfRule type="colorScale" priority="280">
      <colorScale>
        <cfvo type="min"/>
        <cfvo type="max"/>
        <color theme="9"/>
        <color rgb="FFFF0000"/>
      </colorScale>
    </cfRule>
    <cfRule type="colorScale" priority="281">
      <colorScale>
        <cfvo type="min"/>
        <cfvo type="max"/>
        <color theme="9" tint="0.39997558519241921"/>
        <color rgb="FFFF0000"/>
      </colorScale>
    </cfRule>
    <cfRule type="cellIs" dxfId="26" priority="282" operator="equal">
      <formula>""</formula>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onditionalFormatting>
  <conditionalFormatting sqref="R9:AB9">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ellIs" dxfId="25" priority="219" operator="equal">
      <formula>""</formula>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onditionalFormatting>
  <conditionalFormatting sqref="R10:AP10">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olorScale" priority="94">
      <colorScale>
        <cfvo type="min"/>
        <cfvo type="max"/>
        <color theme="9" tint="0.39997558519241921"/>
        <color rgb="FFFF0000"/>
      </colorScale>
    </cfRule>
    <cfRule type="colorScale" priority="95">
      <colorScale>
        <cfvo type="min"/>
        <cfvo type="max"/>
        <color theme="9"/>
        <color rgb="FFFF0000"/>
      </colorScale>
    </cfRule>
    <cfRule type="colorScale" priority="96">
      <colorScale>
        <cfvo type="min"/>
        <cfvo type="max"/>
        <color theme="9" tint="0.39997558519241921"/>
        <color rgb="FFFF0000"/>
      </colorScale>
    </cfRule>
    <cfRule type="colorScale" priority="97">
      <colorScale>
        <cfvo type="min"/>
        <cfvo type="max"/>
        <color theme="9" tint="0.39997558519241921"/>
        <color rgb="FFFF0000"/>
      </colorScale>
    </cfRule>
    <cfRule type="colorScale" priority="98">
      <colorScale>
        <cfvo type="min"/>
        <cfvo type="max"/>
        <color theme="9"/>
        <color rgb="FFFF0000"/>
      </colorScale>
    </cfRule>
    <cfRule type="colorScale" priority="99">
      <colorScale>
        <cfvo type="min"/>
        <cfvo type="max"/>
        <color theme="9" tint="0.39997558519241921"/>
        <color rgb="FFFF0000"/>
      </colorScale>
    </cfRule>
    <cfRule type="colorScale" priority="100">
      <colorScale>
        <cfvo type="min"/>
        <cfvo type="max"/>
        <color theme="9" tint="0.39997558519241921"/>
        <color rgb="FFFF0000"/>
      </colorScale>
    </cfRule>
    <cfRule type="colorScale" priority="101">
      <colorScale>
        <cfvo type="min"/>
        <cfvo type="max"/>
        <color theme="9"/>
        <color rgb="FFFF0000"/>
      </colorScale>
    </cfRule>
    <cfRule type="colorScale" priority="102">
      <colorScale>
        <cfvo type="min"/>
        <cfvo type="max"/>
        <color theme="9" tint="0.39997558519241921"/>
        <color rgb="FFFF0000"/>
      </colorScale>
    </cfRule>
    <cfRule type="colorScale" priority="103">
      <colorScale>
        <cfvo type="min"/>
        <cfvo type="max"/>
        <color theme="9" tint="0.39997558519241921"/>
        <color rgb="FFFF0000"/>
      </colorScale>
    </cfRule>
    <cfRule type="colorScale" priority="104">
      <colorScale>
        <cfvo type="min"/>
        <cfvo type="max"/>
        <color theme="9"/>
        <color rgb="FFFF0000"/>
      </colorScale>
    </cfRule>
    <cfRule type="colorScale" priority="105">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fRule type="cellIs" dxfId="24" priority="109" operator="equal">
      <formula>""</formula>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onditionalFormatting>
  <conditionalFormatting sqref="R11:AP11">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fRule type="cellIs" dxfId="23" priority="87" operator="equal">
      <formula>""</formula>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onditionalFormatting>
  <conditionalFormatting sqref="R12:AP12">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fRule type="colorScale" priority="53">
      <colorScale>
        <cfvo type="min"/>
        <cfvo type="max"/>
        <color theme="9" tint="0.39997558519241921"/>
        <color rgb="FFFF0000"/>
      </colorScale>
    </cfRule>
    <cfRule type="colorScale" priority="54">
      <colorScale>
        <cfvo type="min"/>
        <cfvo type="max"/>
        <color theme="9"/>
        <color rgb="FFFF0000"/>
      </colorScale>
    </cfRule>
    <cfRule type="colorScale" priority="55">
      <colorScale>
        <cfvo type="min"/>
        <cfvo type="max"/>
        <color theme="9" tint="0.39997558519241921"/>
        <color rgb="FFFF0000"/>
      </colorScale>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fRule type="cellIs" dxfId="22" priority="65" operator="equal">
      <formula>""</formula>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onditionalFormatting>
  <conditionalFormatting sqref="R13:AP1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21"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R14:AP14">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ellIs" dxfId="20" priority="311" operator="equal">
      <formula>""</formula>
    </cfRule>
    <cfRule type="colorScale" priority="312">
      <colorScale>
        <cfvo type="min"/>
        <cfvo type="max"/>
        <color theme="9" tint="0.39997558519241921"/>
        <color rgb="FFFF0000"/>
      </colorScale>
    </cfRule>
    <cfRule type="colorScale" priority="313">
      <colorScale>
        <cfvo type="min"/>
        <cfvo type="max"/>
        <color theme="9"/>
        <color rgb="FFFF0000"/>
      </colorScale>
    </cfRule>
    <cfRule type="colorScale" priority="314">
      <colorScale>
        <cfvo type="min"/>
        <cfvo type="max"/>
        <color theme="9" tint="0.39997558519241921"/>
        <color rgb="FFFF0000"/>
      </colorScale>
    </cfRule>
  </conditionalFormatting>
  <conditionalFormatting sqref="R15:AP15">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olorScale" priority="160">
      <colorScale>
        <cfvo type="min"/>
        <cfvo type="max"/>
        <color theme="9" tint="0.39997558519241921"/>
        <color rgb="FFFF0000"/>
      </colorScale>
    </cfRule>
    <cfRule type="colorScale" priority="161">
      <colorScale>
        <cfvo type="min"/>
        <cfvo type="max"/>
        <color theme="9"/>
        <color rgb="FFFF0000"/>
      </colorScale>
    </cfRule>
    <cfRule type="colorScale" priority="162">
      <colorScale>
        <cfvo type="min"/>
        <cfvo type="max"/>
        <color theme="9" tint="0.39997558519241921"/>
        <color rgb="FFFF0000"/>
      </colorScale>
    </cfRule>
    <cfRule type="colorScale" priority="163">
      <colorScale>
        <cfvo type="min"/>
        <cfvo type="max"/>
        <color theme="9" tint="0.39997558519241921"/>
        <color rgb="FFFF0000"/>
      </colorScale>
    </cfRule>
    <cfRule type="colorScale" priority="164">
      <colorScale>
        <cfvo type="min"/>
        <cfvo type="max"/>
        <color theme="9"/>
        <color rgb="FFFF0000"/>
      </colorScale>
    </cfRule>
    <cfRule type="colorScale" priority="165">
      <colorScale>
        <cfvo type="min"/>
        <cfvo type="max"/>
        <color theme="9" tint="0.39997558519241921"/>
        <color rgb="FFFF0000"/>
      </colorScale>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fRule type="cellIs" dxfId="19" priority="175" operator="equal">
      <formula>""</formula>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onditionalFormatting>
  <conditionalFormatting sqref="R16:AP16">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olorScale" priority="138">
      <colorScale>
        <cfvo type="min"/>
        <cfvo type="max"/>
        <color theme="9" tint="0.39997558519241921"/>
        <color rgb="FFFF0000"/>
      </colorScale>
    </cfRule>
    <cfRule type="colorScale" priority="139">
      <colorScale>
        <cfvo type="min"/>
        <cfvo type="max"/>
        <color theme="9"/>
        <color rgb="FFFF0000"/>
      </colorScale>
    </cfRule>
    <cfRule type="colorScale" priority="140">
      <colorScale>
        <cfvo type="min"/>
        <cfvo type="max"/>
        <color theme="9" tint="0.39997558519241921"/>
        <color rgb="FFFF0000"/>
      </colorScale>
    </cfRule>
    <cfRule type="colorScale" priority="141">
      <colorScale>
        <cfvo type="min"/>
        <cfvo type="max"/>
        <color theme="9" tint="0.39997558519241921"/>
        <color rgb="FFFF0000"/>
      </colorScale>
    </cfRule>
    <cfRule type="colorScale" priority="142">
      <colorScale>
        <cfvo type="min"/>
        <cfvo type="max"/>
        <color theme="9"/>
        <color rgb="FFFF0000"/>
      </colorScale>
    </cfRule>
    <cfRule type="colorScale" priority="143">
      <colorScale>
        <cfvo type="min"/>
        <cfvo type="max"/>
        <color theme="9" tint="0.39997558519241921"/>
        <color rgb="FFFF0000"/>
      </colorScale>
    </cfRule>
    <cfRule type="colorScale" priority="144">
      <colorScale>
        <cfvo type="min"/>
        <cfvo type="max"/>
        <color theme="9" tint="0.39997558519241921"/>
        <color rgb="FFFF0000"/>
      </colorScale>
    </cfRule>
    <cfRule type="colorScale" priority="145">
      <colorScale>
        <cfvo type="min"/>
        <cfvo type="max"/>
        <color theme="9"/>
        <color rgb="FFFF0000"/>
      </colorScale>
    </cfRule>
    <cfRule type="colorScale" priority="146">
      <colorScale>
        <cfvo type="min"/>
        <cfvo type="max"/>
        <color theme="9" tint="0.39997558519241921"/>
        <color rgb="FFFF0000"/>
      </colorScale>
    </cfRule>
    <cfRule type="colorScale" priority="147">
      <colorScale>
        <cfvo type="min"/>
        <cfvo type="max"/>
        <color theme="9" tint="0.39997558519241921"/>
        <color rgb="FFFF0000"/>
      </colorScale>
    </cfRule>
    <cfRule type="colorScale" priority="148">
      <colorScale>
        <cfvo type="min"/>
        <cfvo type="max"/>
        <color theme="9"/>
        <color rgb="FFFF0000"/>
      </colorScale>
    </cfRule>
    <cfRule type="colorScale" priority="149">
      <colorScale>
        <cfvo type="min"/>
        <cfvo type="max"/>
        <color theme="9" tint="0.39997558519241921"/>
        <color rgb="FFFF0000"/>
      </colorScale>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fRule type="cellIs" dxfId="18" priority="153" operator="equal">
      <formula>""</formula>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onditionalFormatting>
  <conditionalFormatting sqref="R17:AP17">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olorScale" priority="116">
      <colorScale>
        <cfvo type="min"/>
        <cfvo type="max"/>
        <color theme="9" tint="0.39997558519241921"/>
        <color rgb="FFFF0000"/>
      </colorScale>
    </cfRule>
    <cfRule type="colorScale" priority="117">
      <colorScale>
        <cfvo type="min"/>
        <cfvo type="max"/>
        <color theme="9"/>
        <color rgb="FFFF0000"/>
      </colorScale>
    </cfRule>
    <cfRule type="colorScale" priority="118">
      <colorScale>
        <cfvo type="min"/>
        <cfvo type="max"/>
        <color theme="9" tint="0.39997558519241921"/>
        <color rgb="FFFF0000"/>
      </colorScale>
    </cfRule>
    <cfRule type="colorScale" priority="119">
      <colorScale>
        <cfvo type="min"/>
        <cfvo type="max"/>
        <color theme="9" tint="0.39997558519241921"/>
        <color rgb="FFFF0000"/>
      </colorScale>
    </cfRule>
    <cfRule type="colorScale" priority="120">
      <colorScale>
        <cfvo type="min"/>
        <cfvo type="max"/>
        <color theme="9"/>
        <color rgb="FFFF0000"/>
      </colorScale>
    </cfRule>
    <cfRule type="colorScale" priority="121">
      <colorScale>
        <cfvo type="min"/>
        <cfvo type="max"/>
        <color theme="9" tint="0.39997558519241921"/>
        <color rgb="FFFF0000"/>
      </colorScale>
    </cfRule>
    <cfRule type="colorScale" priority="122">
      <colorScale>
        <cfvo type="min"/>
        <cfvo type="max"/>
        <color theme="9" tint="0.39997558519241921"/>
        <color rgb="FFFF0000"/>
      </colorScale>
    </cfRule>
    <cfRule type="colorScale" priority="123">
      <colorScale>
        <cfvo type="min"/>
        <cfvo type="max"/>
        <color theme="9"/>
        <color rgb="FFFF0000"/>
      </colorScale>
    </cfRule>
    <cfRule type="colorScale" priority="124">
      <colorScale>
        <cfvo type="min"/>
        <cfvo type="max"/>
        <color theme="9" tint="0.39997558519241921"/>
        <color rgb="FFFF0000"/>
      </colorScale>
    </cfRule>
    <cfRule type="colorScale" priority="125">
      <colorScale>
        <cfvo type="min"/>
        <cfvo type="max"/>
        <color theme="9" tint="0.39997558519241921"/>
        <color rgb="FFFF0000"/>
      </colorScale>
    </cfRule>
    <cfRule type="colorScale" priority="126">
      <colorScale>
        <cfvo type="min"/>
        <cfvo type="max"/>
        <color theme="9"/>
        <color rgb="FFFF0000"/>
      </colorScale>
    </cfRule>
    <cfRule type="colorScale" priority="127">
      <colorScale>
        <cfvo type="min"/>
        <cfvo type="max"/>
        <color theme="9" tint="0.39997558519241921"/>
        <color rgb="FFFF0000"/>
      </colorScale>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fRule type="cellIs" dxfId="17" priority="131" operator="equal">
      <formula>""</formula>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onditionalFormatting>
  <conditionalFormatting sqref="R18:AP18">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16"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AC8:AC9">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olorScale" priority="254">
      <colorScale>
        <cfvo type="min"/>
        <cfvo type="max"/>
        <color theme="9" tint="0.39997558519241921"/>
        <color rgb="FFFF0000"/>
      </colorScale>
    </cfRule>
    <cfRule type="colorScale" priority="255">
      <colorScale>
        <cfvo type="min"/>
        <cfvo type="max"/>
        <color theme="9"/>
        <color rgb="FFFF0000"/>
      </colorScale>
    </cfRule>
    <cfRule type="colorScale" priority="256">
      <colorScale>
        <cfvo type="min"/>
        <cfvo type="max"/>
        <color theme="9" tint="0.39997558519241921"/>
        <color rgb="FFFF0000"/>
      </colorScale>
    </cfRule>
    <cfRule type="colorScale" priority="257">
      <colorScale>
        <cfvo type="min"/>
        <cfvo type="max"/>
        <color theme="9" tint="0.39997558519241921"/>
        <color rgb="FFFF0000"/>
      </colorScale>
    </cfRule>
    <cfRule type="colorScale" priority="258">
      <colorScale>
        <cfvo type="min"/>
        <cfvo type="max"/>
        <color theme="9"/>
        <color rgb="FFFF0000"/>
      </colorScale>
    </cfRule>
    <cfRule type="colorScale" priority="259">
      <colorScale>
        <cfvo type="min"/>
        <cfvo type="max"/>
        <color theme="9" tint="0.39997558519241921"/>
        <color rgb="FFFF0000"/>
      </colorScale>
    </cfRule>
    <cfRule type="cellIs" dxfId="15" priority="260" operator="equal">
      <formula>""</formula>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onditionalFormatting>
  <conditionalFormatting sqref="AD8:AP8">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ellIs" dxfId="14" priority="241" operator="equal">
      <formula>""</formula>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onditionalFormatting>
  <conditionalFormatting sqref="AD9:AP9">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ellIs" dxfId="13" priority="197" operator="equal">
      <formula>""</formula>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onditionalFormatting>
  <conditionalFormatting sqref="AQ8:AQ18">
    <cfRule type="cellIs" dxfId="12" priority="23" operator="equal">
      <formula>- Privados</formula>
    </cfRule>
  </conditionalFormatting>
  <conditionalFormatting sqref="AS8:AS18">
    <cfRule type="cellIs" dxfId="11" priority="24" operator="equal">
      <formula>"SI"</formula>
    </cfRule>
  </conditionalFormatting>
  <conditionalFormatting sqref="BB3 BB8:BD18">
    <cfRule type="containsText" dxfId="10" priority="289" operator="containsText" text="1">
      <formula>NOT(ISERROR(SEARCH("1",BB3)))</formula>
    </cfRule>
    <cfRule type="containsText" dxfId="9" priority="290" operator="containsText" text="2">
      <formula>NOT(ISERROR(SEARCH("2",BB3)))</formula>
    </cfRule>
    <cfRule type="containsText" dxfId="8" priority="291" operator="containsText" text="3">
      <formula>NOT(ISERROR(SEARCH("3",BB3)))</formula>
    </cfRule>
    <cfRule type="containsText" dxfId="7" priority="292" operator="containsText" text="4">
      <formula>NOT(ISERROR(SEARCH("4",BB3)))</formula>
    </cfRule>
  </conditionalFormatting>
  <conditionalFormatting sqref="BF8:BF18">
    <cfRule type="cellIs" dxfId="6" priority="286" operator="equal">
      <formula>"Crítico"</formula>
    </cfRule>
    <cfRule type="cellIs" dxfId="5" priority="287" operator="equal">
      <formula>"No Crítico"</formula>
    </cfRule>
  </conditionalFormatting>
  <dataValidations count="4">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BABFFC1-5C09-4033-B3FD-D11A7141E1B7}"/>
    <dataValidation allowBlank="1" showInputMessage="1" showErrorMessage="1" prompt="1- No afecta la operación y puede repararse fácilmente._x000a_2- Difícil reparación y pérdidas significativas._x000a_3- No puede repararse y ocasiona pérdidas graves para la institución" sqref="BC5 BC7" xr:uid="{ADEAA379-B9FA-427C-9671-25CD00F63EA6}"/>
    <dataValidation allowBlank="1" showInputMessage="1" showErrorMessage="1" prompt="1- No esenciales, admite interrupción  hasta 30 días_x000a_2- Importante, admite interrupción hasta por 72 horas_x000a_3- Urgente, admite interrupción hasta  24 horas" sqref="BD5" xr:uid="{BB5E6DD1-E182-4BB8-9119-2354261E23FC}"/>
    <dataValidation type="list" allowBlank="1" showInputMessage="1" showErrorMessage="1" sqref="R8:AP18" xr:uid="{1BC2D1AE-1615-4362-BE4F-0638D3A7C17E}">
      <formula1>"SI, NO"</formula1>
    </dataValidation>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12AD-CCBB-4BDC-B95D-C6255B13F2A3}">
  <sheetPr>
    <tabColor theme="7" tint="-0.499984740745262"/>
  </sheetPr>
  <dimension ref="A1:BL37"/>
  <sheetViews>
    <sheetView showGridLines="0" showZeros="0" tabSelected="1" zoomScale="80" zoomScaleNormal="80" workbookViewId="0"/>
  </sheetViews>
  <sheetFormatPr baseColWidth="10" defaultColWidth="0" defaultRowHeight="75" customHeight="1" x14ac:dyDescent="0.25"/>
  <cols>
    <col min="1" max="1" width="7.85546875" customWidth="1"/>
    <col min="2" max="2" width="18.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54.85546875" style="12" customWidth="1"/>
    <col min="19" max="19" width="29.5703125" style="12" customWidth="1"/>
    <col min="20" max="20" width="35" style="12" customWidth="1"/>
    <col min="21" max="21" width="43" style="12" customWidth="1"/>
    <col min="22" max="22" width="29.140625" style="12" customWidth="1"/>
    <col min="23" max="23" width="13.140625" customWidth="1"/>
    <col min="24" max="24" width="16.7109375" style="13" customWidth="1"/>
    <col min="25" max="25" width="17.7109375" customWidth="1"/>
    <col min="26" max="26" width="12.5703125" style="14" customWidth="1"/>
    <col min="27" max="27" width="7.28515625" style="12" customWidth="1"/>
    <col min="28" max="28" width="7.28515625" style="15" customWidth="1"/>
    <col min="29" max="29" width="6.140625" style="15" hidden="1" customWidth="1"/>
    <col min="30" max="30" width="37.28515625" style="16" hidden="1" customWidth="1"/>
    <col min="31" max="31" width="80.28515625" style="16" hidden="1" customWidth="1"/>
    <col min="32" max="35" width="80.28515625" hidden="1" customWidth="1"/>
    <col min="43" max="43" width="19" hidden="1"/>
    <col min="56" max="56" width="6.140625" hidden="1"/>
    <col min="58" max="58" width="37.28515625" hidden="1"/>
    <col min="59" max="64" width="80.28515625" hidden="1"/>
    <col min="65" max="16384" width="10.85546875" hidden="1"/>
  </cols>
  <sheetData>
    <row r="1" spans="1:64" ht="34.5" customHeight="1" x14ac:dyDescent="0.25">
      <c r="A1" s="1"/>
      <c r="B1" s="2"/>
      <c r="C1" s="3"/>
      <c r="D1" s="3"/>
      <c r="E1" s="4"/>
      <c r="F1" s="5"/>
      <c r="G1" s="6"/>
      <c r="H1" s="6"/>
      <c r="I1" s="6"/>
      <c r="J1" s="6"/>
      <c r="K1" s="7"/>
      <c r="L1" s="8" t="s">
        <v>0</v>
      </c>
      <c r="M1" s="9" t="s">
        <v>1</v>
      </c>
      <c r="N1" s="10"/>
    </row>
    <row r="2" spans="1:64" ht="120" customHeight="1" x14ac:dyDescent="0.25">
      <c r="A2" s="17"/>
      <c r="E2" s="19"/>
      <c r="F2" s="20"/>
      <c r="G2" s="21"/>
      <c r="H2" s="21"/>
      <c r="I2" s="22" t="s">
        <v>2</v>
      </c>
      <c r="J2" s="21"/>
      <c r="K2" s="23"/>
      <c r="L2" s="24" t="s">
        <v>3</v>
      </c>
      <c r="M2" s="9">
        <v>3</v>
      </c>
    </row>
    <row r="3" spans="1:64" ht="17.25" customHeight="1" x14ac:dyDescent="0.25">
      <c r="A3" s="25"/>
      <c r="B3" s="26"/>
      <c r="C3" s="27"/>
      <c r="D3" s="27"/>
      <c r="E3" s="28"/>
      <c r="F3" s="29"/>
      <c r="G3" s="30"/>
      <c r="H3" s="30"/>
      <c r="I3" s="30"/>
      <c r="J3" s="30"/>
      <c r="K3" s="31"/>
      <c r="L3" s="24" t="s">
        <v>4</v>
      </c>
      <c r="M3" s="139" t="s">
        <v>419</v>
      </c>
      <c r="Z3" s="32" t="s">
        <v>5</v>
      </c>
    </row>
    <row r="4" spans="1:64" ht="10.5" customHeight="1" x14ac:dyDescent="0.25">
      <c r="A4" s="33"/>
      <c r="B4" s="34"/>
      <c r="C4" s="33"/>
      <c r="D4" s="33"/>
      <c r="E4" s="33"/>
      <c r="F4" s="33"/>
      <c r="G4" s="33"/>
      <c r="H4" s="33"/>
      <c r="I4" s="33"/>
      <c r="J4" s="33"/>
      <c r="K4" s="33"/>
      <c r="L4" s="33"/>
      <c r="M4" s="33"/>
      <c r="N4" s="33"/>
      <c r="O4" s="33"/>
      <c r="P4" s="33"/>
      <c r="Q4" s="33"/>
      <c r="R4" s="36"/>
      <c r="S4" s="36"/>
      <c r="T4" s="36"/>
      <c r="U4" s="36"/>
      <c r="V4" s="36"/>
      <c r="W4" s="33"/>
      <c r="X4" s="37"/>
      <c r="Y4" s="33"/>
      <c r="Z4" s="38"/>
      <c r="AA4" s="36"/>
      <c r="AB4" s="39"/>
      <c r="AC4" s="39"/>
      <c r="AD4" s="40"/>
    </row>
    <row r="5" spans="1:64" s="526" customFormat="1" ht="150" customHeight="1" x14ac:dyDescent="0.25">
      <c r="A5" s="514" t="s">
        <v>14</v>
      </c>
      <c r="B5" s="514" t="s">
        <v>15</v>
      </c>
      <c r="C5" s="514" t="s">
        <v>16</v>
      </c>
      <c r="D5" s="515" t="s">
        <v>17</v>
      </c>
      <c r="E5" s="514" t="s">
        <v>18</v>
      </c>
      <c r="F5" s="516" t="s">
        <v>19</v>
      </c>
      <c r="G5" s="516" t="s">
        <v>20</v>
      </c>
      <c r="H5" s="516" t="s">
        <v>21</v>
      </c>
      <c r="I5" s="516" t="s">
        <v>22</v>
      </c>
      <c r="J5" s="517" t="s">
        <v>23</v>
      </c>
      <c r="K5" s="517" t="s">
        <v>24</v>
      </c>
      <c r="L5" s="518" t="s">
        <v>25</v>
      </c>
      <c r="M5" s="518" t="s">
        <v>26</v>
      </c>
      <c r="N5" s="518" t="s">
        <v>27</v>
      </c>
      <c r="O5" s="518" t="s">
        <v>28</v>
      </c>
      <c r="P5" s="518" t="s">
        <v>29</v>
      </c>
      <c r="Q5" s="518" t="s">
        <v>30</v>
      </c>
      <c r="R5" s="321" t="s">
        <v>59</v>
      </c>
      <c r="S5" s="321" t="s">
        <v>60</v>
      </c>
      <c r="T5" s="321" t="s">
        <v>61</v>
      </c>
      <c r="U5" s="321" t="s">
        <v>62</v>
      </c>
      <c r="V5" s="321" t="s">
        <v>63</v>
      </c>
      <c r="W5" s="322" t="s">
        <v>64</v>
      </c>
      <c r="X5" s="322" t="s">
        <v>65</v>
      </c>
      <c r="Y5" s="322" t="s">
        <v>66</v>
      </c>
      <c r="Z5" s="319" t="s">
        <v>229</v>
      </c>
      <c r="AA5" s="319" t="s">
        <v>230</v>
      </c>
      <c r="AB5" s="319" t="s">
        <v>231</v>
      </c>
      <c r="AC5" s="319" t="s">
        <v>70</v>
      </c>
      <c r="AD5" s="524" t="s">
        <v>72</v>
      </c>
      <c r="AE5" s="525"/>
    </row>
    <row r="6" spans="1:64" s="527" customFormat="1" ht="61.5" customHeight="1" x14ac:dyDescent="0.2">
      <c r="A6" s="512">
        <v>1</v>
      </c>
      <c r="B6" s="502" t="s">
        <v>311</v>
      </c>
      <c r="C6" s="512" t="s">
        <v>74</v>
      </c>
      <c r="D6" s="512" t="s">
        <v>312</v>
      </c>
      <c r="E6" s="523" t="s">
        <v>313</v>
      </c>
      <c r="F6" s="512" t="s">
        <v>77</v>
      </c>
      <c r="G6" s="512" t="s">
        <v>78</v>
      </c>
      <c r="H6" s="523" t="s">
        <v>124</v>
      </c>
      <c r="I6" s="512" t="s">
        <v>80</v>
      </c>
      <c r="J6" s="529">
        <v>46221</v>
      </c>
      <c r="K6" s="512" t="s">
        <v>288</v>
      </c>
      <c r="L6" s="512" t="s">
        <v>288</v>
      </c>
      <c r="M6" s="512" t="s">
        <v>288</v>
      </c>
      <c r="N6" s="512" t="s">
        <v>288</v>
      </c>
      <c r="O6" s="512" t="s">
        <v>143</v>
      </c>
      <c r="P6" s="512" t="s">
        <v>143</v>
      </c>
      <c r="Q6" s="512" t="s">
        <v>314</v>
      </c>
      <c r="R6" s="501" t="s">
        <v>87</v>
      </c>
      <c r="S6" s="501" t="s">
        <v>106</v>
      </c>
      <c r="T6" s="501" t="s">
        <v>107</v>
      </c>
      <c r="U6" s="501" t="s">
        <v>108</v>
      </c>
      <c r="V6" s="501" t="s">
        <v>109</v>
      </c>
      <c r="W6" s="512" t="s">
        <v>88</v>
      </c>
      <c r="X6" s="513">
        <v>46195</v>
      </c>
      <c r="Y6" s="512" t="s">
        <v>89</v>
      </c>
      <c r="Z6" s="521" t="s">
        <v>5</v>
      </c>
      <c r="AA6" s="522" t="s">
        <v>232</v>
      </c>
      <c r="AB6" s="521"/>
      <c r="AC6" s="136">
        <v>0</v>
      </c>
      <c r="AD6" s="117" t="s">
        <v>5</v>
      </c>
    </row>
    <row r="7" spans="1:64" s="527" customFormat="1" ht="78" customHeight="1" x14ac:dyDescent="0.2">
      <c r="A7" s="512">
        <v>2</v>
      </c>
      <c r="B7" s="502" t="s">
        <v>315</v>
      </c>
      <c r="C7" s="512" t="s">
        <v>74</v>
      </c>
      <c r="D7" s="512" t="s">
        <v>316</v>
      </c>
      <c r="E7" s="523" t="s">
        <v>317</v>
      </c>
      <c r="F7" s="512" t="s">
        <v>77</v>
      </c>
      <c r="G7" s="512" t="s">
        <v>78</v>
      </c>
      <c r="H7" s="523" t="s">
        <v>210</v>
      </c>
      <c r="I7" s="512" t="s">
        <v>80</v>
      </c>
      <c r="J7" s="529">
        <v>46221</v>
      </c>
      <c r="K7" s="512" t="s">
        <v>288</v>
      </c>
      <c r="L7" s="512" t="s">
        <v>288</v>
      </c>
      <c r="M7" s="512" t="s">
        <v>288</v>
      </c>
      <c r="N7" s="512" t="s">
        <v>288</v>
      </c>
      <c r="O7" s="512" t="s">
        <v>93</v>
      </c>
      <c r="P7" s="512" t="s">
        <v>93</v>
      </c>
      <c r="Q7" s="512" t="s">
        <v>314</v>
      </c>
      <c r="R7" s="501" t="s">
        <v>262</v>
      </c>
      <c r="S7" s="501">
        <v>0</v>
      </c>
      <c r="T7" s="501" t="s">
        <v>280</v>
      </c>
      <c r="U7" s="501" t="s">
        <v>281</v>
      </c>
      <c r="V7" s="501" t="s">
        <v>282</v>
      </c>
      <c r="W7" s="512" t="s">
        <v>252</v>
      </c>
      <c r="X7" s="513">
        <v>46195</v>
      </c>
      <c r="Y7" s="512" t="s">
        <v>127</v>
      </c>
      <c r="Z7" s="521" t="s">
        <v>5</v>
      </c>
      <c r="AA7" s="522"/>
      <c r="AB7" s="521" t="s">
        <v>232</v>
      </c>
      <c r="AC7" s="136">
        <v>0</v>
      </c>
      <c r="AD7" s="117" t="s">
        <v>5</v>
      </c>
    </row>
    <row r="8" spans="1:64" s="528" customFormat="1" ht="75" customHeight="1" x14ac:dyDescent="0.25">
      <c r="A8" s="503">
        <v>1</v>
      </c>
      <c r="B8" s="503" t="s">
        <v>285</v>
      </c>
      <c r="C8" s="504" t="s">
        <v>181</v>
      </c>
      <c r="D8" s="509" t="s">
        <v>286</v>
      </c>
      <c r="E8" s="504" t="s">
        <v>287</v>
      </c>
      <c r="F8" s="505" t="s">
        <v>77</v>
      </c>
      <c r="G8" s="504" t="s">
        <v>209</v>
      </c>
      <c r="H8" s="504" t="s">
        <v>96</v>
      </c>
      <c r="I8" s="504" t="s">
        <v>80</v>
      </c>
      <c r="J8" s="506">
        <v>46221</v>
      </c>
      <c r="K8" s="506" t="s">
        <v>288</v>
      </c>
      <c r="L8" s="506" t="s">
        <v>288</v>
      </c>
      <c r="M8" s="506" t="s">
        <v>288</v>
      </c>
      <c r="N8" s="506" t="s">
        <v>288</v>
      </c>
      <c r="O8" s="504" t="s">
        <v>143</v>
      </c>
      <c r="P8" s="504" t="s">
        <v>143</v>
      </c>
      <c r="Q8" s="504" t="s">
        <v>173</v>
      </c>
      <c r="R8" s="510" t="s">
        <v>87</v>
      </c>
      <c r="S8" s="511" t="s">
        <v>106</v>
      </c>
      <c r="T8" s="511" t="s">
        <v>107</v>
      </c>
      <c r="U8" s="511" t="s">
        <v>108</v>
      </c>
      <c r="V8" s="511" t="s">
        <v>109</v>
      </c>
      <c r="W8" s="507" t="s">
        <v>98</v>
      </c>
      <c r="X8" s="508">
        <v>46195</v>
      </c>
      <c r="Y8" s="507" t="s">
        <v>127</v>
      </c>
      <c r="Z8" s="519"/>
      <c r="AA8" s="520" t="s">
        <v>232</v>
      </c>
      <c r="AB8" s="520"/>
      <c r="AC8" s="379">
        <v>0</v>
      </c>
      <c r="AF8" s="500"/>
      <c r="AG8" s="500"/>
      <c r="AH8" s="500"/>
      <c r="AI8" s="500"/>
      <c r="AJ8" s="500"/>
      <c r="AK8" s="500"/>
      <c r="AL8" s="500"/>
      <c r="AM8" s="500"/>
      <c r="AN8" s="500"/>
      <c r="AO8" s="500"/>
      <c r="AP8" s="500"/>
      <c r="AQ8" s="500"/>
      <c r="AR8" s="500"/>
      <c r="AS8" s="500"/>
      <c r="AT8" s="500"/>
      <c r="AU8" s="500"/>
      <c r="AV8" s="500"/>
      <c r="AW8" s="500"/>
      <c r="AX8" s="500"/>
      <c r="AY8" s="500"/>
      <c r="AZ8" s="500"/>
      <c r="BA8" s="500"/>
      <c r="BB8" s="500"/>
      <c r="BC8" s="500"/>
      <c r="BD8" s="500"/>
      <c r="BE8" s="500"/>
      <c r="BF8" s="500"/>
      <c r="BG8" s="500"/>
      <c r="BH8" s="500"/>
      <c r="BI8" s="500"/>
      <c r="BJ8" s="500"/>
      <c r="BK8" s="500"/>
      <c r="BL8" s="500"/>
    </row>
    <row r="9" spans="1:64" s="528" customFormat="1" ht="75" customHeight="1" x14ac:dyDescent="0.25">
      <c r="A9" s="512">
        <v>3</v>
      </c>
      <c r="B9" s="502" t="s">
        <v>315</v>
      </c>
      <c r="C9" s="512" t="s">
        <v>74</v>
      </c>
      <c r="D9" s="512" t="s">
        <v>318</v>
      </c>
      <c r="E9" s="523" t="s">
        <v>319</v>
      </c>
      <c r="F9" s="512" t="s">
        <v>77</v>
      </c>
      <c r="G9" s="512" t="s">
        <v>78</v>
      </c>
      <c r="H9" s="523" t="s">
        <v>210</v>
      </c>
      <c r="I9" s="512" t="s">
        <v>80</v>
      </c>
      <c r="J9" s="529">
        <v>46221</v>
      </c>
      <c r="K9" s="512" t="s">
        <v>288</v>
      </c>
      <c r="L9" s="512" t="s">
        <v>288</v>
      </c>
      <c r="M9" s="512" t="s">
        <v>288</v>
      </c>
      <c r="N9" s="512" t="s">
        <v>288</v>
      </c>
      <c r="O9" s="512" t="s">
        <v>194</v>
      </c>
      <c r="P9" s="512" t="s">
        <v>194</v>
      </c>
      <c r="Q9" s="512" t="s">
        <v>314</v>
      </c>
      <c r="R9" s="501" t="s">
        <v>262</v>
      </c>
      <c r="S9" s="501">
        <v>0</v>
      </c>
      <c r="T9" s="501" t="s">
        <v>280</v>
      </c>
      <c r="U9" s="501" t="s">
        <v>281</v>
      </c>
      <c r="V9" s="501" t="s">
        <v>282</v>
      </c>
      <c r="W9" s="512" t="s">
        <v>252</v>
      </c>
      <c r="X9" s="513">
        <v>46195</v>
      </c>
      <c r="Y9" s="512" t="s">
        <v>127</v>
      </c>
      <c r="Z9" s="521"/>
      <c r="AA9" s="522"/>
      <c r="AB9" s="521" t="s">
        <v>232</v>
      </c>
      <c r="AC9" s="379">
        <v>0</v>
      </c>
      <c r="AF9" s="500"/>
      <c r="AG9" s="500"/>
      <c r="AH9" s="500"/>
      <c r="AI9" s="500"/>
      <c r="AJ9" s="500"/>
      <c r="AK9" s="500"/>
      <c r="AL9" s="500"/>
      <c r="AM9" s="500"/>
      <c r="AN9" s="500"/>
      <c r="AO9" s="500"/>
      <c r="AP9" s="500"/>
      <c r="AQ9" s="500"/>
      <c r="AR9" s="500"/>
      <c r="AS9" s="500"/>
      <c r="AT9" s="500"/>
      <c r="AU9" s="500"/>
      <c r="AV9" s="500"/>
      <c r="AW9" s="500"/>
      <c r="AX9" s="500"/>
      <c r="AY9" s="500"/>
      <c r="AZ9" s="500"/>
      <c r="BA9" s="500"/>
      <c r="BB9" s="500"/>
      <c r="BC9" s="500"/>
      <c r="BD9" s="500"/>
      <c r="BE9" s="500"/>
      <c r="BF9" s="500"/>
      <c r="BG9" s="500"/>
      <c r="BH9" s="500"/>
      <c r="BI9" s="500"/>
      <c r="BJ9" s="500"/>
      <c r="BK9" s="500"/>
      <c r="BL9" s="500"/>
    </row>
    <row r="10" spans="1:64" s="528" customFormat="1" ht="75" customHeight="1" x14ac:dyDescent="0.25">
      <c r="A10" s="512">
        <v>4</v>
      </c>
      <c r="B10" s="502" t="s">
        <v>315</v>
      </c>
      <c r="C10" s="512" t="s">
        <v>74</v>
      </c>
      <c r="D10" s="512" t="s">
        <v>320</v>
      </c>
      <c r="E10" s="523" t="s">
        <v>321</v>
      </c>
      <c r="F10" s="512" t="s">
        <v>77</v>
      </c>
      <c r="G10" s="512" t="s">
        <v>78</v>
      </c>
      <c r="H10" s="523" t="s">
        <v>210</v>
      </c>
      <c r="I10" s="512" t="s">
        <v>80</v>
      </c>
      <c r="J10" s="529">
        <v>46221</v>
      </c>
      <c r="K10" s="512" t="s">
        <v>288</v>
      </c>
      <c r="L10" s="512" t="s">
        <v>288</v>
      </c>
      <c r="M10" s="512" t="s">
        <v>288</v>
      </c>
      <c r="N10" s="512" t="s">
        <v>288</v>
      </c>
      <c r="O10" s="512" t="s">
        <v>194</v>
      </c>
      <c r="P10" s="512" t="s">
        <v>194</v>
      </c>
      <c r="Q10" s="512" t="s">
        <v>314</v>
      </c>
      <c r="R10" s="501" t="s">
        <v>262</v>
      </c>
      <c r="S10" s="501">
        <v>0</v>
      </c>
      <c r="T10" s="501" t="s">
        <v>280</v>
      </c>
      <c r="U10" s="501" t="s">
        <v>281</v>
      </c>
      <c r="V10" s="501" t="s">
        <v>282</v>
      </c>
      <c r="W10" s="512" t="s">
        <v>252</v>
      </c>
      <c r="X10" s="513">
        <v>46195</v>
      </c>
      <c r="Y10" s="512" t="s">
        <v>127</v>
      </c>
      <c r="Z10" s="521"/>
      <c r="AA10" s="522"/>
      <c r="AB10" s="521" t="s">
        <v>232</v>
      </c>
      <c r="AC10" s="379">
        <v>0</v>
      </c>
      <c r="AF10" s="500"/>
      <c r="AG10" s="500"/>
      <c r="AH10" s="500"/>
      <c r="AI10" s="500"/>
      <c r="AJ10" s="500"/>
      <c r="AK10" s="500"/>
      <c r="AL10" s="500"/>
      <c r="AM10" s="500"/>
      <c r="AN10" s="500"/>
      <c r="AO10" s="500"/>
      <c r="AP10" s="500"/>
      <c r="AQ10" s="500"/>
      <c r="AR10" s="500"/>
      <c r="AS10" s="500"/>
      <c r="AT10" s="500"/>
      <c r="AU10" s="500"/>
      <c r="AV10" s="500"/>
      <c r="AW10" s="500"/>
      <c r="AX10" s="500"/>
      <c r="AY10" s="500"/>
      <c r="AZ10" s="500"/>
      <c r="BA10" s="500"/>
      <c r="BB10" s="500"/>
      <c r="BC10" s="500"/>
      <c r="BD10" s="500"/>
      <c r="BE10" s="500"/>
      <c r="BF10" s="500"/>
      <c r="BG10" s="500"/>
      <c r="BH10" s="500"/>
      <c r="BI10" s="500"/>
      <c r="BJ10" s="500"/>
      <c r="BK10" s="500"/>
      <c r="BL10" s="500"/>
    </row>
    <row r="11" spans="1:64" s="528" customFormat="1" ht="75" customHeight="1" x14ac:dyDescent="0.25">
      <c r="A11" s="512">
        <v>5</v>
      </c>
      <c r="B11" s="502" t="s">
        <v>315</v>
      </c>
      <c r="C11" s="512" t="s">
        <v>74</v>
      </c>
      <c r="D11" s="512" t="s">
        <v>320</v>
      </c>
      <c r="E11" s="523" t="s">
        <v>322</v>
      </c>
      <c r="F11" s="512" t="s">
        <v>77</v>
      </c>
      <c r="G11" s="512" t="s">
        <v>78</v>
      </c>
      <c r="H11" s="523" t="s">
        <v>210</v>
      </c>
      <c r="I11" s="512" t="s">
        <v>80</v>
      </c>
      <c r="J11" s="529">
        <v>46221</v>
      </c>
      <c r="K11" s="512" t="s">
        <v>288</v>
      </c>
      <c r="L11" s="512" t="s">
        <v>288</v>
      </c>
      <c r="M11" s="512" t="s">
        <v>288</v>
      </c>
      <c r="N11" s="512" t="s">
        <v>288</v>
      </c>
      <c r="O11" s="512" t="s">
        <v>194</v>
      </c>
      <c r="P11" s="512" t="s">
        <v>194</v>
      </c>
      <c r="Q11" s="512" t="s">
        <v>314</v>
      </c>
      <c r="R11" s="501" t="s">
        <v>262</v>
      </c>
      <c r="S11" s="501">
        <v>0</v>
      </c>
      <c r="T11" s="501" t="s">
        <v>280</v>
      </c>
      <c r="U11" s="501" t="s">
        <v>281</v>
      </c>
      <c r="V11" s="501" t="s">
        <v>282</v>
      </c>
      <c r="W11" s="512" t="s">
        <v>252</v>
      </c>
      <c r="X11" s="513">
        <v>46195</v>
      </c>
      <c r="Y11" s="512" t="s">
        <v>127</v>
      </c>
      <c r="Z11" s="521"/>
      <c r="AA11" s="522"/>
      <c r="AB11" s="521" t="s">
        <v>232</v>
      </c>
      <c r="AC11" s="379">
        <v>0</v>
      </c>
      <c r="AF11" s="500"/>
      <c r="AG11" s="500"/>
      <c r="AH11" s="500"/>
      <c r="AI11" s="500"/>
      <c r="AJ11" s="500"/>
      <c r="AK11" s="500"/>
      <c r="AL11" s="500"/>
      <c r="AM11" s="500"/>
      <c r="AN11" s="500"/>
      <c r="AO11" s="500"/>
      <c r="AP11" s="500"/>
      <c r="AQ11" s="500"/>
      <c r="AR11" s="500"/>
      <c r="AS11" s="500"/>
      <c r="AT11" s="500"/>
      <c r="AU11" s="500"/>
      <c r="AV11" s="500"/>
      <c r="AW11" s="500"/>
      <c r="AX11" s="500"/>
      <c r="AY11" s="500"/>
      <c r="AZ11" s="500"/>
      <c r="BA11" s="500"/>
      <c r="BB11" s="500"/>
      <c r="BC11" s="500"/>
      <c r="BD11" s="500"/>
      <c r="BE11" s="500"/>
      <c r="BF11" s="500"/>
      <c r="BG11" s="500"/>
      <c r="BH11" s="500"/>
      <c r="BI11" s="500"/>
      <c r="BJ11" s="500"/>
      <c r="BK11" s="500"/>
      <c r="BL11" s="500"/>
    </row>
    <row r="12" spans="1:64" s="528" customFormat="1" ht="75" customHeight="1" x14ac:dyDescent="0.25">
      <c r="A12" s="512">
        <v>6</v>
      </c>
      <c r="B12" s="502" t="s">
        <v>315</v>
      </c>
      <c r="C12" s="512" t="s">
        <v>74</v>
      </c>
      <c r="D12" s="512" t="s">
        <v>323</v>
      </c>
      <c r="E12" s="523" t="s">
        <v>324</v>
      </c>
      <c r="F12" s="512" t="s">
        <v>77</v>
      </c>
      <c r="G12" s="512" t="s">
        <v>78</v>
      </c>
      <c r="H12" s="523" t="s">
        <v>210</v>
      </c>
      <c r="I12" s="512" t="s">
        <v>80</v>
      </c>
      <c r="J12" s="529">
        <v>46221</v>
      </c>
      <c r="K12" s="512" t="s">
        <v>288</v>
      </c>
      <c r="L12" s="512" t="s">
        <v>288</v>
      </c>
      <c r="M12" s="512" t="s">
        <v>288</v>
      </c>
      <c r="N12" s="512" t="s">
        <v>288</v>
      </c>
      <c r="O12" s="512" t="s">
        <v>143</v>
      </c>
      <c r="P12" s="512" t="s">
        <v>143</v>
      </c>
      <c r="Q12" s="512" t="s">
        <v>314</v>
      </c>
      <c r="R12" s="501" t="s">
        <v>262</v>
      </c>
      <c r="S12" s="501">
        <v>0</v>
      </c>
      <c r="T12" s="501" t="s">
        <v>280</v>
      </c>
      <c r="U12" s="501" t="s">
        <v>281</v>
      </c>
      <c r="V12" s="501" t="s">
        <v>282</v>
      </c>
      <c r="W12" s="512" t="s">
        <v>252</v>
      </c>
      <c r="X12" s="513">
        <v>46195</v>
      </c>
      <c r="Y12" s="512" t="s">
        <v>127</v>
      </c>
      <c r="Z12" s="521"/>
      <c r="AA12" s="522"/>
      <c r="AB12" s="521" t="s">
        <v>232</v>
      </c>
      <c r="AC12" s="379">
        <v>0</v>
      </c>
      <c r="AF12" s="500"/>
      <c r="AG12" s="500"/>
      <c r="AH12" s="500"/>
      <c r="AI12" s="500"/>
      <c r="AJ12" s="500"/>
      <c r="AK12" s="500"/>
      <c r="AL12" s="500"/>
      <c r="AM12" s="500"/>
      <c r="AN12" s="500"/>
      <c r="AO12" s="500"/>
      <c r="AP12" s="500"/>
      <c r="AQ12" s="500"/>
      <c r="AR12" s="500"/>
      <c r="AS12" s="500"/>
      <c r="AT12" s="500"/>
      <c r="AU12" s="500"/>
      <c r="AV12" s="500"/>
      <c r="AW12" s="500"/>
      <c r="AX12" s="500"/>
      <c r="AY12" s="500"/>
      <c r="AZ12" s="500"/>
      <c r="BA12" s="500"/>
      <c r="BB12" s="500"/>
      <c r="BC12" s="500"/>
      <c r="BD12" s="500"/>
      <c r="BE12" s="500"/>
      <c r="BF12" s="500"/>
      <c r="BG12" s="500"/>
      <c r="BH12" s="500"/>
      <c r="BI12" s="500"/>
      <c r="BJ12" s="500"/>
      <c r="BK12" s="500"/>
      <c r="BL12" s="500"/>
    </row>
    <row r="13" spans="1:64" s="528" customFormat="1" ht="75" customHeight="1" x14ac:dyDescent="0.25">
      <c r="A13" s="512">
        <v>7</v>
      </c>
      <c r="B13" s="502" t="s">
        <v>315</v>
      </c>
      <c r="C13" s="512" t="s">
        <v>74</v>
      </c>
      <c r="D13" s="512" t="s">
        <v>323</v>
      </c>
      <c r="E13" s="523" t="s">
        <v>325</v>
      </c>
      <c r="F13" s="512" t="s">
        <v>77</v>
      </c>
      <c r="G13" s="512" t="s">
        <v>78</v>
      </c>
      <c r="H13" s="523" t="s">
        <v>210</v>
      </c>
      <c r="I13" s="512" t="s">
        <v>80</v>
      </c>
      <c r="J13" s="529">
        <v>46221</v>
      </c>
      <c r="K13" s="512" t="s">
        <v>288</v>
      </c>
      <c r="L13" s="512" t="s">
        <v>288</v>
      </c>
      <c r="M13" s="512" t="s">
        <v>288</v>
      </c>
      <c r="N13" s="512" t="s">
        <v>288</v>
      </c>
      <c r="O13" s="512" t="s">
        <v>143</v>
      </c>
      <c r="P13" s="512" t="s">
        <v>143</v>
      </c>
      <c r="Q13" s="512" t="s">
        <v>314</v>
      </c>
      <c r="R13" s="501" t="s">
        <v>262</v>
      </c>
      <c r="S13" s="501">
        <v>0</v>
      </c>
      <c r="T13" s="501" t="s">
        <v>280</v>
      </c>
      <c r="U13" s="501" t="s">
        <v>281</v>
      </c>
      <c r="V13" s="501" t="s">
        <v>282</v>
      </c>
      <c r="W13" s="512" t="s">
        <v>252</v>
      </c>
      <c r="X13" s="513">
        <v>46195</v>
      </c>
      <c r="Y13" s="512" t="s">
        <v>127</v>
      </c>
      <c r="Z13" s="521"/>
      <c r="AA13" s="522"/>
      <c r="AB13" s="521" t="s">
        <v>232</v>
      </c>
      <c r="AC13" s="379">
        <v>0</v>
      </c>
      <c r="AF13" s="500"/>
      <c r="AG13" s="500"/>
      <c r="AH13" s="500"/>
      <c r="AI13" s="500"/>
      <c r="AJ13" s="500"/>
      <c r="AK13" s="500"/>
      <c r="AL13" s="500"/>
      <c r="AM13" s="500"/>
      <c r="AN13" s="500"/>
      <c r="AO13" s="500"/>
      <c r="AP13" s="500"/>
      <c r="AQ13" s="500"/>
      <c r="AR13" s="500"/>
      <c r="AS13" s="500"/>
      <c r="AT13" s="500"/>
      <c r="AU13" s="500"/>
      <c r="AV13" s="500"/>
      <c r="AW13" s="500"/>
      <c r="AX13" s="500"/>
      <c r="AY13" s="500"/>
      <c r="AZ13" s="500"/>
      <c r="BA13" s="500"/>
      <c r="BB13" s="500"/>
      <c r="BC13" s="500"/>
      <c r="BD13" s="500"/>
      <c r="BE13" s="500"/>
      <c r="BF13" s="500"/>
      <c r="BG13" s="500"/>
      <c r="BH13" s="500"/>
      <c r="BI13" s="500"/>
      <c r="BJ13" s="500"/>
      <c r="BK13" s="500"/>
      <c r="BL13" s="500"/>
    </row>
    <row r="14" spans="1:64" s="528" customFormat="1" ht="75" customHeight="1" x14ac:dyDescent="0.25">
      <c r="A14" s="512">
        <v>8</v>
      </c>
      <c r="B14" s="502" t="s">
        <v>326</v>
      </c>
      <c r="C14" s="512" t="s">
        <v>74</v>
      </c>
      <c r="D14" s="512" t="s">
        <v>327</v>
      </c>
      <c r="E14" s="523" t="s">
        <v>328</v>
      </c>
      <c r="F14" s="512" t="s">
        <v>77</v>
      </c>
      <c r="G14" s="512" t="s">
        <v>78</v>
      </c>
      <c r="H14" s="523" t="s">
        <v>79</v>
      </c>
      <c r="I14" s="512" t="s">
        <v>80</v>
      </c>
      <c r="J14" s="529">
        <v>46216</v>
      </c>
      <c r="K14" s="512" t="s">
        <v>288</v>
      </c>
      <c r="L14" s="512" t="s">
        <v>288</v>
      </c>
      <c r="M14" s="512" t="s">
        <v>288</v>
      </c>
      <c r="N14" s="512" t="s">
        <v>288</v>
      </c>
      <c r="O14" s="512" t="s">
        <v>194</v>
      </c>
      <c r="P14" s="512" t="s">
        <v>194</v>
      </c>
      <c r="Q14" s="512" t="s">
        <v>247</v>
      </c>
      <c r="R14" s="501" t="s">
        <v>262</v>
      </c>
      <c r="S14" s="501">
        <v>0</v>
      </c>
      <c r="T14" s="501" t="s">
        <v>280</v>
      </c>
      <c r="U14" s="501" t="s">
        <v>281</v>
      </c>
      <c r="V14" s="501" t="s">
        <v>282</v>
      </c>
      <c r="W14" s="512" t="s">
        <v>88</v>
      </c>
      <c r="X14" s="513">
        <v>46195</v>
      </c>
      <c r="Y14" s="512" t="s">
        <v>89</v>
      </c>
      <c r="Z14" s="521"/>
      <c r="AA14" s="522"/>
      <c r="AB14" s="521" t="s">
        <v>232</v>
      </c>
      <c r="AC14" s="379">
        <v>0</v>
      </c>
      <c r="AF14" s="500"/>
      <c r="AG14" s="500"/>
      <c r="AH14" s="500"/>
      <c r="AI14" s="500"/>
      <c r="AJ14" s="500"/>
      <c r="AK14" s="500"/>
      <c r="AL14" s="500"/>
      <c r="AM14" s="500"/>
      <c r="AN14" s="500"/>
      <c r="AO14" s="500"/>
      <c r="AP14" s="500"/>
      <c r="AQ14" s="500"/>
      <c r="AR14" s="500"/>
      <c r="AS14" s="500"/>
      <c r="AT14" s="500"/>
      <c r="AU14" s="500"/>
      <c r="AV14" s="500"/>
      <c r="AW14" s="500"/>
      <c r="AX14" s="500"/>
      <c r="AY14" s="500"/>
      <c r="AZ14" s="500"/>
      <c r="BA14" s="500"/>
      <c r="BB14" s="500"/>
      <c r="BC14" s="500"/>
      <c r="BD14" s="500"/>
      <c r="BE14" s="500"/>
      <c r="BF14" s="500"/>
      <c r="BG14" s="500"/>
      <c r="BH14" s="500"/>
      <c r="BI14" s="500"/>
      <c r="BJ14" s="500"/>
      <c r="BK14" s="500"/>
      <c r="BL14" s="500"/>
    </row>
    <row r="15" spans="1:64" s="528" customFormat="1" ht="75" customHeight="1" x14ac:dyDescent="0.25">
      <c r="A15" s="512">
        <v>11</v>
      </c>
      <c r="B15" s="502" t="s">
        <v>326</v>
      </c>
      <c r="C15" s="512" t="s">
        <v>74</v>
      </c>
      <c r="D15" s="512" t="s">
        <v>333</v>
      </c>
      <c r="E15" s="523" t="s">
        <v>330</v>
      </c>
      <c r="F15" s="512" t="s">
        <v>77</v>
      </c>
      <c r="G15" s="512" t="s">
        <v>78</v>
      </c>
      <c r="H15" s="523" t="s">
        <v>79</v>
      </c>
      <c r="I15" s="512" t="s">
        <v>80</v>
      </c>
      <c r="J15" s="529">
        <v>46204</v>
      </c>
      <c r="K15" s="512" t="s">
        <v>288</v>
      </c>
      <c r="L15" s="512" t="s">
        <v>288</v>
      </c>
      <c r="M15" s="512" t="s">
        <v>288</v>
      </c>
      <c r="N15" s="512" t="s">
        <v>288</v>
      </c>
      <c r="O15" s="512" t="s">
        <v>194</v>
      </c>
      <c r="P15" s="512" t="s">
        <v>194</v>
      </c>
      <c r="Q15" s="512" t="s">
        <v>247</v>
      </c>
      <c r="R15" s="501" t="s">
        <v>262</v>
      </c>
      <c r="S15" s="501">
        <v>0</v>
      </c>
      <c r="T15" s="501" t="s">
        <v>280</v>
      </c>
      <c r="U15" s="501" t="s">
        <v>281</v>
      </c>
      <c r="V15" s="501" t="s">
        <v>282</v>
      </c>
      <c r="W15" s="512" t="s">
        <v>88</v>
      </c>
      <c r="X15" s="513">
        <v>46195</v>
      </c>
      <c r="Y15" s="512" t="s">
        <v>89</v>
      </c>
      <c r="Z15" s="521"/>
      <c r="AA15" s="522"/>
      <c r="AB15" s="521" t="s">
        <v>232</v>
      </c>
      <c r="AC15" s="379">
        <v>0</v>
      </c>
      <c r="AF15" s="500"/>
      <c r="AG15" s="500"/>
      <c r="AH15" s="500"/>
      <c r="AI15" s="500"/>
      <c r="AJ15" s="500"/>
      <c r="AK15" s="500"/>
      <c r="AL15" s="500"/>
      <c r="AM15" s="500"/>
      <c r="AN15" s="500"/>
      <c r="AO15" s="500"/>
      <c r="AP15" s="500"/>
      <c r="AQ15" s="500"/>
      <c r="AR15" s="500"/>
      <c r="AS15" s="500"/>
      <c r="AT15" s="500"/>
      <c r="AU15" s="500"/>
      <c r="AV15" s="500"/>
      <c r="AW15" s="500"/>
      <c r="AX15" s="500"/>
      <c r="AY15" s="500"/>
      <c r="AZ15" s="500"/>
      <c r="BA15" s="500"/>
      <c r="BB15" s="500"/>
      <c r="BC15" s="500"/>
      <c r="BD15" s="500"/>
      <c r="BE15" s="500"/>
      <c r="BF15" s="500"/>
      <c r="BG15" s="500"/>
      <c r="BH15" s="500"/>
      <c r="BI15" s="500"/>
      <c r="BJ15" s="500"/>
      <c r="BK15" s="500"/>
      <c r="BL15" s="500"/>
    </row>
    <row r="16" spans="1:64" s="528" customFormat="1" ht="75" customHeight="1" x14ac:dyDescent="0.25">
      <c r="A16" s="512">
        <v>1</v>
      </c>
      <c r="B16" s="502" t="s">
        <v>73</v>
      </c>
      <c r="C16" s="512" t="s">
        <v>74</v>
      </c>
      <c r="D16" s="512" t="s">
        <v>113</v>
      </c>
      <c r="E16" s="523" t="s">
        <v>114</v>
      </c>
      <c r="F16" s="512" t="s">
        <v>77</v>
      </c>
      <c r="G16" s="512" t="s">
        <v>78</v>
      </c>
      <c r="H16" s="523" t="s">
        <v>79</v>
      </c>
      <c r="I16" s="512" t="s">
        <v>80</v>
      </c>
      <c r="J16" s="529">
        <v>40981</v>
      </c>
      <c r="K16" s="512" t="s">
        <v>115</v>
      </c>
      <c r="L16" s="512" t="s">
        <v>115</v>
      </c>
      <c r="M16" s="512" t="s">
        <v>115</v>
      </c>
      <c r="N16" s="512" t="s">
        <v>115</v>
      </c>
      <c r="O16" s="512" t="s">
        <v>83</v>
      </c>
      <c r="P16" s="512" t="s">
        <v>83</v>
      </c>
      <c r="Q16" s="512" t="s">
        <v>116</v>
      </c>
      <c r="R16" s="501" t="s">
        <v>262</v>
      </c>
      <c r="S16" s="501">
        <v>0</v>
      </c>
      <c r="T16" s="501" t="s">
        <v>280</v>
      </c>
      <c r="U16" s="501" t="s">
        <v>281</v>
      </c>
      <c r="V16" s="501" t="s">
        <v>282</v>
      </c>
      <c r="W16" s="512" t="s">
        <v>88</v>
      </c>
      <c r="X16" s="513">
        <v>46172</v>
      </c>
      <c r="Y16" s="512" t="s">
        <v>89</v>
      </c>
      <c r="Z16" s="521"/>
      <c r="AA16" s="522"/>
      <c r="AB16" s="521" t="s">
        <v>232</v>
      </c>
      <c r="AC16" s="379">
        <v>0</v>
      </c>
      <c r="AF16" s="500"/>
      <c r="AG16" s="500"/>
      <c r="AH16" s="500"/>
      <c r="AI16" s="500"/>
      <c r="AJ16" s="500"/>
      <c r="AK16" s="500"/>
      <c r="AL16" s="500"/>
      <c r="AM16" s="500"/>
      <c r="AN16" s="500"/>
      <c r="AO16" s="500"/>
      <c r="AP16" s="500"/>
      <c r="AQ16" s="500"/>
      <c r="AR16" s="500"/>
      <c r="AS16" s="500"/>
      <c r="AT16" s="500"/>
      <c r="AU16" s="500"/>
      <c r="AV16" s="500"/>
      <c r="AW16" s="500"/>
      <c r="AX16" s="500"/>
      <c r="AY16" s="500"/>
      <c r="AZ16" s="500"/>
      <c r="BA16" s="500"/>
      <c r="BB16" s="500"/>
      <c r="BC16" s="500"/>
      <c r="BD16" s="500"/>
      <c r="BE16" s="500"/>
      <c r="BF16" s="500"/>
      <c r="BG16" s="500"/>
      <c r="BH16" s="500"/>
      <c r="BI16" s="500"/>
      <c r="BJ16" s="500"/>
      <c r="BK16" s="500"/>
      <c r="BL16" s="500"/>
    </row>
    <row r="17" spans="1:64" s="528" customFormat="1" ht="75" customHeight="1" x14ac:dyDescent="0.25">
      <c r="A17" s="512">
        <v>2</v>
      </c>
      <c r="B17" s="502" t="s">
        <v>73</v>
      </c>
      <c r="C17" s="512" t="s">
        <v>74</v>
      </c>
      <c r="D17" s="512" t="s">
        <v>118</v>
      </c>
      <c r="E17" s="523" t="s">
        <v>119</v>
      </c>
      <c r="F17" s="512" t="s">
        <v>77</v>
      </c>
      <c r="G17" s="512" t="s">
        <v>78</v>
      </c>
      <c r="H17" s="523" t="s">
        <v>96</v>
      </c>
      <c r="I17" s="512" t="s">
        <v>80</v>
      </c>
      <c r="J17" s="529">
        <v>40981</v>
      </c>
      <c r="K17" s="512" t="s">
        <v>115</v>
      </c>
      <c r="L17" s="512" t="s">
        <v>115</v>
      </c>
      <c r="M17" s="512" t="s">
        <v>115</v>
      </c>
      <c r="N17" s="512" t="s">
        <v>120</v>
      </c>
      <c r="O17" s="512" t="s">
        <v>83</v>
      </c>
      <c r="P17" s="512" t="s">
        <v>83</v>
      </c>
      <c r="Q17" s="512" t="s">
        <v>121</v>
      </c>
      <c r="R17" s="501" t="s">
        <v>87</v>
      </c>
      <c r="S17" s="501" t="s">
        <v>106</v>
      </c>
      <c r="T17" s="501" t="s">
        <v>107</v>
      </c>
      <c r="U17" s="501" t="s">
        <v>108</v>
      </c>
      <c r="V17" s="501" t="s">
        <v>109</v>
      </c>
      <c r="W17" s="512" t="s">
        <v>88</v>
      </c>
      <c r="X17" s="513">
        <v>46172</v>
      </c>
      <c r="Y17" s="512" t="s">
        <v>89</v>
      </c>
      <c r="Z17" s="521"/>
      <c r="AA17" s="522" t="s">
        <v>232</v>
      </c>
      <c r="AB17" s="521"/>
      <c r="AC17" s="379">
        <v>0</v>
      </c>
      <c r="AF17" s="500"/>
      <c r="AG17" s="500"/>
      <c r="AH17" s="500"/>
      <c r="AI17" s="500"/>
      <c r="AJ17" s="500"/>
      <c r="AK17" s="500"/>
      <c r="AL17" s="500"/>
      <c r="AM17" s="500"/>
      <c r="AN17" s="500"/>
      <c r="AO17" s="500"/>
      <c r="AP17" s="500"/>
      <c r="AQ17" s="500"/>
      <c r="AR17" s="500"/>
      <c r="AS17" s="500"/>
      <c r="AT17" s="500"/>
      <c r="AU17" s="500"/>
      <c r="AV17" s="500"/>
      <c r="AW17" s="500"/>
      <c r="AX17" s="500"/>
      <c r="AY17" s="500"/>
      <c r="AZ17" s="500"/>
      <c r="BA17" s="500"/>
      <c r="BB17" s="500"/>
      <c r="BC17" s="500"/>
      <c r="BD17" s="500"/>
      <c r="BE17" s="500"/>
      <c r="BF17" s="500"/>
      <c r="BG17" s="500"/>
      <c r="BH17" s="500"/>
      <c r="BI17" s="500"/>
      <c r="BJ17" s="500"/>
      <c r="BK17" s="500"/>
      <c r="BL17" s="500"/>
    </row>
    <row r="18" spans="1:64" s="528" customFormat="1" ht="75" customHeight="1" x14ac:dyDescent="0.25">
      <c r="A18" s="512">
        <v>10</v>
      </c>
      <c r="B18" s="502" t="s">
        <v>73</v>
      </c>
      <c r="C18" s="512" t="s">
        <v>74</v>
      </c>
      <c r="D18" s="512" t="s">
        <v>144</v>
      </c>
      <c r="E18" s="523" t="s">
        <v>145</v>
      </c>
      <c r="F18" s="512" t="s">
        <v>77</v>
      </c>
      <c r="G18" s="512" t="s">
        <v>78</v>
      </c>
      <c r="H18" s="523" t="s">
        <v>79</v>
      </c>
      <c r="I18" s="512" t="s">
        <v>80</v>
      </c>
      <c r="J18" s="529">
        <v>40981</v>
      </c>
      <c r="K18" s="512" t="s">
        <v>115</v>
      </c>
      <c r="L18" s="512" t="s">
        <v>115</v>
      </c>
      <c r="M18" s="512" t="s">
        <v>115</v>
      </c>
      <c r="N18" s="512" t="s">
        <v>115</v>
      </c>
      <c r="O18" s="512" t="s">
        <v>143</v>
      </c>
      <c r="P18" s="512" t="s">
        <v>143</v>
      </c>
      <c r="Q18" s="512" t="s">
        <v>126</v>
      </c>
      <c r="R18" s="501" t="s">
        <v>146</v>
      </c>
      <c r="S18" s="501" t="s">
        <v>222</v>
      </c>
      <c r="T18" s="501" t="s">
        <v>223</v>
      </c>
      <c r="U18" s="501" t="s">
        <v>224</v>
      </c>
      <c r="V18" s="501" t="s">
        <v>109</v>
      </c>
      <c r="W18" s="512" t="s">
        <v>127</v>
      </c>
      <c r="X18" s="513">
        <v>46172</v>
      </c>
      <c r="Y18" s="512" t="s">
        <v>127</v>
      </c>
      <c r="Z18" s="521"/>
      <c r="AA18" s="522" t="s">
        <v>232</v>
      </c>
      <c r="AB18" s="521"/>
      <c r="AC18" s="379">
        <v>0</v>
      </c>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500"/>
      <c r="BJ18" s="500"/>
      <c r="BK18" s="500"/>
      <c r="BL18" s="500"/>
    </row>
    <row r="19" spans="1:64" s="528" customFormat="1" ht="75" customHeight="1" x14ac:dyDescent="0.25">
      <c r="A19" s="512">
        <v>14</v>
      </c>
      <c r="B19" s="502" t="s">
        <v>73</v>
      </c>
      <c r="C19" s="512" t="s">
        <v>74</v>
      </c>
      <c r="D19" s="512" t="s">
        <v>155</v>
      </c>
      <c r="E19" s="523" t="s">
        <v>156</v>
      </c>
      <c r="F19" s="512" t="s">
        <v>77</v>
      </c>
      <c r="G19" s="512" t="s">
        <v>78</v>
      </c>
      <c r="H19" s="523" t="s">
        <v>79</v>
      </c>
      <c r="I19" s="512" t="s">
        <v>80</v>
      </c>
      <c r="J19" s="529">
        <v>40981</v>
      </c>
      <c r="K19" s="512" t="s">
        <v>115</v>
      </c>
      <c r="L19" s="512" t="s">
        <v>115</v>
      </c>
      <c r="M19" s="512" t="s">
        <v>115</v>
      </c>
      <c r="N19" s="512" t="s">
        <v>115</v>
      </c>
      <c r="O19" s="512" t="s">
        <v>151</v>
      </c>
      <c r="P19" s="512" t="s">
        <v>151</v>
      </c>
      <c r="Q19" s="512" t="s">
        <v>126</v>
      </c>
      <c r="R19" s="501" t="s">
        <v>87</v>
      </c>
      <c r="S19" s="501" t="s">
        <v>106</v>
      </c>
      <c r="T19" s="501" t="s">
        <v>107</v>
      </c>
      <c r="U19" s="501" t="s">
        <v>108</v>
      </c>
      <c r="V19" s="501" t="s">
        <v>109</v>
      </c>
      <c r="W19" s="512" t="s">
        <v>88</v>
      </c>
      <c r="X19" s="513">
        <v>46172</v>
      </c>
      <c r="Y19" s="512" t="s">
        <v>89</v>
      </c>
      <c r="Z19" s="521"/>
      <c r="AA19" s="522" t="s">
        <v>232</v>
      </c>
      <c r="AB19" s="521"/>
      <c r="AC19" s="379">
        <v>0</v>
      </c>
      <c r="AF19" s="500"/>
      <c r="AG19" s="500"/>
      <c r="AH19" s="500"/>
      <c r="AI19" s="500"/>
      <c r="AJ19" s="500"/>
      <c r="AK19" s="500"/>
      <c r="AL19" s="500"/>
      <c r="AM19" s="500"/>
      <c r="AN19" s="500"/>
      <c r="AO19" s="500"/>
      <c r="AP19" s="500"/>
      <c r="AQ19" s="500"/>
      <c r="AR19" s="500"/>
      <c r="AS19" s="500"/>
      <c r="AT19" s="500"/>
      <c r="AU19" s="500"/>
      <c r="AV19" s="500"/>
      <c r="AW19" s="500"/>
      <c r="AX19" s="500"/>
      <c r="AY19" s="500"/>
      <c r="AZ19" s="500"/>
      <c r="BA19" s="500"/>
      <c r="BB19" s="500"/>
      <c r="BC19" s="500"/>
      <c r="BD19" s="500"/>
      <c r="BE19" s="500"/>
      <c r="BF19" s="500"/>
      <c r="BG19" s="500"/>
      <c r="BH19" s="500"/>
      <c r="BI19" s="500"/>
      <c r="BJ19" s="500"/>
      <c r="BK19" s="500"/>
      <c r="BL19" s="500"/>
    </row>
    <row r="20" spans="1:64" s="528" customFormat="1" ht="75" customHeight="1" x14ac:dyDescent="0.25">
      <c r="A20" s="512">
        <v>10</v>
      </c>
      <c r="B20" s="502" t="s">
        <v>73</v>
      </c>
      <c r="C20" s="512" t="s">
        <v>74</v>
      </c>
      <c r="D20" s="512" t="s">
        <v>75</v>
      </c>
      <c r="E20" s="523" t="s">
        <v>394</v>
      </c>
      <c r="F20" s="512" t="s">
        <v>77</v>
      </c>
      <c r="G20" s="512" t="s">
        <v>78</v>
      </c>
      <c r="H20" s="523" t="s">
        <v>79</v>
      </c>
      <c r="I20" s="512" t="s">
        <v>80</v>
      </c>
      <c r="J20" s="529">
        <v>46173</v>
      </c>
      <c r="K20" s="512" t="s">
        <v>81</v>
      </c>
      <c r="L20" s="512" t="s">
        <v>81</v>
      </c>
      <c r="M20" s="512" t="s">
        <v>81</v>
      </c>
      <c r="N20" s="512" t="s">
        <v>82</v>
      </c>
      <c r="O20" s="512" t="s">
        <v>83</v>
      </c>
      <c r="P20" s="512" t="s">
        <v>83</v>
      </c>
      <c r="Q20" s="512" t="s">
        <v>84</v>
      </c>
      <c r="R20" s="501" t="s">
        <v>87</v>
      </c>
      <c r="S20" s="501" t="s">
        <v>106</v>
      </c>
      <c r="T20" s="501" t="s">
        <v>107</v>
      </c>
      <c r="U20" s="501" t="s">
        <v>108</v>
      </c>
      <c r="V20" s="501" t="s">
        <v>109</v>
      </c>
      <c r="W20" s="512" t="s">
        <v>88</v>
      </c>
      <c r="X20" s="513">
        <v>46175</v>
      </c>
      <c r="Y20" s="512" t="s">
        <v>89</v>
      </c>
      <c r="Z20" s="521"/>
      <c r="AA20" s="522" t="s">
        <v>232</v>
      </c>
      <c r="AB20" s="521"/>
      <c r="AC20" s="379">
        <v>0</v>
      </c>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500"/>
      <c r="BI20" s="500"/>
      <c r="BJ20" s="500"/>
      <c r="BK20" s="500"/>
      <c r="BL20" s="500"/>
    </row>
    <row r="21" spans="1:64" s="528" customFormat="1" ht="75" customHeight="1" x14ac:dyDescent="0.25">
      <c r="A21" s="512">
        <v>11</v>
      </c>
      <c r="B21" s="502" t="s">
        <v>73</v>
      </c>
      <c r="C21" s="512" t="s">
        <v>74</v>
      </c>
      <c r="D21" s="512" t="s">
        <v>91</v>
      </c>
      <c r="E21" s="523" t="s">
        <v>395</v>
      </c>
      <c r="F21" s="512" t="s">
        <v>77</v>
      </c>
      <c r="G21" s="512" t="s">
        <v>78</v>
      </c>
      <c r="H21" s="523" t="s">
        <v>79</v>
      </c>
      <c r="I21" s="512" t="s">
        <v>80</v>
      </c>
      <c r="J21" s="529">
        <v>46022</v>
      </c>
      <c r="K21" s="512" t="s">
        <v>81</v>
      </c>
      <c r="L21" s="512" t="s">
        <v>81</v>
      </c>
      <c r="M21" s="512" t="s">
        <v>81</v>
      </c>
      <c r="N21" s="512" t="s">
        <v>82</v>
      </c>
      <c r="O21" s="512" t="s">
        <v>93</v>
      </c>
      <c r="P21" s="512" t="s">
        <v>93</v>
      </c>
      <c r="Q21" s="512" t="s">
        <v>84</v>
      </c>
      <c r="R21" s="501" t="s">
        <v>87</v>
      </c>
      <c r="S21" s="501" t="s">
        <v>106</v>
      </c>
      <c r="T21" s="501" t="s">
        <v>107</v>
      </c>
      <c r="U21" s="501" t="s">
        <v>108</v>
      </c>
      <c r="V21" s="501" t="s">
        <v>109</v>
      </c>
      <c r="W21" s="512" t="s">
        <v>88</v>
      </c>
      <c r="X21" s="513">
        <v>46175</v>
      </c>
      <c r="Y21" s="512" t="s">
        <v>89</v>
      </c>
      <c r="Z21" s="521"/>
      <c r="AA21" s="522" t="s">
        <v>232</v>
      </c>
      <c r="AB21" s="521"/>
      <c r="AC21" s="379">
        <v>0</v>
      </c>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500"/>
      <c r="BI21" s="500"/>
      <c r="BJ21" s="500"/>
      <c r="BK21" s="500"/>
      <c r="BL21" s="500"/>
    </row>
    <row r="22" spans="1:64" s="528" customFormat="1" ht="75" customHeight="1" x14ac:dyDescent="0.25">
      <c r="A22" s="512">
        <v>16</v>
      </c>
      <c r="B22" s="502" t="s">
        <v>73</v>
      </c>
      <c r="C22" s="512" t="s">
        <v>206</v>
      </c>
      <c r="D22" s="512" t="s">
        <v>207</v>
      </c>
      <c r="E22" s="523" t="s">
        <v>397</v>
      </c>
      <c r="F22" s="512" t="s">
        <v>77</v>
      </c>
      <c r="G22" s="512" t="s">
        <v>209</v>
      </c>
      <c r="H22" s="523" t="s">
        <v>210</v>
      </c>
      <c r="I22" s="512" t="s">
        <v>80</v>
      </c>
      <c r="J22" s="529">
        <v>46022</v>
      </c>
      <c r="K22" s="512" t="s">
        <v>211</v>
      </c>
      <c r="L22" s="512" t="s">
        <v>211</v>
      </c>
      <c r="M22" s="512" t="s">
        <v>211</v>
      </c>
      <c r="N22" s="512" t="s">
        <v>211</v>
      </c>
      <c r="O22" s="512" t="s">
        <v>28</v>
      </c>
      <c r="P22" s="512" t="s">
        <v>29</v>
      </c>
      <c r="Q22" s="512" t="s">
        <v>84</v>
      </c>
      <c r="R22" s="501" t="s">
        <v>87</v>
      </c>
      <c r="S22" s="501" t="s">
        <v>106</v>
      </c>
      <c r="T22" s="501" t="s">
        <v>107</v>
      </c>
      <c r="U22" s="501" t="s">
        <v>108</v>
      </c>
      <c r="V22" s="501" t="s">
        <v>109</v>
      </c>
      <c r="W22" s="512" t="s">
        <v>88</v>
      </c>
      <c r="X22" s="513">
        <v>46175</v>
      </c>
      <c r="Y22" s="512" t="s">
        <v>89</v>
      </c>
      <c r="Z22" s="521"/>
      <c r="AA22" s="522" t="s">
        <v>232</v>
      </c>
      <c r="AB22" s="521"/>
      <c r="AC22" s="379">
        <v>0</v>
      </c>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00"/>
      <c r="BD22" s="500"/>
      <c r="BE22" s="500"/>
      <c r="BF22" s="500"/>
      <c r="BG22" s="500"/>
      <c r="BH22" s="500"/>
      <c r="BI22" s="500"/>
      <c r="BJ22" s="500"/>
      <c r="BK22" s="500"/>
      <c r="BL22" s="500"/>
    </row>
    <row r="23" spans="1:64" s="528" customFormat="1" ht="75" customHeight="1" x14ac:dyDescent="0.25">
      <c r="A23" s="512">
        <v>17</v>
      </c>
      <c r="B23" s="502" t="s">
        <v>73</v>
      </c>
      <c r="C23" s="512" t="s">
        <v>74</v>
      </c>
      <c r="D23" s="512" t="s">
        <v>398</v>
      </c>
      <c r="E23" s="523" t="s">
        <v>399</v>
      </c>
      <c r="F23" s="512" t="s">
        <v>77</v>
      </c>
      <c r="G23" s="512" t="s">
        <v>78</v>
      </c>
      <c r="H23" s="523" t="s">
        <v>210</v>
      </c>
      <c r="I23" s="512" t="s">
        <v>80</v>
      </c>
      <c r="J23" s="529">
        <v>46022</v>
      </c>
      <c r="K23" s="512" t="s">
        <v>211</v>
      </c>
      <c r="L23" s="512" t="s">
        <v>211</v>
      </c>
      <c r="M23" s="512" t="s">
        <v>211</v>
      </c>
      <c r="N23" s="512" t="s">
        <v>211</v>
      </c>
      <c r="O23" s="512" t="s">
        <v>28</v>
      </c>
      <c r="P23" s="512" t="s">
        <v>29</v>
      </c>
      <c r="Q23" s="512" t="s">
        <v>84</v>
      </c>
      <c r="R23" s="501" t="s">
        <v>87</v>
      </c>
      <c r="S23" s="501" t="s">
        <v>106</v>
      </c>
      <c r="T23" s="501" t="s">
        <v>107</v>
      </c>
      <c r="U23" s="501" t="s">
        <v>108</v>
      </c>
      <c r="V23" s="501" t="s">
        <v>109</v>
      </c>
      <c r="W23" s="512" t="s">
        <v>88</v>
      </c>
      <c r="X23" s="513">
        <v>46175</v>
      </c>
      <c r="Y23" s="512" t="s">
        <v>89</v>
      </c>
      <c r="Z23" s="521"/>
      <c r="AA23" s="522" t="s">
        <v>232</v>
      </c>
      <c r="AB23" s="521"/>
      <c r="AC23" s="379">
        <v>0</v>
      </c>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00"/>
      <c r="BD23" s="500"/>
      <c r="BE23" s="500"/>
      <c r="BF23" s="500"/>
      <c r="BG23" s="500"/>
      <c r="BH23" s="500"/>
      <c r="BI23" s="500"/>
      <c r="BJ23" s="500"/>
      <c r="BK23" s="500"/>
      <c r="BL23" s="500"/>
    </row>
    <row r="24" spans="1:64" s="528" customFormat="1" ht="75" customHeight="1" x14ac:dyDescent="0.25">
      <c r="A24" s="512">
        <v>18</v>
      </c>
      <c r="B24" s="502" t="s">
        <v>73</v>
      </c>
      <c r="C24" s="512" t="s">
        <v>181</v>
      </c>
      <c r="D24" s="512" t="s">
        <v>400</v>
      </c>
      <c r="E24" s="523" t="s">
        <v>215</v>
      </c>
      <c r="F24" s="512" t="s">
        <v>77</v>
      </c>
      <c r="G24" s="512" t="s">
        <v>78</v>
      </c>
      <c r="H24" s="523" t="s">
        <v>124</v>
      </c>
      <c r="I24" s="512" t="s">
        <v>80</v>
      </c>
      <c r="J24" s="529">
        <v>46022</v>
      </c>
      <c r="K24" s="512" t="s">
        <v>211</v>
      </c>
      <c r="L24" s="512" t="s">
        <v>211</v>
      </c>
      <c r="M24" s="512" t="s">
        <v>211</v>
      </c>
      <c r="N24" s="512" t="s">
        <v>211</v>
      </c>
      <c r="O24" s="512" t="s">
        <v>125</v>
      </c>
      <c r="P24" s="512" t="s">
        <v>83</v>
      </c>
      <c r="Q24" s="512" t="s">
        <v>84</v>
      </c>
      <c r="R24" s="501" t="s">
        <v>87</v>
      </c>
      <c r="S24" s="501" t="s">
        <v>106</v>
      </c>
      <c r="T24" s="501" t="s">
        <v>107</v>
      </c>
      <c r="U24" s="501" t="s">
        <v>108</v>
      </c>
      <c r="V24" s="501" t="s">
        <v>109</v>
      </c>
      <c r="W24" s="512" t="s">
        <v>88</v>
      </c>
      <c r="X24" s="513">
        <v>46175</v>
      </c>
      <c r="Y24" s="512" t="s">
        <v>89</v>
      </c>
      <c r="Z24" s="521"/>
      <c r="AA24" s="522" t="s">
        <v>232</v>
      </c>
      <c r="AB24" s="521"/>
      <c r="AC24" s="379">
        <v>0</v>
      </c>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00"/>
      <c r="BD24" s="500"/>
      <c r="BE24" s="500"/>
      <c r="BF24" s="500"/>
      <c r="BG24" s="500"/>
      <c r="BH24" s="500"/>
      <c r="BI24" s="500"/>
      <c r="BJ24" s="500"/>
      <c r="BK24" s="500"/>
      <c r="BL24" s="500"/>
    </row>
    <row r="25" spans="1:64" s="528" customFormat="1" ht="75" customHeight="1" x14ac:dyDescent="0.25">
      <c r="A25" s="512">
        <v>19</v>
      </c>
      <c r="B25" s="502" t="s">
        <v>73</v>
      </c>
      <c r="C25" s="512" t="s">
        <v>206</v>
      </c>
      <c r="D25" s="512" t="s">
        <v>216</v>
      </c>
      <c r="E25" s="523" t="s">
        <v>216</v>
      </c>
      <c r="F25" s="512" t="s">
        <v>77</v>
      </c>
      <c r="G25" s="512" t="s">
        <v>209</v>
      </c>
      <c r="H25" s="523" t="s">
        <v>79</v>
      </c>
      <c r="I25" s="512" t="s">
        <v>80</v>
      </c>
      <c r="J25" s="529">
        <v>46022</v>
      </c>
      <c r="K25" s="512" t="s">
        <v>211</v>
      </c>
      <c r="L25" s="512" t="s">
        <v>211</v>
      </c>
      <c r="M25" s="512" t="s">
        <v>211</v>
      </c>
      <c r="N25" s="512" t="s">
        <v>211</v>
      </c>
      <c r="O25" s="512" t="s">
        <v>83</v>
      </c>
      <c r="P25" s="512" t="s">
        <v>83</v>
      </c>
      <c r="Q25" s="512" t="s">
        <v>84</v>
      </c>
      <c r="R25" s="501" t="s">
        <v>146</v>
      </c>
      <c r="S25" s="501" t="s">
        <v>222</v>
      </c>
      <c r="T25" s="501" t="s">
        <v>223</v>
      </c>
      <c r="U25" s="501" t="s">
        <v>224</v>
      </c>
      <c r="V25" s="501" t="s">
        <v>109</v>
      </c>
      <c r="W25" s="512" t="s">
        <v>98</v>
      </c>
      <c r="X25" s="513">
        <v>46175</v>
      </c>
      <c r="Y25" s="512" t="s">
        <v>127</v>
      </c>
      <c r="Z25" s="521"/>
      <c r="AA25" s="522" t="s">
        <v>232</v>
      </c>
      <c r="AB25" s="521"/>
      <c r="AC25" s="379">
        <v>0</v>
      </c>
      <c r="AF25" s="500"/>
      <c r="AG25" s="500"/>
      <c r="AH25" s="500"/>
      <c r="AI25" s="500"/>
      <c r="AJ25" s="500"/>
      <c r="AK25" s="500"/>
      <c r="AL25" s="500"/>
      <c r="AM25" s="500"/>
      <c r="AN25" s="500"/>
      <c r="AO25" s="500"/>
      <c r="AP25" s="500"/>
      <c r="AQ25" s="500"/>
      <c r="AR25" s="500"/>
      <c r="AS25" s="500"/>
      <c r="AT25" s="500"/>
      <c r="AU25" s="500"/>
      <c r="AV25" s="500"/>
      <c r="AW25" s="500"/>
      <c r="AX25" s="500"/>
      <c r="AY25" s="500"/>
      <c r="AZ25" s="500"/>
      <c r="BA25" s="500"/>
      <c r="BB25" s="500"/>
      <c r="BC25" s="500"/>
      <c r="BD25" s="500"/>
      <c r="BE25" s="500"/>
      <c r="BF25" s="500"/>
      <c r="BG25" s="500"/>
      <c r="BH25" s="500"/>
      <c r="BI25" s="500"/>
      <c r="BJ25" s="500"/>
      <c r="BK25" s="500"/>
      <c r="BL25" s="500"/>
    </row>
    <row r="26" spans="1:64" s="528" customFormat="1" ht="75" customHeight="1" x14ac:dyDescent="0.25">
      <c r="A26" s="512">
        <v>35</v>
      </c>
      <c r="B26" s="502" t="s">
        <v>73</v>
      </c>
      <c r="C26" s="512" t="s">
        <v>181</v>
      </c>
      <c r="D26" s="512" t="s">
        <v>192</v>
      </c>
      <c r="E26" s="523" t="s">
        <v>193</v>
      </c>
      <c r="F26" s="512" t="s">
        <v>77</v>
      </c>
      <c r="G26" s="512" t="s">
        <v>78</v>
      </c>
      <c r="H26" s="523" t="s">
        <v>96</v>
      </c>
      <c r="I26" s="512" t="s">
        <v>80</v>
      </c>
      <c r="J26" s="529">
        <v>38718</v>
      </c>
      <c r="K26" s="512" t="s">
        <v>165</v>
      </c>
      <c r="L26" s="512" t="s">
        <v>165</v>
      </c>
      <c r="M26" s="512" t="s">
        <v>165</v>
      </c>
      <c r="N26" s="512" t="s">
        <v>82</v>
      </c>
      <c r="O26" s="512" t="s">
        <v>194</v>
      </c>
      <c r="P26" s="512" t="s">
        <v>83</v>
      </c>
      <c r="Q26" s="512" t="s">
        <v>195</v>
      </c>
      <c r="R26" s="501" t="s">
        <v>87</v>
      </c>
      <c r="S26" s="501" t="s">
        <v>106</v>
      </c>
      <c r="T26" s="501" t="s">
        <v>107</v>
      </c>
      <c r="U26" s="501" t="s">
        <v>108</v>
      </c>
      <c r="V26" s="501" t="s">
        <v>109</v>
      </c>
      <c r="W26" s="512" t="s">
        <v>88</v>
      </c>
      <c r="X26" s="513">
        <v>45832</v>
      </c>
      <c r="Y26" s="512" t="s">
        <v>89</v>
      </c>
      <c r="Z26" s="521"/>
      <c r="AA26" s="522" t="s">
        <v>232</v>
      </c>
      <c r="AB26" s="521"/>
      <c r="AC26" s="379">
        <v>0</v>
      </c>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0"/>
      <c r="BJ26" s="500"/>
      <c r="BK26" s="500"/>
      <c r="BL26" s="500"/>
    </row>
    <row r="27" spans="1:64" s="528" customFormat="1" ht="75" customHeight="1" x14ac:dyDescent="0.25">
      <c r="A27" s="512">
        <v>38</v>
      </c>
      <c r="B27" s="502" t="s">
        <v>73</v>
      </c>
      <c r="C27" s="512" t="s">
        <v>181</v>
      </c>
      <c r="D27" s="512" t="s">
        <v>204</v>
      </c>
      <c r="E27" s="523" t="s">
        <v>205</v>
      </c>
      <c r="F27" s="512" t="s">
        <v>77</v>
      </c>
      <c r="G27" s="512" t="s">
        <v>199</v>
      </c>
      <c r="H27" s="523" t="s">
        <v>184</v>
      </c>
      <c r="I27" s="512" t="s">
        <v>80</v>
      </c>
      <c r="J27" s="529">
        <v>40179</v>
      </c>
      <c r="K27" s="512" t="s">
        <v>165</v>
      </c>
      <c r="L27" s="512" t="s">
        <v>165</v>
      </c>
      <c r="M27" s="512" t="s">
        <v>165</v>
      </c>
      <c r="N27" s="512" t="s">
        <v>200</v>
      </c>
      <c r="O27" s="512" t="s">
        <v>194</v>
      </c>
      <c r="P27" s="512" t="s">
        <v>194</v>
      </c>
      <c r="Q27" s="512" t="s">
        <v>201</v>
      </c>
      <c r="R27" s="501" t="s">
        <v>87</v>
      </c>
      <c r="S27" s="501" t="s">
        <v>106</v>
      </c>
      <c r="T27" s="501" t="s">
        <v>107</v>
      </c>
      <c r="U27" s="501" t="s">
        <v>108</v>
      </c>
      <c r="V27" s="501" t="s">
        <v>109</v>
      </c>
      <c r="W27" s="512" t="s">
        <v>88</v>
      </c>
      <c r="X27" s="513">
        <v>45832</v>
      </c>
      <c r="Y27" s="512" t="s">
        <v>127</v>
      </c>
      <c r="Z27" s="521"/>
      <c r="AA27" s="522" t="s">
        <v>232</v>
      </c>
      <c r="AB27" s="521"/>
      <c r="AC27" s="379">
        <v>0</v>
      </c>
      <c r="AF27" s="500"/>
      <c r="AG27" s="500"/>
      <c r="AH27" s="500"/>
      <c r="AI27" s="500"/>
      <c r="AJ27" s="500"/>
      <c r="AK27" s="500"/>
      <c r="AL27" s="500"/>
      <c r="AM27" s="500"/>
      <c r="AN27" s="500"/>
      <c r="AO27" s="500"/>
      <c r="AP27" s="500"/>
      <c r="AQ27" s="500"/>
      <c r="AR27" s="500"/>
      <c r="AS27" s="500"/>
      <c r="AT27" s="500"/>
      <c r="AU27" s="500"/>
      <c r="AV27" s="500"/>
      <c r="AW27" s="500"/>
      <c r="AX27" s="500"/>
      <c r="AY27" s="500"/>
      <c r="AZ27" s="500"/>
      <c r="BA27" s="500"/>
      <c r="BB27" s="500"/>
      <c r="BC27" s="500"/>
      <c r="BD27" s="500"/>
      <c r="BE27" s="500"/>
      <c r="BF27" s="500"/>
      <c r="BG27" s="500"/>
      <c r="BH27" s="500"/>
      <c r="BI27" s="500"/>
      <c r="BJ27" s="500"/>
      <c r="BK27" s="500"/>
      <c r="BL27" s="500"/>
    </row>
    <row r="28" spans="1:64" s="528" customFormat="1" ht="75" customHeight="1" x14ac:dyDescent="0.25">
      <c r="A28" s="512">
        <v>10</v>
      </c>
      <c r="B28" s="502" t="s">
        <v>73</v>
      </c>
      <c r="C28" s="512" t="s">
        <v>240</v>
      </c>
      <c r="D28" s="512" t="s">
        <v>241</v>
      </c>
      <c r="E28" s="523" t="s">
        <v>242</v>
      </c>
      <c r="F28" s="512" t="s">
        <v>77</v>
      </c>
      <c r="G28" s="512" t="s">
        <v>78</v>
      </c>
      <c r="H28" s="523" t="s">
        <v>210</v>
      </c>
      <c r="I28" s="512" t="s">
        <v>80</v>
      </c>
      <c r="J28" s="529" t="s">
        <v>243</v>
      </c>
      <c r="K28" s="512" t="s">
        <v>244</v>
      </c>
      <c r="L28" s="512" t="s">
        <v>244</v>
      </c>
      <c r="M28" s="512" t="s">
        <v>244</v>
      </c>
      <c r="N28" s="512" t="s">
        <v>244</v>
      </c>
      <c r="O28" s="512" t="s">
        <v>143</v>
      </c>
      <c r="P28" s="512" t="s">
        <v>143</v>
      </c>
      <c r="Q28" s="512" t="s">
        <v>245</v>
      </c>
      <c r="R28" s="501" t="s">
        <v>87</v>
      </c>
      <c r="S28" s="501" t="s">
        <v>106</v>
      </c>
      <c r="T28" s="501" t="s">
        <v>107</v>
      </c>
      <c r="U28" s="501" t="s">
        <v>108</v>
      </c>
      <c r="V28" s="501" t="s">
        <v>109</v>
      </c>
      <c r="W28" s="512" t="s">
        <v>88</v>
      </c>
      <c r="X28" s="513">
        <v>45957</v>
      </c>
      <c r="Y28" s="512" t="s">
        <v>89</v>
      </c>
      <c r="Z28" s="521"/>
      <c r="AA28" s="522" t="s">
        <v>232</v>
      </c>
      <c r="AB28" s="521"/>
      <c r="AC28" s="379">
        <v>0</v>
      </c>
      <c r="AF28" s="500"/>
      <c r="AG28" s="500"/>
      <c r="AH28" s="500"/>
      <c r="AI28" s="500"/>
      <c r="AJ28" s="500"/>
      <c r="AK28" s="500"/>
      <c r="AL28" s="500"/>
      <c r="AM28" s="500"/>
      <c r="AN28" s="500"/>
      <c r="AO28" s="500"/>
      <c r="AP28" s="500"/>
      <c r="AQ28" s="500"/>
      <c r="AR28" s="500"/>
      <c r="AS28" s="500"/>
      <c r="AT28" s="500"/>
      <c r="AU28" s="500"/>
      <c r="AV28" s="500"/>
      <c r="AW28" s="500"/>
      <c r="AX28" s="500"/>
      <c r="AY28" s="500"/>
      <c r="AZ28" s="500"/>
      <c r="BA28" s="500"/>
      <c r="BB28" s="500"/>
      <c r="BC28" s="500"/>
      <c r="BD28" s="500"/>
      <c r="BE28" s="500"/>
      <c r="BF28" s="500"/>
      <c r="BG28" s="500"/>
      <c r="BH28" s="500"/>
      <c r="BI28" s="500"/>
      <c r="BJ28" s="500"/>
      <c r="BK28" s="500"/>
      <c r="BL28" s="500"/>
    </row>
    <row r="29" spans="1:64" s="528" customFormat="1" ht="75" customHeight="1" x14ac:dyDescent="0.25">
      <c r="A29" s="512">
        <v>11</v>
      </c>
      <c r="B29" s="502" t="s">
        <v>73</v>
      </c>
      <c r="C29" s="512" t="s">
        <v>74</v>
      </c>
      <c r="D29" s="512" t="s">
        <v>241</v>
      </c>
      <c r="E29" s="523" t="s">
        <v>246</v>
      </c>
      <c r="F29" s="512" t="s">
        <v>77</v>
      </c>
      <c r="G29" s="512" t="s">
        <v>78</v>
      </c>
      <c r="H29" s="523" t="s">
        <v>96</v>
      </c>
      <c r="I29" s="512" t="s">
        <v>80</v>
      </c>
      <c r="J29" s="529" t="s">
        <v>243</v>
      </c>
      <c r="K29" s="512" t="s">
        <v>244</v>
      </c>
      <c r="L29" s="512" t="s">
        <v>244</v>
      </c>
      <c r="M29" s="512" t="s">
        <v>244</v>
      </c>
      <c r="N29" s="512" t="s">
        <v>244</v>
      </c>
      <c r="O29" s="512" t="s">
        <v>143</v>
      </c>
      <c r="P29" s="512" t="s">
        <v>143</v>
      </c>
      <c r="Q29" s="512" t="s">
        <v>247</v>
      </c>
      <c r="R29" s="501" t="s">
        <v>87</v>
      </c>
      <c r="S29" s="501" t="s">
        <v>106</v>
      </c>
      <c r="T29" s="501" t="s">
        <v>107</v>
      </c>
      <c r="U29" s="501" t="s">
        <v>108</v>
      </c>
      <c r="V29" s="501" t="s">
        <v>109</v>
      </c>
      <c r="W29" s="512" t="s">
        <v>88</v>
      </c>
      <c r="X29" s="513">
        <v>45957</v>
      </c>
      <c r="Y29" s="512" t="s">
        <v>89</v>
      </c>
      <c r="Z29" s="521"/>
      <c r="AA29" s="522" t="s">
        <v>232</v>
      </c>
      <c r="AB29" s="521"/>
      <c r="AC29" s="379">
        <v>0</v>
      </c>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0"/>
      <c r="BE29" s="500"/>
      <c r="BF29" s="500"/>
      <c r="BG29" s="500"/>
      <c r="BH29" s="500"/>
      <c r="BI29" s="500"/>
      <c r="BJ29" s="500"/>
      <c r="BK29" s="500"/>
      <c r="BL29" s="500"/>
    </row>
    <row r="30" spans="1:64" s="528" customFormat="1" ht="75" customHeight="1" x14ac:dyDescent="0.25">
      <c r="A30" s="512">
        <v>12</v>
      </c>
      <c r="B30" s="502" t="s">
        <v>73</v>
      </c>
      <c r="C30" s="512" t="s">
        <v>248</v>
      </c>
      <c r="D30" s="512" t="s">
        <v>249</v>
      </c>
      <c r="E30" s="523" t="s">
        <v>250</v>
      </c>
      <c r="F30" s="512" t="s">
        <v>77</v>
      </c>
      <c r="G30" s="512" t="s">
        <v>209</v>
      </c>
      <c r="H30" s="523" t="s">
        <v>79</v>
      </c>
      <c r="I30" s="512" t="s">
        <v>80</v>
      </c>
      <c r="J30" s="529" t="s">
        <v>243</v>
      </c>
      <c r="K30" s="512" t="s">
        <v>244</v>
      </c>
      <c r="L30" s="512" t="s">
        <v>244</v>
      </c>
      <c r="M30" s="512" t="s">
        <v>244</v>
      </c>
      <c r="N30" s="512" t="s">
        <v>244</v>
      </c>
      <c r="O30" s="512" t="s">
        <v>194</v>
      </c>
      <c r="P30" s="512" t="s">
        <v>194</v>
      </c>
      <c r="Q30" s="512" t="s">
        <v>251</v>
      </c>
      <c r="R30" s="501" t="s">
        <v>87</v>
      </c>
      <c r="S30" s="501" t="s">
        <v>106</v>
      </c>
      <c r="T30" s="501" t="s">
        <v>107</v>
      </c>
      <c r="U30" s="501" t="s">
        <v>108</v>
      </c>
      <c r="V30" s="501" t="s">
        <v>109</v>
      </c>
      <c r="W30" s="512" t="s">
        <v>252</v>
      </c>
      <c r="X30" s="513">
        <v>45957</v>
      </c>
      <c r="Y30" s="512" t="s">
        <v>89</v>
      </c>
      <c r="Z30" s="521"/>
      <c r="AA30" s="522" t="s">
        <v>232</v>
      </c>
      <c r="AB30" s="521"/>
      <c r="AC30" s="379">
        <v>0</v>
      </c>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00"/>
      <c r="BD30" s="500"/>
      <c r="BE30" s="500"/>
      <c r="BF30" s="500"/>
      <c r="BG30" s="500"/>
      <c r="BH30" s="500"/>
      <c r="BI30" s="500"/>
      <c r="BJ30" s="500"/>
      <c r="BK30" s="500"/>
      <c r="BL30" s="500"/>
    </row>
    <row r="31" spans="1:64" s="528" customFormat="1" ht="75" customHeight="1" x14ac:dyDescent="0.25">
      <c r="A31" s="512">
        <v>16</v>
      </c>
      <c r="B31" s="502" t="s">
        <v>73</v>
      </c>
      <c r="C31" s="512" t="s">
        <v>248</v>
      </c>
      <c r="D31" s="512" t="s">
        <v>260</v>
      </c>
      <c r="E31" s="523" t="s">
        <v>261</v>
      </c>
      <c r="F31" s="512" t="s">
        <v>77</v>
      </c>
      <c r="G31" s="512" t="s">
        <v>209</v>
      </c>
      <c r="H31" s="523" t="s">
        <v>79</v>
      </c>
      <c r="I31" s="512" t="s">
        <v>80</v>
      </c>
      <c r="J31" s="529" t="s">
        <v>243</v>
      </c>
      <c r="K31" s="512" t="s">
        <v>244</v>
      </c>
      <c r="L31" s="512" t="s">
        <v>244</v>
      </c>
      <c r="M31" s="512" t="s">
        <v>244</v>
      </c>
      <c r="N31" s="512" t="s">
        <v>244</v>
      </c>
      <c r="O31" s="512" t="s">
        <v>194</v>
      </c>
      <c r="P31" s="512" t="s">
        <v>194</v>
      </c>
      <c r="Q31" s="512" t="s">
        <v>173</v>
      </c>
      <c r="R31" s="501" t="s">
        <v>262</v>
      </c>
      <c r="S31" s="501" t="s">
        <v>263</v>
      </c>
      <c r="T31" s="501" t="s">
        <v>280</v>
      </c>
      <c r="U31" s="501" t="s">
        <v>281</v>
      </c>
      <c r="V31" s="501" t="s">
        <v>282</v>
      </c>
      <c r="W31" s="512" t="s">
        <v>252</v>
      </c>
      <c r="X31" s="513">
        <v>45957</v>
      </c>
      <c r="Y31" s="523" t="s">
        <v>256</v>
      </c>
      <c r="Z31" s="521"/>
      <c r="AA31" s="522"/>
      <c r="AB31" s="521" t="s">
        <v>232</v>
      </c>
      <c r="AC31" s="379">
        <v>0</v>
      </c>
      <c r="AF31" s="500"/>
      <c r="AG31" s="500"/>
      <c r="AH31" s="500"/>
      <c r="AI31" s="500"/>
      <c r="AJ31" s="500"/>
      <c r="AK31" s="500"/>
      <c r="AL31" s="500"/>
      <c r="AM31" s="500"/>
      <c r="AN31" s="500"/>
      <c r="AO31" s="500"/>
      <c r="AP31" s="500"/>
      <c r="AQ31" s="500"/>
      <c r="AR31" s="500"/>
      <c r="AS31" s="500"/>
      <c r="AT31" s="500"/>
      <c r="AU31" s="500"/>
      <c r="AV31" s="500"/>
      <c r="AW31" s="500"/>
      <c r="AX31" s="500"/>
      <c r="AY31" s="500"/>
      <c r="AZ31" s="500"/>
      <c r="BA31" s="500"/>
      <c r="BB31" s="500"/>
      <c r="BC31" s="500"/>
      <c r="BD31" s="500"/>
      <c r="BE31" s="500"/>
      <c r="BF31" s="500"/>
      <c r="BG31" s="500"/>
      <c r="BH31" s="500"/>
      <c r="BI31" s="500"/>
      <c r="BJ31" s="500"/>
      <c r="BK31" s="500"/>
      <c r="BL31" s="500"/>
    </row>
    <row r="32" spans="1:64" s="528" customFormat="1" ht="75" customHeight="1" x14ac:dyDescent="0.25">
      <c r="A32" s="512">
        <v>17</v>
      </c>
      <c r="B32" s="502" t="s">
        <v>73</v>
      </c>
      <c r="C32" s="512" t="s">
        <v>74</v>
      </c>
      <c r="D32" s="512" t="s">
        <v>264</v>
      </c>
      <c r="E32" s="523" t="s">
        <v>265</v>
      </c>
      <c r="F32" s="512" t="s">
        <v>77</v>
      </c>
      <c r="G32" s="512" t="s">
        <v>78</v>
      </c>
      <c r="H32" s="523" t="s">
        <v>210</v>
      </c>
      <c r="I32" s="512" t="s">
        <v>80</v>
      </c>
      <c r="J32" s="529" t="s">
        <v>255</v>
      </c>
      <c r="K32" s="512" t="s">
        <v>244</v>
      </c>
      <c r="L32" s="512" t="s">
        <v>244</v>
      </c>
      <c r="M32" s="512" t="s">
        <v>244</v>
      </c>
      <c r="N32" s="512" t="s">
        <v>244</v>
      </c>
      <c r="O32" s="512" t="s">
        <v>194</v>
      </c>
      <c r="P32" s="512" t="s">
        <v>194</v>
      </c>
      <c r="Q32" s="512" t="s">
        <v>173</v>
      </c>
      <c r="R32" s="501" t="s">
        <v>87</v>
      </c>
      <c r="S32" s="501" t="s">
        <v>106</v>
      </c>
      <c r="T32" s="501" t="s">
        <v>107</v>
      </c>
      <c r="U32" s="501" t="s">
        <v>108</v>
      </c>
      <c r="V32" s="501" t="s">
        <v>109</v>
      </c>
      <c r="W32" s="512" t="s">
        <v>252</v>
      </c>
      <c r="X32" s="513">
        <v>45957</v>
      </c>
      <c r="Y32" s="523" t="s">
        <v>256</v>
      </c>
      <c r="Z32" s="521"/>
      <c r="AA32" s="522" t="s">
        <v>232</v>
      </c>
      <c r="AB32" s="521"/>
      <c r="AC32" s="379">
        <v>0</v>
      </c>
      <c r="AF32" s="500"/>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500"/>
      <c r="BI32" s="500"/>
      <c r="BJ32" s="500"/>
      <c r="BK32" s="500"/>
      <c r="BL32" s="500"/>
    </row>
    <row r="33" spans="1:64" s="528" customFormat="1" ht="75" customHeight="1" x14ac:dyDescent="0.25">
      <c r="A33" s="512">
        <v>18</v>
      </c>
      <c r="B33" s="502" t="s">
        <v>73</v>
      </c>
      <c r="C33" s="512" t="s">
        <v>74</v>
      </c>
      <c r="D33" s="512" t="s">
        <v>266</v>
      </c>
      <c r="E33" s="523" t="s">
        <v>267</v>
      </c>
      <c r="F33" s="512" t="s">
        <v>77</v>
      </c>
      <c r="G33" s="512" t="s">
        <v>78</v>
      </c>
      <c r="H33" s="523" t="s">
        <v>210</v>
      </c>
      <c r="I33" s="512" t="s">
        <v>80</v>
      </c>
      <c r="J33" s="529" t="s">
        <v>268</v>
      </c>
      <c r="K33" s="512" t="s">
        <v>244</v>
      </c>
      <c r="L33" s="512" t="s">
        <v>244</v>
      </c>
      <c r="M33" s="512" t="s">
        <v>244</v>
      </c>
      <c r="N33" s="512" t="s">
        <v>244</v>
      </c>
      <c r="O33" s="512" t="s">
        <v>125</v>
      </c>
      <c r="P33" s="512" t="s">
        <v>125</v>
      </c>
      <c r="Q33" s="512" t="s">
        <v>247</v>
      </c>
      <c r="R33" s="501" t="s">
        <v>87</v>
      </c>
      <c r="S33" s="501" t="s">
        <v>106</v>
      </c>
      <c r="T33" s="501" t="s">
        <v>107</v>
      </c>
      <c r="U33" s="501" t="s">
        <v>108</v>
      </c>
      <c r="V33" s="501" t="s">
        <v>109</v>
      </c>
      <c r="W33" s="512" t="s">
        <v>88</v>
      </c>
      <c r="X33" s="513">
        <v>45961</v>
      </c>
      <c r="Y33" s="523" t="s">
        <v>256</v>
      </c>
      <c r="Z33" s="521"/>
      <c r="AA33" s="522" t="s">
        <v>232</v>
      </c>
      <c r="AB33" s="521"/>
      <c r="AC33" s="379">
        <v>0</v>
      </c>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row>
    <row r="34" spans="1:64" s="528" customFormat="1" ht="75" customHeight="1" x14ac:dyDescent="0.25">
      <c r="A34" s="512">
        <v>19</v>
      </c>
      <c r="B34" s="502" t="s">
        <v>73</v>
      </c>
      <c r="C34" s="512" t="s">
        <v>74</v>
      </c>
      <c r="D34" s="512" t="s">
        <v>269</v>
      </c>
      <c r="E34" s="523" t="s">
        <v>270</v>
      </c>
      <c r="F34" s="512" t="s">
        <v>77</v>
      </c>
      <c r="G34" s="512" t="s">
        <v>78</v>
      </c>
      <c r="H34" s="523" t="s">
        <v>96</v>
      </c>
      <c r="I34" s="512" t="s">
        <v>80</v>
      </c>
      <c r="J34" s="529" t="s">
        <v>243</v>
      </c>
      <c r="K34" s="512" t="s">
        <v>244</v>
      </c>
      <c r="L34" s="512" t="s">
        <v>244</v>
      </c>
      <c r="M34" s="512" t="s">
        <v>244</v>
      </c>
      <c r="N34" s="512" t="s">
        <v>244</v>
      </c>
      <c r="O34" s="512" t="s">
        <v>143</v>
      </c>
      <c r="P34" s="512" t="s">
        <v>143</v>
      </c>
      <c r="Q34" s="512" t="s">
        <v>247</v>
      </c>
      <c r="R34" s="501" t="s">
        <v>87</v>
      </c>
      <c r="S34" s="501" t="s">
        <v>106</v>
      </c>
      <c r="T34" s="501" t="s">
        <v>107</v>
      </c>
      <c r="U34" s="501" t="s">
        <v>108</v>
      </c>
      <c r="V34" s="501" t="s">
        <v>109</v>
      </c>
      <c r="W34" s="512" t="s">
        <v>252</v>
      </c>
      <c r="X34" s="513">
        <v>45979</v>
      </c>
      <c r="Y34" s="523" t="s">
        <v>256</v>
      </c>
      <c r="Z34" s="521"/>
      <c r="AA34" s="522" t="s">
        <v>232</v>
      </c>
      <c r="AB34" s="521"/>
      <c r="AC34" s="379">
        <v>0</v>
      </c>
      <c r="AF34" s="500"/>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500"/>
      <c r="BI34" s="500"/>
      <c r="BJ34" s="500"/>
      <c r="BK34" s="500"/>
      <c r="BL34" s="500"/>
    </row>
    <row r="35" spans="1:64" s="528" customFormat="1" ht="75" customHeight="1" x14ac:dyDescent="0.25">
      <c r="A35" s="512">
        <v>20</v>
      </c>
      <c r="B35" s="502" t="s">
        <v>73</v>
      </c>
      <c r="C35" s="512" t="s">
        <v>74</v>
      </c>
      <c r="D35" s="512" t="s">
        <v>271</v>
      </c>
      <c r="E35" s="523" t="s">
        <v>272</v>
      </c>
      <c r="F35" s="512" t="s">
        <v>77</v>
      </c>
      <c r="G35" s="512" t="s">
        <v>78</v>
      </c>
      <c r="H35" s="523" t="s">
        <v>96</v>
      </c>
      <c r="I35" s="512" t="s">
        <v>80</v>
      </c>
      <c r="J35" s="529" t="s">
        <v>268</v>
      </c>
      <c r="K35" s="512" t="s">
        <v>244</v>
      </c>
      <c r="L35" s="512" t="s">
        <v>244</v>
      </c>
      <c r="M35" s="512" t="s">
        <v>244</v>
      </c>
      <c r="N35" s="512" t="s">
        <v>244</v>
      </c>
      <c r="O35" s="512" t="s">
        <v>125</v>
      </c>
      <c r="P35" s="512" t="s">
        <v>125</v>
      </c>
      <c r="Q35" s="512" t="s">
        <v>247</v>
      </c>
      <c r="R35" s="501" t="s">
        <v>87</v>
      </c>
      <c r="S35" s="501" t="s">
        <v>106</v>
      </c>
      <c r="T35" s="501" t="s">
        <v>107</v>
      </c>
      <c r="U35" s="501" t="s">
        <v>108</v>
      </c>
      <c r="V35" s="501" t="s">
        <v>109</v>
      </c>
      <c r="W35" s="512" t="s">
        <v>252</v>
      </c>
      <c r="X35" s="513">
        <v>45979</v>
      </c>
      <c r="Y35" s="523" t="s">
        <v>256</v>
      </c>
      <c r="Z35" s="521"/>
      <c r="AA35" s="522" t="s">
        <v>232</v>
      </c>
      <c r="AB35" s="521"/>
      <c r="AC35" s="379">
        <v>0</v>
      </c>
      <c r="AF35" s="500"/>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0"/>
      <c r="BC35" s="500"/>
      <c r="BD35" s="500"/>
      <c r="BE35" s="500"/>
      <c r="BF35" s="500"/>
      <c r="BG35" s="500"/>
      <c r="BH35" s="500"/>
      <c r="BI35" s="500"/>
      <c r="BJ35" s="500"/>
      <c r="BK35" s="500"/>
      <c r="BL35" s="500"/>
    </row>
    <row r="36" spans="1:64" s="528" customFormat="1" ht="75" customHeight="1" x14ac:dyDescent="0.25">
      <c r="A36" s="512">
        <v>21</v>
      </c>
      <c r="B36" s="502" t="s">
        <v>73</v>
      </c>
      <c r="C36" s="512" t="s">
        <v>74</v>
      </c>
      <c r="D36" s="512" t="s">
        <v>273</v>
      </c>
      <c r="E36" s="523" t="s">
        <v>274</v>
      </c>
      <c r="F36" s="512" t="s">
        <v>77</v>
      </c>
      <c r="G36" s="512" t="s">
        <v>78</v>
      </c>
      <c r="H36" s="523" t="s">
        <v>96</v>
      </c>
      <c r="I36" s="512" t="s">
        <v>80</v>
      </c>
      <c r="J36" s="529" t="s">
        <v>275</v>
      </c>
      <c r="K36" s="512" t="s">
        <v>244</v>
      </c>
      <c r="L36" s="512" t="s">
        <v>244</v>
      </c>
      <c r="M36" s="512" t="s">
        <v>244</v>
      </c>
      <c r="N36" s="512" t="s">
        <v>244</v>
      </c>
      <c r="O36" s="512" t="s">
        <v>125</v>
      </c>
      <c r="P36" s="512" t="s">
        <v>125</v>
      </c>
      <c r="Q36" s="512" t="s">
        <v>247</v>
      </c>
      <c r="R36" s="501" t="s">
        <v>87</v>
      </c>
      <c r="S36" s="501" t="s">
        <v>106</v>
      </c>
      <c r="T36" s="501" t="s">
        <v>107</v>
      </c>
      <c r="U36" s="501" t="s">
        <v>108</v>
      </c>
      <c r="V36" s="501" t="s">
        <v>109</v>
      </c>
      <c r="W36" s="512" t="s">
        <v>252</v>
      </c>
      <c r="X36" s="513">
        <v>45979</v>
      </c>
      <c r="Y36" s="523" t="s">
        <v>256</v>
      </c>
      <c r="Z36" s="521"/>
      <c r="AA36" s="522" t="s">
        <v>232</v>
      </c>
      <c r="AB36" s="521"/>
      <c r="AC36" s="379">
        <v>0</v>
      </c>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0"/>
      <c r="BE36" s="500"/>
      <c r="BF36" s="500"/>
      <c r="BG36" s="500"/>
      <c r="BH36" s="500"/>
      <c r="BI36" s="500"/>
      <c r="BJ36" s="500"/>
      <c r="BK36" s="500"/>
      <c r="BL36" s="500"/>
    </row>
    <row r="37" spans="1:64" s="528" customFormat="1" ht="75" customHeight="1" x14ac:dyDescent="0.25">
      <c r="A37" s="512">
        <v>22</v>
      </c>
      <c r="B37" s="502" t="s">
        <v>73</v>
      </c>
      <c r="C37" s="512" t="s">
        <v>74</v>
      </c>
      <c r="D37" s="512" t="s">
        <v>276</v>
      </c>
      <c r="E37" s="523" t="s">
        <v>274</v>
      </c>
      <c r="F37" s="512" t="s">
        <v>77</v>
      </c>
      <c r="G37" s="512" t="s">
        <v>78</v>
      </c>
      <c r="H37" s="523" t="s">
        <v>96</v>
      </c>
      <c r="I37" s="512" t="s">
        <v>80</v>
      </c>
      <c r="J37" s="529" t="s">
        <v>268</v>
      </c>
      <c r="K37" s="512" t="s">
        <v>244</v>
      </c>
      <c r="L37" s="512" t="s">
        <v>244</v>
      </c>
      <c r="M37" s="512" t="s">
        <v>244</v>
      </c>
      <c r="N37" s="512" t="s">
        <v>244</v>
      </c>
      <c r="O37" s="512" t="s">
        <v>125</v>
      </c>
      <c r="P37" s="512" t="s">
        <v>125</v>
      </c>
      <c r="Q37" s="512" t="s">
        <v>247</v>
      </c>
      <c r="R37" s="501" t="s">
        <v>87</v>
      </c>
      <c r="S37" s="501" t="s">
        <v>106</v>
      </c>
      <c r="T37" s="501" t="s">
        <v>107</v>
      </c>
      <c r="U37" s="501" t="s">
        <v>108</v>
      </c>
      <c r="V37" s="501" t="s">
        <v>109</v>
      </c>
      <c r="W37" s="512" t="s">
        <v>252</v>
      </c>
      <c r="X37" s="513">
        <v>45979</v>
      </c>
      <c r="Y37" s="523" t="s">
        <v>256</v>
      </c>
      <c r="Z37" s="521"/>
      <c r="AA37" s="522" t="s">
        <v>232</v>
      </c>
      <c r="AB37" s="521"/>
      <c r="AC37" s="379">
        <v>0</v>
      </c>
      <c r="AF37" s="500"/>
      <c r="AG37" s="500"/>
      <c r="AH37" s="500"/>
      <c r="AI37" s="500"/>
      <c r="AJ37" s="500"/>
      <c r="AK37" s="500"/>
      <c r="AL37" s="500"/>
      <c r="AM37" s="500"/>
      <c r="AN37" s="500"/>
      <c r="AO37" s="500"/>
      <c r="AP37" s="500"/>
      <c r="AQ37" s="500"/>
      <c r="AR37" s="500"/>
      <c r="AS37" s="500"/>
      <c r="AT37" s="500"/>
      <c r="AU37" s="500"/>
      <c r="AV37" s="500"/>
      <c r="AW37" s="500"/>
      <c r="AX37" s="500"/>
      <c r="AY37" s="500"/>
      <c r="AZ37" s="500"/>
      <c r="BA37" s="500"/>
      <c r="BB37" s="500"/>
      <c r="BC37" s="500"/>
      <c r="BD37" s="500"/>
      <c r="BE37" s="500"/>
      <c r="BF37" s="500"/>
      <c r="BG37" s="500"/>
      <c r="BH37" s="500"/>
      <c r="BI37" s="500"/>
      <c r="BJ37" s="500"/>
      <c r="BK37" s="500"/>
      <c r="BL37" s="500"/>
    </row>
  </sheetData>
  <protectedRanges>
    <protectedRange sqref="Z3" name="Rango4"/>
    <protectedRange sqref="R6:R7" name="Rango5"/>
    <protectedRange sqref="AD6:AD7" name="Rango3_2"/>
    <protectedRange sqref="Z6:AB7" name="Rango4_2"/>
  </protectedRanges>
  <sortState xmlns:xlrd2="http://schemas.microsoft.com/office/spreadsheetml/2017/richdata2" ref="A6:AB37">
    <sortCondition ref="Z6:Z37"/>
  </sortState>
  <conditionalFormatting sqref="A6:Q7 W6:Y7">
    <cfRule type="cellIs" dxfId="4" priority="288" operator="equal">
      <formula>""</formula>
    </cfRule>
  </conditionalFormatting>
  <conditionalFormatting sqref="Z3 Z6:AB7">
    <cfRule type="containsText" dxfId="3" priority="289" operator="containsText" text="1">
      <formula>NOT(ISERROR(SEARCH("1",Z3)))</formula>
    </cfRule>
    <cfRule type="containsText" dxfId="2" priority="290" operator="containsText" text="2">
      <formula>NOT(ISERROR(SEARCH("2",Z3)))</formula>
    </cfRule>
    <cfRule type="containsText" dxfId="1" priority="291" operator="containsText" text="3">
      <formula>NOT(ISERROR(SEARCH("3",Z3)))</formula>
    </cfRule>
    <cfRule type="containsText" dxfId="0" priority="292" operator="containsText" text="4">
      <formula>NOT(ISERROR(SEARCH("4",Z3)))</formula>
    </cfRule>
  </conditionalFormatting>
  <dataValidations count="1">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AC3D9701-83FC-4C88-919E-6BAB5194F487}"/>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Manejo</vt:lpstr>
      <vt:lpstr>TalentoHumano</vt:lpstr>
      <vt:lpstr>Riestos_Cto_Reduc</vt:lpstr>
      <vt:lpstr>ServicioAlCiudadano</vt:lpstr>
      <vt:lpstr>Corporativa</vt:lpstr>
      <vt:lpstr>Corp_Financiera</vt:lpstr>
      <vt:lpstr>Consolidado</vt:lpstr>
      <vt:lpstr>Consolidado_2026_v1</vt:lpstr>
      <vt:lpstr>Consolidado_2026_v2</vt:lpstr>
      <vt:lpstr>Manejo!https___www.bomberosbogota.gov.co_transparencia_contratacion_plan_anual_adquisiciones_plan_anual_adquisiciones_2021</vt:lpstr>
      <vt:lpstr>Manejo!https___www.bomberosbogota.gov.co_transparencia_planeacion_planes_estrategicos_sectoriales_institucionales_plan_institucional_capacitacion</vt:lpstr>
      <vt:lpstr>Manejo!Página</vt:lpstr>
      <vt:lpstr>Manejo!Página2</vt:lpstr>
      <vt:lpstr>Manejo!Pagina3</vt:lpstr>
      <vt:lpstr>Manejo!PáginaWeb</vt:lpstr>
      <vt:lpstr>Manejo!Plan</vt:lpstr>
      <vt:lpstr>Manejo!x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 Morales Muñoz</dc:creator>
  <cp:lastModifiedBy>Jose Hernan Morales Muñoz</cp:lastModifiedBy>
  <dcterms:created xsi:type="dcterms:W3CDTF">2025-07-01T15:49:55Z</dcterms:created>
  <dcterms:modified xsi:type="dcterms:W3CDTF">2026-06-30T22:52:32Z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a2033-ac08-4ec8-ba76-ed800dd9f887_Enabled">
    <vt:lpwstr>true</vt:lpwstr>
  </property>
  <property fmtid="{D5CDD505-2E9C-101B-9397-08002B2CF9AE}" pid="3" name="MSIP_Label_61fa2033-ac08-4ec8-ba76-ed800dd9f887_SetDate">
    <vt:lpwstr>2025-12-17T02:43:27Z</vt:lpwstr>
  </property>
  <property fmtid="{D5CDD505-2E9C-101B-9397-08002B2CF9AE}" pid="4" name="MSIP_Label_61fa2033-ac08-4ec8-ba76-ed800dd9f887_Method">
    <vt:lpwstr>Standard</vt:lpwstr>
  </property>
  <property fmtid="{D5CDD505-2E9C-101B-9397-08002B2CF9AE}" pid="5" name="MSIP_Label_61fa2033-ac08-4ec8-ba76-ed800dd9f887_Name">
    <vt:lpwstr>Publico</vt:lpwstr>
  </property>
  <property fmtid="{D5CDD505-2E9C-101B-9397-08002B2CF9AE}" pid="6" name="MSIP_Label_61fa2033-ac08-4ec8-ba76-ed800dd9f887_SiteId">
    <vt:lpwstr>dab5177a-e531-42f5-a585-5d27851768fb</vt:lpwstr>
  </property>
  <property fmtid="{D5CDD505-2E9C-101B-9397-08002B2CF9AE}" pid="7" name="MSIP_Label_61fa2033-ac08-4ec8-ba76-ed800dd9f887_ActionId">
    <vt:lpwstr>8002dad6-afc2-4c4e-a69d-cc601e1a61bc</vt:lpwstr>
  </property>
  <property fmtid="{D5CDD505-2E9C-101B-9397-08002B2CF9AE}" pid="8" name="MSIP_Label_61fa2033-ac08-4ec8-ba76-ed800dd9f887_ContentBits">
    <vt:lpwstr>2</vt:lpwstr>
  </property>
  <property fmtid="{D5CDD505-2E9C-101B-9397-08002B2CF9AE}" pid="9" name="MSIP_Label_61fa2033-ac08-4ec8-ba76-ed800dd9f887_Tag">
    <vt:lpwstr>10, 3, 0, 1</vt:lpwstr>
  </property>
</Properties>
</file>