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codeName="ThisWorkbook"/>
  <mc:AlternateContent xmlns:mc="http://schemas.openxmlformats.org/markup-compatibility/2006">
    <mc:Choice Requires="x15">
      <x15ac:absPath xmlns:x15ac="http://schemas.microsoft.com/office/spreadsheetml/2010/11/ac" url="https://bomberosbog-my.sharepoint.com/personal/dparra_bomberosbogota_gov_co/Documents/Escritorio/TRANVERSAL DANIEL/MATRICES/2023/Seguimiento Planeación/2023 - PLANEACIÓN/MATRIZ DE RIESGOS SGH 2024/GTH 2024/"/>
    </mc:Choice>
  </mc:AlternateContent>
  <xr:revisionPtr revIDLastSave="0" documentId="8_{C2EB917D-8B69-460F-9FE3-3FC60C0490AF}" xr6:coauthVersionLast="47" xr6:coauthVersionMax="47" xr10:uidLastSave="{00000000-0000-0000-0000-000000000000}"/>
  <workbookProtection workbookAlgorithmName="SHA-512" workbookHashValue="yAiKBmGvLAY2/8bPKhC6WAVSak6HuW6dWP/fLRxUrnqRJi7Vp+J+eQEMLoTILSXR4qLejf7BhfqW8W6XdrHVzQ==" workbookSaltValue="ilgq2ociaiY9D238oJWm9w==" workbookSpinCount="100000" lockStructure="1"/>
  <bookViews>
    <workbookView xWindow="-120" yWindow="-120" windowWidth="29040" windowHeight="15720" tabRatio="606" xr2:uid="{00000000-000D-0000-FFFF-FFFF00000000}"/>
  </bookViews>
  <sheets>
    <sheet name="Elaboración - Mapa de riesgos" sheetId="31" r:id="rId1"/>
    <sheet name="Árbol de problemas" sheetId="43" r:id="rId2"/>
    <sheet name="Tablas" sheetId="45" r:id="rId3"/>
    <sheet name="Mapa de calor" sheetId="42" r:id="rId4"/>
    <sheet name="Datos" sheetId="40" state="hidden" r:id="rId5"/>
  </sheets>
  <externalReferences>
    <externalReference r:id="rId6"/>
    <externalReference r:id="rId7"/>
  </externalReferences>
  <definedNames>
    <definedName name="_xlnm._FilterDatabase" localSheetId="0" hidden="1">'Elaboración - Mapa de riesgos'!$C$15:$BH$15</definedName>
    <definedName name="¿TIENE_HERRAMIENTA_PARA_EJERCER_EL_CONTROL?">#REF!</definedName>
    <definedName name="A">#REF!</definedName>
    <definedName name="B">#REF!</definedName>
    <definedName name="CE">#REF!</definedName>
    <definedName name="EXISTENCONTROLES">#REF!</definedName>
    <definedName name="fdhgdhk">[1]DB!$B$5:$B$11</definedName>
    <definedName name="FrecuenciaSeguim">#REF!</definedName>
    <definedName name="FrecuendiaSeguim">#REF!</definedName>
    <definedName name="HerramientaControl">#REF!</definedName>
    <definedName name="HerramientaEfectiva">#REF!</definedName>
    <definedName name="impac">[2]DB!$B$24:$B$28</definedName>
    <definedName name="IMPACTO">#REF!</definedName>
    <definedName name="ManualesInstructivos">#REF!</definedName>
    <definedName name="OPCIONESDEMANEJO">#REF!</definedName>
    <definedName name="probab">[2]DB!$B$16:$B$20</definedName>
    <definedName name="PROBABILIDAD">#REF!</definedName>
    <definedName name="Procesos">'Elaboración - Mapa de riesgos'!$CL$14:$CL$18</definedName>
    <definedName name="ResponDefinidos">#REF!</definedName>
    <definedName name="TieneHerramientaControl1">#REF!</definedName>
    <definedName name="TIPODERIESGO">#REF!</definedName>
    <definedName name="valor">[2]DB!$B$32:$B$34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 i="31" l="1"/>
  <c r="AD24" i="31"/>
  <c r="AB24" i="31"/>
  <c r="AX16" i="31"/>
  <c r="AY16" i="31"/>
  <c r="AZ16" i="31"/>
  <c r="AL18" i="31"/>
  <c r="AM18" i="31" s="1"/>
  <c r="AF29" i="31"/>
  <c r="AL21" i="31"/>
  <c r="AM21" i="31" s="1"/>
  <c r="AL16" i="31"/>
  <c r="AM16" i="31" s="1"/>
  <c r="AF22" i="31"/>
  <c r="AK22" i="31" s="1"/>
  <c r="AN22" i="31" s="1"/>
  <c r="AO22" i="31" s="1"/>
  <c r="AB22" i="31"/>
  <c r="AO20" i="31"/>
  <c r="AF20" i="31"/>
  <c r="AK20" i="31" s="1"/>
  <c r="AN20" i="31" s="1"/>
  <c r="AB20" i="31"/>
  <c r="AF17" i="31"/>
  <c r="AK17" i="31" s="1"/>
  <c r="AN17" i="31" s="1"/>
  <c r="AO17" i="31" s="1"/>
  <c r="AB17" i="31"/>
  <c r="AL19" i="31"/>
  <c r="AM19" i="31" s="1"/>
  <c r="AF21" i="31"/>
  <c r="AK21" i="31" s="1"/>
  <c r="AF19" i="31"/>
  <c r="AK19" i="31" s="1"/>
  <c r="AF18" i="31"/>
  <c r="AF16" i="31"/>
  <c r="AF23" i="31"/>
  <c r="AK23" i="31" s="1"/>
  <c r="AL23" i="31" s="1"/>
  <c r="AM23" i="31" s="1"/>
  <c r="M22" i="31"/>
  <c r="AB23" i="31"/>
  <c r="AB18" i="31"/>
  <c r="AB19" i="31"/>
  <c r="AB21" i="31"/>
  <c r="M19" i="31"/>
  <c r="M20" i="31"/>
  <c r="AB16" i="31"/>
  <c r="BO18" i="31"/>
  <c r="AF24" i="31" l="1"/>
  <c r="AF27" i="31"/>
  <c r="AF28" i="31"/>
  <c r="AD27" i="31"/>
  <c r="AD28" i="31"/>
  <c r="AD29" i="31"/>
  <c r="AK29" i="31" s="1"/>
  <c r="AK27" i="31" l="1"/>
  <c r="AL27" i="31" s="1"/>
  <c r="AK28" i="31"/>
  <c r="AK24" i="31"/>
  <c r="AL24" i="31" s="1"/>
  <c r="AM24" i="31" s="1"/>
  <c r="BO19" i="31"/>
  <c r="BO21" i="31"/>
  <c r="BO23" i="31"/>
  <c r="BO24" i="31"/>
  <c r="BO27" i="31"/>
  <c r="BO16" i="31"/>
  <c r="AN28" i="31" l="1"/>
  <c r="AO28" i="31" s="1"/>
  <c r="AM27" i="31"/>
  <c r="AL29" i="31" l="1"/>
  <c r="AM29" i="31" s="1"/>
  <c r="BA16" i="31"/>
  <c r="AB28" i="31" l="1"/>
  <c r="AB29" i="31"/>
  <c r="M27" i="31" l="1"/>
  <c r="R27" i="31"/>
  <c r="V27" i="31"/>
  <c r="M24" i="31"/>
  <c r="V24" i="31"/>
  <c r="R24" i="31"/>
</calcChain>
</file>

<file path=xl/sharedStrings.xml><?xml version="1.0" encoding="utf-8"?>
<sst xmlns="http://schemas.openxmlformats.org/spreadsheetml/2006/main" count="784" uniqueCount="418">
  <si>
    <t>Nombre de la Guía</t>
  </si>
  <si>
    <t xml:space="preserve"> Código: GE-GA01-FT01</t>
  </si>
  <si>
    <t>ADMINISTRACIÓN DEL RIESGO</t>
  </si>
  <si>
    <t>Versión 1</t>
  </si>
  <si>
    <t>Nombre del Formato</t>
  </si>
  <si>
    <t>Vigencia: 21/05/2021</t>
  </si>
  <si>
    <t>MAPA DE RIESGOS INSTITUCIONAL</t>
  </si>
  <si>
    <t>Pagina 1 de 3</t>
  </si>
  <si>
    <t>Pagina 2 de 3</t>
  </si>
  <si>
    <t>Pagina 3 de 3</t>
  </si>
  <si>
    <t>PROCESO</t>
  </si>
  <si>
    <t>OBJETIVO DEL PROCESO</t>
  </si>
  <si>
    <t>GESTIÓN DEL TALENTO HUMANO</t>
  </si>
  <si>
    <t>PASO 1 - IDENTIFICACIÓN DE RIESGOS</t>
  </si>
  <si>
    <t>PASO 2 - VALORACIÓN DE LOS RIESGOS</t>
  </si>
  <si>
    <t>PASO 3 - PLAN DE MITIGACIÓN DEL RIESGO</t>
  </si>
  <si>
    <t>ETAPA DE SEGUIMIENTO</t>
  </si>
  <si>
    <t>OBSERVACIONES - ETAPA DE SEGUIMIENTO</t>
  </si>
  <si>
    <t>MÓDULO II</t>
  </si>
  <si>
    <t>MÓDULO III</t>
  </si>
  <si>
    <t>MÓDULO IV</t>
  </si>
  <si>
    <t>MÓDULO V</t>
  </si>
  <si>
    <t>MÓDULO VI</t>
  </si>
  <si>
    <t>MÓDULO VII</t>
  </si>
  <si>
    <t>CARACTERÍSTICAS DEL PROCESO</t>
  </si>
  <si>
    <t>PUNTOS, ÁREAS Y FACTORES DE RIESGO</t>
  </si>
  <si>
    <t>DESCRIPCIÓN DEL RIESGO</t>
  </si>
  <si>
    <t>RIESGO INHERENTE</t>
  </si>
  <si>
    <t>DESCRIPCIÓN DEL CONTROL</t>
  </si>
  <si>
    <t>ATRIBUTOS DEL CONTROL - EFICIENCIA</t>
  </si>
  <si>
    <t>ATRIBUTOS DEL CONTROL - IMPLEMENTACIÓN</t>
  </si>
  <si>
    <t>VALORACIÓN DEL CONTROL</t>
  </si>
  <si>
    <t>RIESGO RESIDUAL</t>
  </si>
  <si>
    <t>TRATAMIENTO DEL RIESGO</t>
  </si>
  <si>
    <t>PLAN DE MITIGACIÓN DEL RIESGO</t>
  </si>
  <si>
    <t>INDICADOR DEL RIESGO</t>
  </si>
  <si>
    <t>FECHA</t>
  </si>
  <si>
    <t>SEGUIMIENTO - CONTROLES</t>
  </si>
  <si>
    <t>SEGUIMIENTO - INDICADORES</t>
  </si>
  <si>
    <t>SEGUIMIENTO - PLAN DE ACCIÓN</t>
  </si>
  <si>
    <t>REPORTE DE MATERIALIZACIÓN</t>
  </si>
  <si>
    <t>NUEVA IDENTIFICACIÓN</t>
  </si>
  <si>
    <t>OBSERVACIONES OFICINA DE CONTROL INTERNO Y GIT PLANEACIÓN</t>
  </si>
  <si>
    <t>GESTION ESTRATEGICA</t>
  </si>
  <si>
    <t>ACTIVIDADES DEL PROCESO</t>
  </si>
  <si>
    <t>PARTES INTERESADAS (INTERNAS)</t>
  </si>
  <si>
    <t>PARTES INTERESADAS (EXTERNAS)</t>
  </si>
  <si>
    <t>PUNTO DE RIESGO</t>
  </si>
  <si>
    <t>ÁREAS DE IMPACTO</t>
  </si>
  <si>
    <t>FACTORES DE RIESGO</t>
  </si>
  <si>
    <t>IMPACTO (EFECTO)</t>
  </si>
  <si>
    <t>CAUSA INMEDIATA</t>
  </si>
  <si>
    <t>CAUSA RAIZ</t>
  </si>
  <si>
    <t>ID</t>
  </si>
  <si>
    <t>RIESGO</t>
  </si>
  <si>
    <t>CLASIFICACIÓN DEL RIESGO</t>
  </si>
  <si>
    <t>Frecuencia de la actividad (Al año)</t>
  </si>
  <si>
    <t>PROBABILIDAD</t>
  </si>
  <si>
    <t>Calificación de la probabilidad</t>
  </si>
  <si>
    <t>Afectación económica</t>
  </si>
  <si>
    <t>Pérdida reputacional</t>
  </si>
  <si>
    <t>IMPACTO</t>
  </si>
  <si>
    <t>Calificación del impacto</t>
  </si>
  <si>
    <t>NIVEL DE RIESGO INHERENTE</t>
  </si>
  <si>
    <t>RESPONSABLE</t>
  </si>
  <si>
    <t>ACCIÓN</t>
  </si>
  <si>
    <t>COMPLEMENTO</t>
  </si>
  <si>
    <t>No.</t>
  </si>
  <si>
    <t>CONTROL</t>
  </si>
  <si>
    <t>TIPO DE CONTROL</t>
  </si>
  <si>
    <t>Peso
(Tipo de control)</t>
  </si>
  <si>
    <t>IMPLEMENTACIÓN</t>
  </si>
  <si>
    <t>Peso
(Implementación)</t>
  </si>
  <si>
    <t>DOCUMENTACIÓN</t>
  </si>
  <si>
    <t>FRECUENCIA</t>
  </si>
  <si>
    <t>EVIDENCIA</t>
  </si>
  <si>
    <t>REDUCE</t>
  </si>
  <si>
    <t>CALIFICACIÓN DEL CONTROL</t>
  </si>
  <si>
    <t>PROBABILIDAD x CONTROL</t>
  </si>
  <si>
    <t>PROBABILIDAD DESPUES DEL CONTROL</t>
  </si>
  <si>
    <t>IMPACTO x CONTROL</t>
  </si>
  <si>
    <t>IMPACTO DESPUES DEL CONTROL</t>
  </si>
  <si>
    <t>PROBABILIDAD
RESIDUAL</t>
  </si>
  <si>
    <t>IMPACTO
RESIDUAL</t>
  </si>
  <si>
    <t>NIVEL DE RIESGO RESIDUAL</t>
  </si>
  <si>
    <t>TRATAMIENTO</t>
  </si>
  <si>
    <t>FORMA DE REDUCCIÓN</t>
  </si>
  <si>
    <t>¿Requiere plan de mitigación?</t>
  </si>
  <si>
    <t>Observaciones (Justificación)</t>
  </si>
  <si>
    <t>ACCIÓN DE MITIGACIÓN</t>
  </si>
  <si>
    <t>FECHA DE IMPLEMENTACIÓN</t>
  </si>
  <si>
    <t>FECHA PROGRAMADA DE SEGUIMIENTO</t>
  </si>
  <si>
    <t>INDICADOR CLAVE DEL RIESGO</t>
  </si>
  <si>
    <t xml:space="preserve">FORMULA DEL INDICADOR </t>
  </si>
  <si>
    <t>DESCRIPCIÓN DEL INDICADOR</t>
  </si>
  <si>
    <t>META DEL INDICADOR</t>
  </si>
  <si>
    <t>PERIODICIDAD DE MEDICIÓN</t>
  </si>
  <si>
    <t>FUENTE DE MEDICIÓN</t>
  </si>
  <si>
    <t>OBSERVACIONES</t>
  </si>
  <si>
    <t>FECHA DE CORTE DEL SEGUIMIENTO</t>
  </si>
  <si>
    <t>Frecuencia del Riesgo</t>
  </si>
  <si>
    <t>No. de Eventos</t>
  </si>
  <si>
    <t>DESEMPEÑO DEL CONTROL</t>
  </si>
  <si>
    <t>ANÁLISIS DE LA INFORMACIÓN REPORTADA</t>
  </si>
  <si>
    <t>RESULTADO DEL INDICADOR CLAVE DEL RIESGO</t>
  </si>
  <si>
    <t>ANÁLISIS DE LA INFORMACIÓN REPORTADA Y REPORTE DE EVIDENCIAS</t>
  </si>
  <si>
    <t>% CUMPLIMIENTO PLAN DE ACCIÓN</t>
  </si>
  <si>
    <t>¿La acción está incluida en el plan operativo?</t>
  </si>
  <si>
    <t>ANÁLISIS DE LA INFORMACIÓN REPORTADA Y EVIDENCIAS</t>
  </si>
  <si>
    <t>Materialización del riesgo</t>
  </si>
  <si>
    <t>Causas de la materialización</t>
  </si>
  <si>
    <t>Acción propuesta de mitigación</t>
  </si>
  <si>
    <t>Nuevos riesgos identificados</t>
  </si>
  <si>
    <t>Oportunidades identificadas</t>
  </si>
  <si>
    <t>Observaciones - Oficina de Control Interno
AUDITORÍA</t>
  </si>
  <si>
    <t>Observaciones - GIT Planeación
CORRECCIONES CON BASE EN LA AUDITORÍA</t>
  </si>
  <si>
    <t>Observaciones - GIT Planeación
DESEMPEÑO DEL CONTROL</t>
  </si>
  <si>
    <t>Observaciones - GIT Planeación 
INDICADORES</t>
  </si>
  <si>
    <t>Observaciones - GIT Planeación 
PLAN DE ACCIÓN</t>
  </si>
  <si>
    <t>Observaciones - GIT Planeación
REPORTE DE MATERIALIZACIÓN</t>
  </si>
  <si>
    <t xml:space="preserve">Definir e implementar políticas para la Gestión del talento humano 
</t>
  </si>
  <si>
    <t>Todos los procesos y servidores
Direccionamiento estratégico</t>
  </si>
  <si>
    <t xml:space="preserve">Entidades Nacionales y Distritales
DAFP, DASCD , CNSC, la ciudadanía, entes de control, ministerio de trabajo, ARL. 
</t>
  </si>
  <si>
    <t>Procesos</t>
  </si>
  <si>
    <t>Reputacional</t>
  </si>
  <si>
    <t>Posibilidad de perdida de credibilidad</t>
  </si>
  <si>
    <t xml:space="preserve">Por la baja implementación de las políticas de gestión del talento humano 
</t>
  </si>
  <si>
    <t xml:space="preserve">Debido a la insuficiencia de lineamientos </t>
  </si>
  <si>
    <t>GETH-01</t>
  </si>
  <si>
    <t xml:space="preserve">Posibilidad de perdida de credibilidad Por la baja implementación de las políticas de gestión del talento humano
 Debido a la insuficiencia de lineamientos </t>
  </si>
  <si>
    <t>Ejecución y Administración de Procesos</t>
  </si>
  <si>
    <t>La actividad que conlleva el riesgo se ejecuta como máximo 2 veces por año</t>
  </si>
  <si>
    <t>MUY BAJA_x000D_
(20%)</t>
  </si>
  <si>
    <t>N/A</t>
  </si>
  <si>
    <t>El riesgo afecta la imagen de la entidad internamente; de conocimiento general a nivel interno, junta directiva, accionistas y/o de proveedores</t>
  </si>
  <si>
    <t>LEVE_x000D_
(20%)</t>
  </si>
  <si>
    <t>BAJO</t>
  </si>
  <si>
    <t xml:space="preserve">El líder del procesos de Gestión del talento Humano  junto con Los profesionales líderes de los equipos de talento humano </t>
  </si>
  <si>
    <t>Definirán  lineamientos que permitan tener claros los procesos internos de la subdirección</t>
  </si>
  <si>
    <t>Por medio de la documentación de las políticas,   para la gestión de talento humano, esta actividad se desarrollara  con una periodicidad anual de manera continua, y su registro será la aprobación y publicación de las políticas</t>
  </si>
  <si>
    <t>Preventivo</t>
  </si>
  <si>
    <t>Manual</t>
  </si>
  <si>
    <t>Documentado</t>
  </si>
  <si>
    <t>Continua</t>
  </si>
  <si>
    <t>Con registro</t>
  </si>
  <si>
    <t>Probabilidad</t>
  </si>
  <si>
    <t>Aceptar</t>
  </si>
  <si>
    <t>No</t>
  </si>
  <si>
    <t xml:space="preserve">El riesgo se acepta toda vez que se realizan seguimientos periódicos a la implementación de las Políticas del proceso de gestión del talento humano identificando con anterioridad alertas y evitando la materialización del riesgo </t>
  </si>
  <si>
    <t>Cumplimiento de Políticas para la Gestión del talento humano</t>
  </si>
  <si>
    <t>Políticas definidas/ políticas implementadas</t>
  </si>
  <si>
    <t xml:space="preserve">El indicador permite identificar un avance o retraso en la implementación de las políticas </t>
  </si>
  <si>
    <t>Mensual</t>
  </si>
  <si>
    <t>Numero de Políticas</t>
  </si>
  <si>
    <t xml:space="preserve">Se medirán las Políticas de : Gestión estratégica del talento humano, Política de Integridad, Política de SST, Política desala amiga de la familia lactante, Política Pet Friendly </t>
  </si>
  <si>
    <t>CONOCIMIENTO</t>
  </si>
  <si>
    <t xml:space="preserve">Formular los planes estratégicos y planes anuales de la Subdirección de gestión humana 
</t>
  </si>
  <si>
    <t>Todos los procesos 
Direccionamiento estratégico</t>
  </si>
  <si>
    <t xml:space="preserve">
Entidades Nacionales y Distritales
Ministerio de Trabajo 
DAFP, DASCD , CNSC, La ciudadanía o grupos de interés y entes de control.
</t>
  </si>
  <si>
    <t>Resultados</t>
  </si>
  <si>
    <t>Económica y Reputacional</t>
  </si>
  <si>
    <t xml:space="preserve">Posibilidad de afectación económica y reputacional </t>
  </si>
  <si>
    <t xml:space="preserve">Por la  deficiente  formulación  de los planes estratégicos y anuales de Talento Humano </t>
  </si>
  <si>
    <t xml:space="preserve">
Debido a la debilidad en la documentación y lineamientos </t>
  </si>
  <si>
    <t>GETH-02</t>
  </si>
  <si>
    <t xml:space="preserve">Posibilidad de afectación económica y reputacional  Por la  deficiente  formulación  de los planes estratégicos y anuales de Talento Humano 
Debido a la debilidad en la documentación y lineamientos </t>
  </si>
  <si>
    <t>El riesgo afecta la imagen de la entidad con algunos usuarios de relevancia, frente al logro de los objetivos.</t>
  </si>
  <si>
    <t>MODERADO_x000D_
(60%)</t>
  </si>
  <si>
    <t>MODERADO</t>
  </si>
  <si>
    <t xml:space="preserve">El subdirector de gestión humana junto con su equipo de profesionales </t>
  </si>
  <si>
    <t>establecerá  mesas de trabajo con los respectivos responsables de cada plan estratégico y planes anuales de la subdirección</t>
  </si>
  <si>
    <t>,a  través de los cuales se realizara el seguimiento al  % ejecutado, para tomar acciones pertinentes según sea el caso, esta actividad deja como registro  actas de seguimiento. Cuando dicho % sea inferior a lo planeado o cuando se evidencian deficiencias en la formulación del plan, se genera un acuerdo de modificación o complimiento, estas mesas de trabajo se realizan mensualmente.</t>
  </si>
  <si>
    <t>Correctivo</t>
  </si>
  <si>
    <t>Impacto</t>
  </si>
  <si>
    <t>N/a</t>
  </si>
  <si>
    <t>Reducir</t>
  </si>
  <si>
    <t>Mitigar</t>
  </si>
  <si>
    <t>Si</t>
  </si>
  <si>
    <t xml:space="preserve">Se desarrollan actividades de identificación de necesidades y evaluación de los planes anteriores para la construcción de los nuevos planes, acorde con los lineamientos dados por la Oficina Asesora de planeación, tomando en cuenta la  Guía de elaboración de documentos como las indicaciones de elaboración  de planes e indicadores </t>
  </si>
  <si>
    <t>Profesionales que lideran  los equipos de la Subdirección de Gestión Humana</t>
  </si>
  <si>
    <t>Formulación de planes</t>
  </si>
  <si>
    <t>Numero de Planes/ Numero de modificación o actualización de planes</t>
  </si>
  <si>
    <t xml:space="preserve">El indicador mide el numero de modificaciones asumiendo que estas son o pueden ser deficiencias en la formulación de los mismos </t>
  </si>
  <si>
    <t>Anual</t>
  </si>
  <si>
    <t>Numero de Planes Modificados o actualizados</t>
  </si>
  <si>
    <t xml:space="preserve">Las medicaciones o actualizaciones pueden presentarse debido a dos factores: i) la deficiente formulación o II) la modificación de formas de los documentos,  esta ultima no se tomara como factor de evaluación del riesgo, por tanto no afectara la meta del indicador </t>
  </si>
  <si>
    <t xml:space="preserve">El subdirector de gestión humana junto con sus colaboradores </t>
  </si>
  <si>
    <t xml:space="preserve">diseñan en su totalidad los planes estratégicos  requeridos para dar cumplimiento a  la normatividad aplicable </t>
  </si>
  <si>
    <t xml:space="preserve">,dicha acción se genera mediante  formulación, aprobación  y publicación en la página web de la UAECOB  a más tardar el 31 de enero de cada vigencia, esta  actividad se  realizan  con periodicidad anual , como evidencia de la aplicación del control se encuentran la elaboración de los planes elaborados. </t>
  </si>
  <si>
    <t>MANEJO</t>
  </si>
  <si>
    <t xml:space="preserve">Ejecutar y realizar la medición las actividades para el desarrollo de los planes anuales definidos por la Subdirección. 
</t>
  </si>
  <si>
    <t xml:space="preserve">Todos los procesos de la SGH
Direccionamiento estratégico.
</t>
  </si>
  <si>
    <t xml:space="preserve">DAFP, DASCD, CNSC, la ciudadanía o grupos de interés, ministerio del trabajo.
</t>
  </si>
  <si>
    <t>Posibilidad de afectación reputacional</t>
  </si>
  <si>
    <t xml:space="preserve">Por el deficiente seguimiento a la  ejecución y medición de las actividades para el desarrollo de los planes </t>
  </si>
  <si>
    <t>Debido a  la  debilidad en la definición de etapas de seguimiento , los indicadores para su medición y  fechas de reporte de los seguimientos</t>
  </si>
  <si>
    <t>GETH-03</t>
  </si>
  <si>
    <t>La actividad que conlleva el riesgo se ejecuta de 3 a 24 veces por año</t>
  </si>
  <si>
    <t>El riesgo afecta la imagen de la entidad con efecto publicitario sostenido a nivel de sector administrativo, nivel departamental y/o municipal.</t>
  </si>
  <si>
    <t>MAYOR_x000D_
(80%)</t>
  </si>
  <si>
    <t>ALTO</t>
  </si>
  <si>
    <t xml:space="preserve">El líder del procesos del  de Gestión Humana junto con todos los profesionales de los equipos de la Subdirección de Gestión Humana </t>
  </si>
  <si>
    <t xml:space="preserve">Realizan seguimiento periódico a la ejecución de los planes de la subdirección  para tener control sobre los avances de las actividades desarrolladas </t>
  </si>
  <si>
    <t xml:space="preserve">Por medio de la medición de los avances en las matrices de seguimiento de los planes, con una periodicidad mensual (Como evidencia de la aplicación del control la Subdirección de Gestión Humana maneja un archivo Excel de Seguimiento) </t>
  </si>
  <si>
    <t xml:space="preserve">realizar  seguimiento por medio de una matriz a la ejecución de las actividades propuestas en los planes anuales definidos por la subdirección  </t>
  </si>
  <si>
    <t xml:space="preserve">La profesional de la subdirección de Gestión humana </t>
  </si>
  <si>
    <t xml:space="preserve">Cumplimiento de Metas de las actividades de planes anuales </t>
  </si>
  <si>
    <t>Numero de actividades planteadas/ Numero de Actividades ejecutadas</t>
  </si>
  <si>
    <t xml:space="preserve">El indicador permite ver el avance y cumplimiento de las actividades planeadas y aquellas que aun no se han ejecutado </t>
  </si>
  <si>
    <t>Matriz Operativa  de Subdirección de Gestión Humana</t>
  </si>
  <si>
    <t xml:space="preserve">Ninguna </t>
  </si>
  <si>
    <t xml:space="preserve">Realizar el proceso de vinculación, acompañamiento y desvinculación del servidor público.
</t>
  </si>
  <si>
    <t xml:space="preserve">Desarrollo Organizacional
Administración de personal
Seguridad y Salud en el Trabajo
Formación y Capacitación 
Calidad de Vida 
</t>
  </si>
  <si>
    <t xml:space="preserve">DAFP, DASCD, CNSC, La ciudadanía o grupos de interés, Ministerio del trabajo, ARL, EPS, AFP, Secretaría Distrital de Hacienda, Fondos de cesantías, Entidades bancarias, Entidades sindicales, Operadores de información para el pago de seguridad social, Juzgados.
</t>
  </si>
  <si>
    <t xml:space="preserve">Por realizar la vinculación, acompañamiento y desvinculación inadecuada de un servidor </t>
  </si>
  <si>
    <t xml:space="preserve">Debido a la incorrecta verificación de todos los requisitos que se deben tener en  cuenta </t>
  </si>
  <si>
    <t>GETH-04</t>
  </si>
  <si>
    <t>La actividad que conlleva el riesgo se ejecuta de 25 a 499 veces por año</t>
  </si>
  <si>
    <t>MEDIA_x000D_
(60%)</t>
  </si>
  <si>
    <t>El Subdirector de Gestión Humana junto con el profesional de desarrollo organizacional</t>
  </si>
  <si>
    <t>verificara, analizara y validara el cumplimiento de los requisitos por los cuales se dio como idóneo el proceso de vinculación, acompañamiento y desvinculación de los servidores</t>
  </si>
  <si>
    <t xml:space="preserve">, Esta verificación se realizara por medio del documento anual de cumplimiento de requisitos, en el cual quedara el registro de la aplicación del control, y se realizara  terminada cada vigencia, </t>
  </si>
  <si>
    <t>BAJA _x000D_
(40%)</t>
  </si>
  <si>
    <t>Realizar una lista de verificación para lo requisitos establecidos en los procedimientos de vinculación y desvinculación, garantizando así el cumplimiento de los mismos</t>
  </si>
  <si>
    <t xml:space="preserve">
Todos los colaboradores i del la Subdirección de GTH implicados en el procedimiento de vinculación y desvinculación </t>
  </si>
  <si>
    <t xml:space="preserve">Verificación de requisitos </t>
  </si>
  <si>
    <t>Numero de vinculación y desvinculación requeridas / Números vinculación y desvinculación validadas como satisfactorias * 100%</t>
  </si>
  <si>
    <t>Permite identificar la correcta aplicación de los procedimientos establecidos para la vinculación y desvinculación del servidor</t>
  </si>
  <si>
    <t xml:space="preserve">Toda vez que se genere una nueva vinculación o desvinculación del servidor </t>
  </si>
  <si>
    <t xml:space="preserve">La meta del indicador se genera en porcentaje toda vez que se cuente con al menos una actividad de vinculación o desvinculación </t>
  </si>
  <si>
    <t>El Profesional  experto del Equipo de  Desarrollo Organizacional</t>
  </si>
  <si>
    <t xml:space="preserve">Contará con los procedimiento claros y detallados para la vinculación y  desvinculación de personal, realizando la correcta verificación de los requisitos </t>
  </si>
  <si>
    <t>,la aplicación de este control se realizara  a través de la matriz de seguimiento de actividades de planes que maneja la subdirección y en la cual quedara registro y evidencia de la ejecución del control</t>
  </si>
  <si>
    <t>Aleatoria</t>
  </si>
  <si>
    <t xml:space="preserve">Proteger la seguridad y salud en todos los servidores, mediante la mejora continua del Sistema de Gestión de Seguridad y Salud en el Trabajo (SG-SST). Cumpliendo así con la normativa nacional vigente aplicable en materia de riesgos laborales. 
</t>
  </si>
  <si>
    <t>Seguridad y Salud en el Trabajo
Copasst
Subdirección Corporativa Financiera</t>
  </si>
  <si>
    <t>Ministerio de  trabajo, DASCD, EPS, ARL, Partes interesadas (proveedores y contratistas), Ministerio de Salud, Secretaría Distrital de Salud, sindicatos,  Corredor de Seguros.</t>
  </si>
  <si>
    <t xml:space="preserve">Posibilidad de perjuicio económico y reputacional </t>
  </si>
  <si>
    <t xml:space="preserve">Por la afectación en la seguridad y salud  de los servidores o por la interposición de  multas o sanciones por el incumplimiento normativo </t>
  </si>
  <si>
    <t>Debido a la insuficiente documentación o gestión para garantizar que se cumplan los requisitos mínimos exigidos por la norma para el sistema de gestión de seguridad y la salud en el trabajo</t>
  </si>
  <si>
    <t>GETH-05</t>
  </si>
  <si>
    <t>La actividad que conlleva el riesgo se ejecuta de 500 a 5000 veces por año</t>
  </si>
  <si>
    <t>ALTA_x000D_
(80%)</t>
  </si>
  <si>
    <t>MENOR_x000D_
(40%)</t>
  </si>
  <si>
    <t>La Subdirectora de la Subdirección de Gestión humana junto con el profesional encargado de la implementación del sistema de seguridad y salud en el trabajado (SG-SST)</t>
  </si>
  <si>
    <t xml:space="preserve">Realizara un reporte frente a la subdirección de gestión humana  para la rendición de cuentas  en donde se evidencia el avance de implementación y cumplimiento del Sistema de gestión de seguridad y salud en el trabajo,  </t>
  </si>
  <si>
    <t xml:space="preserve">Por medio de la verificación de acciones ejecutadas del plan de seguridad y salud en el trabajo y con base en todos los reportes asociados a garantizar la protección de la seguridad y salud de los servidores , este control se aplicara de manera anual, y tendrá como evidencia, la matriz de seguimiento a planes que maneja la subdirección  </t>
  </si>
  <si>
    <t>SI</t>
  </si>
  <si>
    <t>Realizar seguimiento al plan anual de Trabajo  de SST establecido de acuerdo a la normatividad vigente y, la cual se encuentra establecida en el normograma y es sujeta de revisiones periódicas</t>
  </si>
  <si>
    <t xml:space="preserve">El equipo de seguridad y salud en el trabajo </t>
  </si>
  <si>
    <t>identificación de peligros</t>
  </si>
  <si>
    <t>(No. Controles con seguimiento / Controles prioritarios identificados) *100</t>
  </si>
  <si>
    <t>Identificar peligros en las sedes y procesos de la Entidad con el fin de establecer mecanismos de control para la prevención de lesiones y enfermedades</t>
  </si>
  <si>
    <t>Matriz de Seguimiento al Plan de Trabajo del SG-SST  Carpeta de evidencias - Normograma ----- Matriz Operativa  de Subdirección de Gestión Humana</t>
  </si>
  <si>
    <t xml:space="preserve">Elk indicador clave de riesgo y su formula no se establece como indicador compuesto, debido a que las sanciones o multas no pueden o  ser medidas en %/Numero relativo) si no en cantidades absolutas(Numero entero) </t>
  </si>
  <si>
    <t xml:space="preserve">El profesional de SST  de la Subdirección de Gestión Humana </t>
  </si>
  <si>
    <t xml:space="preserve">Contara con la documentación que soporte el debido proceso para el cumplimiento normativo a la implementación del SG- SST, y realizara el seguimiento detallado de las actividades  además de gestionar con oportunidad todas las solicitudes y requerimientos que se presenten, </t>
  </si>
  <si>
    <t xml:space="preserve"> a través de  del plan anual de seguridad y salud y sus respectivos indicadores de seguimiento, este control se realizara de manera mensual, como evidencia del control se tendrá la matriz de seguimiento a la ejecución de planes manejada por la Subdirección de Gestión Humana </t>
  </si>
  <si>
    <t>Numero de Multas o Sanciones</t>
  </si>
  <si>
    <t xml:space="preserve">Permite ver la materialización del riesgo </t>
  </si>
  <si>
    <t xml:space="preserve">Definir e implementar las estrategias de desarrollo y bienestar del Talento Humano 
</t>
  </si>
  <si>
    <t xml:space="preserve">Calidad de vida / Desarrollo organizacional/Subdirección de Gestión corporativa presupuesto 
Comisión de personal. 
</t>
  </si>
  <si>
    <t>Entes de control, Organismos de dirección o administración de la función pública,  DASCD. 
Sindicatos</t>
  </si>
  <si>
    <t xml:space="preserve">Por la baja implementación de estrategias de bienestar y desarrollo </t>
  </si>
  <si>
    <t>Debido a la deficiencia de planificación o ausencia de controles</t>
  </si>
  <si>
    <t>GETH-06</t>
  </si>
  <si>
    <t xml:space="preserve">El Subdirector de Talento Humano junto con los profesionales del equipo de Calidad de vida </t>
  </si>
  <si>
    <t xml:space="preserve">diseñaran  estrategias de bienestar y calidad de vida para los servidores y sus familias,  </t>
  </si>
  <si>
    <t xml:space="preserve">A través de del plan anual de bienestar e incentivos, que será formulado, aprobado y publicado anualmente en la  pagina Web de la entidad https://www.bomberosbogota.gov.co/ , antes del 31 de enero de cada vigencia , este plan se elaborara anualmente y como evidencia se tendrá la publicación en web, y si le realizara seguimiento a su ejecución por medio de la matriz de seguimiento a planes que se maneja en la Subdirección de Talento Humano </t>
  </si>
  <si>
    <t xml:space="preserve">El riesgo se acepta toda vez que se realizan seguimientos periódicos a la implementación de las estrategias de desarrollo y bienestar del talento humano, establecidas en el plan de bienestar e Incentivos de la vigencia, identificando con anterioridad alertas y evitando la materialización del riesgo </t>
  </si>
  <si>
    <t>Implementación de actividades dentro de las Estrategias</t>
  </si>
  <si>
    <t>Numero de  actividades definidas dentro de las estrategia /Numero de actividades implementadas dentro de las  estrategias *100</t>
  </si>
  <si>
    <t>Permite  verla ejecución de las actividades dentro de las estrategias</t>
  </si>
  <si>
    <t>No existe definición tacita de las estrategias en el plan de bienestar e incentivos</t>
  </si>
  <si>
    <t xml:space="preserve">Fortalecer las capacidades del talento humano a través de la Formación y capacitación 
</t>
  </si>
  <si>
    <t xml:space="preserve">Formación y Capacitación
Comisión de personal. 
</t>
  </si>
  <si>
    <t>DNBC
DASC, sindicatos</t>
  </si>
  <si>
    <t xml:space="preserve">Por baja ejecución del PIC </t>
  </si>
  <si>
    <t xml:space="preserve">Debido  a la  deficiencia en la planeación de las necesidades de formación que require el personal de la entidad </t>
  </si>
  <si>
    <t>GETH-07</t>
  </si>
  <si>
    <t xml:space="preserve">El líder del Proceso junto con el profesional de Formación y Capacitación </t>
  </si>
  <si>
    <t xml:space="preserve">diseñaran el plan de capacitación y formación  </t>
  </si>
  <si>
    <t xml:space="preserve">para el desarrollo personal y profesional de los servidores de la entidad, por medio de diferentes actividades contenidas en el  plan institucional de capacitación que será formulado, aprobado y publicado anualmente en la  pagina Web de la entidad https://www.bomberosbogota.gov.co/ , antes del 31 de enero de cada vigencia y si le realizara seguimiento a su ejecución por medio de la matriz de seguimiento a planes que se maneja en la Subdirección de Talento Humano </t>
  </si>
  <si>
    <t xml:space="preserve">El riesgo se acepta toda que se realizan seguimientos periódicos a la implementación de las actividades de formación y capacitación establecidas en el PIC , al igual se diseñaron tres controles dos preventivos y uno correctivo para evitar la materialización del riesgo </t>
  </si>
  <si>
    <t xml:space="preserve">Implementación PIC
</t>
  </si>
  <si>
    <t>Numero de Actividades planteadas PIC/Numero actividades ejecutadas PIC*100</t>
  </si>
  <si>
    <t>Permite veri la ejecución de las actividades propuestas para formación y capacitación del PIC</t>
  </si>
  <si>
    <t xml:space="preserve">El Subdirector de Talento Humano y sus colaboradores del equipo de  Formación y Capacitación </t>
  </si>
  <si>
    <t>Realizan evaluación de impacto de las capacitaciones</t>
  </si>
  <si>
    <t xml:space="preserve">a través de  encuestas de satisfacción realizadas a las estaciones para la generación del  informe de ejecución del plan institucional de capacitaciones, de manera anual, como evidencia de la aplicación del control se manejaran el diagnostico  de necesidades de  acuerdo con la Guía Metodológica para la implementación del Plan Nacional de Formación y Capacitación </t>
  </si>
  <si>
    <t>El Subdirector de Talento Humano junto con El profesional del equipo de formación y capacitación</t>
  </si>
  <si>
    <t xml:space="preserve">retroalimentara el Plan Institucional de capacitaciones del talento humano </t>
  </si>
  <si>
    <t xml:space="preserve">a través del insumo de evaluación de impacto de las actividades desarrolladas según el Necesidades de Aprendizaje Organizacional (DNAO) para fortalecer el plan institucional de capacitaciones del talento humano y con ella diseñar acciones de mejora en los procesos de formación y capacitación, esta actividad se realizara de manera anual en concordancia con la publicación del PIC, y tendrá como registro el documento de evaluación de impacto </t>
  </si>
  <si>
    <t>NOMBRE</t>
  </si>
  <si>
    <t>CARGO</t>
  </si>
  <si>
    <t xml:space="preserve">ID DE RADICAICIÓN </t>
  </si>
  <si>
    <t>Elaboró</t>
  </si>
  <si>
    <t>Daniel Parra Silva   (Original firmado)</t>
  </si>
  <si>
    <t>Profesional Contratista de la SGH</t>
  </si>
  <si>
    <t>I-00643-2023020591-UAECOB Id: 180872</t>
  </si>
  <si>
    <t>ELABORÓ</t>
  </si>
  <si>
    <t>Seguimiento aprobado mediante memorando con Radicado No.
 ___________________</t>
  </si>
  <si>
    <t>Vo.Bo.</t>
  </si>
  <si>
    <t>Andrea Navarro Lara  (Original firmado)</t>
  </si>
  <si>
    <t>Profesional Contratista de la  OAP</t>
  </si>
  <si>
    <t>Sandra Ximena Ortiz  (Original firmado)</t>
  </si>
  <si>
    <t>Aprobó</t>
  </si>
  <si>
    <t>Javier Ricardo Ballesteros  (Original firmado)</t>
  </si>
  <si>
    <t>Subdirector de Gestión Humana</t>
  </si>
  <si>
    <t>APROBÓ</t>
  </si>
  <si>
    <t>RIESGO 1</t>
  </si>
  <si>
    <t>2do Nivel</t>
  </si>
  <si>
    <t>1er Nivel</t>
  </si>
  <si>
    <t>Causa inmediata</t>
  </si>
  <si>
    <t>Causa mediata</t>
  </si>
  <si>
    <t>(Causa raíz)</t>
  </si>
  <si>
    <t>RIESGO 2</t>
  </si>
  <si>
    <t xml:space="preserve">Vincular personal que no cumpla los requisitos de los cargos a proveer
</t>
  </si>
  <si>
    <t>RIESGO 3</t>
  </si>
  <si>
    <t xml:space="preserve">Favorecer procesos internos de encargo o provisionalidad
</t>
  </si>
  <si>
    <t>RIESGO 4</t>
  </si>
  <si>
    <t xml:space="preserve">Afectación del bienestar físico del servidor público  en la ejeción de su labor 
</t>
  </si>
  <si>
    <t>RIESGO 5</t>
  </si>
  <si>
    <t xml:space="preserve">Información no actualizada en las Historia Laborales según las Tablas de retención documental 
</t>
  </si>
  <si>
    <t>RIESGO 6</t>
  </si>
  <si>
    <t xml:space="preserve">Pérdida de la información de la subdirección 
</t>
  </si>
  <si>
    <t>RIESGO 7</t>
  </si>
  <si>
    <t xml:space="preserve">Incumplimiento a la ejecución de los  planes, programas y planes de acción de la Subdirección
</t>
  </si>
  <si>
    <t>TABLA DE PROBABILIDAD</t>
  </si>
  <si>
    <t>TABLA DE IMPACTO</t>
  </si>
  <si>
    <t>Tabla de Valoración de Controles</t>
  </si>
  <si>
    <t>Frecuencia de la actividad</t>
  </si>
  <si>
    <t>Afectación económica o presupuestal</t>
  </si>
  <si>
    <t>Características de Eficiencia</t>
  </si>
  <si>
    <t>Peso</t>
  </si>
  <si>
    <t>Muy baja
(20%)</t>
  </si>
  <si>
    <t>(0-20%)</t>
  </si>
  <si>
    <t>Leve
(20%)</t>
  </si>
  <si>
    <t>Afectación menor a 10 SMLMV</t>
  </si>
  <si>
    <t>El riesgo afecta la imagen de algún área de la entidad</t>
  </si>
  <si>
    <t>Tipo</t>
  </si>
  <si>
    <t>Baja
(40%)</t>
  </si>
  <si>
    <t>(21-40%)</t>
  </si>
  <si>
    <t>Menor
(40%)</t>
  </si>
  <si>
    <t>Afectación entre 10 y 50 SMLMV</t>
  </si>
  <si>
    <t>Detectivo</t>
  </si>
  <si>
    <t>Media
(60%)</t>
  </si>
  <si>
    <t>(41-60%)</t>
  </si>
  <si>
    <t>Moderado
(60%)</t>
  </si>
  <si>
    <t>Afectación entre 51 y 100 SMLMV</t>
  </si>
  <si>
    <t>Alta
(80%)</t>
  </si>
  <si>
    <t>(61-80%)</t>
  </si>
  <si>
    <t>Mayor
(80%)</t>
  </si>
  <si>
    <t>Afectación entre 101 y 500 SMLMV</t>
  </si>
  <si>
    <t>Implementación</t>
  </si>
  <si>
    <t>Automático</t>
  </si>
  <si>
    <t>Muy alta
(100%)</t>
  </si>
  <si>
    <t>(81- 100%)</t>
  </si>
  <si>
    <t>La actividad que conlleva el riesgo se ejecuta más de 5000 veces por año</t>
  </si>
  <si>
    <t>Catastrófico
(100%)</t>
  </si>
  <si>
    <t>Afectación mayor a 500 SMLMV</t>
  </si>
  <si>
    <t>El riesgo afecta la imagen de la entidad a nivel nacional, con efecto publicitario sostenido a nivel país.</t>
  </si>
  <si>
    <t>MAPA DE CALOR</t>
  </si>
  <si>
    <t>(81-100%)</t>
  </si>
  <si>
    <t>Alto</t>
  </si>
  <si>
    <t>Extremo</t>
  </si>
  <si>
    <t>Moderado</t>
  </si>
  <si>
    <t>Bajo</t>
  </si>
  <si>
    <t>PASO 1</t>
  </si>
  <si>
    <t>Sistema Estratégico de Planeación y Gestión</t>
  </si>
  <si>
    <t>PUNTO DEL RIESGO</t>
  </si>
  <si>
    <t>CLASIFICACIÓN DE LOS RIESGOS</t>
  </si>
  <si>
    <t>Estructuración de Proyectos de Infraestructura de Transporte</t>
  </si>
  <si>
    <t>Insumos</t>
  </si>
  <si>
    <t>Económica</t>
  </si>
  <si>
    <t>Gestión de la Contratación Pública</t>
  </si>
  <si>
    <t>Talento Humano</t>
  </si>
  <si>
    <t>Fraude Externo</t>
  </si>
  <si>
    <t>Gestión Contractual y Seguimiento de Proyectos de Infraestructura de Transporte</t>
  </si>
  <si>
    <t>Productos</t>
  </si>
  <si>
    <t xml:space="preserve">Tecnología </t>
  </si>
  <si>
    <t>Fraude Interno</t>
  </si>
  <si>
    <t>Gestión del Talento Humano</t>
  </si>
  <si>
    <t>Infraestructura</t>
  </si>
  <si>
    <t>Fallas Tecnológicas</t>
  </si>
  <si>
    <t>Gestión Administrativa y Financiera</t>
  </si>
  <si>
    <t>Impactos</t>
  </si>
  <si>
    <t>Eventos Externos (Terceros)</t>
  </si>
  <si>
    <t>Relaciones Laborales</t>
  </si>
  <si>
    <t>Gestión Tecnológica</t>
  </si>
  <si>
    <t>Usuarios, Productos y Prácticas Organizacionales</t>
  </si>
  <si>
    <t>Gestión Jurídica</t>
  </si>
  <si>
    <t>Daños Activos Físicos</t>
  </si>
  <si>
    <t>Transparencia, Participación, Servicio al Ciudadano y Comunicación</t>
  </si>
  <si>
    <t>Evaluación y Control Institucional</t>
  </si>
  <si>
    <t>PASO 2</t>
  </si>
  <si>
    <t>NIVELES DE SEVERIDAD</t>
  </si>
  <si>
    <t>IMPLEMENTACIÓN DEL CONTROL</t>
  </si>
  <si>
    <t>MUY BAJA
(20%)</t>
  </si>
  <si>
    <t>LEVE
(20%)</t>
  </si>
  <si>
    <t>EXTREMO</t>
  </si>
  <si>
    <t>BAJA 
(40%)</t>
  </si>
  <si>
    <t>MENOR
(40%)</t>
  </si>
  <si>
    <t>Sin documentar</t>
  </si>
  <si>
    <t>Sin registro</t>
  </si>
  <si>
    <t>Transferir</t>
  </si>
  <si>
    <t>MEDIA
(60%)</t>
  </si>
  <si>
    <t>MODERADO
(60%)</t>
  </si>
  <si>
    <t>Evitar</t>
  </si>
  <si>
    <t>ALTA
(80%)</t>
  </si>
  <si>
    <t>MAYOR
(80%)</t>
  </si>
  <si>
    <t>MUY ALTA
(100%)</t>
  </si>
  <si>
    <t>CATASTRÓFICO
(100%)</t>
  </si>
  <si>
    <t>FRECUENCIA DE LA ACTIVIDAD (AL AÑO)</t>
  </si>
  <si>
    <t>¿La acción está incluída en el plan operativo?</t>
  </si>
  <si>
    <t>El riesgo se materializó</t>
  </si>
  <si>
    <t>El riesgo NO se materializó</t>
  </si>
  <si>
    <t>NO (Incluirla)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</si>
</sst>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37">
    <font>
      <sz val="10"/>
      <name val="Arial"/>
    </font>
    <font>
      <sz val="11"/>
      <color theme="1"/>
      <name val="Calibri"/>
      <family val="2"/>
      <scheme val="minor"/>
    </font>
    <font>
      <b/>
      <sz val="10"/>
      <name val="Arial"/>
      <family val="2"/>
    </font>
    <font>
      <sz val="8"/>
      <name val="Arial"/>
      <family val="2"/>
    </font>
    <font>
      <sz val="10"/>
      <name val="Arial"/>
      <family val="2"/>
    </font>
    <font>
      <sz val="10"/>
      <name val="Arial"/>
      <family val="2"/>
    </font>
    <font>
      <sz val="11"/>
      <color indexed="8"/>
      <name val="Calibri"/>
      <family val="2"/>
    </font>
    <font>
      <b/>
      <sz val="11"/>
      <color theme="1"/>
      <name val="Calibri Light"/>
      <family val="2"/>
    </font>
    <font>
      <sz val="10"/>
      <name val="Calibri Light"/>
      <family val="2"/>
    </font>
    <font>
      <b/>
      <sz val="18"/>
      <color theme="1"/>
      <name val="Calibri Light"/>
      <family val="2"/>
    </font>
    <font>
      <sz val="11"/>
      <name val="Calibri Light"/>
      <family val="2"/>
    </font>
    <font>
      <sz val="11"/>
      <color theme="1"/>
      <name val="Calibri Light"/>
      <family val="2"/>
    </font>
    <font>
      <b/>
      <sz val="11"/>
      <name val="Calibri Light"/>
      <family val="2"/>
    </font>
    <font>
      <b/>
      <sz val="10"/>
      <name val="Calibri Light"/>
      <family val="2"/>
    </font>
    <font>
      <sz val="9"/>
      <name val="Calibri Light"/>
      <family val="2"/>
    </font>
    <font>
      <sz val="10"/>
      <color theme="0"/>
      <name val="Calibri Light"/>
      <family val="2"/>
    </font>
    <font>
      <sz val="10"/>
      <color theme="1" tint="0.14999847407452621"/>
      <name val="Calibri Light"/>
      <family val="2"/>
    </font>
    <font>
      <sz val="8"/>
      <name val="Calibri Light"/>
      <family val="2"/>
    </font>
    <font>
      <sz val="8"/>
      <name val="Arial"/>
      <family val="2"/>
    </font>
    <font>
      <sz val="16"/>
      <color theme="1"/>
      <name val="Calibri Light"/>
      <family val="2"/>
    </font>
    <font>
      <sz val="12"/>
      <color theme="1"/>
      <name val="Calibri"/>
      <family val="2"/>
      <scheme val="minor"/>
    </font>
    <font>
      <sz val="14"/>
      <color theme="1"/>
      <name val="Calibri"/>
      <family val="2"/>
      <scheme val="minor"/>
    </font>
    <font>
      <b/>
      <sz val="14"/>
      <color theme="5" tint="-0.249977111117893"/>
      <name val="Calibri"/>
      <family val="2"/>
      <scheme val="minor"/>
    </font>
    <font>
      <sz val="9.5"/>
      <name val="Calibri Light"/>
      <family val="2"/>
    </font>
    <font>
      <b/>
      <sz val="10"/>
      <color theme="1"/>
      <name val="Calibri Light"/>
      <family val="2"/>
    </font>
    <font>
      <b/>
      <sz val="9.5"/>
      <name val="Calibri Light"/>
      <family val="2"/>
    </font>
    <font>
      <b/>
      <sz val="12"/>
      <color theme="1"/>
      <name val="Calibri"/>
      <family val="2"/>
      <scheme val="minor"/>
    </font>
    <font>
      <sz val="16"/>
      <color theme="1"/>
      <name val="Calibri"/>
      <family val="2"/>
      <scheme val="minor"/>
    </font>
    <font>
      <sz val="10"/>
      <color theme="0"/>
      <name val="Arial"/>
      <family val="2"/>
    </font>
    <font>
      <sz val="11"/>
      <color theme="0"/>
      <name val="Calibri Light"/>
      <family val="2"/>
    </font>
    <font>
      <sz val="10"/>
      <color theme="0" tint="-0.34998626667073579"/>
      <name val="Arial"/>
      <family val="2"/>
    </font>
    <font>
      <sz val="14"/>
      <name val="Arial"/>
      <family val="2"/>
    </font>
    <font>
      <b/>
      <sz val="20"/>
      <name val="Arial"/>
      <family val="2"/>
    </font>
    <font>
      <b/>
      <sz val="24"/>
      <name val="Arial"/>
      <family val="2"/>
    </font>
    <font>
      <sz val="14"/>
      <color rgb="FF000000"/>
      <name val="Calibri"/>
      <family val="2"/>
      <scheme val="minor"/>
    </font>
    <font>
      <sz val="14"/>
      <color theme="1"/>
      <name val="Calibri Light"/>
      <family val="2"/>
    </font>
    <font>
      <b/>
      <sz val="14"/>
      <color theme="1"/>
      <name val="Calibri Light"/>
      <family val="2"/>
    </font>
  </fonts>
  <fills count="3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67B00"/>
        <bgColor indexed="64"/>
      </patternFill>
    </fill>
    <fill>
      <patternFill patternType="solid">
        <fgColor rgb="FF77FF3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CCECFF"/>
        <bgColor indexed="64"/>
      </patternFill>
    </fill>
    <fill>
      <patternFill patternType="solid">
        <fgColor theme="9" tint="0.39997558519241921"/>
        <bgColor indexed="64"/>
      </patternFill>
    </fill>
    <fill>
      <patternFill patternType="solid">
        <fgColor rgb="FFFFB3B3"/>
        <bgColor indexed="64"/>
      </patternFill>
    </fill>
    <fill>
      <patternFill patternType="solid">
        <fgColor rgb="FFEDEDED"/>
        <bgColor indexed="64"/>
      </patternFill>
    </fill>
    <fill>
      <patternFill patternType="solid">
        <fgColor rgb="FFFFFFFF"/>
        <bgColor indexed="64"/>
      </patternFill>
    </fill>
    <fill>
      <patternFill patternType="solid">
        <fgColor rgb="FFF2F2F2"/>
        <bgColor indexed="64"/>
      </patternFill>
    </fill>
  </fills>
  <borders count="42">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4" fillId="0" borderId="0"/>
    <xf numFmtId="9" fontId="5" fillId="0" borderId="0" applyFont="0" applyFill="0" applyBorder="0" applyAlignment="0" applyProtection="0"/>
    <xf numFmtId="0" fontId="1" fillId="0" borderId="0"/>
    <xf numFmtId="164" fontId="4"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9" fontId="4" fillId="0" borderId="0" applyFont="0" applyFill="0" applyBorder="0" applyAlignment="0" applyProtection="0"/>
    <xf numFmtId="0" fontId="20" fillId="0" borderId="0"/>
  </cellStyleXfs>
  <cellXfs count="307">
    <xf numFmtId="0" fontId="0" fillId="0" borderId="0" xfId="0"/>
    <xf numFmtId="0" fontId="0" fillId="0" borderId="0" xfId="0" applyAlignment="1">
      <alignment horizontal="center" vertical="center" wrapText="1"/>
    </xf>
    <xf numFmtId="0" fontId="0" fillId="0" borderId="0" xfId="0" applyAlignment="1">
      <alignment wrapText="1"/>
    </xf>
    <xf numFmtId="0" fontId="4"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xf>
    <xf numFmtId="0" fontId="0" fillId="0" borderId="12" xfId="0" applyBorder="1" applyAlignment="1">
      <alignment horizontal="center" vertical="center"/>
    </xf>
    <xf numFmtId="0" fontId="4" fillId="0" borderId="12"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wrapText="1"/>
    </xf>
    <xf numFmtId="0" fontId="0" fillId="0" borderId="12" xfId="0" applyBorder="1"/>
    <xf numFmtId="0" fontId="2" fillId="0" borderId="12" xfId="0" applyFont="1" applyBorder="1" applyAlignment="1">
      <alignment horizontal="center" vertical="center"/>
    </xf>
    <xf numFmtId="0" fontId="4" fillId="0" borderId="12" xfId="0" quotePrefix="1" applyFont="1" applyBorder="1"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4" xfId="0" applyFont="1" applyBorder="1" applyAlignment="1">
      <alignment horizontal="center" vertical="center"/>
    </xf>
    <xf numFmtId="0" fontId="4" fillId="4" borderId="0" xfId="0" applyFont="1" applyFill="1"/>
    <xf numFmtId="0" fontId="8" fillId="4" borderId="0" xfId="0" applyFont="1" applyFill="1" applyAlignment="1">
      <alignment horizontal="center" vertical="center"/>
    </xf>
    <xf numFmtId="0" fontId="7" fillId="10" borderId="12" xfId="17" applyFont="1" applyFill="1" applyBorder="1" applyAlignment="1">
      <alignment horizontal="center" vertical="center" wrapText="1"/>
    </xf>
    <xf numFmtId="0" fontId="4" fillId="4" borderId="0" xfId="0" applyFont="1" applyFill="1" applyProtection="1">
      <protection locked="0"/>
    </xf>
    <xf numFmtId="0" fontId="9" fillId="0" borderId="0" xfId="3" applyFont="1" applyAlignment="1" applyProtection="1">
      <alignment horizontal="center" vertical="center" wrapText="1"/>
      <protection locked="0"/>
    </xf>
    <xf numFmtId="0" fontId="0" fillId="0" borderId="0" xfId="0" applyProtection="1">
      <protection locked="0"/>
    </xf>
    <xf numFmtId="0" fontId="4" fillId="0" borderId="0" xfId="0" applyFont="1" applyProtection="1">
      <protection locked="0"/>
    </xf>
    <xf numFmtId="0" fontId="0" fillId="0" borderId="0" xfId="0" applyAlignment="1" applyProtection="1">
      <alignment horizontal="center" vertical="center"/>
      <protection locked="0"/>
    </xf>
    <xf numFmtId="0" fontId="8" fillId="0" borderId="0" xfId="0" applyFont="1" applyAlignment="1" applyProtection="1">
      <alignment horizontal="center" vertical="center"/>
      <protection locked="0"/>
    </xf>
    <xf numFmtId="0" fontId="2" fillId="0" borderId="0" xfId="0" applyFont="1" applyProtection="1">
      <protection locked="0"/>
    </xf>
    <xf numFmtId="0" fontId="4" fillId="0" borderId="0" xfId="0" applyFont="1" applyAlignment="1" applyProtection="1">
      <alignment horizontal="center" vertical="center"/>
      <protection locked="0"/>
    </xf>
    <xf numFmtId="0" fontId="7" fillId="4" borderId="0" xfId="17" applyFont="1" applyFill="1" applyAlignment="1" applyProtection="1">
      <alignment horizontal="center" vertical="center" wrapText="1"/>
      <protection locked="0"/>
    </xf>
    <xf numFmtId="0" fontId="10" fillId="4" borderId="0" xfId="0" applyFont="1" applyFill="1" applyAlignment="1" applyProtection="1">
      <alignment horizontal="left" vertical="center" wrapText="1"/>
      <protection locked="0"/>
    </xf>
    <xf numFmtId="0" fontId="8" fillId="4" borderId="0" xfId="0" applyFont="1" applyFill="1" applyAlignment="1" applyProtection="1">
      <alignment horizontal="center" vertical="center"/>
      <protection locked="0"/>
    </xf>
    <xf numFmtId="0" fontId="2" fillId="4" borderId="0" xfId="0" applyFont="1" applyFill="1" applyProtection="1">
      <protection locked="0"/>
    </xf>
    <xf numFmtId="0" fontId="4" fillId="4" borderId="0" xfId="0" applyFont="1" applyFill="1" applyAlignment="1" applyProtection="1">
      <alignment horizontal="center" vertical="center"/>
      <protection locked="0"/>
    </xf>
    <xf numFmtId="0" fontId="7" fillId="16" borderId="12" xfId="17" applyFont="1" applyFill="1" applyBorder="1" applyAlignment="1">
      <alignment horizontal="center" vertical="center" wrapText="1"/>
    </xf>
    <xf numFmtId="0" fontId="8" fillId="0" borderId="0" xfId="0" applyFont="1" applyAlignment="1">
      <alignment horizontal="center" vertical="center"/>
    </xf>
    <xf numFmtId="0" fontId="7" fillId="17" borderId="12" xfId="17" applyFont="1" applyFill="1" applyBorder="1" applyAlignment="1">
      <alignment horizontal="center" vertical="center" wrapText="1"/>
    </xf>
    <xf numFmtId="0" fontId="7" fillId="18" borderId="12" xfId="17" applyFont="1" applyFill="1" applyBorder="1" applyAlignment="1">
      <alignment horizontal="center" vertical="center" wrapText="1"/>
    </xf>
    <xf numFmtId="0" fontId="7" fillId="19" borderId="12" xfId="17" applyFont="1" applyFill="1" applyBorder="1" applyAlignment="1">
      <alignment horizontal="center" vertical="center" wrapText="1"/>
    </xf>
    <xf numFmtId="0" fontId="4" fillId="16" borderId="20" xfId="0" applyFont="1" applyFill="1" applyBorder="1" applyAlignment="1">
      <alignment horizontal="center" vertical="center"/>
    </xf>
    <xf numFmtId="0" fontId="2" fillId="0" borderId="12" xfId="0" applyFont="1" applyBorder="1" applyAlignment="1">
      <alignment horizont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10" fillId="4" borderId="0" xfId="0" applyFont="1" applyFill="1" applyProtection="1">
      <protection locked="0"/>
    </xf>
    <xf numFmtId="0" fontId="10" fillId="4" borderId="0" xfId="0" applyFont="1" applyFill="1"/>
    <xf numFmtId="0" fontId="10" fillId="0" borderId="0" xfId="0" applyFont="1"/>
    <xf numFmtId="0" fontId="21" fillId="4" borderId="4" xfId="19" applyFont="1" applyFill="1" applyBorder="1"/>
    <xf numFmtId="0" fontId="21" fillId="4" borderId="5" xfId="19" applyFont="1" applyFill="1" applyBorder="1"/>
    <xf numFmtId="0" fontId="21" fillId="4" borderId="6" xfId="19" applyFont="1" applyFill="1" applyBorder="1"/>
    <xf numFmtId="0" fontId="21" fillId="4" borderId="0" xfId="19" applyFont="1" applyFill="1"/>
    <xf numFmtId="0" fontId="22" fillId="4" borderId="10" xfId="19" applyFont="1" applyFill="1" applyBorder="1" applyAlignment="1">
      <alignment horizontal="center" vertical="center"/>
    </xf>
    <xf numFmtId="0" fontId="21" fillId="4" borderId="2" xfId="19" applyFont="1" applyFill="1" applyBorder="1"/>
    <xf numFmtId="0" fontId="21" fillId="4" borderId="7" xfId="19" applyFont="1" applyFill="1" applyBorder="1"/>
    <xf numFmtId="0" fontId="21" fillId="4" borderId="8" xfId="19" applyFont="1" applyFill="1" applyBorder="1"/>
    <xf numFmtId="0" fontId="21" fillId="4" borderId="1" xfId="19" applyFont="1" applyFill="1" applyBorder="1"/>
    <xf numFmtId="0" fontId="21" fillId="4" borderId="3" xfId="19" applyFont="1" applyFill="1" applyBorder="1"/>
    <xf numFmtId="0" fontId="7" fillId="20" borderId="12" xfId="17" applyFont="1" applyFill="1" applyBorder="1" applyAlignment="1">
      <alignment horizontal="center" vertical="center" wrapText="1"/>
    </xf>
    <xf numFmtId="0" fontId="0" fillId="0" borderId="12" xfId="0" applyBorder="1" applyAlignment="1">
      <alignment horizontal="center" vertical="center" wrapText="1"/>
    </xf>
    <xf numFmtId="0" fontId="7" fillId="6" borderId="12" xfId="17" applyFont="1" applyFill="1" applyBorder="1" applyAlignment="1">
      <alignment horizontal="center" vertical="center" wrapText="1"/>
    </xf>
    <xf numFmtId="0" fontId="4" fillId="5" borderId="13" xfId="0" applyFont="1" applyFill="1" applyBorder="1"/>
    <xf numFmtId="0" fontId="4" fillId="5" borderId="16" xfId="0" applyFont="1" applyFill="1" applyBorder="1"/>
    <xf numFmtId="0" fontId="27" fillId="4" borderId="0" xfId="19" applyFont="1" applyFill="1"/>
    <xf numFmtId="0" fontId="26" fillId="0" borderId="12" xfId="0" applyFont="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6" fillId="0" borderId="12" xfId="0" applyFont="1" applyBorder="1" applyAlignment="1">
      <alignment vertical="center" wrapText="1"/>
    </xf>
    <xf numFmtId="0" fontId="23" fillId="0" borderId="12" xfId="0" applyFont="1" applyBorder="1" applyAlignment="1">
      <alignment horizontal="center" vertical="center" wrapText="1"/>
    </xf>
    <xf numFmtId="0" fontId="8" fillId="4" borderId="13" xfId="0" applyFont="1" applyFill="1" applyBorder="1" applyAlignment="1">
      <alignment horizontal="center" vertical="center" wrapText="1"/>
    </xf>
    <xf numFmtId="0" fontId="17" fillId="0" borderId="12" xfId="0" applyFont="1" applyBorder="1" applyAlignment="1">
      <alignment horizontal="center" vertical="center"/>
    </xf>
    <xf numFmtId="0" fontId="23" fillId="0" borderId="12" xfId="0" applyFont="1" applyBorder="1" applyAlignment="1">
      <alignment horizontal="left" vertical="center" wrapText="1"/>
    </xf>
    <xf numFmtId="9" fontId="23" fillId="0" borderId="12" xfId="2" applyFont="1" applyBorder="1" applyAlignment="1" applyProtection="1">
      <alignment horizontal="center" vertical="center" wrapText="1"/>
    </xf>
    <xf numFmtId="9" fontId="17" fillId="0" borderId="12" xfId="0" applyNumberFormat="1" applyFont="1" applyBorder="1" applyAlignment="1">
      <alignment horizontal="center" vertical="center"/>
    </xf>
    <xf numFmtId="0" fontId="8"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15" fillId="12" borderId="12" xfId="0" applyFont="1" applyFill="1" applyBorder="1" applyAlignment="1">
      <alignment horizontal="center" vertical="center"/>
    </xf>
    <xf numFmtId="0" fontId="15" fillId="2" borderId="12" xfId="0" applyFont="1" applyFill="1" applyBorder="1" applyAlignment="1">
      <alignment horizontal="center" vertical="center"/>
    </xf>
    <xf numFmtId="0" fontId="16" fillId="3" borderId="12" xfId="0" applyFont="1" applyFill="1" applyBorder="1" applyAlignment="1">
      <alignment horizontal="center" vertical="center"/>
    </xf>
    <xf numFmtId="0" fontId="16" fillId="13" borderId="12" xfId="0" applyFont="1" applyFill="1" applyBorder="1" applyAlignment="1">
      <alignment horizontal="center" vertical="center"/>
    </xf>
    <xf numFmtId="0" fontId="10" fillId="7" borderId="12" xfId="0" applyFont="1" applyFill="1" applyBorder="1" applyAlignment="1">
      <alignment horizontal="center" vertical="center" wrapText="1"/>
    </xf>
    <xf numFmtId="0" fontId="28" fillId="0" borderId="0" xfId="0" applyFont="1" applyProtection="1">
      <protection locked="0"/>
    </xf>
    <xf numFmtId="0" fontId="28" fillId="4" borderId="0" xfId="0" applyFont="1" applyFill="1" applyProtection="1">
      <protection locked="0"/>
    </xf>
    <xf numFmtId="0" fontId="28" fillId="0" borderId="0" xfId="0" applyFont="1"/>
    <xf numFmtId="0" fontId="28" fillId="4" borderId="0" xfId="0" applyFont="1" applyFill="1"/>
    <xf numFmtId="0" fontId="29" fillId="4" borderId="0" xfId="0" applyFont="1" applyFill="1"/>
    <xf numFmtId="0" fontId="30" fillId="4" borderId="0" xfId="0" applyFont="1" applyFill="1" applyAlignment="1" applyProtection="1">
      <alignment vertical="top"/>
      <protection locked="0"/>
    </xf>
    <xf numFmtId="0" fontId="32" fillId="4" borderId="0" xfId="0" applyFont="1" applyFill="1" applyAlignment="1" applyProtection="1">
      <alignment vertical="center"/>
      <protection locked="0"/>
    </xf>
    <xf numFmtId="0" fontId="33" fillId="4" borderId="0" xfId="0" applyFont="1" applyFill="1" applyAlignment="1" applyProtection="1">
      <alignment vertical="center"/>
      <protection locked="0"/>
    </xf>
    <xf numFmtId="0" fontId="31" fillId="4" borderId="30" xfId="0" applyFont="1" applyFill="1" applyBorder="1" applyAlignment="1" applyProtection="1">
      <alignment horizontal="left" vertical="center"/>
      <protection locked="0"/>
    </xf>
    <xf numFmtId="0" fontId="31" fillId="4" borderId="31" xfId="0" applyFont="1" applyFill="1" applyBorder="1" applyAlignment="1" applyProtection="1">
      <alignment horizontal="left" vertical="center"/>
      <protection locked="0"/>
    </xf>
    <xf numFmtId="14" fontId="31" fillId="4" borderId="31" xfId="0" applyNumberFormat="1" applyFont="1" applyFill="1" applyBorder="1" applyAlignment="1" applyProtection="1">
      <alignment horizontal="left" vertical="center"/>
      <protection locked="0"/>
    </xf>
    <xf numFmtId="0" fontId="31" fillId="4" borderId="32" xfId="0" applyFont="1" applyFill="1" applyBorder="1" applyAlignment="1" applyProtection="1">
      <alignment vertical="center"/>
      <protection locked="0"/>
    </xf>
    <xf numFmtId="0" fontId="0" fillId="0" borderId="13"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8" fillId="4" borderId="12" xfId="0" applyFont="1" applyFill="1" applyBorder="1" applyAlignment="1" applyProtection="1">
      <alignment horizontal="left" vertical="center" wrapText="1"/>
      <protection locked="0"/>
    </xf>
    <xf numFmtId="0" fontId="10" fillId="4" borderId="12" xfId="0" applyFont="1" applyFill="1" applyBorder="1" applyAlignment="1" applyProtection="1">
      <alignment horizontal="center" vertical="center" wrapText="1"/>
      <protection locked="0"/>
    </xf>
    <xf numFmtId="0" fontId="0" fillId="0" borderId="16" xfId="0" applyBorder="1" applyAlignment="1" applyProtection="1">
      <alignment horizontal="left" vertical="center" wrapText="1"/>
      <protection locked="0"/>
    </xf>
    <xf numFmtId="14" fontId="10" fillId="4" borderId="12" xfId="0" applyNumberFormat="1" applyFont="1" applyFill="1" applyBorder="1" applyAlignment="1" applyProtection="1">
      <alignment horizontal="center" vertical="center" wrapText="1"/>
      <protection locked="0"/>
    </xf>
    <xf numFmtId="9" fontId="10" fillId="4" borderId="12" xfId="2" applyFont="1" applyFill="1" applyBorder="1" applyAlignment="1" applyProtection="1">
      <alignment horizontal="center" vertical="center" wrapText="1"/>
      <protection locked="0"/>
    </xf>
    <xf numFmtId="0" fontId="8" fillId="0" borderId="12" xfId="0" applyFont="1" applyBorder="1" applyAlignment="1" applyProtection="1">
      <alignment horizontal="left" vertical="center" wrapText="1"/>
      <protection locked="0"/>
    </xf>
    <xf numFmtId="1" fontId="10" fillId="4" borderId="13" xfId="0" applyNumberFormat="1" applyFont="1" applyFill="1" applyBorder="1" applyAlignment="1" applyProtection="1">
      <alignment horizontal="center" vertical="center" wrapText="1"/>
      <protection locked="0"/>
    </xf>
    <xf numFmtId="9" fontId="10" fillId="4" borderId="13" xfId="2" applyFont="1" applyFill="1" applyBorder="1" applyAlignment="1" applyProtection="1">
      <alignment horizontal="center" vertical="center" wrapText="1"/>
      <protection hidden="1"/>
    </xf>
    <xf numFmtId="0" fontId="21" fillId="4" borderId="0" xfId="19" applyFont="1" applyFill="1" applyAlignment="1">
      <alignment horizontal="center"/>
    </xf>
    <xf numFmtId="0" fontId="10" fillId="7" borderId="12" xfId="0" applyFont="1" applyFill="1" applyBorder="1" applyAlignment="1">
      <alignment horizontal="center" vertical="center"/>
    </xf>
    <xf numFmtId="0" fontId="4" fillId="0" borderId="12" xfId="0" applyFont="1" applyBorder="1" applyAlignment="1">
      <alignment horizontal="center"/>
    </xf>
    <xf numFmtId="0" fontId="0" fillId="0" borderId="12" xfId="0" applyBorder="1" applyAlignment="1">
      <alignment horizontal="center"/>
    </xf>
    <xf numFmtId="0" fontId="20" fillId="0" borderId="12" xfId="0" applyFont="1" applyBorder="1" applyAlignment="1" applyProtection="1">
      <alignment horizontal="center" vertical="center" wrapText="1"/>
      <protection locked="0"/>
    </xf>
    <xf numFmtId="0" fontId="35"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26" borderId="10" xfId="0" applyFont="1" applyFill="1" applyBorder="1" applyAlignment="1">
      <alignment horizontal="center" vertical="center" wrapText="1"/>
    </xf>
    <xf numFmtId="0" fontId="0" fillId="0" borderId="10" xfId="0" applyBorder="1"/>
    <xf numFmtId="0" fontId="7" fillId="24" borderId="10" xfId="17" applyFont="1" applyFill="1" applyBorder="1" applyAlignment="1">
      <alignment horizontal="center" vertical="center" wrapText="1"/>
    </xf>
    <xf numFmtId="0" fontId="7" fillId="25" borderId="10" xfId="17" applyFont="1" applyFill="1" applyBorder="1" applyAlignment="1">
      <alignment horizontal="center" vertical="center" wrapText="1"/>
    </xf>
    <xf numFmtId="0" fontId="7" fillId="23" borderId="10" xfId="17" applyFont="1" applyFill="1" applyBorder="1" applyAlignment="1">
      <alignment horizontal="center" vertical="center" wrapText="1"/>
    </xf>
    <xf numFmtId="0" fontId="7" fillId="0" borderId="10" xfId="17" applyFont="1" applyBorder="1" applyAlignment="1">
      <alignment horizontal="center" vertical="center" wrapText="1"/>
    </xf>
    <xf numFmtId="0" fontId="11" fillId="27" borderId="10" xfId="17" applyFont="1" applyFill="1" applyBorder="1" applyAlignment="1">
      <alignment horizontal="center" vertical="center" wrapText="1"/>
    </xf>
    <xf numFmtId="0" fontId="7" fillId="27" borderId="10" xfId="17" applyFont="1" applyFill="1" applyBorder="1" applyAlignment="1">
      <alignment horizontal="center" vertical="center" wrapText="1"/>
    </xf>
    <xf numFmtId="0" fontId="7" fillId="14" borderId="10" xfId="17" applyFont="1" applyFill="1" applyBorder="1" applyAlignment="1">
      <alignment horizontal="center" vertical="center" wrapText="1"/>
    </xf>
    <xf numFmtId="0" fontId="11" fillId="16" borderId="10" xfId="17" applyFont="1" applyFill="1" applyBorder="1" applyAlignment="1">
      <alignment horizontal="center" vertical="center" wrapText="1"/>
    </xf>
    <xf numFmtId="0" fontId="7" fillId="16" borderId="10" xfId="17" applyFont="1" applyFill="1" applyBorder="1" applyAlignment="1">
      <alignment horizontal="center" vertical="center" wrapText="1"/>
    </xf>
    <xf numFmtId="0" fontId="7" fillId="22" borderId="10" xfId="17" applyFont="1" applyFill="1" applyBorder="1" applyAlignment="1">
      <alignment horizontal="center" vertical="center" wrapText="1"/>
    </xf>
    <xf numFmtId="0" fontId="7" fillId="26" borderId="10" xfId="17" applyFont="1" applyFill="1" applyBorder="1" applyAlignment="1">
      <alignment horizontal="center" vertical="center" wrapText="1"/>
    </xf>
    <xf numFmtId="0" fontId="7" fillId="8" borderId="10" xfId="17" applyFont="1" applyFill="1" applyBorder="1" applyAlignment="1">
      <alignment horizontal="center" vertical="center" wrapText="1"/>
    </xf>
    <xf numFmtId="0" fontId="24" fillId="27" borderId="10" xfId="17" applyFont="1" applyFill="1" applyBorder="1" applyAlignment="1">
      <alignment horizontal="center" vertical="center" wrapText="1"/>
    </xf>
    <xf numFmtId="0" fontId="24" fillId="23" borderId="10" xfId="17" applyFont="1" applyFill="1" applyBorder="1" applyAlignment="1">
      <alignment horizontal="center" vertical="center" wrapText="1"/>
    </xf>
    <xf numFmtId="0" fontId="7" fillId="15" borderId="10" xfId="17" applyFont="1" applyFill="1" applyBorder="1" applyAlignment="1">
      <alignment horizontal="center" vertical="center" wrapText="1"/>
    </xf>
    <xf numFmtId="0" fontId="7" fillId="11" borderId="10" xfId="17" applyFont="1" applyFill="1" applyBorder="1" applyAlignment="1">
      <alignment horizontal="center" vertical="center" wrapText="1"/>
    </xf>
    <xf numFmtId="0" fontId="7" fillId="28" borderId="10" xfId="17" applyFont="1" applyFill="1" applyBorder="1" applyAlignment="1">
      <alignment horizontal="center" vertical="center" wrapText="1"/>
    </xf>
    <xf numFmtId="0" fontId="7" fillId="21" borderId="10" xfId="17" applyFont="1" applyFill="1" applyBorder="1" applyAlignment="1">
      <alignment horizontal="center" vertical="center" wrapText="1"/>
    </xf>
    <xf numFmtId="0" fontId="10" fillId="0" borderId="10" xfId="0" applyFont="1" applyBorder="1" applyAlignment="1" applyProtection="1">
      <alignment horizontal="left" vertical="center" wrapText="1"/>
      <protection locked="0"/>
    </xf>
    <xf numFmtId="0" fontId="10" fillId="0" borderId="10" xfId="0" applyFont="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0" fontId="10" fillId="4" borderId="10" xfId="0" applyFont="1" applyFill="1" applyBorder="1" applyAlignment="1" applyProtection="1">
      <alignment vertical="center" wrapText="1"/>
      <protection locked="0"/>
    </xf>
    <xf numFmtId="0" fontId="12" fillId="0" borderId="10" xfId="0" applyFont="1" applyBorder="1" applyAlignment="1" applyProtection="1">
      <alignment horizontal="center" vertical="center" wrapText="1"/>
      <protection locked="0"/>
    </xf>
    <xf numFmtId="0" fontId="10" fillId="31" borderId="10" xfId="0" applyFont="1" applyFill="1" applyBorder="1" applyAlignment="1" applyProtection="1">
      <alignment horizontal="center" vertical="center" wrapText="1"/>
      <protection hidden="1"/>
    </xf>
    <xf numFmtId="0" fontId="8" fillId="31" borderId="10" xfId="0" applyFont="1" applyFill="1" applyBorder="1" applyAlignment="1" applyProtection="1">
      <alignment vertical="center" wrapText="1"/>
      <protection hidden="1"/>
    </xf>
    <xf numFmtId="9" fontId="10" fillId="0" borderId="10" xfId="0" applyNumberFormat="1"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9" fontId="10" fillId="29" borderId="10" xfId="2" applyFont="1" applyFill="1" applyBorder="1" applyAlignment="1" applyProtection="1">
      <alignment horizontal="center" vertical="center"/>
      <protection hidden="1"/>
    </xf>
    <xf numFmtId="10" fontId="10" fillId="0" borderId="10" xfId="2" applyNumberFormat="1"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wrapText="1"/>
      <protection locked="0"/>
    </xf>
    <xf numFmtId="0" fontId="12" fillId="4" borderId="10" xfId="0" applyFont="1" applyFill="1" applyBorder="1" applyAlignment="1" applyProtection="1">
      <alignment horizontal="center" vertical="center" wrapText="1"/>
      <protection locked="0"/>
    </xf>
    <xf numFmtId="0" fontId="10" fillId="0" borderId="10" xfId="0" applyFont="1" applyBorder="1" applyProtection="1">
      <protection locked="0"/>
    </xf>
    <xf numFmtId="0" fontId="10" fillId="0" borderId="10"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hidden="1"/>
    </xf>
    <xf numFmtId="0" fontId="10" fillId="4" borderId="10" xfId="0" applyFont="1" applyFill="1" applyBorder="1" applyAlignment="1">
      <alignment horizontal="left" vertical="top" wrapText="1"/>
    </xf>
    <xf numFmtId="0" fontId="8" fillId="0" borderId="10" xfId="0" applyFont="1" applyBorder="1" applyAlignment="1" applyProtection="1">
      <alignment horizontal="center" vertical="center" wrapText="1"/>
      <protection locked="0"/>
    </xf>
    <xf numFmtId="0" fontId="12" fillId="31" borderId="10" xfId="0" applyFont="1" applyFill="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locked="0" hidden="1"/>
    </xf>
    <xf numFmtId="14" fontId="10" fillId="0" borderId="10" xfId="0" applyNumberFormat="1" applyFont="1" applyBorder="1" applyAlignment="1" applyProtection="1">
      <alignment horizontal="center" vertical="center" wrapText="1"/>
      <protection locked="0" hidden="1"/>
    </xf>
    <xf numFmtId="0" fontId="8" fillId="31" borderId="10" xfId="0" applyFont="1" applyFill="1" applyBorder="1" applyAlignment="1" applyProtection="1">
      <alignment horizontal="left" vertical="center" wrapText="1"/>
      <protection hidden="1"/>
    </xf>
    <xf numFmtId="1" fontId="10" fillId="30" borderId="10" xfId="0" applyNumberFormat="1" applyFont="1" applyFill="1" applyBorder="1" applyAlignment="1" applyProtection="1">
      <alignment horizontal="center" vertical="center" wrapText="1"/>
      <protection locked="0"/>
    </xf>
    <xf numFmtId="9" fontId="10" fillId="0" borderId="10" xfId="0" applyNumberFormat="1"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8" fillId="4" borderId="10" xfId="0" applyFont="1" applyFill="1" applyBorder="1" applyAlignment="1" applyProtection="1">
      <alignment horizontal="left" vertical="center" wrapText="1"/>
      <protection locked="0"/>
    </xf>
    <xf numFmtId="10" fontId="10" fillId="0" borderId="10" xfId="2" applyNumberFormat="1" applyFont="1" applyBorder="1" applyAlignment="1" applyProtection="1">
      <alignment horizontal="center" vertical="center"/>
      <protection locked="0"/>
    </xf>
    <xf numFmtId="0" fontId="10" fillId="0" borderId="10" xfId="0" applyFont="1" applyBorder="1" applyAlignment="1" applyProtection="1">
      <alignment vertical="center" wrapText="1"/>
      <protection locked="0"/>
    </xf>
    <xf numFmtId="0" fontId="8" fillId="31" borderId="10" xfId="0" applyFont="1" applyFill="1" applyBorder="1" applyAlignment="1">
      <alignment horizontal="left" vertical="center" wrapText="1"/>
    </xf>
    <xf numFmtId="0" fontId="36" fillId="0" borderId="10"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10" fontId="10" fillId="0" borderId="10" xfId="2" applyNumberFormat="1" applyFont="1" applyBorder="1" applyAlignment="1" applyProtection="1">
      <alignment horizontal="center" vertical="center"/>
      <protection locked="0"/>
    </xf>
    <xf numFmtId="10" fontId="10" fillId="30" borderId="10" xfId="2" applyNumberFormat="1"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protection hidden="1"/>
    </xf>
    <xf numFmtId="0" fontId="12" fillId="4" borderId="10" xfId="0" applyFont="1" applyFill="1" applyBorder="1" applyAlignment="1" applyProtection="1">
      <alignment horizontal="center" vertical="center" wrapText="1"/>
      <protection locked="0"/>
    </xf>
    <xf numFmtId="9" fontId="10" fillId="29" borderId="10" xfId="2" applyFont="1" applyFill="1" applyBorder="1" applyAlignment="1" applyProtection="1">
      <alignment horizontal="center" vertical="center"/>
      <protection hidden="1"/>
    </xf>
    <xf numFmtId="14" fontId="10" fillId="0" borderId="10" xfId="0" applyNumberFormat="1" applyFont="1" applyBorder="1" applyAlignment="1" applyProtection="1">
      <alignment horizontal="center" vertical="center" wrapText="1"/>
      <protection locked="0" hidden="1"/>
    </xf>
    <xf numFmtId="0" fontId="10" fillId="0" borderId="10" xfId="0" applyFont="1" applyBorder="1" applyAlignment="1" applyProtection="1">
      <alignment horizontal="center" vertical="center" wrapText="1"/>
      <protection locked="0" hidden="1"/>
    </xf>
    <xf numFmtId="0" fontId="8" fillId="0" borderId="10" xfId="0" applyFont="1" applyBorder="1" applyAlignment="1" applyProtection="1">
      <alignment horizontal="center" vertical="center" wrapText="1"/>
      <protection locked="0"/>
    </xf>
    <xf numFmtId="0" fontId="10" fillId="0" borderId="10" xfId="0" applyFont="1" applyBorder="1" applyAlignment="1" applyProtection="1">
      <alignment vertical="center" wrapText="1"/>
      <protection locked="0"/>
    </xf>
    <xf numFmtId="0" fontId="10" fillId="0" borderId="10" xfId="0" applyFont="1" applyBorder="1" applyAlignment="1" applyProtection="1">
      <alignment horizontal="center" vertical="center" wrapText="1"/>
      <protection locked="0"/>
    </xf>
    <xf numFmtId="0" fontId="10" fillId="30" borderId="10" xfId="0" applyFont="1" applyFill="1" applyBorder="1" applyAlignment="1" applyProtection="1">
      <alignment horizontal="center" vertical="center" wrapText="1"/>
      <protection locked="0"/>
    </xf>
    <xf numFmtId="0" fontId="12" fillId="31" borderId="10" xfId="0" applyFont="1" applyFill="1" applyBorder="1" applyAlignment="1" applyProtection="1">
      <alignment horizontal="center" vertical="center" wrapText="1"/>
      <protection hidden="1"/>
    </xf>
    <xf numFmtId="0" fontId="8" fillId="31" borderId="10" xfId="0" applyFont="1" applyFill="1" applyBorder="1" applyAlignment="1" applyProtection="1">
      <alignment horizontal="left" vertical="center" wrapText="1"/>
      <protection hidden="1"/>
    </xf>
    <xf numFmtId="0" fontId="10" fillId="0" borderId="10" xfId="0" applyFont="1" applyBorder="1" applyAlignment="1" applyProtection="1">
      <alignment horizontal="center" vertical="center"/>
      <protection locked="0"/>
    </xf>
    <xf numFmtId="0" fontId="12" fillId="0" borderId="10" xfId="0" applyFont="1" applyBorder="1" applyAlignment="1" applyProtection="1">
      <alignment horizontal="center" vertical="center" wrapText="1"/>
      <protection locked="0"/>
    </xf>
    <xf numFmtId="14" fontId="10" fillId="0" borderId="10" xfId="0" applyNumberFormat="1"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hidden="1"/>
    </xf>
    <xf numFmtId="9" fontId="10" fillId="0" borderId="10" xfId="0" applyNumberFormat="1" applyFont="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10" fillId="30" borderId="10" xfId="0" applyFont="1" applyFill="1" applyBorder="1" applyAlignment="1" applyProtection="1">
      <alignment vertical="center" wrapText="1"/>
      <protection locked="0"/>
    </xf>
    <xf numFmtId="0" fontId="4" fillId="4" borderId="27" xfId="0" applyFont="1" applyFill="1" applyBorder="1" applyAlignment="1" applyProtection="1">
      <alignment horizontal="center"/>
      <protection locked="0"/>
    </xf>
    <xf numFmtId="0" fontId="4" fillId="4" borderId="28" xfId="0" applyFont="1" applyFill="1" applyBorder="1" applyAlignment="1" applyProtection="1">
      <alignment horizontal="center"/>
      <protection locked="0"/>
    </xf>
    <xf numFmtId="0" fontId="4" fillId="4" borderId="29" xfId="0" applyFont="1" applyFill="1" applyBorder="1" applyAlignment="1" applyProtection="1">
      <alignment horizontal="center"/>
      <protection locked="0"/>
    </xf>
    <xf numFmtId="0" fontId="4" fillId="4" borderId="34" xfId="0" applyFont="1" applyFill="1" applyBorder="1" applyAlignment="1" applyProtection="1">
      <alignment horizontal="left" vertical="top"/>
      <protection locked="0"/>
    </xf>
    <xf numFmtId="0" fontId="30" fillId="4" borderId="5" xfId="0" applyFont="1" applyFill="1" applyBorder="1" applyAlignment="1" applyProtection="1">
      <alignment horizontal="left" vertical="top"/>
      <protection locked="0"/>
    </xf>
    <xf numFmtId="0" fontId="30" fillId="4" borderId="22" xfId="0" applyFont="1" applyFill="1" applyBorder="1" applyAlignment="1" applyProtection="1">
      <alignment horizontal="left" vertical="top"/>
      <protection locked="0"/>
    </xf>
    <xf numFmtId="0" fontId="32" fillId="4" borderId="36" xfId="0" applyFont="1" applyFill="1" applyBorder="1" applyAlignment="1" applyProtection="1">
      <alignment horizontal="center" vertical="center"/>
      <protection locked="0"/>
    </xf>
    <xf numFmtId="0" fontId="32" fillId="4" borderId="24" xfId="0" applyFont="1" applyFill="1" applyBorder="1" applyAlignment="1" applyProtection="1">
      <alignment horizontal="center" vertical="center"/>
      <protection locked="0"/>
    </xf>
    <xf numFmtId="0" fontId="32" fillId="4" borderId="25" xfId="0" applyFont="1" applyFill="1" applyBorder="1" applyAlignment="1" applyProtection="1">
      <alignment horizontal="center" vertical="center"/>
      <protection locked="0"/>
    </xf>
    <xf numFmtId="0" fontId="4" fillId="4" borderId="33" xfId="0" applyFont="1" applyFill="1" applyBorder="1" applyAlignment="1" applyProtection="1">
      <alignment horizontal="left" vertical="top"/>
      <protection locked="0"/>
    </xf>
    <xf numFmtId="0" fontId="30" fillId="4" borderId="0" xfId="0" applyFont="1" applyFill="1" applyAlignment="1" applyProtection="1">
      <alignment horizontal="left" vertical="top"/>
      <protection locked="0"/>
    </xf>
    <xf numFmtId="0" fontId="30" fillId="4" borderId="23" xfId="0" applyFont="1" applyFill="1" applyBorder="1" applyAlignment="1" applyProtection="1">
      <alignment horizontal="left" vertical="top"/>
      <protection locked="0"/>
    </xf>
    <xf numFmtId="0" fontId="33" fillId="4" borderId="35"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0" fontId="33" fillId="4" borderId="26" xfId="0" applyFont="1" applyFill="1" applyBorder="1" applyAlignment="1" applyProtection="1">
      <alignment horizontal="center" vertical="center"/>
      <protection locked="0"/>
    </xf>
    <xf numFmtId="0" fontId="20" fillId="0" borderId="12" xfId="0" applyFont="1" applyBorder="1" applyAlignment="1" applyProtection="1">
      <alignment horizontal="center" vertical="center" wrapText="1"/>
      <protection locked="0"/>
    </xf>
    <xf numFmtId="0" fontId="26" fillId="0" borderId="12" xfId="0" applyFont="1" applyBorder="1" applyAlignment="1">
      <alignment horizontal="center" vertical="center" wrapText="1"/>
    </xf>
    <xf numFmtId="0" fontId="8" fillId="4" borderId="12" xfId="0" applyFont="1" applyFill="1" applyBorder="1" applyAlignment="1" applyProtection="1">
      <alignment horizontal="left" vertical="center" wrapText="1"/>
      <protection locked="0"/>
    </xf>
    <xf numFmtId="0" fontId="4" fillId="8" borderId="10" xfId="0" applyFont="1" applyFill="1" applyBorder="1" applyAlignment="1">
      <alignment horizontal="center" vertical="center" wrapText="1"/>
    </xf>
    <xf numFmtId="0" fontId="11" fillId="11" borderId="10" xfId="17" applyFont="1" applyFill="1" applyBorder="1" applyAlignment="1">
      <alignment horizontal="center" vertical="center" wrapText="1"/>
    </xf>
    <xf numFmtId="0" fontId="4" fillId="26" borderId="10" xfId="0" applyFont="1" applyFill="1" applyBorder="1" applyAlignment="1">
      <alignment horizontal="center" vertical="center" wrapText="1"/>
    </xf>
    <xf numFmtId="14" fontId="10" fillId="4" borderId="12" xfId="0" applyNumberFormat="1"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protection locked="0"/>
    </xf>
    <xf numFmtId="0" fontId="8" fillId="4" borderId="0" xfId="0" applyFont="1" applyFill="1" applyAlignment="1">
      <alignment horizontal="center" vertical="center"/>
    </xf>
    <xf numFmtId="0" fontId="4" fillId="4" borderId="5" xfId="0" applyFont="1" applyFill="1" applyBorder="1" applyAlignment="1" applyProtection="1">
      <alignment horizontal="left" vertical="top"/>
      <protection locked="0"/>
    </xf>
    <xf numFmtId="0" fontId="4" fillId="4" borderId="0" xfId="0" applyFont="1" applyFill="1" applyAlignment="1" applyProtection="1">
      <alignment horizontal="left" vertical="top"/>
      <protection locked="0"/>
    </xf>
    <xf numFmtId="0" fontId="10" fillId="4" borderId="12" xfId="0" applyFont="1" applyFill="1" applyBorder="1" applyAlignment="1" applyProtection="1">
      <alignment horizontal="center" vertical="center" wrapText="1"/>
      <protection locked="0"/>
    </xf>
    <xf numFmtId="9" fontId="10" fillId="4" borderId="13" xfId="2" applyFont="1" applyFill="1" applyBorder="1" applyAlignment="1" applyProtection="1">
      <alignment horizontal="center" vertical="center" wrapText="1"/>
      <protection hidden="1"/>
    </xf>
    <xf numFmtId="9" fontId="10" fillId="4" borderId="16" xfId="2" applyFont="1" applyFill="1" applyBorder="1" applyAlignment="1" applyProtection="1">
      <alignment horizontal="center" vertical="center" wrapText="1"/>
      <protection hidden="1"/>
    </xf>
    <xf numFmtId="9" fontId="10" fillId="4" borderId="20" xfId="2" applyFont="1" applyFill="1" applyBorder="1" applyAlignment="1" applyProtection="1">
      <alignment horizontal="center" vertical="center" wrapText="1"/>
      <protection hidden="1"/>
    </xf>
    <xf numFmtId="1" fontId="10" fillId="4" borderId="13" xfId="0" applyNumberFormat="1" applyFont="1" applyFill="1" applyBorder="1" applyAlignment="1" applyProtection="1">
      <alignment horizontal="center" vertical="center" wrapText="1"/>
      <protection locked="0"/>
    </xf>
    <xf numFmtId="1" fontId="10" fillId="4" borderId="16" xfId="0" applyNumberFormat="1" applyFont="1" applyFill="1" applyBorder="1" applyAlignment="1" applyProtection="1">
      <alignment horizontal="center" vertical="center" wrapText="1"/>
      <protection locked="0"/>
    </xf>
    <xf numFmtId="1" fontId="10" fillId="4" borderId="20"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9" fontId="10" fillId="4" borderId="12" xfId="2" applyFont="1" applyFill="1" applyBorder="1" applyAlignment="1" applyProtection="1">
      <alignment horizontal="center" vertical="center" wrapText="1"/>
      <protection locked="0"/>
    </xf>
    <xf numFmtId="0" fontId="8" fillId="5" borderId="12" xfId="0" applyFont="1" applyFill="1" applyBorder="1" applyAlignment="1">
      <alignment horizontal="center" vertical="center" wrapText="1"/>
    </xf>
    <xf numFmtId="0" fontId="0" fillId="0" borderId="16"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1" xfId="0" applyFont="1" applyFill="1" applyBorder="1" applyAlignment="1">
      <alignment horizontal="center" vertical="center"/>
    </xf>
    <xf numFmtId="0" fontId="8" fillId="0" borderId="12" xfId="0" applyFont="1" applyBorder="1" applyAlignment="1">
      <alignment horizontal="center" vertical="center"/>
    </xf>
    <xf numFmtId="0" fontId="4" fillId="18" borderId="14"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4" fillId="18" borderId="11" xfId="0" applyFont="1" applyFill="1" applyBorder="1" applyAlignment="1">
      <alignment horizontal="center" vertical="center" wrapText="1"/>
    </xf>
    <xf numFmtId="0" fontId="7" fillId="5" borderId="12" xfId="17" applyFont="1" applyFill="1" applyBorder="1" applyAlignment="1">
      <alignment horizontal="center" vertical="center" wrapText="1"/>
    </xf>
    <xf numFmtId="0" fontId="10" fillId="4" borderId="13"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4" fillId="10" borderId="1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7" borderId="21" xfId="0" applyFont="1" applyFill="1" applyBorder="1" applyAlignment="1">
      <alignment horizontal="center" vertical="center" wrapText="1"/>
    </xf>
    <xf numFmtId="0" fontId="10" fillId="4" borderId="12"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center"/>
      <protection locked="0"/>
    </xf>
    <xf numFmtId="0" fontId="13" fillId="0" borderId="16" xfId="0" applyFont="1" applyBorder="1" applyAlignment="1">
      <alignment horizontal="center" vertical="center"/>
    </xf>
    <xf numFmtId="0" fontId="4" fillId="19" borderId="20" xfId="0" applyFont="1" applyFill="1" applyBorder="1" applyAlignment="1">
      <alignment horizontal="center" vertical="center" wrapText="1"/>
    </xf>
    <xf numFmtId="0" fontId="10" fillId="4" borderId="11" xfId="0" applyFont="1" applyFill="1" applyBorder="1" applyAlignment="1" applyProtection="1">
      <alignment horizontal="left" vertical="center" wrapText="1"/>
      <protection locked="0"/>
    </xf>
    <xf numFmtId="0" fontId="9" fillId="9" borderId="12" xfId="3" applyFont="1" applyFill="1" applyBorder="1" applyAlignment="1">
      <alignment horizontal="center" vertical="center" wrapText="1"/>
    </xf>
    <xf numFmtId="0" fontId="19" fillId="0" borderId="12" xfId="3" applyFont="1" applyBorder="1" applyAlignment="1" applyProtection="1">
      <alignment horizontal="center" vertical="center" wrapText="1"/>
      <protection locked="0"/>
    </xf>
    <xf numFmtId="0" fontId="10" fillId="4" borderId="10" xfId="0" applyFont="1" applyFill="1" applyBorder="1" applyAlignment="1" applyProtection="1">
      <alignment horizontal="left" vertical="top" wrapText="1"/>
      <protection hidden="1"/>
    </xf>
    <xf numFmtId="0" fontId="10" fillId="4" borderId="10" xfId="0" applyFont="1" applyFill="1" applyBorder="1" applyAlignment="1" applyProtection="1">
      <alignment horizontal="center" vertical="center"/>
      <protection locked="0"/>
    </xf>
    <xf numFmtId="0" fontId="4" fillId="20" borderId="14" xfId="0" applyFont="1" applyFill="1" applyBorder="1" applyAlignment="1">
      <alignment horizontal="center" vertical="center"/>
    </xf>
    <xf numFmtId="0" fontId="4" fillId="20" borderId="15" xfId="0" applyFont="1" applyFill="1" applyBorder="1" applyAlignment="1">
      <alignment horizontal="center" vertical="center"/>
    </xf>
    <xf numFmtId="0" fontId="4" fillId="20" borderId="11" xfId="0" applyFont="1" applyFill="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7" fillId="4" borderId="13" xfId="17" applyFont="1" applyFill="1" applyBorder="1" applyAlignment="1">
      <alignment horizontal="center" vertical="center" wrapText="1"/>
    </xf>
    <xf numFmtId="0" fontId="4" fillId="24" borderId="1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10" fillId="4" borderId="10" xfId="0" applyFont="1" applyFill="1" applyBorder="1" applyAlignment="1" applyProtection="1">
      <alignment vertical="center" wrapText="1"/>
      <protection locked="0"/>
    </xf>
    <xf numFmtId="0" fontId="8" fillId="0" borderId="12" xfId="0" applyFont="1" applyBorder="1" applyAlignment="1" applyProtection="1">
      <alignment horizontal="center" vertical="center" wrapText="1"/>
      <protection locked="0"/>
    </xf>
    <xf numFmtId="0" fontId="10" fillId="4" borderId="10" xfId="0" applyFont="1" applyFill="1" applyBorder="1" applyAlignment="1" applyProtection="1">
      <alignment horizontal="center" vertical="center"/>
      <protection hidden="1"/>
    </xf>
    <xf numFmtId="0" fontId="10" fillId="4" borderId="10" xfId="0" applyFont="1" applyFill="1" applyBorder="1" applyAlignment="1" applyProtection="1">
      <alignment horizontal="center"/>
      <protection locked="0"/>
    </xf>
    <xf numFmtId="0" fontId="8" fillId="31" borderId="10" xfId="0" applyFont="1" applyFill="1" applyBorder="1" applyAlignment="1">
      <alignment horizontal="left" vertical="center" wrapText="1"/>
    </xf>
    <xf numFmtId="0" fontId="13" fillId="0" borderId="13" xfId="0" applyFont="1" applyBorder="1" applyAlignment="1">
      <alignment horizontal="center" vertical="center"/>
    </xf>
    <xf numFmtId="0" fontId="11" fillId="14" borderId="10" xfId="17" applyFont="1" applyFill="1" applyBorder="1" applyAlignment="1">
      <alignment horizontal="center" vertical="center" wrapText="1"/>
    </xf>
    <xf numFmtId="0" fontId="4" fillId="21" borderId="10" xfId="0" applyFont="1" applyFill="1" applyBorder="1" applyAlignment="1">
      <alignment horizontal="center" vertical="center"/>
    </xf>
    <xf numFmtId="0" fontId="11" fillId="22" borderId="10" xfId="17" applyFont="1" applyFill="1" applyBorder="1" applyAlignment="1">
      <alignment horizontal="center" vertical="center" wrapText="1"/>
    </xf>
    <xf numFmtId="0" fontId="4" fillId="28" borderId="10" xfId="0" applyFont="1" applyFill="1" applyBorder="1" applyAlignment="1">
      <alignment horizontal="center" vertical="center" wrapText="1"/>
    </xf>
    <xf numFmtId="9" fontId="10" fillId="4" borderId="10" xfId="0" applyNumberFormat="1" applyFont="1" applyFill="1" applyBorder="1" applyAlignment="1" applyProtection="1">
      <alignment horizontal="center" vertical="center" wrapText="1"/>
      <protection locked="0"/>
    </xf>
    <xf numFmtId="0" fontId="10" fillId="30" borderId="10" xfId="0" applyFont="1" applyFill="1" applyBorder="1" applyAlignment="1" applyProtection="1">
      <alignment horizontal="left" vertical="center" wrapText="1"/>
      <protection locked="0"/>
    </xf>
    <xf numFmtId="0" fontId="4" fillId="23" borderId="10"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8" fillId="4" borderId="10" xfId="0" applyFont="1" applyFill="1" applyBorder="1" applyAlignment="1" applyProtection="1">
      <alignment horizontal="center" vertical="center" wrapText="1"/>
      <protection locked="0"/>
    </xf>
    <xf numFmtId="0" fontId="10" fillId="31" borderId="10" xfId="0" applyFont="1" applyFill="1" applyBorder="1" applyAlignment="1" applyProtection="1">
      <alignment horizontal="center" vertical="center" wrapText="1"/>
      <protection hidden="1"/>
    </xf>
    <xf numFmtId="0" fontId="36" fillId="0" borderId="10" xfId="0" applyFont="1" applyBorder="1" applyAlignment="1">
      <alignment horizontal="center" vertical="center" wrapText="1"/>
    </xf>
    <xf numFmtId="0" fontId="35" fillId="0" borderId="10" xfId="0" applyFont="1" applyBorder="1" applyAlignment="1" applyProtection="1">
      <alignment horizontal="center" vertical="center" wrapText="1"/>
      <protection locked="0"/>
    </xf>
    <xf numFmtId="0" fontId="35" fillId="0" borderId="40"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21" fillId="4" borderId="0" xfId="19" applyFont="1" applyFill="1" applyAlignment="1">
      <alignment horizontal="center"/>
    </xf>
    <xf numFmtId="0" fontId="21" fillId="4" borderId="33" xfId="19" applyFont="1" applyFill="1" applyBorder="1" applyAlignment="1">
      <alignment horizontal="center" wrapText="1"/>
    </xf>
    <xf numFmtId="0" fontId="21" fillId="4" borderId="2" xfId="19" applyFont="1" applyFill="1" applyBorder="1" applyAlignment="1">
      <alignment horizontal="center"/>
    </xf>
    <xf numFmtId="0" fontId="34" fillId="4" borderId="33" xfId="19" applyFont="1" applyFill="1" applyBorder="1" applyAlignment="1">
      <alignment horizontal="center" wrapText="1"/>
    </xf>
    <xf numFmtId="0" fontId="34" fillId="4" borderId="0" xfId="19" applyFont="1" applyFill="1" applyAlignment="1">
      <alignment horizontal="center"/>
    </xf>
    <xf numFmtId="0" fontId="34" fillId="4" borderId="2" xfId="19" applyFont="1" applyFill="1" applyBorder="1" applyAlignment="1">
      <alignment horizontal="center"/>
    </xf>
    <xf numFmtId="0" fontId="10" fillId="9" borderId="14" xfId="0" applyFont="1" applyFill="1" applyBorder="1" applyAlignment="1">
      <alignment horizontal="center" vertical="center" textRotation="90"/>
    </xf>
    <xf numFmtId="0" fontId="10" fillId="9" borderId="12" xfId="0" applyFont="1" applyFill="1" applyBorder="1" applyAlignment="1">
      <alignment horizontal="center" vertical="center" textRotation="90"/>
    </xf>
    <xf numFmtId="0" fontId="0" fillId="0" borderId="12" xfId="0" applyBorder="1" applyAlignment="1">
      <alignment horizontal="center"/>
    </xf>
    <xf numFmtId="0" fontId="13" fillId="9" borderId="14"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11" xfId="0" applyFont="1" applyFill="1" applyBorder="1" applyAlignment="1">
      <alignment horizontal="center" vertical="center"/>
    </xf>
    <xf numFmtId="0" fontId="0" fillId="0" borderId="14" xfId="0" applyBorder="1" applyAlignment="1">
      <alignment horizontal="center"/>
    </xf>
    <xf numFmtId="0" fontId="0" fillId="0" borderId="11" xfId="0" applyBorder="1" applyAlignment="1">
      <alignment horizontal="center"/>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20"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13" fillId="9" borderId="12"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2" xfId="0" applyFont="1" applyFill="1" applyBorder="1" applyAlignment="1">
      <alignment horizontal="center" vertical="center" textRotation="90"/>
    </xf>
    <xf numFmtId="0" fontId="0" fillId="0" borderId="17" xfId="0" applyBorder="1" applyAlignment="1">
      <alignment horizontal="center"/>
    </xf>
    <xf numFmtId="0" fontId="0" fillId="0" borderId="18" xfId="0" applyBorder="1" applyAlignment="1">
      <alignment horizontal="center"/>
    </xf>
    <xf numFmtId="0" fontId="0" fillId="0" borderId="9" xfId="0" applyBorder="1" applyAlignment="1">
      <alignment horizontal="center"/>
    </xf>
    <xf numFmtId="0" fontId="4" fillId="0" borderId="12" xfId="0" applyFont="1" applyBorder="1" applyAlignment="1">
      <alignment horizontal="center"/>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4" fillId="4" borderId="0" xfId="0" applyFont="1" applyFill="1" applyAlignment="1" applyProtection="1">
      <protection locked="0"/>
    </xf>
    <xf numFmtId="0" fontId="4" fillId="4" borderId="0" xfId="0" applyFont="1" applyFill="1" applyAlignment="1"/>
    <xf numFmtId="0" fontId="2" fillId="4" borderId="0" xfId="0" applyFont="1" applyFill="1" applyAlignment="1" applyProtection="1">
      <protection locked="0"/>
    </xf>
    <xf numFmtId="0" fontId="0" fillId="0" borderId="0" xfId="0" applyAlignment="1" applyProtection="1">
      <protection locked="0"/>
    </xf>
    <xf numFmtId="0" fontId="0" fillId="0" borderId="0" xfId="0" applyAlignment="1"/>
  </cellXfs>
  <cellStyles count="20">
    <cellStyle name="Millares 2" xfId="4" xr:uid="{00000000-0005-0000-0000-000000000000}"/>
    <cellStyle name="Millares 2 2" xfId="5" xr:uid="{00000000-0005-0000-0000-000001000000}"/>
    <cellStyle name="Millares 2 2 2" xfId="6" xr:uid="{00000000-0005-0000-0000-000002000000}"/>
    <cellStyle name="Millares 3" xfId="7" xr:uid="{00000000-0005-0000-0000-000003000000}"/>
    <cellStyle name="Millares 3 10" xfId="8" xr:uid="{00000000-0005-0000-0000-000004000000}"/>
    <cellStyle name="Millares 3 2" xfId="9" xr:uid="{00000000-0005-0000-0000-000005000000}"/>
    <cellStyle name="Millares 3 3" xfId="10" xr:uid="{00000000-0005-0000-0000-000006000000}"/>
    <cellStyle name="Millares 3 4" xfId="11" xr:uid="{00000000-0005-0000-0000-000007000000}"/>
    <cellStyle name="Millares 3 5" xfId="12" xr:uid="{00000000-0005-0000-0000-000008000000}"/>
    <cellStyle name="Millares 3 6" xfId="13" xr:uid="{00000000-0005-0000-0000-000009000000}"/>
    <cellStyle name="Millares 3 7" xfId="14" xr:uid="{00000000-0005-0000-0000-00000A000000}"/>
    <cellStyle name="Millares 3 8" xfId="15" xr:uid="{00000000-0005-0000-0000-00000B000000}"/>
    <cellStyle name="Millares 3 9" xfId="16" xr:uid="{00000000-0005-0000-0000-00000C000000}"/>
    <cellStyle name="Normal" xfId="0" builtinId="0"/>
    <cellStyle name="Normal 2" xfId="1" xr:uid="{00000000-0005-0000-0000-00000E000000}"/>
    <cellStyle name="Normal 3" xfId="17" xr:uid="{00000000-0005-0000-0000-00000F000000}"/>
    <cellStyle name="Normal 4" xfId="3" xr:uid="{00000000-0005-0000-0000-000010000000}"/>
    <cellStyle name="Normal 5" xfId="19" xr:uid="{00000000-0005-0000-0000-000011000000}"/>
    <cellStyle name="Porcentaje" xfId="2" builtinId="5"/>
    <cellStyle name="Porcentual 2" xfId="18" xr:uid="{00000000-0005-0000-0000-000013000000}"/>
  </cellStyles>
  <dxfs count="91">
    <dxf>
      <fill>
        <patternFill>
          <bgColor rgb="FF92D050"/>
        </patternFill>
      </fill>
    </dxf>
    <dxf>
      <fill>
        <patternFill>
          <bgColor rgb="FF47FF47"/>
        </patternFill>
      </fill>
    </dxf>
    <dxf>
      <fill>
        <patternFill>
          <bgColor rgb="FFFEFE85"/>
        </patternFill>
      </fill>
    </dxf>
    <dxf>
      <fill>
        <patternFill>
          <bgColor rgb="FFFFC000"/>
        </patternFill>
      </fill>
    </dxf>
    <dxf>
      <font>
        <color theme="0"/>
      </font>
      <fill>
        <patternFill>
          <bgColor rgb="FFFF2121"/>
        </patternFill>
      </fill>
    </dxf>
    <dxf>
      <fill>
        <patternFill>
          <bgColor rgb="FF92D050"/>
        </patternFill>
      </fill>
    </dxf>
    <dxf>
      <fill>
        <patternFill>
          <bgColor theme="0" tint="-0.14996795556505021"/>
        </patternFill>
      </fill>
    </dxf>
    <dxf>
      <fill>
        <patternFill>
          <bgColor rgb="FFFEFE85"/>
        </patternFill>
      </fill>
    </dxf>
    <dxf>
      <fill>
        <patternFill>
          <bgColor rgb="FFFFC000"/>
        </patternFill>
      </fill>
    </dxf>
    <dxf>
      <font>
        <color theme="0"/>
      </font>
      <fill>
        <patternFill>
          <bgColor rgb="FFFF2121"/>
        </patternFill>
      </fill>
    </dxf>
    <dxf>
      <fill>
        <patternFill>
          <bgColor rgb="FF47FF47"/>
        </patternFill>
      </fill>
    </dxf>
    <dxf>
      <fill>
        <patternFill>
          <bgColor rgb="FF92D050"/>
        </patternFill>
      </fill>
    </dxf>
    <dxf>
      <fill>
        <patternFill>
          <bgColor theme="0" tint="-0.14996795556505021"/>
        </patternFill>
      </fill>
    </dxf>
    <dxf>
      <fill>
        <patternFill>
          <bgColor rgb="FFFEFE85"/>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ont>
        <color theme="0"/>
      </font>
      <fill>
        <patternFill>
          <bgColor rgb="FFFF2121"/>
        </patternFill>
      </fill>
    </dxf>
    <dxf>
      <font>
        <color theme="0"/>
      </font>
      <fill>
        <patternFill>
          <bgColor rgb="FFFF2121"/>
        </patternFill>
      </fill>
    </dxf>
    <dxf>
      <fill>
        <patternFill>
          <bgColor rgb="FF92D050"/>
        </patternFill>
      </fill>
    </dxf>
    <dxf>
      <fill>
        <patternFill>
          <bgColor rgb="FFFFFD41"/>
        </patternFill>
      </fill>
    </dxf>
    <dxf>
      <fill>
        <patternFill>
          <bgColor rgb="FFFFC000"/>
        </patternFill>
      </fill>
    </dxf>
    <dxf>
      <fill>
        <patternFill>
          <bgColor rgb="FFFFC000"/>
        </patternFill>
      </fill>
    </dxf>
    <dxf>
      <fill>
        <patternFill>
          <bgColor rgb="FFFEFE85"/>
        </patternFill>
      </fill>
    </dxf>
    <dxf>
      <fill>
        <patternFill>
          <bgColor rgb="FF47FF47"/>
        </patternFill>
      </fill>
    </dxf>
    <dxf>
      <font>
        <color theme="0"/>
      </font>
      <fill>
        <patternFill>
          <bgColor rgb="FFFF2121"/>
        </patternFill>
      </fill>
    </dxf>
    <dxf>
      <fill>
        <patternFill>
          <bgColor rgb="FF92D050"/>
        </patternFill>
      </fill>
    </dxf>
    <dxf>
      <fill>
        <patternFill>
          <bgColor rgb="FFFEFE85"/>
        </patternFill>
      </fill>
    </dxf>
    <dxf>
      <fill>
        <patternFill>
          <bgColor rgb="FF47FF47"/>
        </patternFill>
      </fill>
    </dxf>
    <dxf>
      <font>
        <color theme="0"/>
      </font>
      <fill>
        <patternFill>
          <bgColor rgb="FFFF2121"/>
        </patternFill>
      </fill>
    </dxf>
    <dxf>
      <fill>
        <patternFill>
          <bgColor rgb="FF92D050"/>
        </patternFill>
      </fill>
    </dxf>
    <dxf>
      <fill>
        <patternFill>
          <bgColor rgb="FFFFC000"/>
        </patternFill>
      </fill>
    </dxf>
    <dxf>
      <fill>
        <patternFill>
          <bgColor rgb="FFFEFE85"/>
        </patternFill>
      </fill>
    </dxf>
    <dxf>
      <fill>
        <patternFill>
          <bgColor rgb="FFFFC000"/>
        </patternFill>
      </fill>
    </dxf>
    <dxf>
      <fill>
        <patternFill>
          <bgColor rgb="FF92D050"/>
        </patternFill>
      </fill>
    </dxf>
    <dxf>
      <font>
        <color theme="0"/>
      </font>
      <fill>
        <patternFill>
          <bgColor rgb="FFFF2121"/>
        </patternFill>
      </fill>
    </dxf>
    <dxf>
      <fill>
        <patternFill>
          <bgColor rgb="FF47FF47"/>
        </patternFill>
      </fill>
    </dxf>
    <dxf>
      <fill>
        <patternFill>
          <bgColor rgb="FF92D050"/>
        </patternFill>
      </fill>
    </dxf>
    <dxf>
      <fill>
        <patternFill>
          <bgColor theme="0" tint="-0.14996795556505021"/>
        </patternFill>
      </fill>
    </dxf>
    <dxf>
      <fill>
        <patternFill>
          <bgColor rgb="FFFEFE85"/>
        </patternFill>
      </fill>
    </dxf>
    <dxf>
      <fill>
        <patternFill>
          <bgColor rgb="FFFFC000"/>
        </patternFill>
      </fill>
    </dxf>
    <dxf>
      <font>
        <color theme="0"/>
      </font>
      <fill>
        <patternFill>
          <bgColor rgb="FFFF2121"/>
        </patternFill>
      </fill>
    </dxf>
    <dxf>
      <font>
        <color theme="0"/>
      </font>
      <fill>
        <patternFill>
          <bgColor rgb="FFFF2121"/>
        </patternFill>
      </fill>
    </dxf>
    <dxf>
      <fill>
        <patternFill>
          <bgColor rgb="FF92D050"/>
        </patternFill>
      </fill>
    </dxf>
    <dxf>
      <fill>
        <patternFill>
          <bgColor theme="0" tint="-0.14996795556505021"/>
        </patternFill>
      </fill>
    </dxf>
    <dxf>
      <fill>
        <patternFill>
          <bgColor rgb="FFFFC000"/>
        </patternFill>
      </fill>
    </dxf>
    <dxf>
      <fill>
        <patternFill>
          <bgColor rgb="FFFEFE85"/>
        </patternFill>
      </fill>
    </dxf>
    <dxf>
      <fill>
        <patternFill>
          <bgColor rgb="FFFFC000"/>
        </patternFill>
      </fill>
    </dxf>
    <dxf>
      <font>
        <color theme="0"/>
      </font>
      <fill>
        <patternFill>
          <bgColor rgb="FFFF2121"/>
        </patternFill>
      </fill>
    </dxf>
    <dxf>
      <fill>
        <patternFill>
          <bgColor rgb="FF92D050"/>
        </patternFill>
      </fill>
    </dxf>
    <dxf>
      <fill>
        <patternFill>
          <bgColor theme="0" tint="-0.14996795556505021"/>
        </patternFill>
      </fill>
    </dxf>
    <dxf>
      <fill>
        <patternFill>
          <bgColor rgb="FFFEFE85"/>
        </patternFill>
      </fill>
    </dxf>
    <dxf>
      <fill>
        <patternFill>
          <bgColor rgb="FFFFC000"/>
        </patternFill>
      </fill>
    </dxf>
    <dxf>
      <font>
        <color theme="0"/>
      </font>
      <fill>
        <patternFill>
          <bgColor rgb="FFFF2121"/>
        </patternFill>
      </fill>
    </dxf>
    <dxf>
      <fill>
        <patternFill>
          <bgColor rgb="FFFEFE85"/>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FEFE85"/>
        </patternFill>
      </fill>
    </dxf>
    <dxf>
      <fill>
        <patternFill>
          <bgColor rgb="FF92D050"/>
        </patternFill>
      </fill>
    </dxf>
    <dxf>
      <fill>
        <patternFill>
          <bgColor theme="0" tint="-0.14996795556505021"/>
        </patternFill>
      </fill>
    </dxf>
    <dxf>
      <fill>
        <patternFill>
          <bgColor rgb="FFFEFE85"/>
        </patternFill>
      </fill>
    </dxf>
    <dxf>
      <font>
        <color theme="0"/>
      </font>
      <fill>
        <patternFill>
          <bgColor rgb="FFFF2121"/>
        </patternFill>
      </fill>
    </dxf>
    <dxf>
      <fill>
        <patternFill>
          <bgColor rgb="FFFFC000"/>
        </patternFill>
      </fill>
    </dxf>
    <dxf>
      <fill>
        <patternFill>
          <bgColor rgb="FFFFC000"/>
        </patternFill>
      </fill>
    </dxf>
    <dxf>
      <font>
        <color theme="0"/>
      </font>
      <fill>
        <patternFill>
          <bgColor rgb="FFFF2121"/>
        </patternFill>
      </fill>
    </dxf>
    <dxf>
      <fill>
        <patternFill>
          <bgColor rgb="FFFFC000"/>
        </patternFill>
      </fill>
    </dxf>
    <dxf>
      <font>
        <color theme="0"/>
      </font>
      <fill>
        <patternFill>
          <bgColor rgb="FFFF2121"/>
        </patternFill>
      </fill>
    </dxf>
    <dxf>
      <fill>
        <patternFill>
          <bgColor rgb="FF92D050"/>
        </patternFill>
      </fill>
    </dxf>
    <dxf>
      <fill>
        <patternFill>
          <bgColor theme="0" tint="-0.14996795556505021"/>
        </patternFill>
      </fill>
    </dxf>
    <dxf>
      <font>
        <color theme="0"/>
      </font>
      <fill>
        <patternFill>
          <bgColor rgb="FFFF2121"/>
        </patternFill>
      </fill>
    </dxf>
    <dxf>
      <fill>
        <patternFill>
          <bgColor rgb="FFFFC000"/>
        </patternFill>
      </fill>
    </dxf>
    <dxf>
      <fill>
        <patternFill>
          <bgColor rgb="FFFEFE85"/>
        </patternFill>
      </fill>
    </dxf>
    <dxf>
      <fill>
        <patternFill>
          <bgColor rgb="FF92D050"/>
        </patternFill>
      </fill>
    </dxf>
    <dxf>
      <fill>
        <patternFill>
          <bgColor theme="0" tint="-0.14996795556505021"/>
        </patternFill>
      </fill>
    </dxf>
    <dxf>
      <fill>
        <patternFill>
          <bgColor rgb="FFFEFE85"/>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FEFE85"/>
        </patternFill>
      </fill>
    </dxf>
    <dxf>
      <fill>
        <patternFill>
          <bgColor rgb="FF92D050"/>
        </patternFill>
      </fill>
    </dxf>
    <dxf>
      <fill>
        <patternFill>
          <bgColor theme="0" tint="-0.14996795556505021"/>
        </patternFill>
      </fill>
    </dxf>
    <dxf>
      <fill>
        <patternFill>
          <bgColor rgb="FFFEFE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B3B3"/>
      <color rgb="FFFFFF99"/>
      <color rgb="FFCCECFF"/>
      <color rgb="FFFF99FF"/>
      <color rgb="FFFFFD41"/>
      <color rgb="FFB9D0FF"/>
      <color rgb="FFCCCCFF"/>
      <color rgb="FFFAA9A0"/>
      <color rgb="FFFF9393"/>
      <color rgb="FFF88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555626</xdr:colOff>
      <xdr:row>1</xdr:row>
      <xdr:rowOff>158750</xdr:rowOff>
    </xdr:from>
    <xdr:to>
      <xdr:col>2</xdr:col>
      <xdr:colOff>2841626</xdr:colOff>
      <xdr:row>4</xdr:row>
      <xdr:rowOff>381000</xdr:rowOff>
    </xdr:to>
    <xdr:pic>
      <xdr:nvPicPr>
        <xdr:cNvPr id="3" name="Imagen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1" y="333375"/>
          <a:ext cx="2286000" cy="1746250"/>
        </a:xfrm>
        <a:prstGeom prst="rect">
          <a:avLst/>
        </a:prstGeom>
        <a:noFill/>
        <a:ln>
          <a:noFill/>
        </a:ln>
      </xdr:spPr>
    </xdr:pic>
    <xdr:clientData/>
  </xdr:twoCellAnchor>
  <xdr:oneCellAnchor>
    <xdr:from>
      <xdr:col>15</xdr:col>
      <xdr:colOff>158751</xdr:colOff>
      <xdr:row>1</xdr:row>
      <xdr:rowOff>174625</xdr:rowOff>
    </xdr:from>
    <xdr:ext cx="2286000" cy="1746250"/>
    <xdr:pic>
      <xdr:nvPicPr>
        <xdr:cNvPr id="5" name="Imagen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58001" y="349250"/>
          <a:ext cx="2286000" cy="1746250"/>
        </a:xfrm>
        <a:prstGeom prst="rect">
          <a:avLst/>
        </a:prstGeom>
        <a:noFill/>
        <a:ln>
          <a:noFill/>
        </a:ln>
      </xdr:spPr>
    </xdr:pic>
    <xdr:clientData/>
  </xdr:oneCellAnchor>
  <xdr:oneCellAnchor>
    <xdr:from>
      <xdr:col>45</xdr:col>
      <xdr:colOff>301626</xdr:colOff>
      <xdr:row>1</xdr:row>
      <xdr:rowOff>111125</xdr:rowOff>
    </xdr:from>
    <xdr:ext cx="2286000" cy="1746250"/>
    <xdr:pic>
      <xdr:nvPicPr>
        <xdr:cNvPr id="7" name="Imagen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1" y="285750"/>
          <a:ext cx="2286000" cy="17462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508000</xdr:colOff>
      <xdr:row>18</xdr:row>
      <xdr:rowOff>165100</xdr:rowOff>
    </xdr:from>
    <xdr:to>
      <xdr:col>6</xdr:col>
      <xdr:colOff>723900</xdr:colOff>
      <xdr:row>19</xdr:row>
      <xdr:rowOff>368300</xdr:rowOff>
    </xdr:to>
    <xdr:sp macro="" textlink="">
      <xdr:nvSpPr>
        <xdr:cNvPr id="6" name="CuadroTexto 5">
          <a:extLst>
            <a:ext uri="{FF2B5EF4-FFF2-40B4-BE49-F238E27FC236}">
              <a16:creationId xmlns:a16="http://schemas.microsoft.com/office/drawing/2014/main" id="{622C2019-AD4C-49FD-90A9-F500D6CC97D5}"/>
            </a:ext>
          </a:extLst>
        </xdr:cNvPr>
        <xdr:cNvSpPr txBox="1"/>
      </xdr:nvSpPr>
      <xdr:spPr>
        <a:xfrm>
          <a:off x="4651375" y="6432550"/>
          <a:ext cx="2120900" cy="4032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2</xdr:row>
      <xdr:rowOff>187325</xdr:rowOff>
    </xdr:from>
    <xdr:to>
      <xdr:col>6</xdr:col>
      <xdr:colOff>266700</xdr:colOff>
      <xdr:row>3</xdr:row>
      <xdr:rowOff>377825</xdr:rowOff>
    </xdr:to>
    <xdr:sp macro="" textlink="">
      <xdr:nvSpPr>
        <xdr:cNvPr id="7" name="CuadroTexto 6">
          <a:extLst>
            <a:ext uri="{FF2B5EF4-FFF2-40B4-BE49-F238E27FC236}">
              <a16:creationId xmlns:a16="http://schemas.microsoft.com/office/drawing/2014/main" id="{FD8ECCDD-7C4C-427A-AC16-C3DDBF8C91CF}"/>
            </a:ext>
          </a:extLst>
        </xdr:cNvPr>
        <xdr:cNvSpPr txBox="1"/>
      </xdr:nvSpPr>
      <xdr:spPr>
        <a:xfrm>
          <a:off x="4519613" y="663575"/>
          <a:ext cx="2128837"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43</xdr:row>
      <xdr:rowOff>128494</xdr:rowOff>
    </xdr:from>
    <xdr:to>
      <xdr:col>11</xdr:col>
      <xdr:colOff>174812</xdr:colOff>
      <xdr:row>45</xdr:row>
      <xdr:rowOff>115794</xdr:rowOff>
    </xdr:to>
    <xdr:sp macro="" textlink="">
      <xdr:nvSpPr>
        <xdr:cNvPr id="8" name="CuadroTexto 7">
          <a:extLst>
            <a:ext uri="{FF2B5EF4-FFF2-40B4-BE49-F238E27FC236}">
              <a16:creationId xmlns:a16="http://schemas.microsoft.com/office/drawing/2014/main" id="{6A390FB5-31A2-4383-B3BB-6EF4AD5A4018}"/>
            </a:ext>
          </a:extLst>
        </xdr:cNvPr>
        <xdr:cNvSpPr txBox="1"/>
      </xdr:nvSpPr>
      <xdr:spPr>
        <a:xfrm>
          <a:off x="12997143" y="11739469"/>
          <a:ext cx="2112869" cy="396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8</xdr:row>
      <xdr:rowOff>418354</xdr:rowOff>
    </xdr:from>
    <xdr:to>
      <xdr:col>4</xdr:col>
      <xdr:colOff>686360</xdr:colOff>
      <xdr:row>13</xdr:row>
      <xdr:rowOff>587375</xdr:rowOff>
    </xdr:to>
    <xdr:sp macro="" textlink="">
      <xdr:nvSpPr>
        <xdr:cNvPr id="30" name="Abrir llave 29">
          <a:extLst>
            <a:ext uri="{FF2B5EF4-FFF2-40B4-BE49-F238E27FC236}">
              <a16:creationId xmlns:a16="http://schemas.microsoft.com/office/drawing/2014/main" id="{AD7ECD7B-0E9C-4ACA-9C32-C416059F5A52}"/>
            </a:ext>
            <a:ext uri="{C183D7F6-B498-43B3-948B-1728B52AA6E4}">
              <adec:decorative xmlns:adec="http://schemas.microsoft.com/office/drawing/2017/decorative" val="1"/>
            </a:ext>
          </a:extLst>
        </xdr:cNvPr>
        <xdr:cNvSpPr/>
      </xdr:nvSpPr>
      <xdr:spPr>
        <a:xfrm>
          <a:off x="3918790" y="3299667"/>
          <a:ext cx="410883" cy="2169271"/>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3</xdr:row>
      <xdr:rowOff>147265</xdr:rowOff>
    </xdr:from>
    <xdr:to>
      <xdr:col>4</xdr:col>
      <xdr:colOff>633319</xdr:colOff>
      <xdr:row>8</xdr:row>
      <xdr:rowOff>91235</xdr:rowOff>
    </xdr:to>
    <xdr:sp macro="" textlink="">
      <xdr:nvSpPr>
        <xdr:cNvPr id="31" name="Abrir llave 30">
          <a:extLst>
            <a:ext uri="{FF2B5EF4-FFF2-40B4-BE49-F238E27FC236}">
              <a16:creationId xmlns:a16="http://schemas.microsoft.com/office/drawing/2014/main" id="{11BBD695-5B99-42ED-929D-37DECAB062D4}"/>
            </a:ext>
            <a:ext uri="{C183D7F6-B498-43B3-948B-1728B52AA6E4}">
              <adec:decorative xmlns:adec="http://schemas.microsoft.com/office/drawing/2017/decorative" val="1"/>
            </a:ext>
          </a:extLst>
        </xdr:cNvPr>
        <xdr:cNvSpPr/>
      </xdr:nvSpPr>
      <xdr:spPr>
        <a:xfrm>
          <a:off x="3854076" y="861640"/>
          <a:ext cx="422556" cy="2110908"/>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23</xdr:row>
      <xdr:rowOff>82831</xdr:rowOff>
    </xdr:from>
    <xdr:to>
      <xdr:col>5</xdr:col>
      <xdr:colOff>553010</xdr:colOff>
      <xdr:row>33</xdr:row>
      <xdr:rowOff>82830</xdr:rowOff>
    </xdr:to>
    <xdr:sp macro="" textlink="">
      <xdr:nvSpPr>
        <xdr:cNvPr id="32" name="Abrir llave 31">
          <a:extLst>
            <a:ext uri="{FF2B5EF4-FFF2-40B4-BE49-F238E27FC236}">
              <a16:creationId xmlns:a16="http://schemas.microsoft.com/office/drawing/2014/main" id="{C866759C-00FF-41CF-AB6C-1C4A14A0C674}"/>
            </a:ext>
            <a:ext uri="{C183D7F6-B498-43B3-948B-1728B52AA6E4}">
              <adec:decorative xmlns:adec="http://schemas.microsoft.com/office/drawing/2017/decorative" val="1"/>
            </a:ext>
          </a:extLst>
        </xdr:cNvPr>
        <xdr:cNvSpPr/>
      </xdr:nvSpPr>
      <xdr:spPr>
        <a:xfrm>
          <a:off x="4618877" y="8083831"/>
          <a:ext cx="410883" cy="240506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36</xdr:row>
      <xdr:rowOff>163793</xdr:rowOff>
    </xdr:from>
    <xdr:to>
      <xdr:col>5</xdr:col>
      <xdr:colOff>494834</xdr:colOff>
      <xdr:row>46</xdr:row>
      <xdr:rowOff>163793</xdr:rowOff>
    </xdr:to>
    <xdr:sp macro="" textlink="">
      <xdr:nvSpPr>
        <xdr:cNvPr id="33" name="Abrir llave 32">
          <a:extLst>
            <a:ext uri="{FF2B5EF4-FFF2-40B4-BE49-F238E27FC236}">
              <a16:creationId xmlns:a16="http://schemas.microsoft.com/office/drawing/2014/main" id="{B4D81E93-C24F-483F-BA30-A503C82BD656}"/>
            </a:ext>
            <a:ext uri="{C183D7F6-B498-43B3-948B-1728B52AA6E4}">
              <adec:decorative xmlns:adec="http://schemas.microsoft.com/office/drawing/2017/decorative" val="1"/>
            </a:ext>
          </a:extLst>
        </xdr:cNvPr>
        <xdr:cNvSpPr/>
      </xdr:nvSpPr>
      <xdr:spPr>
        <a:xfrm>
          <a:off x="4560701" y="11284231"/>
          <a:ext cx="410883" cy="2428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17</xdr:row>
      <xdr:rowOff>142875</xdr:rowOff>
    </xdr:from>
    <xdr:to>
      <xdr:col>10</xdr:col>
      <xdr:colOff>79375</xdr:colOff>
      <xdr:row>20</xdr:row>
      <xdr:rowOff>31751</xdr:rowOff>
    </xdr:to>
    <xdr:sp macro="" textlink="">
      <xdr:nvSpPr>
        <xdr:cNvPr id="115" name="CuadroTexto 114">
          <a:extLst>
            <a:ext uri="{FF2B5EF4-FFF2-40B4-BE49-F238E27FC236}">
              <a16:creationId xmlns:a16="http://schemas.microsoft.com/office/drawing/2014/main" id="{82BDC9AC-5A8F-4123-82A0-07CFB1B84144}"/>
            </a:ext>
            <a:ext uri="{147F2762-F138-4A5C-976F-8EAC2B608ADB}">
              <a16:predDERef xmlns:a16="http://schemas.microsoft.com/office/drawing/2014/main" pred="{B4D81E93-C24F-483F-BA30-A503C82BD656}"/>
            </a:ext>
          </a:extLst>
        </xdr:cNvPr>
        <xdr:cNvSpPr txBox="1"/>
      </xdr:nvSpPr>
      <xdr:spPr>
        <a:xfrm>
          <a:off x="7270750" y="6223000"/>
          <a:ext cx="5365750" cy="7620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Posibilidad de afectación reputacional</a:t>
          </a:r>
        </a:p>
      </xdr:txBody>
    </xdr:sp>
    <xdr:clientData/>
  </xdr:twoCellAnchor>
  <xdr:twoCellAnchor>
    <xdr:from>
      <xdr:col>5</xdr:col>
      <xdr:colOff>984250</xdr:colOff>
      <xdr:row>22</xdr:row>
      <xdr:rowOff>190499</xdr:rowOff>
    </xdr:from>
    <xdr:to>
      <xdr:col>7</xdr:col>
      <xdr:colOff>1619250</xdr:colOff>
      <xdr:row>26</xdr:row>
      <xdr:rowOff>134937</xdr:rowOff>
    </xdr:to>
    <xdr:sp macro="" textlink="">
      <xdr:nvSpPr>
        <xdr:cNvPr id="120" name="CuadroTexto 119">
          <a:extLst>
            <a:ext uri="{FF2B5EF4-FFF2-40B4-BE49-F238E27FC236}">
              <a16:creationId xmlns:a16="http://schemas.microsoft.com/office/drawing/2014/main" id="{D5E535E9-D5D0-4682-B1D9-F161DCFC2562}"/>
            </a:ext>
            <a:ext uri="{147F2762-F138-4A5C-976F-8EAC2B608ADB}">
              <a16:predDERef xmlns:a16="http://schemas.microsoft.com/office/drawing/2014/main" pred="{82BDC9AC-5A8F-4123-82A0-07CFB1B84144}"/>
            </a:ext>
            <a:ext uri="{C183D7F6-B498-43B3-948B-1728B52AA6E4}">
              <adec:decorative xmlns:adec="http://schemas.microsoft.com/office/drawing/2017/decorative" val="1"/>
            </a:ext>
          </a:extLst>
        </xdr:cNvPr>
        <xdr:cNvSpPr txBox="1"/>
      </xdr:nvSpPr>
      <xdr:spPr>
        <a:xfrm>
          <a:off x="5461000" y="8000999"/>
          <a:ext cx="3873500"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 </a:t>
          </a:r>
        </a:p>
      </xdr:txBody>
    </xdr:sp>
    <xdr:clientData/>
  </xdr:twoCellAnchor>
  <xdr:twoCellAnchor>
    <xdr:from>
      <xdr:col>5</xdr:col>
      <xdr:colOff>985839</xdr:colOff>
      <xdr:row>28</xdr:row>
      <xdr:rowOff>104775</xdr:rowOff>
    </xdr:from>
    <xdr:to>
      <xdr:col>7</xdr:col>
      <xdr:colOff>1628776</xdr:colOff>
      <xdr:row>32</xdr:row>
      <xdr:rowOff>49213</xdr:rowOff>
    </xdr:to>
    <xdr:sp macro="" textlink="">
      <xdr:nvSpPr>
        <xdr:cNvPr id="121" name="CuadroTexto 120">
          <a:extLst>
            <a:ext uri="{FF2B5EF4-FFF2-40B4-BE49-F238E27FC236}">
              <a16:creationId xmlns:a16="http://schemas.microsoft.com/office/drawing/2014/main" id="{BABE4C73-A175-4DFE-A569-AC833ADBFBA9}"/>
            </a:ext>
            <a:ext uri="{147F2762-F138-4A5C-976F-8EAC2B608ADB}">
              <a16:predDERef xmlns:a16="http://schemas.microsoft.com/office/drawing/2014/main" pred="{D5E535E9-D5D0-4682-B1D9-F161DCFC2562}"/>
            </a:ext>
          </a:extLst>
        </xdr:cNvPr>
        <xdr:cNvSpPr txBox="1"/>
      </xdr:nvSpPr>
      <xdr:spPr>
        <a:xfrm>
          <a:off x="5462589" y="9367838"/>
          <a:ext cx="3881437"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Por la baja implementación de las politicas de gestion del talento humano </a:t>
          </a:r>
        </a:p>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5</xdr:col>
      <xdr:colOff>709614</xdr:colOff>
      <xdr:row>37</xdr:row>
      <xdr:rowOff>127000</xdr:rowOff>
    </xdr:from>
    <xdr:to>
      <xdr:col>7</xdr:col>
      <xdr:colOff>1352551</xdr:colOff>
      <xdr:row>41</xdr:row>
      <xdr:rowOff>71438</xdr:rowOff>
    </xdr:to>
    <xdr:sp macro="" textlink="">
      <xdr:nvSpPr>
        <xdr:cNvPr id="122" name="CuadroTexto 121">
          <a:extLst>
            <a:ext uri="{FF2B5EF4-FFF2-40B4-BE49-F238E27FC236}">
              <a16:creationId xmlns:a16="http://schemas.microsoft.com/office/drawing/2014/main" id="{D47481E4-2BA8-4CDC-9625-981DB0BB5D58}"/>
            </a:ext>
            <a:ext uri="{147F2762-F138-4A5C-976F-8EAC2B608ADB}">
              <a16:predDERef xmlns:a16="http://schemas.microsoft.com/office/drawing/2014/main" pred="{BABE4C73-A175-4DFE-A569-AC833ADBFBA9}"/>
            </a:ext>
          </a:extLst>
        </xdr:cNvPr>
        <xdr:cNvSpPr txBox="1"/>
      </xdr:nvSpPr>
      <xdr:spPr>
        <a:xfrm>
          <a:off x="5167314" y="11871325"/>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Arial" panose="020B0604020202020204" pitchFamily="34" charset="0"/>
              <a:cs typeface="Arial" panose="020B0604020202020204" pitchFamily="34" charset="0"/>
            </a:rPr>
            <a:t>Debido a la insuficiencia de llineamientos </a:t>
          </a:r>
        </a:p>
        <a:p>
          <a:pPr marL="0" indent="0" algn="ctr"/>
          <a:endParaRPr lang="en-US" sz="1600">
            <a:solidFill>
              <a:schemeClr val="dk1"/>
            </a:solidFill>
            <a:latin typeface="Arial" panose="020B0604020202020204" pitchFamily="34" charset="0"/>
            <a:cs typeface="Arial" panose="020B0604020202020204" pitchFamily="34" charset="0"/>
          </a:endParaRPr>
        </a:p>
      </xdr:txBody>
    </xdr:sp>
    <xdr:clientData/>
  </xdr:twoCellAnchor>
  <xdr:twoCellAnchor>
    <xdr:from>
      <xdr:col>7</xdr:col>
      <xdr:colOff>1543051</xdr:colOff>
      <xdr:row>37</xdr:row>
      <xdr:rowOff>112712</xdr:rowOff>
    </xdr:from>
    <xdr:to>
      <xdr:col>10</xdr:col>
      <xdr:colOff>227013</xdr:colOff>
      <xdr:row>41</xdr:row>
      <xdr:rowOff>57150</xdr:rowOff>
    </xdr:to>
    <xdr:sp macro="" textlink="">
      <xdr:nvSpPr>
        <xdr:cNvPr id="124" name="CuadroTexto 123">
          <a:extLst>
            <a:ext uri="{FF2B5EF4-FFF2-40B4-BE49-F238E27FC236}">
              <a16:creationId xmlns:a16="http://schemas.microsoft.com/office/drawing/2014/main" id="{DB6318F8-8977-4B01-A78A-D97003045F51}"/>
            </a:ext>
            <a:ext uri="{147F2762-F138-4A5C-976F-8EAC2B608ADB}">
              <a16:predDERef xmlns:a16="http://schemas.microsoft.com/office/drawing/2014/main" pred="{D47481E4-2BA8-4CDC-9625-981DB0BB5D58}"/>
            </a:ext>
            <a:ext uri="{C183D7F6-B498-43B3-948B-1728B52AA6E4}">
              <adec:decorative xmlns:adec="http://schemas.microsoft.com/office/drawing/2017/decorative" val="1"/>
            </a:ext>
          </a:extLst>
        </xdr:cNvPr>
        <xdr:cNvSpPr txBox="1"/>
      </xdr:nvSpPr>
      <xdr:spPr>
        <a:xfrm>
          <a:off x="9229726" y="11847512"/>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9</xdr:col>
      <xdr:colOff>512764</xdr:colOff>
      <xdr:row>22</xdr:row>
      <xdr:rowOff>179388</xdr:rowOff>
    </xdr:from>
    <xdr:to>
      <xdr:col>10</xdr:col>
      <xdr:colOff>2187576</xdr:colOff>
      <xdr:row>26</xdr:row>
      <xdr:rowOff>123826</xdr:rowOff>
    </xdr:to>
    <xdr:sp macro="" textlink="">
      <xdr:nvSpPr>
        <xdr:cNvPr id="125" name="CuadroTexto 124">
          <a:extLst>
            <a:ext uri="{FF2B5EF4-FFF2-40B4-BE49-F238E27FC236}">
              <a16:creationId xmlns:a16="http://schemas.microsoft.com/office/drawing/2014/main" id="{469C2040-3857-4228-B14F-83182B4F75C9}"/>
            </a:ext>
            <a:ext uri="{147F2762-F138-4A5C-976F-8EAC2B608ADB}">
              <a16:predDERef xmlns:a16="http://schemas.microsoft.com/office/drawing/2014/main" pred="{DB6318F8-8977-4B01-A78A-D97003045F51}"/>
            </a:ext>
            <a:ext uri="{C183D7F6-B498-43B3-948B-1728B52AA6E4}">
              <adec:decorative xmlns:adec="http://schemas.microsoft.com/office/drawing/2017/decorative" val="1"/>
            </a:ext>
          </a:extLst>
        </xdr:cNvPr>
        <xdr:cNvSpPr txBox="1"/>
      </xdr:nvSpPr>
      <xdr:spPr>
        <a:xfrm>
          <a:off x="11228389" y="7989888"/>
          <a:ext cx="38893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5</xdr:col>
      <xdr:colOff>671514</xdr:colOff>
      <xdr:row>42</xdr:row>
      <xdr:rowOff>147638</xdr:rowOff>
    </xdr:from>
    <xdr:to>
      <xdr:col>7</xdr:col>
      <xdr:colOff>1314451</xdr:colOff>
      <xdr:row>46</xdr:row>
      <xdr:rowOff>68263</xdr:rowOff>
    </xdr:to>
    <xdr:sp macro="" textlink="">
      <xdr:nvSpPr>
        <xdr:cNvPr id="879" name="CuadroTexto 878">
          <a:extLst>
            <a:ext uri="{FF2B5EF4-FFF2-40B4-BE49-F238E27FC236}">
              <a16:creationId xmlns:a16="http://schemas.microsoft.com/office/drawing/2014/main" id="{F9D9146C-5E8A-41C2-A972-9812AC414CE4}"/>
            </a:ext>
            <a:ext uri="{147F2762-F138-4A5C-976F-8EAC2B608ADB}">
              <a16:predDERef xmlns:a16="http://schemas.microsoft.com/office/drawing/2014/main" pred="{469C2040-3857-4228-B14F-83182B4F75C9}"/>
            </a:ext>
            <a:ext uri="{C183D7F6-B498-43B3-948B-1728B52AA6E4}">
              <adec:decorative xmlns:adec="http://schemas.microsoft.com/office/drawing/2017/decorative" val="1"/>
            </a:ext>
          </a:extLst>
        </xdr:cNvPr>
        <xdr:cNvSpPr txBox="1"/>
      </xdr:nvSpPr>
      <xdr:spPr>
        <a:xfrm>
          <a:off x="5129214" y="131302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47625</xdr:colOff>
      <xdr:row>8</xdr:row>
      <xdr:rowOff>190500</xdr:rowOff>
    </xdr:from>
    <xdr:to>
      <xdr:col>7</xdr:col>
      <xdr:colOff>690562</xdr:colOff>
      <xdr:row>10</xdr:row>
      <xdr:rowOff>420688</xdr:rowOff>
    </xdr:to>
    <xdr:sp macro="" textlink="">
      <xdr:nvSpPr>
        <xdr:cNvPr id="880" name="CuadroTexto 879">
          <a:extLst>
            <a:ext uri="{FF2B5EF4-FFF2-40B4-BE49-F238E27FC236}">
              <a16:creationId xmlns:a16="http://schemas.microsoft.com/office/drawing/2014/main" id="{5366A2A2-3C1F-4807-B336-872E1C8E0999}"/>
            </a:ext>
            <a:ext uri="{147F2762-F138-4A5C-976F-8EAC2B608ADB}">
              <a16:predDERef xmlns:a16="http://schemas.microsoft.com/office/drawing/2014/main" pred="{F9D9146C-5E8A-41C2-A972-9812AC414CE4}"/>
            </a:ext>
          </a:extLst>
        </xdr:cNvPr>
        <xdr:cNvSpPr txBox="1"/>
      </xdr:nvSpPr>
      <xdr:spPr>
        <a:xfrm>
          <a:off x="4524375" y="3071813"/>
          <a:ext cx="3881437"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Perdida de credibilidad Por la baja implementación de las politicas de gestion del talento humano debido a la insuficiencia de lineamientos</a:t>
          </a:r>
        </a:p>
      </xdr:txBody>
    </xdr:sp>
    <xdr:clientData/>
  </xdr:twoCellAnchor>
  <xdr:twoCellAnchor>
    <xdr:from>
      <xdr:col>5</xdr:col>
      <xdr:colOff>80962</xdr:colOff>
      <xdr:row>11</xdr:row>
      <xdr:rowOff>223837</xdr:rowOff>
    </xdr:from>
    <xdr:to>
      <xdr:col>7</xdr:col>
      <xdr:colOff>723899</xdr:colOff>
      <xdr:row>13</xdr:row>
      <xdr:rowOff>358775</xdr:rowOff>
    </xdr:to>
    <xdr:sp macro="" textlink="">
      <xdr:nvSpPr>
        <xdr:cNvPr id="881" name="CuadroTexto 880">
          <a:extLst>
            <a:ext uri="{FF2B5EF4-FFF2-40B4-BE49-F238E27FC236}">
              <a16:creationId xmlns:a16="http://schemas.microsoft.com/office/drawing/2014/main" id="{40F109BC-6122-4838-8E92-50EABE74FAB2}"/>
            </a:ext>
            <a:ext uri="{147F2762-F138-4A5C-976F-8EAC2B608ADB}">
              <a16:predDERef xmlns:a16="http://schemas.microsoft.com/office/drawing/2014/main" pred="{5366A2A2-3C1F-4807-B336-872E1C8E0999}"/>
            </a:ext>
            <a:ext uri="{C183D7F6-B498-43B3-948B-1728B52AA6E4}">
              <adec:decorative xmlns:adec="http://schemas.microsoft.com/office/drawing/2017/decorative" val="1"/>
            </a:ext>
          </a:extLst>
        </xdr:cNvPr>
        <xdr:cNvSpPr txBox="1"/>
      </xdr:nvSpPr>
      <xdr:spPr>
        <a:xfrm>
          <a:off x="4557712" y="4391025"/>
          <a:ext cx="3881437"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6</xdr:col>
      <xdr:colOff>776288</xdr:colOff>
      <xdr:row>2</xdr:row>
      <xdr:rowOff>14288</xdr:rowOff>
    </xdr:from>
    <xdr:to>
      <xdr:col>9</xdr:col>
      <xdr:colOff>323850</xdr:colOff>
      <xdr:row>5</xdr:row>
      <xdr:rowOff>6351</xdr:rowOff>
    </xdr:to>
    <xdr:sp macro="" textlink="">
      <xdr:nvSpPr>
        <xdr:cNvPr id="882" name="CuadroTexto 881">
          <a:extLst>
            <a:ext uri="{FF2B5EF4-FFF2-40B4-BE49-F238E27FC236}">
              <a16:creationId xmlns:a16="http://schemas.microsoft.com/office/drawing/2014/main" id="{D8886006-18DE-49A7-9C5D-72D8FDCB2A68}"/>
            </a:ext>
            <a:ext uri="{147F2762-F138-4A5C-976F-8EAC2B608ADB}">
              <a16:predDERef xmlns:a16="http://schemas.microsoft.com/office/drawing/2014/main" pred="{40F109BC-6122-4838-8E92-50EABE74FAB2}"/>
            </a:ext>
            <a:ext uri="{C183D7F6-B498-43B3-948B-1728B52AA6E4}">
              <adec:decorative xmlns:adec="http://schemas.microsoft.com/office/drawing/2017/decorative" val="1"/>
            </a:ext>
          </a:extLst>
        </xdr:cNvPr>
        <xdr:cNvSpPr txBox="1"/>
      </xdr:nvSpPr>
      <xdr:spPr>
        <a:xfrm>
          <a:off x="7129463" y="823913"/>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 </a:t>
          </a:r>
        </a:p>
      </xdr:txBody>
    </xdr:sp>
    <xdr:clientData/>
  </xdr:twoCellAnchor>
  <xdr:twoCellAnchor>
    <xdr:from>
      <xdr:col>6</xdr:col>
      <xdr:colOff>790576</xdr:colOff>
      <xdr:row>5</xdr:row>
      <xdr:rowOff>233363</xdr:rowOff>
    </xdr:from>
    <xdr:to>
      <xdr:col>9</xdr:col>
      <xdr:colOff>338138</xdr:colOff>
      <xdr:row>7</xdr:row>
      <xdr:rowOff>153988</xdr:rowOff>
    </xdr:to>
    <xdr:sp macro="" textlink="">
      <xdr:nvSpPr>
        <xdr:cNvPr id="883" name="CuadroTexto 882">
          <a:extLst>
            <a:ext uri="{FF2B5EF4-FFF2-40B4-BE49-F238E27FC236}">
              <a16:creationId xmlns:a16="http://schemas.microsoft.com/office/drawing/2014/main" id="{38EDA6CE-573B-4497-B9C7-1754E7381A93}"/>
            </a:ext>
            <a:ext uri="{147F2762-F138-4A5C-976F-8EAC2B608ADB}">
              <a16:predDERef xmlns:a16="http://schemas.microsoft.com/office/drawing/2014/main" pred="{D8886006-18DE-49A7-9C5D-72D8FDCB2A68}"/>
            </a:ext>
            <a:ext uri="{C183D7F6-B498-43B3-948B-1728B52AA6E4}">
              <adec:decorative xmlns:adec="http://schemas.microsoft.com/office/drawing/2017/decorative" val="1"/>
            </a:ext>
          </a:extLst>
        </xdr:cNvPr>
        <xdr:cNvSpPr txBox="1"/>
      </xdr:nvSpPr>
      <xdr:spPr>
        <a:xfrm>
          <a:off x="7143751" y="1957388"/>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7</xdr:col>
      <xdr:colOff>1195389</xdr:colOff>
      <xdr:row>9</xdr:row>
      <xdr:rowOff>166688</xdr:rowOff>
    </xdr:from>
    <xdr:to>
      <xdr:col>9</xdr:col>
      <xdr:colOff>2076451</xdr:colOff>
      <xdr:row>11</xdr:row>
      <xdr:rowOff>187326</xdr:rowOff>
    </xdr:to>
    <xdr:sp macro="" textlink="">
      <xdr:nvSpPr>
        <xdr:cNvPr id="884" name="CuadroTexto 883">
          <a:extLst>
            <a:ext uri="{FF2B5EF4-FFF2-40B4-BE49-F238E27FC236}">
              <a16:creationId xmlns:a16="http://schemas.microsoft.com/office/drawing/2014/main" id="{7BB8DC3E-D7F7-43C2-95AA-848558242597}"/>
            </a:ext>
            <a:ext uri="{147F2762-F138-4A5C-976F-8EAC2B608ADB}">
              <a16:predDERef xmlns:a16="http://schemas.microsoft.com/office/drawing/2014/main" pred="{38EDA6CE-573B-4497-B9C7-1754E7381A93}"/>
            </a:ext>
            <a:ext uri="{C183D7F6-B498-43B3-948B-1728B52AA6E4}">
              <adec:decorative xmlns:adec="http://schemas.microsoft.com/office/drawing/2017/decorative" val="1"/>
            </a:ext>
          </a:extLst>
        </xdr:cNvPr>
        <xdr:cNvSpPr txBox="1"/>
      </xdr:nvSpPr>
      <xdr:spPr>
        <a:xfrm>
          <a:off x="8882064" y="3824288"/>
          <a:ext cx="3871912" cy="877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9</xdr:col>
      <xdr:colOff>776289</xdr:colOff>
      <xdr:row>3</xdr:row>
      <xdr:rowOff>300039</xdr:rowOff>
    </xdr:from>
    <xdr:to>
      <xdr:col>11</xdr:col>
      <xdr:colOff>85726</xdr:colOff>
      <xdr:row>6</xdr:row>
      <xdr:rowOff>30164</xdr:rowOff>
    </xdr:to>
    <xdr:sp macro="" textlink="">
      <xdr:nvSpPr>
        <xdr:cNvPr id="885" name="CuadroTexto 884">
          <a:extLst>
            <a:ext uri="{FF2B5EF4-FFF2-40B4-BE49-F238E27FC236}">
              <a16:creationId xmlns:a16="http://schemas.microsoft.com/office/drawing/2014/main" id="{4CB37303-468B-4234-9FC0-D01E1D8D8B3A}"/>
            </a:ext>
            <a:ext uri="{147F2762-F138-4A5C-976F-8EAC2B608ADB}">
              <a16:predDERef xmlns:a16="http://schemas.microsoft.com/office/drawing/2014/main" pred="{7BB8DC3E-D7F7-43C2-95AA-848558242597}"/>
            </a:ext>
            <a:ext uri="{C183D7F6-B498-43B3-948B-1728B52AA6E4}">
              <adec:decorative xmlns:adec="http://schemas.microsoft.com/office/drawing/2017/decorative" val="1"/>
            </a:ext>
          </a:extLst>
        </xdr:cNvPr>
        <xdr:cNvSpPr txBox="1"/>
      </xdr:nvSpPr>
      <xdr:spPr>
        <a:xfrm>
          <a:off x="11491914" y="1014414"/>
          <a:ext cx="3881437"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 </a:t>
          </a:r>
        </a:p>
      </xdr:txBody>
    </xdr:sp>
    <xdr:clientData/>
  </xdr:twoCellAnchor>
  <xdr:twoCellAnchor>
    <xdr:from>
      <xdr:col>5</xdr:col>
      <xdr:colOff>508000</xdr:colOff>
      <xdr:row>68</xdr:row>
      <xdr:rowOff>165100</xdr:rowOff>
    </xdr:from>
    <xdr:to>
      <xdr:col>6</xdr:col>
      <xdr:colOff>723900</xdr:colOff>
      <xdr:row>69</xdr:row>
      <xdr:rowOff>368300</xdr:rowOff>
    </xdr:to>
    <xdr:sp macro="" textlink="">
      <xdr:nvSpPr>
        <xdr:cNvPr id="302" name="CuadroTexto 5">
          <a:extLst>
            <a:ext uri="{FF2B5EF4-FFF2-40B4-BE49-F238E27FC236}">
              <a16:creationId xmlns:a16="http://schemas.microsoft.com/office/drawing/2014/main" id="{69659CEE-6220-4063-8832-B684FDCFF753}"/>
            </a:ext>
            <a:ext uri="{147F2762-F138-4A5C-976F-8EAC2B608ADB}">
              <a16:predDERef xmlns:a16="http://schemas.microsoft.com/office/drawing/2014/main" pred="{7A940361-9A08-45F1-8125-6F027CD64C08}"/>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52</xdr:row>
      <xdr:rowOff>187325</xdr:rowOff>
    </xdr:from>
    <xdr:to>
      <xdr:col>6</xdr:col>
      <xdr:colOff>266700</xdr:colOff>
      <xdr:row>53</xdr:row>
      <xdr:rowOff>377825</xdr:rowOff>
    </xdr:to>
    <xdr:sp macro="" textlink="">
      <xdr:nvSpPr>
        <xdr:cNvPr id="303" name="CuadroTexto 6">
          <a:extLst>
            <a:ext uri="{FF2B5EF4-FFF2-40B4-BE49-F238E27FC236}">
              <a16:creationId xmlns:a16="http://schemas.microsoft.com/office/drawing/2014/main" id="{BC17123F-2C98-4D38-9605-B5094EC6A5FE}"/>
            </a:ext>
            <a:ext uri="{147F2762-F138-4A5C-976F-8EAC2B608ADB}">
              <a16:predDERef xmlns:a16="http://schemas.microsoft.com/office/drawing/2014/main" pred="{69659CEE-6220-4063-8832-B684FDCFF753}"/>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93</xdr:row>
      <xdr:rowOff>128494</xdr:rowOff>
    </xdr:from>
    <xdr:to>
      <xdr:col>11</xdr:col>
      <xdr:colOff>174812</xdr:colOff>
      <xdr:row>95</xdr:row>
      <xdr:rowOff>115794</xdr:rowOff>
    </xdr:to>
    <xdr:sp macro="" textlink="">
      <xdr:nvSpPr>
        <xdr:cNvPr id="304" name="CuadroTexto 7">
          <a:extLst>
            <a:ext uri="{FF2B5EF4-FFF2-40B4-BE49-F238E27FC236}">
              <a16:creationId xmlns:a16="http://schemas.microsoft.com/office/drawing/2014/main" id="{9813CFF7-EA27-4784-9D2B-2F0D1596815B}"/>
            </a:ext>
            <a:ext uri="{147F2762-F138-4A5C-976F-8EAC2B608ADB}">
              <a16:predDERef xmlns:a16="http://schemas.microsoft.com/office/drawing/2014/main" pred="{BC17123F-2C98-4D38-9605-B5094EC6A5FE}"/>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58</xdr:row>
      <xdr:rowOff>418354</xdr:rowOff>
    </xdr:from>
    <xdr:to>
      <xdr:col>4</xdr:col>
      <xdr:colOff>686360</xdr:colOff>
      <xdr:row>63</xdr:row>
      <xdr:rowOff>587375</xdr:rowOff>
    </xdr:to>
    <xdr:sp macro="" textlink="">
      <xdr:nvSpPr>
        <xdr:cNvPr id="305" name="Abrir llave 29">
          <a:extLst>
            <a:ext uri="{FF2B5EF4-FFF2-40B4-BE49-F238E27FC236}">
              <a16:creationId xmlns:a16="http://schemas.microsoft.com/office/drawing/2014/main" id="{CA8FD357-88F6-401F-8B77-D83D57F91961}"/>
            </a:ext>
            <a:ext uri="{147F2762-F138-4A5C-976F-8EAC2B608ADB}">
              <a16:predDERef xmlns:a16="http://schemas.microsoft.com/office/drawing/2014/main" pred="{9813CFF7-EA27-4784-9D2B-2F0D1596815B}"/>
            </a:ext>
            <a:ext uri="{C183D7F6-B498-43B3-948B-1728B52AA6E4}">
              <adec:decorative xmlns:adec="http://schemas.microsoft.com/office/drawing/2017/decorative" val="1"/>
            </a:ext>
          </a:extLst>
        </xdr:cNvPr>
        <xdr:cNvSpPr/>
      </xdr:nvSpPr>
      <xdr:spPr>
        <a:xfrm>
          <a:off x="3904502" y="3304429"/>
          <a:ext cx="410883" cy="2197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53</xdr:row>
      <xdr:rowOff>147265</xdr:rowOff>
    </xdr:from>
    <xdr:to>
      <xdr:col>4</xdr:col>
      <xdr:colOff>633319</xdr:colOff>
      <xdr:row>58</xdr:row>
      <xdr:rowOff>91235</xdr:rowOff>
    </xdr:to>
    <xdr:sp macro="" textlink="">
      <xdr:nvSpPr>
        <xdr:cNvPr id="306" name="Abrir llave 30">
          <a:extLst>
            <a:ext uri="{FF2B5EF4-FFF2-40B4-BE49-F238E27FC236}">
              <a16:creationId xmlns:a16="http://schemas.microsoft.com/office/drawing/2014/main" id="{51810112-55BC-48A3-8CA2-23CC940E1AD5}"/>
            </a:ext>
            <a:ext uri="{147F2762-F138-4A5C-976F-8EAC2B608ADB}">
              <a16:predDERef xmlns:a16="http://schemas.microsoft.com/office/drawing/2014/main" pred="{CA8FD357-88F6-401F-8B77-D83D57F91961}"/>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73</xdr:row>
      <xdr:rowOff>82831</xdr:rowOff>
    </xdr:from>
    <xdr:to>
      <xdr:col>5</xdr:col>
      <xdr:colOff>553010</xdr:colOff>
      <xdr:row>83</xdr:row>
      <xdr:rowOff>82830</xdr:rowOff>
    </xdr:to>
    <xdr:sp macro="" textlink="">
      <xdr:nvSpPr>
        <xdr:cNvPr id="307" name="Abrir llave 31">
          <a:extLst>
            <a:ext uri="{FF2B5EF4-FFF2-40B4-BE49-F238E27FC236}">
              <a16:creationId xmlns:a16="http://schemas.microsoft.com/office/drawing/2014/main" id="{F522D582-DBE8-4AB2-ACF0-7C48D1911025}"/>
            </a:ext>
            <a:ext uri="{147F2762-F138-4A5C-976F-8EAC2B608ADB}">
              <a16:predDERef xmlns:a16="http://schemas.microsoft.com/office/drawing/2014/main" pred="{51810112-55BC-48A3-8CA2-23CC940E1AD5}"/>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86</xdr:row>
      <xdr:rowOff>163793</xdr:rowOff>
    </xdr:from>
    <xdr:to>
      <xdr:col>5</xdr:col>
      <xdr:colOff>494834</xdr:colOff>
      <xdr:row>96</xdr:row>
      <xdr:rowOff>163793</xdr:rowOff>
    </xdr:to>
    <xdr:sp macro="" textlink="">
      <xdr:nvSpPr>
        <xdr:cNvPr id="308" name="Abrir llave 32">
          <a:extLst>
            <a:ext uri="{FF2B5EF4-FFF2-40B4-BE49-F238E27FC236}">
              <a16:creationId xmlns:a16="http://schemas.microsoft.com/office/drawing/2014/main" id="{8A745B29-6D14-4EFB-A500-7102CF4C0576}"/>
            </a:ext>
            <a:ext uri="{147F2762-F138-4A5C-976F-8EAC2B608ADB}">
              <a16:predDERef xmlns:a16="http://schemas.microsoft.com/office/drawing/2014/main" pred="{F522D582-DBE8-4AB2-ACF0-7C48D1911025}"/>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67</xdr:row>
      <xdr:rowOff>142875</xdr:rowOff>
    </xdr:from>
    <xdr:to>
      <xdr:col>10</xdr:col>
      <xdr:colOff>79375</xdr:colOff>
      <xdr:row>70</xdr:row>
      <xdr:rowOff>31751</xdr:rowOff>
    </xdr:to>
    <xdr:sp macro="" textlink="">
      <xdr:nvSpPr>
        <xdr:cNvPr id="309" name="CuadroTexto 114">
          <a:extLst>
            <a:ext uri="{FF2B5EF4-FFF2-40B4-BE49-F238E27FC236}">
              <a16:creationId xmlns:a16="http://schemas.microsoft.com/office/drawing/2014/main" id="{87D5BDCC-1FA1-4C7F-9F5B-13DB96EB4008}"/>
            </a:ext>
            <a:ext uri="{147F2762-F138-4A5C-976F-8EAC2B608ADB}">
              <a16:predDERef xmlns:a16="http://schemas.microsoft.com/office/drawing/2014/main" pred="{8A745B29-6D14-4EFB-A500-7102CF4C0576}"/>
            </a:ext>
            <a:ext uri="{C183D7F6-B498-43B3-948B-1728B52AA6E4}">
              <adec:decorative xmlns:adec="http://schemas.microsoft.com/office/drawing/2017/decorative" val="1"/>
            </a:ext>
          </a:extLst>
        </xdr:cNvPr>
        <xdr:cNvSpPr txBox="1"/>
      </xdr:nvSpPr>
      <xdr:spPr>
        <a:xfrm>
          <a:off x="7591425" y="6534150"/>
          <a:ext cx="5375275" cy="831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984250</xdr:colOff>
      <xdr:row>72</xdr:row>
      <xdr:rowOff>190499</xdr:rowOff>
    </xdr:from>
    <xdr:to>
      <xdr:col>7</xdr:col>
      <xdr:colOff>1619250</xdr:colOff>
      <xdr:row>76</xdr:row>
      <xdr:rowOff>134937</xdr:rowOff>
    </xdr:to>
    <xdr:sp macro="" textlink="">
      <xdr:nvSpPr>
        <xdr:cNvPr id="310" name="CuadroTexto 119">
          <a:extLst>
            <a:ext uri="{FF2B5EF4-FFF2-40B4-BE49-F238E27FC236}">
              <a16:creationId xmlns:a16="http://schemas.microsoft.com/office/drawing/2014/main" id="{31120C9F-3759-4349-97D1-824EA27440D7}"/>
            </a:ext>
            <a:ext uri="{147F2762-F138-4A5C-976F-8EAC2B608ADB}">
              <a16:predDERef xmlns:a16="http://schemas.microsoft.com/office/drawing/2014/main" pred="{87D5BDCC-1FA1-4C7F-9F5B-13DB96EB4008}"/>
            </a:ext>
            <a:ext uri="{C183D7F6-B498-43B3-948B-1728B52AA6E4}">
              <adec:decorative xmlns:adec="http://schemas.microsoft.com/office/drawing/2017/decorative" val="1"/>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985839</xdr:colOff>
      <xdr:row>78</xdr:row>
      <xdr:rowOff>104775</xdr:rowOff>
    </xdr:from>
    <xdr:to>
      <xdr:col>7</xdr:col>
      <xdr:colOff>1628776</xdr:colOff>
      <xdr:row>82</xdr:row>
      <xdr:rowOff>49213</xdr:rowOff>
    </xdr:to>
    <xdr:sp macro="" textlink="">
      <xdr:nvSpPr>
        <xdr:cNvPr id="311" name="CuadroTexto 120">
          <a:extLst>
            <a:ext uri="{FF2B5EF4-FFF2-40B4-BE49-F238E27FC236}">
              <a16:creationId xmlns:a16="http://schemas.microsoft.com/office/drawing/2014/main" id="{EFF12E08-4E9F-4BE9-B9D9-57830632D32E}"/>
            </a:ext>
            <a:ext uri="{147F2762-F138-4A5C-976F-8EAC2B608ADB}">
              <a16:predDERef xmlns:a16="http://schemas.microsoft.com/office/drawing/2014/main" pred="{31120C9F-3759-4349-97D1-824EA27440D7}"/>
            </a:ext>
            <a:ext uri="{C183D7F6-B498-43B3-948B-1728B52AA6E4}">
              <adec:decorative xmlns:adec="http://schemas.microsoft.com/office/drawing/2017/decorative" val="1"/>
            </a:ext>
          </a:extLst>
        </xdr:cNvPr>
        <xdr:cNvSpPr txBox="1"/>
      </xdr:nvSpPr>
      <xdr:spPr>
        <a:xfrm>
          <a:off x="5443539" y="9372600"/>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614364</xdr:colOff>
      <xdr:row>87</xdr:row>
      <xdr:rowOff>146050</xdr:rowOff>
    </xdr:from>
    <xdr:to>
      <xdr:col>7</xdr:col>
      <xdr:colOff>1257301</xdr:colOff>
      <xdr:row>91</xdr:row>
      <xdr:rowOff>90488</xdr:rowOff>
    </xdr:to>
    <xdr:sp macro="" textlink="">
      <xdr:nvSpPr>
        <xdr:cNvPr id="312" name="CuadroTexto 121">
          <a:extLst>
            <a:ext uri="{FF2B5EF4-FFF2-40B4-BE49-F238E27FC236}">
              <a16:creationId xmlns:a16="http://schemas.microsoft.com/office/drawing/2014/main" id="{BD8A3054-7B82-4C40-8F42-E1C211FFAF99}"/>
            </a:ext>
            <a:ext uri="{147F2762-F138-4A5C-976F-8EAC2B608ADB}">
              <a16:predDERef xmlns:a16="http://schemas.microsoft.com/office/drawing/2014/main" pred="{EFF12E08-4E9F-4BE9-B9D9-57830632D32E}"/>
            </a:ext>
            <a:ext uri="{C183D7F6-B498-43B3-948B-1728B52AA6E4}">
              <adec:decorative xmlns:adec="http://schemas.microsoft.com/office/drawing/2017/decorative" val="1"/>
            </a:ext>
          </a:extLst>
        </xdr:cNvPr>
        <xdr:cNvSpPr txBox="1"/>
      </xdr:nvSpPr>
      <xdr:spPr>
        <a:xfrm>
          <a:off x="5072064" y="11557000"/>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409576</xdr:colOff>
      <xdr:row>87</xdr:row>
      <xdr:rowOff>179387</xdr:rowOff>
    </xdr:from>
    <xdr:to>
      <xdr:col>10</xdr:col>
      <xdr:colOff>2084388</xdr:colOff>
      <xdr:row>91</xdr:row>
      <xdr:rowOff>123825</xdr:rowOff>
    </xdr:to>
    <xdr:sp macro="" textlink="">
      <xdr:nvSpPr>
        <xdr:cNvPr id="313" name="CuadroTexto 123">
          <a:extLst>
            <a:ext uri="{FF2B5EF4-FFF2-40B4-BE49-F238E27FC236}">
              <a16:creationId xmlns:a16="http://schemas.microsoft.com/office/drawing/2014/main" id="{BD904EED-8075-4766-A10B-A79CBD519490}"/>
            </a:ext>
            <a:ext uri="{147F2762-F138-4A5C-976F-8EAC2B608ADB}">
              <a16:predDERef xmlns:a16="http://schemas.microsoft.com/office/drawing/2014/main" pred="{BD8A3054-7B82-4C40-8F42-E1C211FFAF99}"/>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72</xdr:row>
      <xdr:rowOff>179388</xdr:rowOff>
    </xdr:from>
    <xdr:to>
      <xdr:col>10</xdr:col>
      <xdr:colOff>2187576</xdr:colOff>
      <xdr:row>76</xdr:row>
      <xdr:rowOff>123826</xdr:rowOff>
    </xdr:to>
    <xdr:sp macro="" textlink="">
      <xdr:nvSpPr>
        <xdr:cNvPr id="314" name="CuadroTexto 124">
          <a:extLst>
            <a:ext uri="{FF2B5EF4-FFF2-40B4-BE49-F238E27FC236}">
              <a16:creationId xmlns:a16="http://schemas.microsoft.com/office/drawing/2014/main" id="{45AC5F74-1951-4BD0-BC81-8C9571F5B130}"/>
            </a:ext>
            <a:ext uri="{147F2762-F138-4A5C-976F-8EAC2B608ADB}">
              <a16:predDERef xmlns:a16="http://schemas.microsoft.com/office/drawing/2014/main" pred="{BD904EED-8075-4766-A10B-A79CBD519490}"/>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614364</xdr:colOff>
      <xdr:row>92</xdr:row>
      <xdr:rowOff>138113</xdr:rowOff>
    </xdr:from>
    <xdr:to>
      <xdr:col>7</xdr:col>
      <xdr:colOff>1257301</xdr:colOff>
      <xdr:row>96</xdr:row>
      <xdr:rowOff>58738</xdr:rowOff>
    </xdr:to>
    <xdr:sp macro="" textlink="">
      <xdr:nvSpPr>
        <xdr:cNvPr id="315" name="CuadroTexto 878">
          <a:extLst>
            <a:ext uri="{FF2B5EF4-FFF2-40B4-BE49-F238E27FC236}">
              <a16:creationId xmlns:a16="http://schemas.microsoft.com/office/drawing/2014/main" id="{FCC2D0E7-0DDF-423A-8C52-835D7A31A4E3}"/>
            </a:ext>
            <a:ext uri="{147F2762-F138-4A5C-976F-8EAC2B608ADB}">
              <a16:predDERef xmlns:a16="http://schemas.microsoft.com/office/drawing/2014/main" pred="{45AC5F74-1951-4BD0-BC81-8C9571F5B130}"/>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47625</xdr:colOff>
      <xdr:row>58</xdr:row>
      <xdr:rowOff>200025</xdr:rowOff>
    </xdr:from>
    <xdr:to>
      <xdr:col>7</xdr:col>
      <xdr:colOff>685800</xdr:colOff>
      <xdr:row>63</xdr:row>
      <xdr:rowOff>228600</xdr:rowOff>
    </xdr:to>
    <xdr:sp macro="" textlink="">
      <xdr:nvSpPr>
        <xdr:cNvPr id="316" name="CuadroTexto 879">
          <a:extLst>
            <a:ext uri="{FF2B5EF4-FFF2-40B4-BE49-F238E27FC236}">
              <a16:creationId xmlns:a16="http://schemas.microsoft.com/office/drawing/2014/main" id="{B5344299-C45A-4115-9EA7-A8A9B535954A}"/>
            </a:ext>
            <a:ext uri="{147F2762-F138-4A5C-976F-8EAC2B608ADB}">
              <a16:predDERef xmlns:a16="http://schemas.microsoft.com/office/drawing/2014/main" pred="{FCC2D0E7-0DDF-423A-8C52-835D7A31A4E3}"/>
            </a:ext>
            <a:ext uri="{C183D7F6-B498-43B3-948B-1728B52AA6E4}">
              <adec:decorative xmlns:adec="http://schemas.microsoft.com/office/drawing/2017/decorative" val="1"/>
            </a:ext>
          </a:extLst>
        </xdr:cNvPr>
        <xdr:cNvSpPr txBox="1"/>
      </xdr:nvSpPr>
      <xdr:spPr>
        <a:xfrm>
          <a:off x="4505325" y="17392650"/>
          <a:ext cx="38671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842963</xdr:colOff>
      <xdr:row>52</xdr:row>
      <xdr:rowOff>33338</xdr:rowOff>
    </xdr:from>
    <xdr:to>
      <xdr:col>9</xdr:col>
      <xdr:colOff>390525</xdr:colOff>
      <xdr:row>55</xdr:row>
      <xdr:rowOff>25401</xdr:rowOff>
    </xdr:to>
    <xdr:sp macro="" textlink="">
      <xdr:nvSpPr>
        <xdr:cNvPr id="318" name="CuadroTexto 881">
          <a:extLst>
            <a:ext uri="{FF2B5EF4-FFF2-40B4-BE49-F238E27FC236}">
              <a16:creationId xmlns:a16="http://schemas.microsoft.com/office/drawing/2014/main" id="{8C5E5F06-07B9-4499-A48E-BDB4C9B79904}"/>
            </a:ext>
            <a:ext uri="{147F2762-F138-4A5C-976F-8EAC2B608ADB}">
              <a16:predDERef xmlns:a16="http://schemas.microsoft.com/office/drawing/2014/main" pred="{D2A7A7E1-5C76-4725-AB8E-DE903A355196}"/>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55</xdr:row>
      <xdr:rowOff>233363</xdr:rowOff>
    </xdr:from>
    <xdr:to>
      <xdr:col>9</xdr:col>
      <xdr:colOff>376238</xdr:colOff>
      <xdr:row>57</xdr:row>
      <xdr:rowOff>153988</xdr:rowOff>
    </xdr:to>
    <xdr:sp macro="" textlink="">
      <xdr:nvSpPr>
        <xdr:cNvPr id="319" name="CuadroTexto 882">
          <a:extLst>
            <a:ext uri="{FF2B5EF4-FFF2-40B4-BE49-F238E27FC236}">
              <a16:creationId xmlns:a16="http://schemas.microsoft.com/office/drawing/2014/main" id="{21F12AF2-69B7-4698-AAEB-9F8AB12B1D2B}"/>
            </a:ext>
            <a:ext uri="{147F2762-F138-4A5C-976F-8EAC2B608ADB}">
              <a16:predDERef xmlns:a16="http://schemas.microsoft.com/office/drawing/2014/main" pred="{8C5E5F06-07B9-4499-A48E-BDB4C9B79904}"/>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7</xdr:col>
      <xdr:colOff>1290639</xdr:colOff>
      <xdr:row>60</xdr:row>
      <xdr:rowOff>147638</xdr:rowOff>
    </xdr:from>
    <xdr:to>
      <xdr:col>9</xdr:col>
      <xdr:colOff>2171701</xdr:colOff>
      <xdr:row>62</xdr:row>
      <xdr:rowOff>139701</xdr:rowOff>
    </xdr:to>
    <xdr:sp macro="" textlink="">
      <xdr:nvSpPr>
        <xdr:cNvPr id="320" name="CuadroTexto 883">
          <a:extLst>
            <a:ext uri="{FF2B5EF4-FFF2-40B4-BE49-F238E27FC236}">
              <a16:creationId xmlns:a16="http://schemas.microsoft.com/office/drawing/2014/main" id="{24E95A1F-C6E1-4AE5-B8D3-A6157DF2BBA4}"/>
            </a:ext>
            <a:ext uri="{147F2762-F138-4A5C-976F-8EAC2B608ADB}">
              <a16:predDERef xmlns:a16="http://schemas.microsoft.com/office/drawing/2014/main" pred="{21F12AF2-69B7-4698-AAEB-9F8AB12B1D2B}"/>
            </a:ext>
            <a:ext uri="{C183D7F6-B498-43B3-948B-1728B52AA6E4}">
              <adec:decorative xmlns:adec="http://schemas.microsoft.com/office/drawing/2017/decorative" val="1"/>
            </a:ext>
          </a:extLst>
        </xdr:cNvPr>
        <xdr:cNvSpPr txBox="1"/>
      </xdr:nvSpPr>
      <xdr:spPr>
        <a:xfrm>
          <a:off x="8977314" y="3709988"/>
          <a:ext cx="3871912" cy="877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776289</xdr:colOff>
      <xdr:row>53</xdr:row>
      <xdr:rowOff>300039</xdr:rowOff>
    </xdr:from>
    <xdr:to>
      <xdr:col>11</xdr:col>
      <xdr:colOff>85726</xdr:colOff>
      <xdr:row>56</xdr:row>
      <xdr:rowOff>30164</xdr:rowOff>
    </xdr:to>
    <xdr:sp macro="" textlink="">
      <xdr:nvSpPr>
        <xdr:cNvPr id="321" name="CuadroTexto 884">
          <a:extLst>
            <a:ext uri="{FF2B5EF4-FFF2-40B4-BE49-F238E27FC236}">
              <a16:creationId xmlns:a16="http://schemas.microsoft.com/office/drawing/2014/main" id="{06FFB047-6729-4E8E-87BE-107DF8F71713}"/>
            </a:ext>
            <a:ext uri="{147F2762-F138-4A5C-976F-8EAC2B608ADB}">
              <a16:predDERef xmlns:a16="http://schemas.microsoft.com/office/drawing/2014/main" pred="{24E95A1F-C6E1-4AE5-B8D3-A6157DF2BBA4}"/>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508000</xdr:colOff>
      <xdr:row>68</xdr:row>
      <xdr:rowOff>165100</xdr:rowOff>
    </xdr:from>
    <xdr:to>
      <xdr:col>6</xdr:col>
      <xdr:colOff>723900</xdr:colOff>
      <xdr:row>69</xdr:row>
      <xdr:rowOff>368300</xdr:rowOff>
    </xdr:to>
    <xdr:sp macro="" textlink="">
      <xdr:nvSpPr>
        <xdr:cNvPr id="322" name="CuadroTexto 5">
          <a:extLst>
            <a:ext uri="{FF2B5EF4-FFF2-40B4-BE49-F238E27FC236}">
              <a16:creationId xmlns:a16="http://schemas.microsoft.com/office/drawing/2014/main" id="{ACF4B4C6-FC36-44A7-88A1-9E458AAB6E0D}"/>
            </a:ext>
            <a:ext uri="{147F2762-F138-4A5C-976F-8EAC2B608ADB}">
              <a16:predDERef xmlns:a16="http://schemas.microsoft.com/office/drawing/2014/main" pred="{06FFB047-6729-4E8E-87BE-107DF8F71713}"/>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52</xdr:row>
      <xdr:rowOff>187325</xdr:rowOff>
    </xdr:from>
    <xdr:to>
      <xdr:col>6</xdr:col>
      <xdr:colOff>266700</xdr:colOff>
      <xdr:row>53</xdr:row>
      <xdr:rowOff>377825</xdr:rowOff>
    </xdr:to>
    <xdr:sp macro="" textlink="">
      <xdr:nvSpPr>
        <xdr:cNvPr id="323" name="CuadroTexto 6">
          <a:extLst>
            <a:ext uri="{FF2B5EF4-FFF2-40B4-BE49-F238E27FC236}">
              <a16:creationId xmlns:a16="http://schemas.microsoft.com/office/drawing/2014/main" id="{7FF57DA7-1C0D-47DE-B506-C6AC72C6A7A9}"/>
            </a:ext>
            <a:ext uri="{147F2762-F138-4A5C-976F-8EAC2B608ADB}">
              <a16:predDERef xmlns:a16="http://schemas.microsoft.com/office/drawing/2014/main" pred="{ACF4B4C6-FC36-44A7-88A1-9E458AAB6E0D}"/>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93</xdr:row>
      <xdr:rowOff>128494</xdr:rowOff>
    </xdr:from>
    <xdr:to>
      <xdr:col>11</xdr:col>
      <xdr:colOff>174812</xdr:colOff>
      <xdr:row>95</xdr:row>
      <xdr:rowOff>115794</xdr:rowOff>
    </xdr:to>
    <xdr:sp macro="" textlink="">
      <xdr:nvSpPr>
        <xdr:cNvPr id="324" name="CuadroTexto 7">
          <a:extLst>
            <a:ext uri="{FF2B5EF4-FFF2-40B4-BE49-F238E27FC236}">
              <a16:creationId xmlns:a16="http://schemas.microsoft.com/office/drawing/2014/main" id="{6CFC0FA7-469C-4E92-B1F1-4672C2D38394}"/>
            </a:ext>
            <a:ext uri="{147F2762-F138-4A5C-976F-8EAC2B608ADB}">
              <a16:predDERef xmlns:a16="http://schemas.microsoft.com/office/drawing/2014/main" pred="{7FF57DA7-1C0D-47DE-B506-C6AC72C6A7A9}"/>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58</xdr:row>
      <xdr:rowOff>418354</xdr:rowOff>
    </xdr:from>
    <xdr:to>
      <xdr:col>4</xdr:col>
      <xdr:colOff>686360</xdr:colOff>
      <xdr:row>63</xdr:row>
      <xdr:rowOff>587375</xdr:rowOff>
    </xdr:to>
    <xdr:sp macro="" textlink="">
      <xdr:nvSpPr>
        <xdr:cNvPr id="325" name="Abrir llave 29">
          <a:extLst>
            <a:ext uri="{FF2B5EF4-FFF2-40B4-BE49-F238E27FC236}">
              <a16:creationId xmlns:a16="http://schemas.microsoft.com/office/drawing/2014/main" id="{B7ABED5D-9DC0-4EA9-B32E-63CA9DE46230}"/>
            </a:ext>
            <a:ext uri="{147F2762-F138-4A5C-976F-8EAC2B608ADB}">
              <a16:predDERef xmlns:a16="http://schemas.microsoft.com/office/drawing/2014/main" pred="{6CFC0FA7-469C-4E92-B1F1-4672C2D38394}"/>
            </a:ext>
            <a:ext uri="{C183D7F6-B498-43B3-948B-1728B52AA6E4}">
              <adec:decorative xmlns:adec="http://schemas.microsoft.com/office/drawing/2017/decorative" val="1"/>
            </a:ext>
          </a:extLst>
        </xdr:cNvPr>
        <xdr:cNvSpPr/>
      </xdr:nvSpPr>
      <xdr:spPr>
        <a:xfrm>
          <a:off x="3904502" y="3304429"/>
          <a:ext cx="410883" cy="2197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53</xdr:row>
      <xdr:rowOff>147265</xdr:rowOff>
    </xdr:from>
    <xdr:to>
      <xdr:col>4</xdr:col>
      <xdr:colOff>633319</xdr:colOff>
      <xdr:row>58</xdr:row>
      <xdr:rowOff>91235</xdr:rowOff>
    </xdr:to>
    <xdr:sp macro="" textlink="">
      <xdr:nvSpPr>
        <xdr:cNvPr id="326" name="Abrir llave 30">
          <a:extLst>
            <a:ext uri="{FF2B5EF4-FFF2-40B4-BE49-F238E27FC236}">
              <a16:creationId xmlns:a16="http://schemas.microsoft.com/office/drawing/2014/main" id="{6F445339-342F-485D-9933-F3E3D16EA0CA}"/>
            </a:ext>
            <a:ext uri="{147F2762-F138-4A5C-976F-8EAC2B608ADB}">
              <a16:predDERef xmlns:a16="http://schemas.microsoft.com/office/drawing/2014/main" pred="{B7ABED5D-9DC0-4EA9-B32E-63CA9DE46230}"/>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73</xdr:row>
      <xdr:rowOff>82831</xdr:rowOff>
    </xdr:from>
    <xdr:to>
      <xdr:col>5</xdr:col>
      <xdr:colOff>553010</xdr:colOff>
      <xdr:row>83</xdr:row>
      <xdr:rowOff>82830</xdr:rowOff>
    </xdr:to>
    <xdr:sp macro="" textlink="">
      <xdr:nvSpPr>
        <xdr:cNvPr id="327" name="Abrir llave 31">
          <a:extLst>
            <a:ext uri="{FF2B5EF4-FFF2-40B4-BE49-F238E27FC236}">
              <a16:creationId xmlns:a16="http://schemas.microsoft.com/office/drawing/2014/main" id="{0AE7A057-6690-4FA9-B0F8-04B31DE31A6C}"/>
            </a:ext>
            <a:ext uri="{147F2762-F138-4A5C-976F-8EAC2B608ADB}">
              <a16:predDERef xmlns:a16="http://schemas.microsoft.com/office/drawing/2014/main" pred="{6F445339-342F-485D-9933-F3E3D16EA0CA}"/>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86</xdr:row>
      <xdr:rowOff>163793</xdr:rowOff>
    </xdr:from>
    <xdr:to>
      <xdr:col>5</xdr:col>
      <xdr:colOff>494834</xdr:colOff>
      <xdr:row>96</xdr:row>
      <xdr:rowOff>163793</xdr:rowOff>
    </xdr:to>
    <xdr:sp macro="" textlink="">
      <xdr:nvSpPr>
        <xdr:cNvPr id="328" name="Abrir llave 32">
          <a:extLst>
            <a:ext uri="{FF2B5EF4-FFF2-40B4-BE49-F238E27FC236}">
              <a16:creationId xmlns:a16="http://schemas.microsoft.com/office/drawing/2014/main" id="{F192D945-4BA4-4AD6-9F38-B85C1DE98A33}"/>
            </a:ext>
            <a:ext uri="{147F2762-F138-4A5C-976F-8EAC2B608ADB}">
              <a16:predDERef xmlns:a16="http://schemas.microsoft.com/office/drawing/2014/main" pred="{0AE7A057-6690-4FA9-B0F8-04B31DE31A6C}"/>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67</xdr:row>
      <xdr:rowOff>142875</xdr:rowOff>
    </xdr:from>
    <xdr:to>
      <xdr:col>10</xdr:col>
      <xdr:colOff>79375</xdr:colOff>
      <xdr:row>70</xdr:row>
      <xdr:rowOff>31751</xdr:rowOff>
    </xdr:to>
    <xdr:sp macro="" textlink="">
      <xdr:nvSpPr>
        <xdr:cNvPr id="329" name="CuadroTexto 114">
          <a:extLst>
            <a:ext uri="{FF2B5EF4-FFF2-40B4-BE49-F238E27FC236}">
              <a16:creationId xmlns:a16="http://schemas.microsoft.com/office/drawing/2014/main" id="{38ED6517-34C9-4757-B1A0-9D571C60C687}"/>
            </a:ext>
            <a:ext uri="{147F2762-F138-4A5C-976F-8EAC2B608ADB}">
              <a16:predDERef xmlns:a16="http://schemas.microsoft.com/office/drawing/2014/main" pred="{F192D945-4BA4-4AD6-9F38-B85C1DE98A33}"/>
            </a:ext>
          </a:extLst>
        </xdr:cNvPr>
        <xdr:cNvSpPr txBox="1"/>
      </xdr:nvSpPr>
      <xdr:spPr>
        <a:xfrm>
          <a:off x="7591425" y="6534150"/>
          <a:ext cx="5375275" cy="8318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Posibilildad de afectación económica y reputacional </a:t>
          </a:r>
        </a:p>
      </xdr:txBody>
    </xdr:sp>
    <xdr:clientData/>
  </xdr:twoCellAnchor>
  <xdr:twoCellAnchor>
    <xdr:from>
      <xdr:col>5</xdr:col>
      <xdr:colOff>984250</xdr:colOff>
      <xdr:row>72</xdr:row>
      <xdr:rowOff>190499</xdr:rowOff>
    </xdr:from>
    <xdr:to>
      <xdr:col>7</xdr:col>
      <xdr:colOff>1619250</xdr:colOff>
      <xdr:row>76</xdr:row>
      <xdr:rowOff>134937</xdr:rowOff>
    </xdr:to>
    <xdr:sp macro="" textlink="">
      <xdr:nvSpPr>
        <xdr:cNvPr id="330" name="CuadroTexto 119">
          <a:extLst>
            <a:ext uri="{FF2B5EF4-FFF2-40B4-BE49-F238E27FC236}">
              <a16:creationId xmlns:a16="http://schemas.microsoft.com/office/drawing/2014/main" id="{65025315-B5FE-4565-B9ED-042CFA887F1D}"/>
            </a:ext>
            <a:ext uri="{147F2762-F138-4A5C-976F-8EAC2B608ADB}">
              <a16:predDERef xmlns:a16="http://schemas.microsoft.com/office/drawing/2014/main" pred="{38ED6517-34C9-4757-B1A0-9D571C60C687}"/>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la  deficiente  formulacion  de los planes estratégicos y anuales de Talento Humano </a:t>
          </a:r>
        </a:p>
      </xdr:txBody>
    </xdr:sp>
    <xdr:clientData/>
  </xdr:twoCellAnchor>
  <xdr:twoCellAnchor>
    <xdr:from>
      <xdr:col>5</xdr:col>
      <xdr:colOff>985839</xdr:colOff>
      <xdr:row>78</xdr:row>
      <xdr:rowOff>104775</xdr:rowOff>
    </xdr:from>
    <xdr:to>
      <xdr:col>7</xdr:col>
      <xdr:colOff>1628776</xdr:colOff>
      <xdr:row>82</xdr:row>
      <xdr:rowOff>49213</xdr:rowOff>
    </xdr:to>
    <xdr:sp macro="" textlink="">
      <xdr:nvSpPr>
        <xdr:cNvPr id="331" name="CuadroTexto 120">
          <a:extLst>
            <a:ext uri="{FF2B5EF4-FFF2-40B4-BE49-F238E27FC236}">
              <a16:creationId xmlns:a16="http://schemas.microsoft.com/office/drawing/2014/main" id="{3E2A09DB-5DD8-4F67-84E2-BD1256EA3057}"/>
            </a:ext>
            <a:ext uri="{147F2762-F138-4A5C-976F-8EAC2B608ADB}">
              <a16:predDERef xmlns:a16="http://schemas.microsoft.com/office/drawing/2014/main" pred="{65025315-B5FE-4565-B9ED-042CFA887F1D}"/>
            </a:ext>
            <a:ext uri="{C183D7F6-B498-43B3-948B-1728B52AA6E4}">
              <adec:decorative xmlns:adec="http://schemas.microsoft.com/office/drawing/2017/decorative" val="1"/>
            </a:ext>
          </a:extLst>
        </xdr:cNvPr>
        <xdr:cNvSpPr txBox="1"/>
      </xdr:nvSpPr>
      <xdr:spPr>
        <a:xfrm>
          <a:off x="5443539" y="9372600"/>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87</xdr:row>
      <xdr:rowOff>146050</xdr:rowOff>
    </xdr:from>
    <xdr:to>
      <xdr:col>7</xdr:col>
      <xdr:colOff>1257301</xdr:colOff>
      <xdr:row>91</xdr:row>
      <xdr:rowOff>90488</xdr:rowOff>
    </xdr:to>
    <xdr:sp macro="" textlink="">
      <xdr:nvSpPr>
        <xdr:cNvPr id="332" name="CuadroTexto 121">
          <a:extLst>
            <a:ext uri="{FF2B5EF4-FFF2-40B4-BE49-F238E27FC236}">
              <a16:creationId xmlns:a16="http://schemas.microsoft.com/office/drawing/2014/main" id="{3EE36431-3F64-4A5E-8CEA-0CAFA2E4896B}"/>
            </a:ext>
            <a:ext uri="{147F2762-F138-4A5C-976F-8EAC2B608ADB}">
              <a16:predDERef xmlns:a16="http://schemas.microsoft.com/office/drawing/2014/main" pred="{3E2A09DB-5DD8-4F67-84E2-BD1256EA3057}"/>
            </a:ext>
          </a:extLst>
        </xdr:cNvPr>
        <xdr:cNvSpPr txBox="1"/>
      </xdr:nvSpPr>
      <xdr:spPr>
        <a:xfrm>
          <a:off x="5072064" y="11557000"/>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a:p>
          <a:pPr marL="0" indent="0" algn="ctr"/>
          <a:r>
            <a:rPr lang="en-US" sz="1600">
              <a:solidFill>
                <a:schemeClr val="dk1"/>
              </a:solidFill>
              <a:latin typeface="+mn-lt"/>
              <a:ea typeface="+mn-lt"/>
              <a:cs typeface="+mn-lt"/>
            </a:rPr>
            <a:t>Debido a la debilildad en la documentacion y lineamientos </a:t>
          </a:r>
        </a:p>
      </xdr:txBody>
    </xdr:sp>
    <xdr:clientData/>
  </xdr:twoCellAnchor>
  <xdr:twoCellAnchor>
    <xdr:from>
      <xdr:col>9</xdr:col>
      <xdr:colOff>409576</xdr:colOff>
      <xdr:row>87</xdr:row>
      <xdr:rowOff>179387</xdr:rowOff>
    </xdr:from>
    <xdr:to>
      <xdr:col>10</xdr:col>
      <xdr:colOff>2084388</xdr:colOff>
      <xdr:row>91</xdr:row>
      <xdr:rowOff>123825</xdr:rowOff>
    </xdr:to>
    <xdr:sp macro="" textlink="">
      <xdr:nvSpPr>
        <xdr:cNvPr id="333" name="CuadroTexto 123">
          <a:extLst>
            <a:ext uri="{FF2B5EF4-FFF2-40B4-BE49-F238E27FC236}">
              <a16:creationId xmlns:a16="http://schemas.microsoft.com/office/drawing/2014/main" id="{12F9A067-5F8C-45F7-A4A6-9337073865A4}"/>
            </a:ext>
            <a:ext uri="{147F2762-F138-4A5C-976F-8EAC2B608ADB}">
              <a16:predDERef xmlns:a16="http://schemas.microsoft.com/office/drawing/2014/main" pred="{3EE36431-3F64-4A5E-8CEA-0CAFA2E4896B}"/>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72</xdr:row>
      <xdr:rowOff>179388</xdr:rowOff>
    </xdr:from>
    <xdr:to>
      <xdr:col>10</xdr:col>
      <xdr:colOff>2187576</xdr:colOff>
      <xdr:row>76</xdr:row>
      <xdr:rowOff>123826</xdr:rowOff>
    </xdr:to>
    <xdr:sp macro="" textlink="">
      <xdr:nvSpPr>
        <xdr:cNvPr id="334" name="CuadroTexto 124">
          <a:extLst>
            <a:ext uri="{FF2B5EF4-FFF2-40B4-BE49-F238E27FC236}">
              <a16:creationId xmlns:a16="http://schemas.microsoft.com/office/drawing/2014/main" id="{CC5CDFB0-2F11-41D9-94A0-789CDFA4167E}"/>
            </a:ext>
            <a:ext uri="{147F2762-F138-4A5C-976F-8EAC2B608ADB}">
              <a16:predDERef xmlns:a16="http://schemas.microsoft.com/office/drawing/2014/main" pred="{12F9A067-5F8C-45F7-A4A6-9337073865A4}"/>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a:t>
          </a:r>
        </a:p>
      </xdr:txBody>
    </xdr:sp>
    <xdr:clientData/>
  </xdr:twoCellAnchor>
  <xdr:twoCellAnchor>
    <xdr:from>
      <xdr:col>5</xdr:col>
      <xdr:colOff>614364</xdr:colOff>
      <xdr:row>92</xdr:row>
      <xdr:rowOff>138113</xdr:rowOff>
    </xdr:from>
    <xdr:to>
      <xdr:col>7</xdr:col>
      <xdr:colOff>1257301</xdr:colOff>
      <xdr:row>96</xdr:row>
      <xdr:rowOff>58738</xdr:rowOff>
    </xdr:to>
    <xdr:sp macro="" textlink="">
      <xdr:nvSpPr>
        <xdr:cNvPr id="335" name="CuadroTexto 878">
          <a:extLst>
            <a:ext uri="{FF2B5EF4-FFF2-40B4-BE49-F238E27FC236}">
              <a16:creationId xmlns:a16="http://schemas.microsoft.com/office/drawing/2014/main" id="{9AFF4B87-3F90-457E-93FC-0576A6E554F1}"/>
            </a:ext>
            <a:ext uri="{147F2762-F138-4A5C-976F-8EAC2B608ADB}">
              <a16:predDERef xmlns:a16="http://schemas.microsoft.com/office/drawing/2014/main" pred="{CC5CDFB0-2F11-41D9-94A0-789CDFA4167E}"/>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4</xdr:col>
      <xdr:colOff>790575</xdr:colOff>
      <xdr:row>58</xdr:row>
      <xdr:rowOff>114300</xdr:rowOff>
    </xdr:from>
    <xdr:to>
      <xdr:col>7</xdr:col>
      <xdr:colOff>762000</xdr:colOff>
      <xdr:row>63</xdr:row>
      <xdr:rowOff>228600</xdr:rowOff>
    </xdr:to>
    <xdr:sp macro="" textlink="">
      <xdr:nvSpPr>
        <xdr:cNvPr id="336" name="CuadroTexto 879">
          <a:extLst>
            <a:ext uri="{FF2B5EF4-FFF2-40B4-BE49-F238E27FC236}">
              <a16:creationId xmlns:a16="http://schemas.microsoft.com/office/drawing/2014/main" id="{7C844934-E014-43E8-8FFA-3842C4B94889}"/>
            </a:ext>
            <a:ext uri="{147F2762-F138-4A5C-976F-8EAC2B608ADB}">
              <a16:predDERef xmlns:a16="http://schemas.microsoft.com/office/drawing/2014/main" pred="{9AFF4B87-3F90-457E-93FC-0576A6E554F1}"/>
            </a:ext>
          </a:extLst>
        </xdr:cNvPr>
        <xdr:cNvSpPr txBox="1"/>
      </xdr:nvSpPr>
      <xdr:spPr>
        <a:xfrm>
          <a:off x="4419600" y="17306925"/>
          <a:ext cx="4029075"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Posibilildad de afectación económica y reputacional por la  deficiente  formulacion  de los planes estratégicos y anuales de Talento Humano.  Debido a la debilildad en la documentacion y lineamientos. </a:t>
          </a:r>
        </a:p>
      </xdr:txBody>
    </xdr:sp>
    <xdr:clientData/>
  </xdr:twoCellAnchor>
  <xdr:twoCellAnchor>
    <xdr:from>
      <xdr:col>5</xdr:col>
      <xdr:colOff>42862</xdr:colOff>
      <xdr:row>64</xdr:row>
      <xdr:rowOff>166687</xdr:rowOff>
    </xdr:from>
    <xdr:to>
      <xdr:col>7</xdr:col>
      <xdr:colOff>685799</xdr:colOff>
      <xdr:row>66</xdr:row>
      <xdr:rowOff>206375</xdr:rowOff>
    </xdr:to>
    <xdr:sp macro="" textlink="">
      <xdr:nvSpPr>
        <xdr:cNvPr id="337" name="CuadroTexto 880">
          <a:extLst>
            <a:ext uri="{FF2B5EF4-FFF2-40B4-BE49-F238E27FC236}">
              <a16:creationId xmlns:a16="http://schemas.microsoft.com/office/drawing/2014/main" id="{360D02DE-F8AE-4A48-8BD4-1EE25E507D33}"/>
            </a:ext>
            <a:ext uri="{147F2762-F138-4A5C-976F-8EAC2B608ADB}">
              <a16:predDERef xmlns:a16="http://schemas.microsoft.com/office/drawing/2014/main" pred="{7C844934-E014-43E8-8FFA-3842C4B94889}"/>
            </a:ext>
            <a:ext uri="{C183D7F6-B498-43B3-948B-1728B52AA6E4}">
              <adec:decorative xmlns:adec="http://schemas.microsoft.com/office/drawing/2017/decorative" val="1"/>
            </a:ext>
          </a:extLst>
        </xdr:cNvPr>
        <xdr:cNvSpPr txBox="1"/>
      </xdr:nvSpPr>
      <xdr:spPr>
        <a:xfrm>
          <a:off x="4500562" y="18816637"/>
          <a:ext cx="3871912" cy="515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842963</xdr:colOff>
      <xdr:row>52</xdr:row>
      <xdr:rowOff>33338</xdr:rowOff>
    </xdr:from>
    <xdr:to>
      <xdr:col>9</xdr:col>
      <xdr:colOff>390525</xdr:colOff>
      <xdr:row>55</xdr:row>
      <xdr:rowOff>25401</xdr:rowOff>
    </xdr:to>
    <xdr:sp macro="" textlink="">
      <xdr:nvSpPr>
        <xdr:cNvPr id="338" name="CuadroTexto 881">
          <a:extLst>
            <a:ext uri="{FF2B5EF4-FFF2-40B4-BE49-F238E27FC236}">
              <a16:creationId xmlns:a16="http://schemas.microsoft.com/office/drawing/2014/main" id="{A3E3516C-868D-437F-B540-C0F48EC16A42}"/>
            </a:ext>
            <a:ext uri="{147F2762-F138-4A5C-976F-8EAC2B608ADB}">
              <a16:predDERef xmlns:a16="http://schemas.microsoft.com/office/drawing/2014/main" pred="{360D02DE-F8AE-4A48-8BD4-1EE25E507D33}"/>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55</xdr:row>
      <xdr:rowOff>233363</xdr:rowOff>
    </xdr:from>
    <xdr:to>
      <xdr:col>9</xdr:col>
      <xdr:colOff>376238</xdr:colOff>
      <xdr:row>57</xdr:row>
      <xdr:rowOff>153988</xdr:rowOff>
    </xdr:to>
    <xdr:sp macro="" textlink="">
      <xdr:nvSpPr>
        <xdr:cNvPr id="339" name="CuadroTexto 882">
          <a:extLst>
            <a:ext uri="{FF2B5EF4-FFF2-40B4-BE49-F238E27FC236}">
              <a16:creationId xmlns:a16="http://schemas.microsoft.com/office/drawing/2014/main" id="{AF0AB6B0-4B76-4A5A-98E3-EEE42321E997}"/>
            </a:ext>
            <a:ext uri="{147F2762-F138-4A5C-976F-8EAC2B608ADB}">
              <a16:predDERef xmlns:a16="http://schemas.microsoft.com/office/drawing/2014/main" pred="{A3E3516C-868D-437F-B540-C0F48EC16A42}"/>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7</xdr:col>
      <xdr:colOff>1290639</xdr:colOff>
      <xdr:row>60</xdr:row>
      <xdr:rowOff>147638</xdr:rowOff>
    </xdr:from>
    <xdr:to>
      <xdr:col>9</xdr:col>
      <xdr:colOff>2171701</xdr:colOff>
      <xdr:row>62</xdr:row>
      <xdr:rowOff>139701</xdr:rowOff>
    </xdr:to>
    <xdr:sp macro="" textlink="">
      <xdr:nvSpPr>
        <xdr:cNvPr id="340" name="CuadroTexto 883">
          <a:extLst>
            <a:ext uri="{FF2B5EF4-FFF2-40B4-BE49-F238E27FC236}">
              <a16:creationId xmlns:a16="http://schemas.microsoft.com/office/drawing/2014/main" id="{B4D24E09-8197-4D33-9A0A-0940C80B7418}"/>
            </a:ext>
            <a:ext uri="{147F2762-F138-4A5C-976F-8EAC2B608ADB}">
              <a16:predDERef xmlns:a16="http://schemas.microsoft.com/office/drawing/2014/main" pred="{AF0AB6B0-4B76-4A5A-98E3-EEE42321E997}"/>
            </a:ext>
            <a:ext uri="{C183D7F6-B498-43B3-948B-1728B52AA6E4}">
              <adec:decorative xmlns:adec="http://schemas.microsoft.com/office/drawing/2017/decorative" val="1"/>
            </a:ext>
          </a:extLst>
        </xdr:cNvPr>
        <xdr:cNvSpPr txBox="1"/>
      </xdr:nvSpPr>
      <xdr:spPr>
        <a:xfrm>
          <a:off x="8977314" y="3709988"/>
          <a:ext cx="3871912" cy="877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9</xdr:col>
      <xdr:colOff>776289</xdr:colOff>
      <xdr:row>53</xdr:row>
      <xdr:rowOff>300039</xdr:rowOff>
    </xdr:from>
    <xdr:to>
      <xdr:col>11</xdr:col>
      <xdr:colOff>85726</xdr:colOff>
      <xdr:row>56</xdr:row>
      <xdr:rowOff>30164</xdr:rowOff>
    </xdr:to>
    <xdr:sp macro="" textlink="">
      <xdr:nvSpPr>
        <xdr:cNvPr id="341" name="CuadroTexto 884">
          <a:extLst>
            <a:ext uri="{FF2B5EF4-FFF2-40B4-BE49-F238E27FC236}">
              <a16:creationId xmlns:a16="http://schemas.microsoft.com/office/drawing/2014/main" id="{D43178D8-AC2B-4D42-8420-CD1D9EAED2D3}"/>
            </a:ext>
            <a:ext uri="{147F2762-F138-4A5C-976F-8EAC2B608ADB}">
              <a16:predDERef xmlns:a16="http://schemas.microsoft.com/office/drawing/2014/main" pred="{B4D24E09-8197-4D33-9A0A-0940C80B7418}"/>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508000</xdr:colOff>
      <xdr:row>118</xdr:row>
      <xdr:rowOff>165100</xdr:rowOff>
    </xdr:from>
    <xdr:to>
      <xdr:col>6</xdr:col>
      <xdr:colOff>723900</xdr:colOff>
      <xdr:row>119</xdr:row>
      <xdr:rowOff>368300</xdr:rowOff>
    </xdr:to>
    <xdr:sp macro="" textlink="">
      <xdr:nvSpPr>
        <xdr:cNvPr id="342" name="CuadroTexto 5">
          <a:extLst>
            <a:ext uri="{FF2B5EF4-FFF2-40B4-BE49-F238E27FC236}">
              <a16:creationId xmlns:a16="http://schemas.microsoft.com/office/drawing/2014/main" id="{3F3459CB-52D3-4C81-8AF2-DD6A680692B9}"/>
            </a:ext>
            <a:ext uri="{147F2762-F138-4A5C-976F-8EAC2B608ADB}">
              <a16:predDERef xmlns:a16="http://schemas.microsoft.com/office/drawing/2014/main" pred="{D43178D8-AC2B-4D42-8420-CD1D9EAED2D3}"/>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102</xdr:row>
      <xdr:rowOff>187325</xdr:rowOff>
    </xdr:from>
    <xdr:to>
      <xdr:col>6</xdr:col>
      <xdr:colOff>266700</xdr:colOff>
      <xdr:row>103</xdr:row>
      <xdr:rowOff>377825</xdr:rowOff>
    </xdr:to>
    <xdr:sp macro="" textlink="">
      <xdr:nvSpPr>
        <xdr:cNvPr id="343" name="CuadroTexto 6">
          <a:extLst>
            <a:ext uri="{FF2B5EF4-FFF2-40B4-BE49-F238E27FC236}">
              <a16:creationId xmlns:a16="http://schemas.microsoft.com/office/drawing/2014/main" id="{02D5F579-E56A-4481-A35B-58CEC5AD182C}"/>
            </a:ext>
            <a:ext uri="{147F2762-F138-4A5C-976F-8EAC2B608ADB}">
              <a16:predDERef xmlns:a16="http://schemas.microsoft.com/office/drawing/2014/main" pred="{3F3459CB-52D3-4C81-8AF2-DD6A680692B9}"/>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143</xdr:row>
      <xdr:rowOff>128494</xdr:rowOff>
    </xdr:from>
    <xdr:to>
      <xdr:col>11</xdr:col>
      <xdr:colOff>174812</xdr:colOff>
      <xdr:row>145</xdr:row>
      <xdr:rowOff>115794</xdr:rowOff>
    </xdr:to>
    <xdr:sp macro="" textlink="">
      <xdr:nvSpPr>
        <xdr:cNvPr id="344" name="CuadroTexto 7">
          <a:extLst>
            <a:ext uri="{FF2B5EF4-FFF2-40B4-BE49-F238E27FC236}">
              <a16:creationId xmlns:a16="http://schemas.microsoft.com/office/drawing/2014/main" id="{45E1BBF6-E9E8-422C-961F-12B907DC2512}"/>
            </a:ext>
            <a:ext uri="{147F2762-F138-4A5C-976F-8EAC2B608ADB}">
              <a16:predDERef xmlns:a16="http://schemas.microsoft.com/office/drawing/2014/main" pred="{02D5F579-E56A-4481-A35B-58CEC5AD182C}"/>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237377</xdr:colOff>
      <xdr:row>109</xdr:row>
      <xdr:rowOff>627904</xdr:rowOff>
    </xdr:from>
    <xdr:to>
      <xdr:col>4</xdr:col>
      <xdr:colOff>648260</xdr:colOff>
      <xdr:row>116</xdr:row>
      <xdr:rowOff>149225</xdr:rowOff>
    </xdr:to>
    <xdr:sp macro="" textlink="">
      <xdr:nvSpPr>
        <xdr:cNvPr id="345" name="Abrir llave 29">
          <a:extLst>
            <a:ext uri="{FF2B5EF4-FFF2-40B4-BE49-F238E27FC236}">
              <a16:creationId xmlns:a16="http://schemas.microsoft.com/office/drawing/2014/main" id="{52F82133-30FA-4752-AA30-650FC588FAF7}"/>
            </a:ext>
            <a:ext uri="{147F2762-F138-4A5C-976F-8EAC2B608ADB}">
              <a16:predDERef xmlns:a16="http://schemas.microsoft.com/office/drawing/2014/main" pred="{45E1BBF6-E9E8-422C-961F-12B907DC2512}"/>
            </a:ext>
            <a:ext uri="{C183D7F6-B498-43B3-948B-1728B52AA6E4}">
              <adec:decorative xmlns:adec="http://schemas.microsoft.com/office/drawing/2017/decorative" val="1"/>
            </a:ext>
          </a:extLst>
        </xdr:cNvPr>
        <xdr:cNvSpPr/>
      </xdr:nvSpPr>
      <xdr:spPr>
        <a:xfrm>
          <a:off x="3866402" y="30469729"/>
          <a:ext cx="410883" cy="195019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103</xdr:row>
      <xdr:rowOff>147265</xdr:rowOff>
    </xdr:from>
    <xdr:to>
      <xdr:col>4</xdr:col>
      <xdr:colOff>633319</xdr:colOff>
      <xdr:row>108</xdr:row>
      <xdr:rowOff>91235</xdr:rowOff>
    </xdr:to>
    <xdr:sp macro="" textlink="">
      <xdr:nvSpPr>
        <xdr:cNvPr id="346" name="Abrir llave 30">
          <a:extLst>
            <a:ext uri="{FF2B5EF4-FFF2-40B4-BE49-F238E27FC236}">
              <a16:creationId xmlns:a16="http://schemas.microsoft.com/office/drawing/2014/main" id="{F748C5C3-3DE7-402E-8C6B-C4960263DDBC}"/>
            </a:ext>
            <a:ext uri="{147F2762-F138-4A5C-976F-8EAC2B608ADB}">
              <a16:predDERef xmlns:a16="http://schemas.microsoft.com/office/drawing/2014/main" pred="{52F82133-30FA-4752-AA30-650FC588FAF7}"/>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123</xdr:row>
      <xdr:rowOff>82831</xdr:rowOff>
    </xdr:from>
    <xdr:to>
      <xdr:col>5</xdr:col>
      <xdr:colOff>553010</xdr:colOff>
      <xdr:row>133</xdr:row>
      <xdr:rowOff>82830</xdr:rowOff>
    </xdr:to>
    <xdr:sp macro="" textlink="">
      <xdr:nvSpPr>
        <xdr:cNvPr id="347" name="Abrir llave 31">
          <a:extLst>
            <a:ext uri="{FF2B5EF4-FFF2-40B4-BE49-F238E27FC236}">
              <a16:creationId xmlns:a16="http://schemas.microsoft.com/office/drawing/2014/main" id="{A81B0F52-C411-4F08-A697-F54DCDC2067E}"/>
            </a:ext>
            <a:ext uri="{147F2762-F138-4A5C-976F-8EAC2B608ADB}">
              <a16:predDERef xmlns:a16="http://schemas.microsoft.com/office/drawing/2014/main" pred="{F748C5C3-3DE7-402E-8C6B-C4960263DDBC}"/>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136</xdr:row>
      <xdr:rowOff>163793</xdr:rowOff>
    </xdr:from>
    <xdr:to>
      <xdr:col>5</xdr:col>
      <xdr:colOff>494834</xdr:colOff>
      <xdr:row>146</xdr:row>
      <xdr:rowOff>163793</xdr:rowOff>
    </xdr:to>
    <xdr:sp macro="" textlink="">
      <xdr:nvSpPr>
        <xdr:cNvPr id="348" name="Abrir llave 32">
          <a:extLst>
            <a:ext uri="{FF2B5EF4-FFF2-40B4-BE49-F238E27FC236}">
              <a16:creationId xmlns:a16="http://schemas.microsoft.com/office/drawing/2014/main" id="{484835A7-7F36-42C7-A615-5EA2F548B910}"/>
            </a:ext>
            <a:ext uri="{147F2762-F138-4A5C-976F-8EAC2B608ADB}">
              <a16:predDERef xmlns:a16="http://schemas.microsoft.com/office/drawing/2014/main" pred="{A81B0F52-C411-4F08-A697-F54DCDC2067E}"/>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117</xdr:row>
      <xdr:rowOff>142875</xdr:rowOff>
    </xdr:from>
    <xdr:to>
      <xdr:col>10</xdr:col>
      <xdr:colOff>79375</xdr:colOff>
      <xdr:row>120</xdr:row>
      <xdr:rowOff>31751</xdr:rowOff>
    </xdr:to>
    <xdr:sp macro="" textlink="">
      <xdr:nvSpPr>
        <xdr:cNvPr id="349" name="CuadroTexto 114">
          <a:extLst>
            <a:ext uri="{FF2B5EF4-FFF2-40B4-BE49-F238E27FC236}">
              <a16:creationId xmlns:a16="http://schemas.microsoft.com/office/drawing/2014/main" id="{21D485CF-7665-4D30-AD66-5BEE321CCB17}"/>
            </a:ext>
            <a:ext uri="{147F2762-F138-4A5C-976F-8EAC2B608ADB}">
              <a16:predDERef xmlns:a16="http://schemas.microsoft.com/office/drawing/2014/main" pred="{484835A7-7F36-42C7-A615-5EA2F548B910}"/>
            </a:ext>
          </a:extLst>
        </xdr:cNvPr>
        <xdr:cNvSpPr txBox="1"/>
      </xdr:nvSpPr>
      <xdr:spPr>
        <a:xfrm>
          <a:off x="7591425" y="6534150"/>
          <a:ext cx="5375275" cy="8318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Posibilidad de afectación reputacional</a:t>
          </a:r>
        </a:p>
      </xdr:txBody>
    </xdr:sp>
    <xdr:clientData/>
  </xdr:twoCellAnchor>
  <xdr:twoCellAnchor>
    <xdr:from>
      <xdr:col>5</xdr:col>
      <xdr:colOff>984250</xdr:colOff>
      <xdr:row>122</xdr:row>
      <xdr:rowOff>190499</xdr:rowOff>
    </xdr:from>
    <xdr:to>
      <xdr:col>7</xdr:col>
      <xdr:colOff>1619250</xdr:colOff>
      <xdr:row>126</xdr:row>
      <xdr:rowOff>134937</xdr:rowOff>
    </xdr:to>
    <xdr:sp macro="" textlink="">
      <xdr:nvSpPr>
        <xdr:cNvPr id="350" name="CuadroTexto 119">
          <a:extLst>
            <a:ext uri="{FF2B5EF4-FFF2-40B4-BE49-F238E27FC236}">
              <a16:creationId xmlns:a16="http://schemas.microsoft.com/office/drawing/2014/main" id="{6FB1CFB6-32CE-4060-8613-8D0C63DC0435}"/>
            </a:ext>
            <a:ext uri="{147F2762-F138-4A5C-976F-8EAC2B608ADB}">
              <a16:predDERef xmlns:a16="http://schemas.microsoft.com/office/drawing/2014/main" pred="{21D485CF-7665-4D30-AD66-5BEE321CCB17}"/>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el deficiente seguimiento a la  ejecucion y medición de las actividades para el desarrollo de los planes </a:t>
          </a:r>
        </a:p>
      </xdr:txBody>
    </xdr:sp>
    <xdr:clientData/>
  </xdr:twoCellAnchor>
  <xdr:twoCellAnchor>
    <xdr:from>
      <xdr:col>5</xdr:col>
      <xdr:colOff>985839</xdr:colOff>
      <xdr:row>128</xdr:row>
      <xdr:rowOff>104775</xdr:rowOff>
    </xdr:from>
    <xdr:to>
      <xdr:col>7</xdr:col>
      <xdr:colOff>1628776</xdr:colOff>
      <xdr:row>132</xdr:row>
      <xdr:rowOff>49213</xdr:rowOff>
    </xdr:to>
    <xdr:sp macro="" textlink="">
      <xdr:nvSpPr>
        <xdr:cNvPr id="351" name="CuadroTexto 120">
          <a:extLst>
            <a:ext uri="{FF2B5EF4-FFF2-40B4-BE49-F238E27FC236}">
              <a16:creationId xmlns:a16="http://schemas.microsoft.com/office/drawing/2014/main" id="{7E3E7F28-735E-41AF-9ABA-C44CC587F3E7}"/>
            </a:ext>
            <a:ext uri="{147F2762-F138-4A5C-976F-8EAC2B608ADB}">
              <a16:predDERef xmlns:a16="http://schemas.microsoft.com/office/drawing/2014/main" pred="{6FB1CFB6-32CE-4060-8613-8D0C63DC0435}"/>
            </a:ext>
            <a:ext uri="{C183D7F6-B498-43B3-948B-1728B52AA6E4}">
              <adec:decorative xmlns:adec="http://schemas.microsoft.com/office/drawing/2017/decorative" val="1"/>
            </a:ext>
          </a:extLst>
        </xdr:cNvPr>
        <xdr:cNvSpPr txBox="1"/>
      </xdr:nvSpPr>
      <xdr:spPr>
        <a:xfrm>
          <a:off x="5443539" y="9372600"/>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137</xdr:row>
      <xdr:rowOff>146050</xdr:rowOff>
    </xdr:from>
    <xdr:to>
      <xdr:col>7</xdr:col>
      <xdr:colOff>1257301</xdr:colOff>
      <xdr:row>141</xdr:row>
      <xdr:rowOff>90488</xdr:rowOff>
    </xdr:to>
    <xdr:sp macro="" textlink="">
      <xdr:nvSpPr>
        <xdr:cNvPr id="352" name="CuadroTexto 121">
          <a:extLst>
            <a:ext uri="{FF2B5EF4-FFF2-40B4-BE49-F238E27FC236}">
              <a16:creationId xmlns:a16="http://schemas.microsoft.com/office/drawing/2014/main" id="{E6AA98A4-3607-4C57-B7F3-89E2F465FB1E}"/>
            </a:ext>
            <a:ext uri="{147F2762-F138-4A5C-976F-8EAC2B608ADB}">
              <a16:predDERef xmlns:a16="http://schemas.microsoft.com/office/drawing/2014/main" pred="{7E3E7F28-735E-41AF-9ABA-C44CC587F3E7}"/>
            </a:ext>
          </a:extLst>
        </xdr:cNvPr>
        <xdr:cNvSpPr txBox="1"/>
      </xdr:nvSpPr>
      <xdr:spPr>
        <a:xfrm>
          <a:off x="5072064" y="11557000"/>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Debido a  la  debilidad en la definicion de etapas de seguimiento , los indicadores para su medicion y  fechas de reporte de los seguimientos</a:t>
          </a:r>
        </a:p>
      </xdr:txBody>
    </xdr:sp>
    <xdr:clientData/>
  </xdr:twoCellAnchor>
  <xdr:twoCellAnchor>
    <xdr:from>
      <xdr:col>9</xdr:col>
      <xdr:colOff>409576</xdr:colOff>
      <xdr:row>137</xdr:row>
      <xdr:rowOff>179387</xdr:rowOff>
    </xdr:from>
    <xdr:to>
      <xdr:col>10</xdr:col>
      <xdr:colOff>2084388</xdr:colOff>
      <xdr:row>141</xdr:row>
      <xdr:rowOff>123825</xdr:rowOff>
    </xdr:to>
    <xdr:sp macro="" textlink="">
      <xdr:nvSpPr>
        <xdr:cNvPr id="353" name="CuadroTexto 123">
          <a:extLst>
            <a:ext uri="{FF2B5EF4-FFF2-40B4-BE49-F238E27FC236}">
              <a16:creationId xmlns:a16="http://schemas.microsoft.com/office/drawing/2014/main" id="{E05333AC-FA42-4A64-BBA9-86E69B4D68C9}"/>
            </a:ext>
            <a:ext uri="{147F2762-F138-4A5C-976F-8EAC2B608ADB}">
              <a16:predDERef xmlns:a16="http://schemas.microsoft.com/office/drawing/2014/main" pred="{E6AA98A4-3607-4C57-B7F3-89E2F465FB1E}"/>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122</xdr:row>
      <xdr:rowOff>179388</xdr:rowOff>
    </xdr:from>
    <xdr:to>
      <xdr:col>10</xdr:col>
      <xdr:colOff>2187576</xdr:colOff>
      <xdr:row>126</xdr:row>
      <xdr:rowOff>123826</xdr:rowOff>
    </xdr:to>
    <xdr:sp macro="" textlink="">
      <xdr:nvSpPr>
        <xdr:cNvPr id="354" name="CuadroTexto 124">
          <a:extLst>
            <a:ext uri="{FF2B5EF4-FFF2-40B4-BE49-F238E27FC236}">
              <a16:creationId xmlns:a16="http://schemas.microsoft.com/office/drawing/2014/main" id="{41CC4A14-8D10-44A7-832B-D078B5B7FF6C}"/>
            </a:ext>
            <a:ext uri="{147F2762-F138-4A5C-976F-8EAC2B608ADB}">
              <a16:predDERef xmlns:a16="http://schemas.microsoft.com/office/drawing/2014/main" pred="{E05333AC-FA42-4A64-BBA9-86E69B4D68C9}"/>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142</xdr:row>
      <xdr:rowOff>138113</xdr:rowOff>
    </xdr:from>
    <xdr:to>
      <xdr:col>7</xdr:col>
      <xdr:colOff>1257301</xdr:colOff>
      <xdr:row>146</xdr:row>
      <xdr:rowOff>58738</xdr:rowOff>
    </xdr:to>
    <xdr:sp macro="" textlink="">
      <xdr:nvSpPr>
        <xdr:cNvPr id="355" name="CuadroTexto 878">
          <a:extLst>
            <a:ext uri="{FF2B5EF4-FFF2-40B4-BE49-F238E27FC236}">
              <a16:creationId xmlns:a16="http://schemas.microsoft.com/office/drawing/2014/main" id="{B1E0F4E0-DD2D-4E59-8F8C-9367813E29DC}"/>
            </a:ext>
            <a:ext uri="{147F2762-F138-4A5C-976F-8EAC2B608ADB}">
              <a16:predDERef xmlns:a16="http://schemas.microsoft.com/office/drawing/2014/main" pred="{41CC4A14-8D10-44A7-832B-D078B5B7FF6C}"/>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76200</xdr:colOff>
      <xdr:row>109</xdr:row>
      <xdr:rowOff>28575</xdr:rowOff>
    </xdr:from>
    <xdr:to>
      <xdr:col>7</xdr:col>
      <xdr:colOff>1095375</xdr:colOff>
      <xdr:row>113</xdr:row>
      <xdr:rowOff>152400</xdr:rowOff>
    </xdr:to>
    <xdr:sp macro="" textlink="">
      <xdr:nvSpPr>
        <xdr:cNvPr id="356" name="CuadroTexto 879">
          <a:extLst>
            <a:ext uri="{FF2B5EF4-FFF2-40B4-BE49-F238E27FC236}">
              <a16:creationId xmlns:a16="http://schemas.microsoft.com/office/drawing/2014/main" id="{5BA92BF2-2AB2-4CFC-9676-F5C6FD9F2A61}"/>
            </a:ext>
            <a:ext uri="{147F2762-F138-4A5C-976F-8EAC2B608ADB}">
              <a16:predDERef xmlns:a16="http://schemas.microsoft.com/office/drawing/2014/main" pred="{B1E0F4E0-DD2D-4E59-8F8C-9367813E29DC}"/>
            </a:ext>
          </a:extLst>
        </xdr:cNvPr>
        <xdr:cNvSpPr txBox="1"/>
      </xdr:nvSpPr>
      <xdr:spPr>
        <a:xfrm>
          <a:off x="4533900" y="29870400"/>
          <a:ext cx="4248150" cy="183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Posibilidad de afectación reputacional por el deficiente seguimiento a la  ejecucion y medición de las actividades para el desarrollo de los planes. Debido a  la  debilidad en la definicion de etapas de seguimiento , los indicadores para su medicion y  fechas de reporte de los seguimientos. </a:t>
          </a:r>
        </a:p>
      </xdr:txBody>
    </xdr:sp>
    <xdr:clientData/>
  </xdr:twoCellAnchor>
  <xdr:twoCellAnchor>
    <xdr:from>
      <xdr:col>5</xdr:col>
      <xdr:colOff>114300</xdr:colOff>
      <xdr:row>114</xdr:row>
      <xdr:rowOff>28575</xdr:rowOff>
    </xdr:from>
    <xdr:to>
      <xdr:col>7</xdr:col>
      <xdr:colOff>1104900</xdr:colOff>
      <xdr:row>116</xdr:row>
      <xdr:rowOff>76200</xdr:rowOff>
    </xdr:to>
    <xdr:sp macro="" textlink="">
      <xdr:nvSpPr>
        <xdr:cNvPr id="357" name="CuadroTexto 880">
          <a:extLst>
            <a:ext uri="{FF2B5EF4-FFF2-40B4-BE49-F238E27FC236}">
              <a16:creationId xmlns:a16="http://schemas.microsoft.com/office/drawing/2014/main" id="{B41CD86C-8DE1-410B-9B79-6A22DE63C171}"/>
            </a:ext>
            <a:ext uri="{147F2762-F138-4A5C-976F-8EAC2B608ADB}">
              <a16:predDERef xmlns:a16="http://schemas.microsoft.com/office/drawing/2014/main" pred="{5BA92BF2-2AB2-4CFC-9676-F5C6FD9F2A61}"/>
            </a:ext>
            <a:ext uri="{C183D7F6-B498-43B3-948B-1728B52AA6E4}">
              <adec:decorative xmlns:adec="http://schemas.microsoft.com/office/drawing/2017/decorative" val="1"/>
            </a:ext>
          </a:extLst>
        </xdr:cNvPr>
        <xdr:cNvSpPr txBox="1"/>
      </xdr:nvSpPr>
      <xdr:spPr>
        <a:xfrm>
          <a:off x="4572000" y="31823025"/>
          <a:ext cx="42195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1004888</xdr:colOff>
      <xdr:row>102</xdr:row>
      <xdr:rowOff>100013</xdr:rowOff>
    </xdr:from>
    <xdr:to>
      <xdr:col>9</xdr:col>
      <xdr:colOff>552450</xdr:colOff>
      <xdr:row>105</xdr:row>
      <xdr:rowOff>92076</xdr:rowOff>
    </xdr:to>
    <xdr:sp macro="" textlink="">
      <xdr:nvSpPr>
        <xdr:cNvPr id="358" name="CuadroTexto 881">
          <a:extLst>
            <a:ext uri="{FF2B5EF4-FFF2-40B4-BE49-F238E27FC236}">
              <a16:creationId xmlns:a16="http://schemas.microsoft.com/office/drawing/2014/main" id="{9AA10518-B568-4443-BC54-6DA9EC784387}"/>
            </a:ext>
            <a:ext uri="{147F2762-F138-4A5C-976F-8EAC2B608ADB}">
              <a16:predDERef xmlns:a16="http://schemas.microsoft.com/office/drawing/2014/main" pred="{B41CD86C-8DE1-410B-9B79-6A22DE63C171}"/>
            </a:ext>
            <a:ext uri="{C183D7F6-B498-43B3-948B-1728B52AA6E4}">
              <adec:decorative xmlns:adec="http://schemas.microsoft.com/office/drawing/2017/decorative" val="1"/>
            </a:ext>
          </a:extLst>
        </xdr:cNvPr>
        <xdr:cNvSpPr txBox="1"/>
      </xdr:nvSpPr>
      <xdr:spPr>
        <a:xfrm>
          <a:off x="7358063" y="28246388"/>
          <a:ext cx="3871912" cy="706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1019176</xdr:colOff>
      <xdr:row>105</xdr:row>
      <xdr:rowOff>233363</xdr:rowOff>
    </xdr:from>
    <xdr:to>
      <xdr:col>9</xdr:col>
      <xdr:colOff>566738</xdr:colOff>
      <xdr:row>107</xdr:row>
      <xdr:rowOff>153988</xdr:rowOff>
    </xdr:to>
    <xdr:sp macro="" textlink="">
      <xdr:nvSpPr>
        <xdr:cNvPr id="359" name="CuadroTexto 882">
          <a:extLst>
            <a:ext uri="{FF2B5EF4-FFF2-40B4-BE49-F238E27FC236}">
              <a16:creationId xmlns:a16="http://schemas.microsoft.com/office/drawing/2014/main" id="{A2B541FB-C30D-4B58-9ECD-0CAADB671C50}"/>
            </a:ext>
            <a:ext uri="{147F2762-F138-4A5C-976F-8EAC2B608ADB}">
              <a16:predDERef xmlns:a16="http://schemas.microsoft.com/office/drawing/2014/main" pred="{9AA10518-B568-4443-BC54-6DA9EC784387}"/>
            </a:ext>
            <a:ext uri="{C183D7F6-B498-43B3-948B-1728B52AA6E4}">
              <adec:decorative xmlns:adec="http://schemas.microsoft.com/office/drawing/2017/decorative" val="1"/>
            </a:ext>
          </a:extLst>
        </xdr:cNvPr>
        <xdr:cNvSpPr txBox="1"/>
      </xdr:nvSpPr>
      <xdr:spPr>
        <a:xfrm>
          <a:off x="7372351" y="29094113"/>
          <a:ext cx="3871912" cy="42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7</xdr:col>
      <xdr:colOff>1290639</xdr:colOff>
      <xdr:row>110</xdr:row>
      <xdr:rowOff>147638</xdr:rowOff>
    </xdr:from>
    <xdr:to>
      <xdr:col>9</xdr:col>
      <xdr:colOff>2171701</xdr:colOff>
      <xdr:row>112</xdr:row>
      <xdr:rowOff>139701</xdr:rowOff>
    </xdr:to>
    <xdr:sp macro="" textlink="">
      <xdr:nvSpPr>
        <xdr:cNvPr id="360" name="CuadroTexto 883">
          <a:extLst>
            <a:ext uri="{FF2B5EF4-FFF2-40B4-BE49-F238E27FC236}">
              <a16:creationId xmlns:a16="http://schemas.microsoft.com/office/drawing/2014/main" id="{5A52B17E-E8F3-4A8E-925B-83489662E609}"/>
            </a:ext>
            <a:ext uri="{147F2762-F138-4A5C-976F-8EAC2B608ADB}">
              <a16:predDERef xmlns:a16="http://schemas.microsoft.com/office/drawing/2014/main" pred="{A2B541FB-C30D-4B58-9ECD-0CAADB671C50}"/>
            </a:ext>
            <a:ext uri="{C183D7F6-B498-43B3-948B-1728B52AA6E4}">
              <adec:decorative xmlns:adec="http://schemas.microsoft.com/office/drawing/2017/decorative" val="1"/>
            </a:ext>
          </a:extLst>
        </xdr:cNvPr>
        <xdr:cNvSpPr txBox="1"/>
      </xdr:nvSpPr>
      <xdr:spPr>
        <a:xfrm>
          <a:off x="8977314" y="3709988"/>
          <a:ext cx="3871912" cy="877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9</xdr:col>
      <xdr:colOff>776289</xdr:colOff>
      <xdr:row>103</xdr:row>
      <xdr:rowOff>300039</xdr:rowOff>
    </xdr:from>
    <xdr:to>
      <xdr:col>11</xdr:col>
      <xdr:colOff>85726</xdr:colOff>
      <xdr:row>106</xdr:row>
      <xdr:rowOff>30164</xdr:rowOff>
    </xdr:to>
    <xdr:sp macro="" textlink="">
      <xdr:nvSpPr>
        <xdr:cNvPr id="361" name="CuadroTexto 884">
          <a:extLst>
            <a:ext uri="{FF2B5EF4-FFF2-40B4-BE49-F238E27FC236}">
              <a16:creationId xmlns:a16="http://schemas.microsoft.com/office/drawing/2014/main" id="{33D47F50-A7E6-43B8-9797-55E9F1C33A57}"/>
            </a:ext>
            <a:ext uri="{147F2762-F138-4A5C-976F-8EAC2B608ADB}">
              <a16:predDERef xmlns:a16="http://schemas.microsoft.com/office/drawing/2014/main" pred="{5A52B17E-E8F3-4A8E-925B-83489662E609}"/>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508000</xdr:colOff>
      <xdr:row>168</xdr:row>
      <xdr:rowOff>165100</xdr:rowOff>
    </xdr:from>
    <xdr:to>
      <xdr:col>6</xdr:col>
      <xdr:colOff>723900</xdr:colOff>
      <xdr:row>169</xdr:row>
      <xdr:rowOff>368300</xdr:rowOff>
    </xdr:to>
    <xdr:sp macro="" textlink="">
      <xdr:nvSpPr>
        <xdr:cNvPr id="362" name="CuadroTexto 5">
          <a:extLst>
            <a:ext uri="{FF2B5EF4-FFF2-40B4-BE49-F238E27FC236}">
              <a16:creationId xmlns:a16="http://schemas.microsoft.com/office/drawing/2014/main" id="{74F646AA-8C14-45C8-A3BA-66FDAE7A6D3C}"/>
            </a:ext>
            <a:ext uri="{147F2762-F138-4A5C-976F-8EAC2B608ADB}">
              <a16:predDERef xmlns:a16="http://schemas.microsoft.com/office/drawing/2014/main" pred="{33D47F50-A7E6-43B8-9797-55E9F1C33A57}"/>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152</xdr:row>
      <xdr:rowOff>187325</xdr:rowOff>
    </xdr:from>
    <xdr:to>
      <xdr:col>6</xdr:col>
      <xdr:colOff>266700</xdr:colOff>
      <xdr:row>153</xdr:row>
      <xdr:rowOff>377825</xdr:rowOff>
    </xdr:to>
    <xdr:sp macro="" textlink="">
      <xdr:nvSpPr>
        <xdr:cNvPr id="363" name="CuadroTexto 6">
          <a:extLst>
            <a:ext uri="{FF2B5EF4-FFF2-40B4-BE49-F238E27FC236}">
              <a16:creationId xmlns:a16="http://schemas.microsoft.com/office/drawing/2014/main" id="{DB1B0C71-15F2-4B15-A102-DD894866A056}"/>
            </a:ext>
            <a:ext uri="{147F2762-F138-4A5C-976F-8EAC2B608ADB}">
              <a16:predDERef xmlns:a16="http://schemas.microsoft.com/office/drawing/2014/main" pred="{74F646AA-8C14-45C8-A3BA-66FDAE7A6D3C}"/>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193</xdr:row>
      <xdr:rowOff>128494</xdr:rowOff>
    </xdr:from>
    <xdr:to>
      <xdr:col>11</xdr:col>
      <xdr:colOff>174812</xdr:colOff>
      <xdr:row>195</xdr:row>
      <xdr:rowOff>115794</xdr:rowOff>
    </xdr:to>
    <xdr:sp macro="" textlink="">
      <xdr:nvSpPr>
        <xdr:cNvPr id="364" name="CuadroTexto 7">
          <a:extLst>
            <a:ext uri="{FF2B5EF4-FFF2-40B4-BE49-F238E27FC236}">
              <a16:creationId xmlns:a16="http://schemas.microsoft.com/office/drawing/2014/main" id="{EA85EBE1-0354-49CD-BDEF-615C0E8DEB4B}"/>
            </a:ext>
            <a:ext uri="{147F2762-F138-4A5C-976F-8EAC2B608ADB}">
              <a16:predDERef xmlns:a16="http://schemas.microsoft.com/office/drawing/2014/main" pred="{DB1B0C71-15F2-4B15-A102-DD894866A056}"/>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158</xdr:row>
      <xdr:rowOff>418354</xdr:rowOff>
    </xdr:from>
    <xdr:to>
      <xdr:col>4</xdr:col>
      <xdr:colOff>686360</xdr:colOff>
      <xdr:row>163</xdr:row>
      <xdr:rowOff>587375</xdr:rowOff>
    </xdr:to>
    <xdr:sp macro="" textlink="">
      <xdr:nvSpPr>
        <xdr:cNvPr id="365" name="Abrir llave 29">
          <a:extLst>
            <a:ext uri="{FF2B5EF4-FFF2-40B4-BE49-F238E27FC236}">
              <a16:creationId xmlns:a16="http://schemas.microsoft.com/office/drawing/2014/main" id="{A15F4D9A-394B-4E0A-A732-0C63F85A4EDA}"/>
            </a:ext>
            <a:ext uri="{147F2762-F138-4A5C-976F-8EAC2B608ADB}">
              <a16:predDERef xmlns:a16="http://schemas.microsoft.com/office/drawing/2014/main" pred="{EA85EBE1-0354-49CD-BDEF-615C0E8DEB4B}"/>
            </a:ext>
            <a:ext uri="{C183D7F6-B498-43B3-948B-1728B52AA6E4}">
              <adec:decorative xmlns:adec="http://schemas.microsoft.com/office/drawing/2017/decorative" val="1"/>
            </a:ext>
          </a:extLst>
        </xdr:cNvPr>
        <xdr:cNvSpPr/>
      </xdr:nvSpPr>
      <xdr:spPr>
        <a:xfrm>
          <a:off x="3904502" y="3304429"/>
          <a:ext cx="410883" cy="2197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153</xdr:row>
      <xdr:rowOff>147265</xdr:rowOff>
    </xdr:from>
    <xdr:to>
      <xdr:col>4</xdr:col>
      <xdr:colOff>633319</xdr:colOff>
      <xdr:row>158</xdr:row>
      <xdr:rowOff>91235</xdr:rowOff>
    </xdr:to>
    <xdr:sp macro="" textlink="">
      <xdr:nvSpPr>
        <xdr:cNvPr id="366" name="Abrir llave 30">
          <a:extLst>
            <a:ext uri="{FF2B5EF4-FFF2-40B4-BE49-F238E27FC236}">
              <a16:creationId xmlns:a16="http://schemas.microsoft.com/office/drawing/2014/main" id="{1F58E294-7DC6-456E-A105-65CA249AE28D}"/>
            </a:ext>
            <a:ext uri="{147F2762-F138-4A5C-976F-8EAC2B608ADB}">
              <a16:predDERef xmlns:a16="http://schemas.microsoft.com/office/drawing/2014/main" pred="{A15F4D9A-394B-4E0A-A732-0C63F85A4EDA}"/>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173</xdr:row>
      <xdr:rowOff>82831</xdr:rowOff>
    </xdr:from>
    <xdr:to>
      <xdr:col>5</xdr:col>
      <xdr:colOff>553010</xdr:colOff>
      <xdr:row>183</xdr:row>
      <xdr:rowOff>82830</xdr:rowOff>
    </xdr:to>
    <xdr:sp macro="" textlink="">
      <xdr:nvSpPr>
        <xdr:cNvPr id="367" name="Abrir llave 31">
          <a:extLst>
            <a:ext uri="{FF2B5EF4-FFF2-40B4-BE49-F238E27FC236}">
              <a16:creationId xmlns:a16="http://schemas.microsoft.com/office/drawing/2014/main" id="{00D623CE-9386-4CE9-AB3E-9205A09A4189}"/>
            </a:ext>
            <a:ext uri="{147F2762-F138-4A5C-976F-8EAC2B608ADB}">
              <a16:predDERef xmlns:a16="http://schemas.microsoft.com/office/drawing/2014/main" pred="{1F58E294-7DC6-456E-A105-65CA249AE28D}"/>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186</xdr:row>
      <xdr:rowOff>163793</xdr:rowOff>
    </xdr:from>
    <xdr:to>
      <xdr:col>5</xdr:col>
      <xdr:colOff>494834</xdr:colOff>
      <xdr:row>196</xdr:row>
      <xdr:rowOff>163793</xdr:rowOff>
    </xdr:to>
    <xdr:sp macro="" textlink="">
      <xdr:nvSpPr>
        <xdr:cNvPr id="368" name="Abrir llave 32">
          <a:extLst>
            <a:ext uri="{FF2B5EF4-FFF2-40B4-BE49-F238E27FC236}">
              <a16:creationId xmlns:a16="http://schemas.microsoft.com/office/drawing/2014/main" id="{26F912BB-F2B0-41B9-A642-E19C2C01C8C7}"/>
            </a:ext>
            <a:ext uri="{147F2762-F138-4A5C-976F-8EAC2B608ADB}">
              <a16:predDERef xmlns:a16="http://schemas.microsoft.com/office/drawing/2014/main" pred="{00D623CE-9386-4CE9-AB3E-9205A09A4189}"/>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167</xdr:row>
      <xdr:rowOff>142875</xdr:rowOff>
    </xdr:from>
    <xdr:to>
      <xdr:col>10</xdr:col>
      <xdr:colOff>79375</xdr:colOff>
      <xdr:row>170</xdr:row>
      <xdr:rowOff>31751</xdr:rowOff>
    </xdr:to>
    <xdr:sp macro="" textlink="">
      <xdr:nvSpPr>
        <xdr:cNvPr id="369" name="CuadroTexto 114">
          <a:extLst>
            <a:ext uri="{FF2B5EF4-FFF2-40B4-BE49-F238E27FC236}">
              <a16:creationId xmlns:a16="http://schemas.microsoft.com/office/drawing/2014/main" id="{CB5A5B8C-1EAB-494C-AAC9-2580848E866C}"/>
            </a:ext>
            <a:ext uri="{147F2762-F138-4A5C-976F-8EAC2B608ADB}">
              <a16:predDERef xmlns:a16="http://schemas.microsoft.com/office/drawing/2014/main" pred="{26F912BB-F2B0-41B9-A642-E19C2C01C8C7}"/>
            </a:ext>
          </a:extLst>
        </xdr:cNvPr>
        <xdr:cNvSpPr txBox="1"/>
      </xdr:nvSpPr>
      <xdr:spPr>
        <a:xfrm>
          <a:off x="7591425" y="6534150"/>
          <a:ext cx="5375275" cy="8318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Posibilidad de afectación reputacional</a:t>
          </a:r>
        </a:p>
      </xdr:txBody>
    </xdr:sp>
    <xdr:clientData/>
  </xdr:twoCellAnchor>
  <xdr:twoCellAnchor>
    <xdr:from>
      <xdr:col>5</xdr:col>
      <xdr:colOff>984250</xdr:colOff>
      <xdr:row>172</xdr:row>
      <xdr:rowOff>190499</xdr:rowOff>
    </xdr:from>
    <xdr:to>
      <xdr:col>7</xdr:col>
      <xdr:colOff>1619250</xdr:colOff>
      <xdr:row>176</xdr:row>
      <xdr:rowOff>134937</xdr:rowOff>
    </xdr:to>
    <xdr:sp macro="" textlink="">
      <xdr:nvSpPr>
        <xdr:cNvPr id="370" name="CuadroTexto 119">
          <a:extLst>
            <a:ext uri="{FF2B5EF4-FFF2-40B4-BE49-F238E27FC236}">
              <a16:creationId xmlns:a16="http://schemas.microsoft.com/office/drawing/2014/main" id="{E2265065-900D-4D38-96D0-B5C0D2DFDDA7}"/>
            </a:ext>
            <a:ext uri="{147F2762-F138-4A5C-976F-8EAC2B608ADB}">
              <a16:predDERef xmlns:a16="http://schemas.microsoft.com/office/drawing/2014/main" pred="{CB5A5B8C-1EAB-494C-AAC9-2580848E866C}"/>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realizar la vinculación, acompañamiento y desvinculacion inadecuada de un servidor </a:t>
          </a:r>
        </a:p>
      </xdr:txBody>
    </xdr:sp>
    <xdr:clientData/>
  </xdr:twoCellAnchor>
  <xdr:twoCellAnchor>
    <xdr:from>
      <xdr:col>5</xdr:col>
      <xdr:colOff>990600</xdr:colOff>
      <xdr:row>178</xdr:row>
      <xdr:rowOff>104775</xdr:rowOff>
    </xdr:from>
    <xdr:to>
      <xdr:col>7</xdr:col>
      <xdr:colOff>1628775</xdr:colOff>
      <xdr:row>183</xdr:row>
      <xdr:rowOff>200025</xdr:rowOff>
    </xdr:to>
    <xdr:sp macro="" textlink="">
      <xdr:nvSpPr>
        <xdr:cNvPr id="371" name="CuadroTexto 120">
          <a:extLst>
            <a:ext uri="{FF2B5EF4-FFF2-40B4-BE49-F238E27FC236}">
              <a16:creationId xmlns:a16="http://schemas.microsoft.com/office/drawing/2014/main" id="{F00DA93F-84B5-4E72-A252-7E8C2A826280}"/>
            </a:ext>
            <a:ext uri="{147F2762-F138-4A5C-976F-8EAC2B608ADB}">
              <a16:predDERef xmlns:a16="http://schemas.microsoft.com/office/drawing/2014/main" pred="{E2265065-900D-4D38-96D0-B5C0D2DFDDA7}"/>
            </a:ext>
            <a:ext uri="{C183D7F6-B498-43B3-948B-1728B52AA6E4}">
              <adec:decorative xmlns:adec="http://schemas.microsoft.com/office/drawing/2017/decorative" val="1"/>
            </a:ext>
          </a:extLst>
        </xdr:cNvPr>
        <xdr:cNvSpPr txBox="1"/>
      </xdr:nvSpPr>
      <xdr:spPr>
        <a:xfrm>
          <a:off x="5448300" y="48320325"/>
          <a:ext cx="38671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187</xdr:row>
      <xdr:rowOff>146050</xdr:rowOff>
    </xdr:from>
    <xdr:to>
      <xdr:col>7</xdr:col>
      <xdr:colOff>1257301</xdr:colOff>
      <xdr:row>191</xdr:row>
      <xdr:rowOff>90488</xdr:rowOff>
    </xdr:to>
    <xdr:sp macro="" textlink="">
      <xdr:nvSpPr>
        <xdr:cNvPr id="372" name="CuadroTexto 121">
          <a:extLst>
            <a:ext uri="{FF2B5EF4-FFF2-40B4-BE49-F238E27FC236}">
              <a16:creationId xmlns:a16="http://schemas.microsoft.com/office/drawing/2014/main" id="{B71AD077-880D-4AA1-AA8B-D8576192BD79}"/>
            </a:ext>
            <a:ext uri="{147F2762-F138-4A5C-976F-8EAC2B608ADB}">
              <a16:predDERef xmlns:a16="http://schemas.microsoft.com/office/drawing/2014/main" pred="{F00DA93F-84B5-4E72-A252-7E8C2A826280}"/>
            </a:ext>
          </a:extLst>
        </xdr:cNvPr>
        <xdr:cNvSpPr txBox="1"/>
      </xdr:nvSpPr>
      <xdr:spPr>
        <a:xfrm>
          <a:off x="5072064" y="11557000"/>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Debido a la incorrecta verificacion de todos los requisitos que se deben tener en  cuenta.</a:t>
          </a:r>
        </a:p>
      </xdr:txBody>
    </xdr:sp>
    <xdr:clientData/>
  </xdr:twoCellAnchor>
  <xdr:twoCellAnchor>
    <xdr:from>
      <xdr:col>9</xdr:col>
      <xdr:colOff>409576</xdr:colOff>
      <xdr:row>187</xdr:row>
      <xdr:rowOff>179387</xdr:rowOff>
    </xdr:from>
    <xdr:to>
      <xdr:col>10</xdr:col>
      <xdr:colOff>2084388</xdr:colOff>
      <xdr:row>191</xdr:row>
      <xdr:rowOff>123825</xdr:rowOff>
    </xdr:to>
    <xdr:sp macro="" textlink="">
      <xdr:nvSpPr>
        <xdr:cNvPr id="373" name="CuadroTexto 123">
          <a:extLst>
            <a:ext uri="{FF2B5EF4-FFF2-40B4-BE49-F238E27FC236}">
              <a16:creationId xmlns:a16="http://schemas.microsoft.com/office/drawing/2014/main" id="{A93799CD-FFCA-4E30-939C-A98C5E12B412}"/>
            </a:ext>
            <a:ext uri="{147F2762-F138-4A5C-976F-8EAC2B608ADB}">
              <a16:predDERef xmlns:a16="http://schemas.microsoft.com/office/drawing/2014/main" pred="{B71AD077-880D-4AA1-AA8B-D8576192BD79}"/>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172</xdr:row>
      <xdr:rowOff>179388</xdr:rowOff>
    </xdr:from>
    <xdr:to>
      <xdr:col>10</xdr:col>
      <xdr:colOff>2187576</xdr:colOff>
      <xdr:row>176</xdr:row>
      <xdr:rowOff>123826</xdr:rowOff>
    </xdr:to>
    <xdr:sp macro="" textlink="">
      <xdr:nvSpPr>
        <xdr:cNvPr id="374" name="CuadroTexto 124">
          <a:extLst>
            <a:ext uri="{FF2B5EF4-FFF2-40B4-BE49-F238E27FC236}">
              <a16:creationId xmlns:a16="http://schemas.microsoft.com/office/drawing/2014/main" id="{75DEE8E3-EC3D-44CF-B111-AE30ADF4D36E}"/>
            </a:ext>
            <a:ext uri="{147F2762-F138-4A5C-976F-8EAC2B608ADB}">
              <a16:predDERef xmlns:a16="http://schemas.microsoft.com/office/drawing/2014/main" pred="{A93799CD-FFCA-4E30-939C-A98C5E12B412}"/>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192</xdr:row>
      <xdr:rowOff>138113</xdr:rowOff>
    </xdr:from>
    <xdr:to>
      <xdr:col>7</xdr:col>
      <xdr:colOff>1257301</xdr:colOff>
      <xdr:row>196</xdr:row>
      <xdr:rowOff>58738</xdr:rowOff>
    </xdr:to>
    <xdr:sp macro="" textlink="">
      <xdr:nvSpPr>
        <xdr:cNvPr id="375" name="CuadroTexto 878">
          <a:extLst>
            <a:ext uri="{FF2B5EF4-FFF2-40B4-BE49-F238E27FC236}">
              <a16:creationId xmlns:a16="http://schemas.microsoft.com/office/drawing/2014/main" id="{2AF0842A-40DF-45D5-8CA2-0414223BC621}"/>
            </a:ext>
            <a:ext uri="{147F2762-F138-4A5C-976F-8EAC2B608ADB}">
              <a16:predDERef xmlns:a16="http://schemas.microsoft.com/office/drawing/2014/main" pred="{75DEE8E3-EC3D-44CF-B111-AE30ADF4D36E}"/>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 </a:t>
          </a:r>
        </a:p>
      </xdr:txBody>
    </xdr:sp>
    <xdr:clientData/>
  </xdr:twoCellAnchor>
  <xdr:twoCellAnchor>
    <xdr:from>
      <xdr:col>5</xdr:col>
      <xdr:colOff>114300</xdr:colOff>
      <xdr:row>158</xdr:row>
      <xdr:rowOff>171450</xdr:rowOff>
    </xdr:from>
    <xdr:to>
      <xdr:col>7</xdr:col>
      <xdr:colOff>1828800</xdr:colOff>
      <xdr:row>163</xdr:row>
      <xdr:rowOff>114300</xdr:rowOff>
    </xdr:to>
    <xdr:sp macro="" textlink="">
      <xdr:nvSpPr>
        <xdr:cNvPr id="376" name="CuadroTexto 879">
          <a:extLst>
            <a:ext uri="{FF2B5EF4-FFF2-40B4-BE49-F238E27FC236}">
              <a16:creationId xmlns:a16="http://schemas.microsoft.com/office/drawing/2014/main" id="{7A2A66A4-B423-48EA-89F2-59A3DC4D586C}"/>
            </a:ext>
            <a:ext uri="{147F2762-F138-4A5C-976F-8EAC2B608ADB}">
              <a16:predDERef xmlns:a16="http://schemas.microsoft.com/office/drawing/2014/main" pred="{2AF0842A-40DF-45D5-8CA2-0414223BC621}"/>
            </a:ext>
          </a:extLst>
        </xdr:cNvPr>
        <xdr:cNvSpPr txBox="1"/>
      </xdr:nvSpPr>
      <xdr:spPr>
        <a:xfrm>
          <a:off x="4572000" y="43195875"/>
          <a:ext cx="49434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Posibilidad de afectación reputacional por realizar la vinculación, acompañamiento y desvinculacion inadecuada de un servidor . Debido a la incorrecta verificacion de todos los requisitos que se deben tener en  cuenta </a:t>
          </a:r>
        </a:p>
      </xdr:txBody>
    </xdr:sp>
    <xdr:clientData/>
  </xdr:twoCellAnchor>
  <xdr:twoCellAnchor>
    <xdr:from>
      <xdr:col>5</xdr:col>
      <xdr:colOff>152400</xdr:colOff>
      <xdr:row>164</xdr:row>
      <xdr:rowOff>38100</xdr:rowOff>
    </xdr:from>
    <xdr:to>
      <xdr:col>7</xdr:col>
      <xdr:colOff>800100</xdr:colOff>
      <xdr:row>165</xdr:row>
      <xdr:rowOff>123825</xdr:rowOff>
    </xdr:to>
    <xdr:sp macro="" textlink="">
      <xdr:nvSpPr>
        <xdr:cNvPr id="377" name="CuadroTexto 880">
          <a:extLst>
            <a:ext uri="{FF2B5EF4-FFF2-40B4-BE49-F238E27FC236}">
              <a16:creationId xmlns:a16="http://schemas.microsoft.com/office/drawing/2014/main" id="{17347F20-1158-4226-8FA4-51C9B8329A02}"/>
            </a:ext>
            <a:ext uri="{147F2762-F138-4A5C-976F-8EAC2B608ADB}">
              <a16:predDERef xmlns:a16="http://schemas.microsoft.com/office/drawing/2014/main" pred="{7A2A66A4-B423-48EA-89F2-59A3DC4D586C}"/>
            </a:ext>
            <a:ext uri="{C183D7F6-B498-43B3-948B-1728B52AA6E4}">
              <adec:decorative xmlns:adec="http://schemas.microsoft.com/office/drawing/2017/decorative" val="1"/>
            </a:ext>
          </a:extLst>
        </xdr:cNvPr>
        <xdr:cNvSpPr txBox="1"/>
      </xdr:nvSpPr>
      <xdr:spPr>
        <a:xfrm>
          <a:off x="4610100" y="44853225"/>
          <a:ext cx="38766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6</xdr:col>
      <xdr:colOff>842963</xdr:colOff>
      <xdr:row>152</xdr:row>
      <xdr:rowOff>33338</xdr:rowOff>
    </xdr:from>
    <xdr:to>
      <xdr:col>9</xdr:col>
      <xdr:colOff>390525</xdr:colOff>
      <xdr:row>155</xdr:row>
      <xdr:rowOff>25401</xdr:rowOff>
    </xdr:to>
    <xdr:sp macro="" textlink="">
      <xdr:nvSpPr>
        <xdr:cNvPr id="378" name="CuadroTexto 881">
          <a:extLst>
            <a:ext uri="{FF2B5EF4-FFF2-40B4-BE49-F238E27FC236}">
              <a16:creationId xmlns:a16="http://schemas.microsoft.com/office/drawing/2014/main" id="{2572CF92-3DAC-413D-8598-516A49E961B4}"/>
            </a:ext>
            <a:ext uri="{147F2762-F138-4A5C-976F-8EAC2B608ADB}">
              <a16:predDERef xmlns:a16="http://schemas.microsoft.com/office/drawing/2014/main" pred="{17347F20-1158-4226-8FA4-51C9B8329A02}"/>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155</xdr:row>
      <xdr:rowOff>233363</xdr:rowOff>
    </xdr:from>
    <xdr:to>
      <xdr:col>9</xdr:col>
      <xdr:colOff>376238</xdr:colOff>
      <xdr:row>157</xdr:row>
      <xdr:rowOff>153988</xdr:rowOff>
    </xdr:to>
    <xdr:sp macro="" textlink="">
      <xdr:nvSpPr>
        <xdr:cNvPr id="379" name="CuadroTexto 882">
          <a:extLst>
            <a:ext uri="{FF2B5EF4-FFF2-40B4-BE49-F238E27FC236}">
              <a16:creationId xmlns:a16="http://schemas.microsoft.com/office/drawing/2014/main" id="{CAE54AE9-3DA6-406B-BE65-372569811796}"/>
            </a:ext>
            <a:ext uri="{147F2762-F138-4A5C-976F-8EAC2B608ADB}">
              <a16:predDERef xmlns:a16="http://schemas.microsoft.com/office/drawing/2014/main" pred="{2572CF92-3DAC-413D-8598-516A49E961B4}"/>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7</xdr:col>
      <xdr:colOff>2138364</xdr:colOff>
      <xdr:row>158</xdr:row>
      <xdr:rowOff>204788</xdr:rowOff>
    </xdr:from>
    <xdr:to>
      <xdr:col>10</xdr:col>
      <xdr:colOff>809626</xdr:colOff>
      <xdr:row>160</xdr:row>
      <xdr:rowOff>396876</xdr:rowOff>
    </xdr:to>
    <xdr:sp macro="" textlink="">
      <xdr:nvSpPr>
        <xdr:cNvPr id="380" name="CuadroTexto 883">
          <a:extLst>
            <a:ext uri="{FF2B5EF4-FFF2-40B4-BE49-F238E27FC236}">
              <a16:creationId xmlns:a16="http://schemas.microsoft.com/office/drawing/2014/main" id="{A93CC537-33C2-4D5F-AF2F-F817A43702D5}"/>
            </a:ext>
            <a:ext uri="{147F2762-F138-4A5C-976F-8EAC2B608ADB}">
              <a16:predDERef xmlns:a16="http://schemas.microsoft.com/office/drawing/2014/main" pred="{CAE54AE9-3DA6-406B-BE65-372569811796}"/>
            </a:ext>
            <a:ext uri="{C183D7F6-B498-43B3-948B-1728B52AA6E4}">
              <adec:decorative xmlns:adec="http://schemas.microsoft.com/office/drawing/2017/decorative" val="1"/>
            </a:ext>
          </a:extLst>
        </xdr:cNvPr>
        <xdr:cNvSpPr txBox="1"/>
      </xdr:nvSpPr>
      <xdr:spPr>
        <a:xfrm>
          <a:off x="9825039" y="43229213"/>
          <a:ext cx="3871912"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endParaRPr lang="en-US" sz="1600" b="0" i="0" u="none" strike="noStrike">
            <a:solidFill>
              <a:schemeClr val="dk1"/>
            </a:solidFill>
            <a:latin typeface="Calibri" panose="020F0502020204030204" pitchFamily="34" charset="0"/>
            <a:cs typeface="Calibri" panose="020F0502020204030204" pitchFamily="34" charset="0"/>
          </a:endParaRPr>
        </a:p>
      </xdr:txBody>
    </xdr:sp>
    <xdr:clientData/>
  </xdr:twoCellAnchor>
  <xdr:twoCellAnchor>
    <xdr:from>
      <xdr:col>9</xdr:col>
      <xdr:colOff>776289</xdr:colOff>
      <xdr:row>153</xdr:row>
      <xdr:rowOff>300039</xdr:rowOff>
    </xdr:from>
    <xdr:to>
      <xdr:col>11</xdr:col>
      <xdr:colOff>85726</xdr:colOff>
      <xdr:row>156</xdr:row>
      <xdr:rowOff>30164</xdr:rowOff>
    </xdr:to>
    <xdr:sp macro="" textlink="">
      <xdr:nvSpPr>
        <xdr:cNvPr id="381" name="CuadroTexto 884">
          <a:extLst>
            <a:ext uri="{FF2B5EF4-FFF2-40B4-BE49-F238E27FC236}">
              <a16:creationId xmlns:a16="http://schemas.microsoft.com/office/drawing/2014/main" id="{14557DDB-9749-4DFA-8B46-95F5E4F119DD}"/>
            </a:ext>
            <a:ext uri="{147F2762-F138-4A5C-976F-8EAC2B608ADB}">
              <a16:predDERef xmlns:a16="http://schemas.microsoft.com/office/drawing/2014/main" pred="{A93CC537-33C2-4D5F-AF2F-F817A43702D5}"/>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508000</xdr:colOff>
      <xdr:row>219</xdr:row>
      <xdr:rowOff>165100</xdr:rowOff>
    </xdr:from>
    <xdr:to>
      <xdr:col>6</xdr:col>
      <xdr:colOff>723900</xdr:colOff>
      <xdr:row>220</xdr:row>
      <xdr:rowOff>368300</xdr:rowOff>
    </xdr:to>
    <xdr:sp macro="" textlink="">
      <xdr:nvSpPr>
        <xdr:cNvPr id="382" name="CuadroTexto 5">
          <a:extLst>
            <a:ext uri="{FF2B5EF4-FFF2-40B4-BE49-F238E27FC236}">
              <a16:creationId xmlns:a16="http://schemas.microsoft.com/office/drawing/2014/main" id="{A3A21F99-3B18-4A2F-8B3B-D7B902C60C52}"/>
            </a:ext>
            <a:ext uri="{147F2762-F138-4A5C-976F-8EAC2B608ADB}">
              <a16:predDERef xmlns:a16="http://schemas.microsoft.com/office/drawing/2014/main" pred="{14557DDB-9749-4DFA-8B46-95F5E4F119DD}"/>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203</xdr:row>
      <xdr:rowOff>187325</xdr:rowOff>
    </xdr:from>
    <xdr:to>
      <xdr:col>6</xdr:col>
      <xdr:colOff>266700</xdr:colOff>
      <xdr:row>204</xdr:row>
      <xdr:rowOff>377825</xdr:rowOff>
    </xdr:to>
    <xdr:sp macro="" textlink="">
      <xdr:nvSpPr>
        <xdr:cNvPr id="383" name="CuadroTexto 6">
          <a:extLst>
            <a:ext uri="{FF2B5EF4-FFF2-40B4-BE49-F238E27FC236}">
              <a16:creationId xmlns:a16="http://schemas.microsoft.com/office/drawing/2014/main" id="{5C796643-15FF-441D-9441-D7A59AC6ABA7}"/>
            </a:ext>
            <a:ext uri="{147F2762-F138-4A5C-976F-8EAC2B608ADB}">
              <a16:predDERef xmlns:a16="http://schemas.microsoft.com/office/drawing/2014/main" pred="{A3A21F99-3B18-4A2F-8B3B-D7B902C60C52}"/>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244</xdr:row>
      <xdr:rowOff>128494</xdr:rowOff>
    </xdr:from>
    <xdr:to>
      <xdr:col>11</xdr:col>
      <xdr:colOff>174812</xdr:colOff>
      <xdr:row>246</xdr:row>
      <xdr:rowOff>115794</xdr:rowOff>
    </xdr:to>
    <xdr:sp macro="" textlink="">
      <xdr:nvSpPr>
        <xdr:cNvPr id="384" name="CuadroTexto 7">
          <a:extLst>
            <a:ext uri="{FF2B5EF4-FFF2-40B4-BE49-F238E27FC236}">
              <a16:creationId xmlns:a16="http://schemas.microsoft.com/office/drawing/2014/main" id="{3D468A95-992D-470B-9195-02DAECBF7D3A}"/>
            </a:ext>
            <a:ext uri="{147F2762-F138-4A5C-976F-8EAC2B608ADB}">
              <a16:predDERef xmlns:a16="http://schemas.microsoft.com/office/drawing/2014/main" pred="{5C796643-15FF-441D-9441-D7A59AC6ABA7}"/>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276225</xdr:colOff>
      <xdr:row>210</xdr:row>
      <xdr:rowOff>0</xdr:rowOff>
    </xdr:from>
    <xdr:to>
      <xdr:col>4</xdr:col>
      <xdr:colOff>685800</xdr:colOff>
      <xdr:row>217</xdr:row>
      <xdr:rowOff>190500</xdr:rowOff>
    </xdr:to>
    <xdr:sp macro="" textlink="">
      <xdr:nvSpPr>
        <xdr:cNvPr id="385" name="Abrir llave 29">
          <a:extLst>
            <a:ext uri="{FF2B5EF4-FFF2-40B4-BE49-F238E27FC236}">
              <a16:creationId xmlns:a16="http://schemas.microsoft.com/office/drawing/2014/main" id="{AA263750-87D7-46BB-A871-F0B1B4255430}"/>
            </a:ext>
            <a:ext uri="{147F2762-F138-4A5C-976F-8EAC2B608ADB}">
              <a16:predDERef xmlns:a16="http://schemas.microsoft.com/office/drawing/2014/main" pred="{3D468A95-992D-470B-9195-02DAECBF7D3A}"/>
            </a:ext>
            <a:ext uri="{C183D7F6-B498-43B3-948B-1728B52AA6E4}">
              <adec:decorative xmlns:adec="http://schemas.microsoft.com/office/drawing/2017/decorative" val="1"/>
            </a:ext>
          </a:extLst>
        </xdr:cNvPr>
        <xdr:cNvSpPr/>
      </xdr:nvSpPr>
      <xdr:spPr>
        <a:xfrm>
          <a:off x="3905250" y="56588025"/>
          <a:ext cx="409575" cy="1885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204</xdr:row>
      <xdr:rowOff>147265</xdr:rowOff>
    </xdr:from>
    <xdr:to>
      <xdr:col>4</xdr:col>
      <xdr:colOff>633319</xdr:colOff>
      <xdr:row>209</xdr:row>
      <xdr:rowOff>91235</xdr:rowOff>
    </xdr:to>
    <xdr:sp macro="" textlink="">
      <xdr:nvSpPr>
        <xdr:cNvPr id="386" name="Abrir llave 30">
          <a:extLst>
            <a:ext uri="{FF2B5EF4-FFF2-40B4-BE49-F238E27FC236}">
              <a16:creationId xmlns:a16="http://schemas.microsoft.com/office/drawing/2014/main" id="{F92708B4-F780-4E2E-AFD6-06540283B16E}"/>
            </a:ext>
            <a:ext uri="{147F2762-F138-4A5C-976F-8EAC2B608ADB}">
              <a16:predDERef xmlns:a16="http://schemas.microsoft.com/office/drawing/2014/main" pred="{AA263750-87D7-46BB-A871-F0B1B4255430}"/>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224</xdr:row>
      <xdr:rowOff>82831</xdr:rowOff>
    </xdr:from>
    <xdr:to>
      <xdr:col>5</xdr:col>
      <xdr:colOff>553010</xdr:colOff>
      <xdr:row>234</xdr:row>
      <xdr:rowOff>82830</xdr:rowOff>
    </xdr:to>
    <xdr:sp macro="" textlink="">
      <xdr:nvSpPr>
        <xdr:cNvPr id="387" name="Abrir llave 31">
          <a:extLst>
            <a:ext uri="{FF2B5EF4-FFF2-40B4-BE49-F238E27FC236}">
              <a16:creationId xmlns:a16="http://schemas.microsoft.com/office/drawing/2014/main" id="{7A736F67-C80A-430D-8CA1-F47D0B16B151}"/>
            </a:ext>
            <a:ext uri="{147F2762-F138-4A5C-976F-8EAC2B608ADB}">
              <a16:predDERef xmlns:a16="http://schemas.microsoft.com/office/drawing/2014/main" pred="{F92708B4-F780-4E2E-AFD6-06540283B16E}"/>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237</xdr:row>
      <xdr:rowOff>163793</xdr:rowOff>
    </xdr:from>
    <xdr:to>
      <xdr:col>5</xdr:col>
      <xdr:colOff>494834</xdr:colOff>
      <xdr:row>247</xdr:row>
      <xdr:rowOff>163793</xdr:rowOff>
    </xdr:to>
    <xdr:sp macro="" textlink="">
      <xdr:nvSpPr>
        <xdr:cNvPr id="388" name="Abrir llave 32">
          <a:extLst>
            <a:ext uri="{FF2B5EF4-FFF2-40B4-BE49-F238E27FC236}">
              <a16:creationId xmlns:a16="http://schemas.microsoft.com/office/drawing/2014/main" id="{F09BF65E-7E9E-4250-9D83-82ECC94A40E1}"/>
            </a:ext>
            <a:ext uri="{147F2762-F138-4A5C-976F-8EAC2B608ADB}">
              <a16:predDERef xmlns:a16="http://schemas.microsoft.com/office/drawing/2014/main" pred="{7A736F67-C80A-430D-8CA1-F47D0B16B151}"/>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218</xdr:row>
      <xdr:rowOff>142875</xdr:rowOff>
    </xdr:from>
    <xdr:to>
      <xdr:col>10</xdr:col>
      <xdr:colOff>79375</xdr:colOff>
      <xdr:row>221</xdr:row>
      <xdr:rowOff>31751</xdr:rowOff>
    </xdr:to>
    <xdr:sp macro="" textlink="">
      <xdr:nvSpPr>
        <xdr:cNvPr id="389" name="CuadroTexto 114">
          <a:extLst>
            <a:ext uri="{FF2B5EF4-FFF2-40B4-BE49-F238E27FC236}">
              <a16:creationId xmlns:a16="http://schemas.microsoft.com/office/drawing/2014/main" id="{51C96A54-C0DE-4AA8-AC5E-FDDB9BE31CB3}"/>
            </a:ext>
            <a:ext uri="{147F2762-F138-4A5C-976F-8EAC2B608ADB}">
              <a16:predDERef xmlns:a16="http://schemas.microsoft.com/office/drawing/2014/main" pred="{F09BF65E-7E9E-4250-9D83-82ECC94A40E1}"/>
            </a:ext>
          </a:extLst>
        </xdr:cNvPr>
        <xdr:cNvSpPr txBox="1"/>
      </xdr:nvSpPr>
      <xdr:spPr>
        <a:xfrm>
          <a:off x="7591425" y="6534150"/>
          <a:ext cx="5375275" cy="8318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Posibilildad de perjuicio económico y reputacional </a:t>
          </a:r>
        </a:p>
      </xdr:txBody>
    </xdr:sp>
    <xdr:clientData/>
  </xdr:twoCellAnchor>
  <xdr:twoCellAnchor>
    <xdr:from>
      <xdr:col>5</xdr:col>
      <xdr:colOff>981075</xdr:colOff>
      <xdr:row>223</xdr:row>
      <xdr:rowOff>190500</xdr:rowOff>
    </xdr:from>
    <xdr:to>
      <xdr:col>7</xdr:col>
      <xdr:colOff>1619250</xdr:colOff>
      <xdr:row>229</xdr:row>
      <xdr:rowOff>104775</xdr:rowOff>
    </xdr:to>
    <xdr:sp macro="" textlink="">
      <xdr:nvSpPr>
        <xdr:cNvPr id="390" name="CuadroTexto 119">
          <a:extLst>
            <a:ext uri="{FF2B5EF4-FFF2-40B4-BE49-F238E27FC236}">
              <a16:creationId xmlns:a16="http://schemas.microsoft.com/office/drawing/2014/main" id="{30E04C24-07A6-46A0-A2EE-2AC7E6CC742D}"/>
            </a:ext>
            <a:ext uri="{147F2762-F138-4A5C-976F-8EAC2B608ADB}">
              <a16:predDERef xmlns:a16="http://schemas.microsoft.com/office/drawing/2014/main" pred="{51C96A54-C0DE-4AA8-AC5E-FDDB9BE31CB3}"/>
            </a:ext>
          </a:extLst>
        </xdr:cNvPr>
        <xdr:cNvSpPr txBox="1"/>
      </xdr:nvSpPr>
      <xdr:spPr>
        <a:xfrm>
          <a:off x="5438775" y="59902725"/>
          <a:ext cx="386715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la afectación en la seguridad y salud  de los servidores o por la interposición de  multas o sanciones por el incumplimiento normativo  </a:t>
          </a:r>
        </a:p>
      </xdr:txBody>
    </xdr:sp>
    <xdr:clientData/>
  </xdr:twoCellAnchor>
  <xdr:twoCellAnchor>
    <xdr:from>
      <xdr:col>5</xdr:col>
      <xdr:colOff>947739</xdr:colOff>
      <xdr:row>231</xdr:row>
      <xdr:rowOff>104775</xdr:rowOff>
    </xdr:from>
    <xdr:to>
      <xdr:col>7</xdr:col>
      <xdr:colOff>1590676</xdr:colOff>
      <xdr:row>235</xdr:row>
      <xdr:rowOff>49213</xdr:rowOff>
    </xdr:to>
    <xdr:sp macro="" textlink="">
      <xdr:nvSpPr>
        <xdr:cNvPr id="391" name="CuadroTexto 120">
          <a:extLst>
            <a:ext uri="{FF2B5EF4-FFF2-40B4-BE49-F238E27FC236}">
              <a16:creationId xmlns:a16="http://schemas.microsoft.com/office/drawing/2014/main" id="{62C33310-09FB-41E5-85F2-85511F28D64A}"/>
            </a:ext>
            <a:ext uri="{147F2762-F138-4A5C-976F-8EAC2B608ADB}">
              <a16:predDERef xmlns:a16="http://schemas.microsoft.com/office/drawing/2014/main" pred="{30E04C24-07A6-46A0-A2EE-2AC7E6CC742D}"/>
            </a:ext>
            <a:ext uri="{C183D7F6-B498-43B3-948B-1728B52AA6E4}">
              <adec:decorative xmlns:adec="http://schemas.microsoft.com/office/drawing/2017/decorative" val="1"/>
            </a:ext>
          </a:extLst>
        </xdr:cNvPr>
        <xdr:cNvSpPr txBox="1"/>
      </xdr:nvSpPr>
      <xdr:spPr>
        <a:xfrm>
          <a:off x="5405439" y="61750575"/>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619125</xdr:colOff>
      <xdr:row>238</xdr:row>
      <xdr:rowOff>142875</xdr:rowOff>
    </xdr:from>
    <xdr:to>
      <xdr:col>7</xdr:col>
      <xdr:colOff>1257300</xdr:colOff>
      <xdr:row>244</xdr:row>
      <xdr:rowOff>104775</xdr:rowOff>
    </xdr:to>
    <xdr:sp macro="" textlink="">
      <xdr:nvSpPr>
        <xdr:cNvPr id="392" name="CuadroTexto 121">
          <a:extLst>
            <a:ext uri="{FF2B5EF4-FFF2-40B4-BE49-F238E27FC236}">
              <a16:creationId xmlns:a16="http://schemas.microsoft.com/office/drawing/2014/main" id="{D0126D58-CA9C-4036-8EAD-C1AAA5E698D6}"/>
            </a:ext>
            <a:ext uri="{147F2762-F138-4A5C-976F-8EAC2B608ADB}">
              <a16:predDERef xmlns:a16="http://schemas.microsoft.com/office/drawing/2014/main" pred="{62C33310-09FB-41E5-85F2-85511F28D64A}"/>
            </a:ext>
          </a:extLst>
        </xdr:cNvPr>
        <xdr:cNvSpPr txBox="1"/>
      </xdr:nvSpPr>
      <xdr:spPr>
        <a:xfrm>
          <a:off x="5076825" y="63455550"/>
          <a:ext cx="386715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Debido a la insuficiente documentación o gestión para garantizar que se cumplan los requisitos minimos exigidos por la norma para el sistema de gestión de seguridad y la salud en el trabajo</a:t>
          </a:r>
        </a:p>
      </xdr:txBody>
    </xdr:sp>
    <xdr:clientData/>
  </xdr:twoCellAnchor>
  <xdr:twoCellAnchor>
    <xdr:from>
      <xdr:col>9</xdr:col>
      <xdr:colOff>409576</xdr:colOff>
      <xdr:row>238</xdr:row>
      <xdr:rowOff>179387</xdr:rowOff>
    </xdr:from>
    <xdr:to>
      <xdr:col>10</xdr:col>
      <xdr:colOff>2084388</xdr:colOff>
      <xdr:row>242</xdr:row>
      <xdr:rowOff>123825</xdr:rowOff>
    </xdr:to>
    <xdr:sp macro="" textlink="">
      <xdr:nvSpPr>
        <xdr:cNvPr id="393" name="CuadroTexto 123">
          <a:extLst>
            <a:ext uri="{FF2B5EF4-FFF2-40B4-BE49-F238E27FC236}">
              <a16:creationId xmlns:a16="http://schemas.microsoft.com/office/drawing/2014/main" id="{EBC2BFC8-229F-4937-8D13-E516083FC361}"/>
            </a:ext>
            <a:ext uri="{147F2762-F138-4A5C-976F-8EAC2B608ADB}">
              <a16:predDERef xmlns:a16="http://schemas.microsoft.com/office/drawing/2014/main" pred="{D0126D58-CA9C-4036-8EAD-C1AAA5E698D6}"/>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223</xdr:row>
      <xdr:rowOff>179388</xdr:rowOff>
    </xdr:from>
    <xdr:to>
      <xdr:col>10</xdr:col>
      <xdr:colOff>2187576</xdr:colOff>
      <xdr:row>227</xdr:row>
      <xdr:rowOff>123826</xdr:rowOff>
    </xdr:to>
    <xdr:sp macro="" textlink="">
      <xdr:nvSpPr>
        <xdr:cNvPr id="394" name="CuadroTexto 124">
          <a:extLst>
            <a:ext uri="{FF2B5EF4-FFF2-40B4-BE49-F238E27FC236}">
              <a16:creationId xmlns:a16="http://schemas.microsoft.com/office/drawing/2014/main" id="{02273971-3036-430D-BD55-2B4FE1F9318C}"/>
            </a:ext>
            <a:ext uri="{147F2762-F138-4A5C-976F-8EAC2B608ADB}">
              <a16:predDERef xmlns:a16="http://schemas.microsoft.com/office/drawing/2014/main" pred="{EBC2BFC8-229F-4937-8D13-E516083FC361}"/>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619125</xdr:colOff>
      <xdr:row>245</xdr:row>
      <xdr:rowOff>114300</xdr:rowOff>
    </xdr:from>
    <xdr:to>
      <xdr:col>7</xdr:col>
      <xdr:colOff>1257300</xdr:colOff>
      <xdr:row>247</xdr:row>
      <xdr:rowOff>57150</xdr:rowOff>
    </xdr:to>
    <xdr:sp macro="" textlink="">
      <xdr:nvSpPr>
        <xdr:cNvPr id="395" name="CuadroTexto 878">
          <a:extLst>
            <a:ext uri="{FF2B5EF4-FFF2-40B4-BE49-F238E27FC236}">
              <a16:creationId xmlns:a16="http://schemas.microsoft.com/office/drawing/2014/main" id="{7CA74EF5-06A6-4BA4-9A39-033E0ADF5BEF}"/>
            </a:ext>
            <a:ext uri="{147F2762-F138-4A5C-976F-8EAC2B608ADB}">
              <a16:predDERef xmlns:a16="http://schemas.microsoft.com/office/drawing/2014/main" pred="{02273971-3036-430D-BD55-2B4FE1F9318C}"/>
            </a:ext>
            <a:ext uri="{C183D7F6-B498-43B3-948B-1728B52AA6E4}">
              <adec:decorative xmlns:adec="http://schemas.microsoft.com/office/drawing/2017/decorative" val="1"/>
            </a:ext>
          </a:extLst>
        </xdr:cNvPr>
        <xdr:cNvSpPr txBox="1"/>
      </xdr:nvSpPr>
      <xdr:spPr>
        <a:xfrm>
          <a:off x="5076825" y="65151000"/>
          <a:ext cx="386715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76200</xdr:colOff>
      <xdr:row>209</xdr:row>
      <xdr:rowOff>190500</xdr:rowOff>
    </xdr:from>
    <xdr:to>
      <xdr:col>9</xdr:col>
      <xdr:colOff>2085975</xdr:colOff>
      <xdr:row>215</xdr:row>
      <xdr:rowOff>0</xdr:rowOff>
    </xdr:to>
    <xdr:sp macro="" textlink="">
      <xdr:nvSpPr>
        <xdr:cNvPr id="396" name="CuadroTexto 879">
          <a:extLst>
            <a:ext uri="{FF2B5EF4-FFF2-40B4-BE49-F238E27FC236}">
              <a16:creationId xmlns:a16="http://schemas.microsoft.com/office/drawing/2014/main" id="{DE0B0DCB-D3FE-4ED5-B395-3182373C8234}"/>
            </a:ext>
            <a:ext uri="{147F2762-F138-4A5C-976F-8EAC2B608ADB}">
              <a16:predDERef xmlns:a16="http://schemas.microsoft.com/office/drawing/2014/main" pred="{7CA74EF5-06A6-4BA4-9A39-033E0ADF5BEF}"/>
            </a:ext>
          </a:extLst>
        </xdr:cNvPr>
        <xdr:cNvSpPr txBox="1"/>
      </xdr:nvSpPr>
      <xdr:spPr>
        <a:xfrm>
          <a:off x="4533900" y="56540400"/>
          <a:ext cx="822960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Posibilildad de perjuicio económico y reputacional por la afectación en la seguridad y salud  de los servidores o por la interposición de  multas o sanciones por el incumplimiento normativo. Debido a la insuficiente documentación o gestión para garantizar que se cumplan los requisitos minimos exigidos por la norma para el sistema de gestión de seguridad y la salud en el trabajo</a:t>
          </a:r>
        </a:p>
      </xdr:txBody>
    </xdr:sp>
    <xdr:clientData/>
  </xdr:twoCellAnchor>
  <xdr:twoCellAnchor>
    <xdr:from>
      <xdr:col>5</xdr:col>
      <xdr:colOff>47625</xdr:colOff>
      <xdr:row>216</xdr:row>
      <xdr:rowOff>123825</xdr:rowOff>
    </xdr:from>
    <xdr:to>
      <xdr:col>9</xdr:col>
      <xdr:colOff>2066925</xdr:colOff>
      <xdr:row>218</xdr:row>
      <xdr:rowOff>0</xdr:rowOff>
    </xdr:to>
    <xdr:sp macro="" textlink="">
      <xdr:nvSpPr>
        <xdr:cNvPr id="397" name="CuadroTexto 880">
          <a:extLst>
            <a:ext uri="{FF2B5EF4-FFF2-40B4-BE49-F238E27FC236}">
              <a16:creationId xmlns:a16="http://schemas.microsoft.com/office/drawing/2014/main" id="{1FC04469-3B6D-4116-91E8-589285D7AF07}"/>
            </a:ext>
            <a:ext uri="{147F2762-F138-4A5C-976F-8EAC2B608ADB}">
              <a16:predDERef xmlns:a16="http://schemas.microsoft.com/office/drawing/2014/main" pred="{DE0B0DCB-D3FE-4ED5-B395-3182373C8234}"/>
            </a:ext>
            <a:ext uri="{C183D7F6-B498-43B3-948B-1728B52AA6E4}">
              <adec:decorative xmlns:adec="http://schemas.microsoft.com/office/drawing/2017/decorative" val="1"/>
            </a:ext>
          </a:extLst>
        </xdr:cNvPr>
        <xdr:cNvSpPr txBox="1"/>
      </xdr:nvSpPr>
      <xdr:spPr>
        <a:xfrm>
          <a:off x="4505325" y="58169175"/>
          <a:ext cx="8239125"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842963</xdr:colOff>
      <xdr:row>203</xdr:row>
      <xdr:rowOff>33338</xdr:rowOff>
    </xdr:from>
    <xdr:to>
      <xdr:col>9</xdr:col>
      <xdr:colOff>390525</xdr:colOff>
      <xdr:row>206</xdr:row>
      <xdr:rowOff>25401</xdr:rowOff>
    </xdr:to>
    <xdr:sp macro="" textlink="">
      <xdr:nvSpPr>
        <xdr:cNvPr id="398" name="CuadroTexto 881">
          <a:extLst>
            <a:ext uri="{FF2B5EF4-FFF2-40B4-BE49-F238E27FC236}">
              <a16:creationId xmlns:a16="http://schemas.microsoft.com/office/drawing/2014/main" id="{F115A7CF-8B03-4B7E-8DBD-D7D68D46E15F}"/>
            </a:ext>
            <a:ext uri="{147F2762-F138-4A5C-976F-8EAC2B608ADB}">
              <a16:predDERef xmlns:a16="http://schemas.microsoft.com/office/drawing/2014/main" pred="{1FC04469-3B6D-4116-91E8-589285D7AF07}"/>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206</xdr:row>
      <xdr:rowOff>233363</xdr:rowOff>
    </xdr:from>
    <xdr:to>
      <xdr:col>9</xdr:col>
      <xdr:colOff>376238</xdr:colOff>
      <xdr:row>208</xdr:row>
      <xdr:rowOff>153988</xdr:rowOff>
    </xdr:to>
    <xdr:sp macro="" textlink="">
      <xdr:nvSpPr>
        <xdr:cNvPr id="399" name="CuadroTexto 882">
          <a:extLst>
            <a:ext uri="{FF2B5EF4-FFF2-40B4-BE49-F238E27FC236}">
              <a16:creationId xmlns:a16="http://schemas.microsoft.com/office/drawing/2014/main" id="{21721432-BED4-446C-8829-BB5496FFD0E9}"/>
            </a:ext>
            <a:ext uri="{147F2762-F138-4A5C-976F-8EAC2B608ADB}">
              <a16:predDERef xmlns:a16="http://schemas.microsoft.com/office/drawing/2014/main" pred="{F115A7CF-8B03-4B7E-8DBD-D7D68D46E15F}"/>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776289</xdr:colOff>
      <xdr:row>204</xdr:row>
      <xdr:rowOff>300039</xdr:rowOff>
    </xdr:from>
    <xdr:to>
      <xdr:col>11</xdr:col>
      <xdr:colOff>85726</xdr:colOff>
      <xdr:row>207</xdr:row>
      <xdr:rowOff>30164</xdr:rowOff>
    </xdr:to>
    <xdr:sp macro="" textlink="">
      <xdr:nvSpPr>
        <xdr:cNvPr id="401" name="CuadroTexto 884">
          <a:extLst>
            <a:ext uri="{FF2B5EF4-FFF2-40B4-BE49-F238E27FC236}">
              <a16:creationId xmlns:a16="http://schemas.microsoft.com/office/drawing/2014/main" id="{59C9FF2F-D487-4760-AB7C-0EDBC9487244}"/>
            </a:ext>
            <a:ext uri="{147F2762-F138-4A5C-976F-8EAC2B608ADB}">
              <a16:predDERef xmlns:a16="http://schemas.microsoft.com/office/drawing/2014/main" pred="{7ABCE9C0-835C-472E-A0DF-D6C4130ED91E}"/>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508000</xdr:colOff>
      <xdr:row>270</xdr:row>
      <xdr:rowOff>165100</xdr:rowOff>
    </xdr:from>
    <xdr:to>
      <xdr:col>6</xdr:col>
      <xdr:colOff>723900</xdr:colOff>
      <xdr:row>271</xdr:row>
      <xdr:rowOff>368300</xdr:rowOff>
    </xdr:to>
    <xdr:sp macro="" textlink="">
      <xdr:nvSpPr>
        <xdr:cNvPr id="402" name="CuadroTexto 5">
          <a:extLst>
            <a:ext uri="{FF2B5EF4-FFF2-40B4-BE49-F238E27FC236}">
              <a16:creationId xmlns:a16="http://schemas.microsoft.com/office/drawing/2014/main" id="{29FF7274-3E99-4219-91AA-35EDE09855C9}"/>
            </a:ext>
            <a:ext uri="{147F2762-F138-4A5C-976F-8EAC2B608ADB}">
              <a16:predDERef xmlns:a16="http://schemas.microsoft.com/office/drawing/2014/main" pred="{59C9FF2F-D487-4760-AB7C-0EDBC9487244}"/>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254</xdr:row>
      <xdr:rowOff>187325</xdr:rowOff>
    </xdr:from>
    <xdr:to>
      <xdr:col>6</xdr:col>
      <xdr:colOff>266700</xdr:colOff>
      <xdr:row>255</xdr:row>
      <xdr:rowOff>377825</xdr:rowOff>
    </xdr:to>
    <xdr:sp macro="" textlink="">
      <xdr:nvSpPr>
        <xdr:cNvPr id="403" name="CuadroTexto 6">
          <a:extLst>
            <a:ext uri="{FF2B5EF4-FFF2-40B4-BE49-F238E27FC236}">
              <a16:creationId xmlns:a16="http://schemas.microsoft.com/office/drawing/2014/main" id="{8676BBBD-BBAC-44B8-9908-8F965B1CB51A}"/>
            </a:ext>
            <a:ext uri="{147F2762-F138-4A5C-976F-8EAC2B608ADB}">
              <a16:predDERef xmlns:a16="http://schemas.microsoft.com/office/drawing/2014/main" pred="{29FF7274-3E99-4219-91AA-35EDE09855C9}"/>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295</xdr:row>
      <xdr:rowOff>128494</xdr:rowOff>
    </xdr:from>
    <xdr:to>
      <xdr:col>11</xdr:col>
      <xdr:colOff>174812</xdr:colOff>
      <xdr:row>297</xdr:row>
      <xdr:rowOff>115794</xdr:rowOff>
    </xdr:to>
    <xdr:sp macro="" textlink="">
      <xdr:nvSpPr>
        <xdr:cNvPr id="404" name="CuadroTexto 7">
          <a:extLst>
            <a:ext uri="{FF2B5EF4-FFF2-40B4-BE49-F238E27FC236}">
              <a16:creationId xmlns:a16="http://schemas.microsoft.com/office/drawing/2014/main" id="{711FD25F-3651-4071-BE4E-E5225572FFE3}"/>
            </a:ext>
            <a:ext uri="{147F2762-F138-4A5C-976F-8EAC2B608ADB}">
              <a16:predDERef xmlns:a16="http://schemas.microsoft.com/office/drawing/2014/main" pred="{8676BBBD-BBAC-44B8-9908-8F965B1CB51A}"/>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260</xdr:row>
      <xdr:rowOff>418354</xdr:rowOff>
    </xdr:from>
    <xdr:to>
      <xdr:col>4</xdr:col>
      <xdr:colOff>686360</xdr:colOff>
      <xdr:row>265</xdr:row>
      <xdr:rowOff>587375</xdr:rowOff>
    </xdr:to>
    <xdr:sp macro="" textlink="">
      <xdr:nvSpPr>
        <xdr:cNvPr id="405" name="Abrir llave 29">
          <a:extLst>
            <a:ext uri="{FF2B5EF4-FFF2-40B4-BE49-F238E27FC236}">
              <a16:creationId xmlns:a16="http://schemas.microsoft.com/office/drawing/2014/main" id="{9A4193ED-206D-4696-BE99-1E25658B1773}"/>
            </a:ext>
            <a:ext uri="{147F2762-F138-4A5C-976F-8EAC2B608ADB}">
              <a16:predDERef xmlns:a16="http://schemas.microsoft.com/office/drawing/2014/main" pred="{711FD25F-3651-4071-BE4E-E5225572FFE3}"/>
            </a:ext>
            <a:ext uri="{C183D7F6-B498-43B3-948B-1728B52AA6E4}">
              <adec:decorative xmlns:adec="http://schemas.microsoft.com/office/drawing/2017/decorative" val="1"/>
            </a:ext>
          </a:extLst>
        </xdr:cNvPr>
        <xdr:cNvSpPr/>
      </xdr:nvSpPr>
      <xdr:spPr>
        <a:xfrm>
          <a:off x="3904502" y="3304429"/>
          <a:ext cx="410883" cy="2197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255</xdr:row>
      <xdr:rowOff>147265</xdr:rowOff>
    </xdr:from>
    <xdr:to>
      <xdr:col>4</xdr:col>
      <xdr:colOff>633319</xdr:colOff>
      <xdr:row>260</xdr:row>
      <xdr:rowOff>91235</xdr:rowOff>
    </xdr:to>
    <xdr:sp macro="" textlink="">
      <xdr:nvSpPr>
        <xdr:cNvPr id="406" name="Abrir llave 30">
          <a:extLst>
            <a:ext uri="{FF2B5EF4-FFF2-40B4-BE49-F238E27FC236}">
              <a16:creationId xmlns:a16="http://schemas.microsoft.com/office/drawing/2014/main" id="{665FF795-A949-40A4-B5AD-FD45FCCAD6A6}"/>
            </a:ext>
            <a:ext uri="{147F2762-F138-4A5C-976F-8EAC2B608ADB}">
              <a16:predDERef xmlns:a16="http://schemas.microsoft.com/office/drawing/2014/main" pred="{9A4193ED-206D-4696-BE99-1E25658B1773}"/>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275</xdr:row>
      <xdr:rowOff>82831</xdr:rowOff>
    </xdr:from>
    <xdr:to>
      <xdr:col>5</xdr:col>
      <xdr:colOff>553010</xdr:colOff>
      <xdr:row>285</xdr:row>
      <xdr:rowOff>82830</xdr:rowOff>
    </xdr:to>
    <xdr:sp macro="" textlink="">
      <xdr:nvSpPr>
        <xdr:cNvPr id="407" name="Abrir llave 31">
          <a:extLst>
            <a:ext uri="{FF2B5EF4-FFF2-40B4-BE49-F238E27FC236}">
              <a16:creationId xmlns:a16="http://schemas.microsoft.com/office/drawing/2014/main" id="{22A8D805-3F80-47DB-BF86-50F8827E5815}"/>
            </a:ext>
            <a:ext uri="{147F2762-F138-4A5C-976F-8EAC2B608ADB}">
              <a16:predDERef xmlns:a16="http://schemas.microsoft.com/office/drawing/2014/main" pred="{665FF795-A949-40A4-B5AD-FD45FCCAD6A6}"/>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288</xdr:row>
      <xdr:rowOff>163793</xdr:rowOff>
    </xdr:from>
    <xdr:to>
      <xdr:col>5</xdr:col>
      <xdr:colOff>494834</xdr:colOff>
      <xdr:row>298</xdr:row>
      <xdr:rowOff>163793</xdr:rowOff>
    </xdr:to>
    <xdr:sp macro="" textlink="">
      <xdr:nvSpPr>
        <xdr:cNvPr id="408" name="Abrir llave 32">
          <a:extLst>
            <a:ext uri="{FF2B5EF4-FFF2-40B4-BE49-F238E27FC236}">
              <a16:creationId xmlns:a16="http://schemas.microsoft.com/office/drawing/2014/main" id="{B7B6E8F4-5FC2-405E-9400-F8C4E9630F7C}"/>
            </a:ext>
            <a:ext uri="{147F2762-F138-4A5C-976F-8EAC2B608ADB}">
              <a16:predDERef xmlns:a16="http://schemas.microsoft.com/office/drawing/2014/main" pred="{22A8D805-3F80-47DB-BF86-50F8827E5815}"/>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1238250</xdr:colOff>
      <xdr:row>269</xdr:row>
      <xdr:rowOff>142875</xdr:rowOff>
    </xdr:from>
    <xdr:to>
      <xdr:col>10</xdr:col>
      <xdr:colOff>79375</xdr:colOff>
      <xdr:row>272</xdr:row>
      <xdr:rowOff>31751</xdr:rowOff>
    </xdr:to>
    <xdr:sp macro="" textlink="">
      <xdr:nvSpPr>
        <xdr:cNvPr id="409" name="CuadroTexto 114">
          <a:extLst>
            <a:ext uri="{FF2B5EF4-FFF2-40B4-BE49-F238E27FC236}">
              <a16:creationId xmlns:a16="http://schemas.microsoft.com/office/drawing/2014/main" id="{4B065889-3310-4F06-A543-341100D0388E}"/>
            </a:ext>
            <a:ext uri="{147F2762-F138-4A5C-976F-8EAC2B608ADB}">
              <a16:predDERef xmlns:a16="http://schemas.microsoft.com/office/drawing/2014/main" pred="{B7B6E8F4-5FC2-405E-9400-F8C4E9630F7C}"/>
            </a:ext>
          </a:extLst>
        </xdr:cNvPr>
        <xdr:cNvSpPr txBox="1"/>
      </xdr:nvSpPr>
      <xdr:spPr>
        <a:xfrm>
          <a:off x="7591425" y="6534150"/>
          <a:ext cx="5375275" cy="8318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Posibilidad de afectación reputacional</a:t>
          </a:r>
        </a:p>
      </xdr:txBody>
    </xdr:sp>
    <xdr:clientData/>
  </xdr:twoCellAnchor>
  <xdr:twoCellAnchor>
    <xdr:from>
      <xdr:col>5</xdr:col>
      <xdr:colOff>984250</xdr:colOff>
      <xdr:row>274</xdr:row>
      <xdr:rowOff>190499</xdr:rowOff>
    </xdr:from>
    <xdr:to>
      <xdr:col>7</xdr:col>
      <xdr:colOff>1619250</xdr:colOff>
      <xdr:row>278</xdr:row>
      <xdr:rowOff>134937</xdr:rowOff>
    </xdr:to>
    <xdr:sp macro="" textlink="">
      <xdr:nvSpPr>
        <xdr:cNvPr id="410" name="CuadroTexto 119">
          <a:extLst>
            <a:ext uri="{FF2B5EF4-FFF2-40B4-BE49-F238E27FC236}">
              <a16:creationId xmlns:a16="http://schemas.microsoft.com/office/drawing/2014/main" id="{9E81DD94-ED9C-43D3-B1BB-4EA17CF67097}"/>
            </a:ext>
            <a:ext uri="{147F2762-F138-4A5C-976F-8EAC2B608ADB}">
              <a16:predDERef xmlns:a16="http://schemas.microsoft.com/office/drawing/2014/main" pred="{4B065889-3310-4F06-A543-341100D0388E}"/>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la baja implementación de estratégias de bienestar y desarrollo </a:t>
          </a:r>
        </a:p>
      </xdr:txBody>
    </xdr:sp>
    <xdr:clientData/>
  </xdr:twoCellAnchor>
  <xdr:twoCellAnchor>
    <xdr:from>
      <xdr:col>5</xdr:col>
      <xdr:colOff>985839</xdr:colOff>
      <xdr:row>280</xdr:row>
      <xdr:rowOff>104775</xdr:rowOff>
    </xdr:from>
    <xdr:to>
      <xdr:col>7</xdr:col>
      <xdr:colOff>1628776</xdr:colOff>
      <xdr:row>284</xdr:row>
      <xdr:rowOff>49213</xdr:rowOff>
    </xdr:to>
    <xdr:sp macro="" textlink="">
      <xdr:nvSpPr>
        <xdr:cNvPr id="411" name="CuadroTexto 120">
          <a:extLst>
            <a:ext uri="{FF2B5EF4-FFF2-40B4-BE49-F238E27FC236}">
              <a16:creationId xmlns:a16="http://schemas.microsoft.com/office/drawing/2014/main" id="{98717F15-16B1-4B7D-A353-32CE62AD9C05}"/>
            </a:ext>
            <a:ext uri="{147F2762-F138-4A5C-976F-8EAC2B608ADB}">
              <a16:predDERef xmlns:a16="http://schemas.microsoft.com/office/drawing/2014/main" pred="{9E81DD94-ED9C-43D3-B1BB-4EA17CF67097}"/>
            </a:ext>
            <a:ext uri="{C183D7F6-B498-43B3-948B-1728B52AA6E4}">
              <adec:decorative xmlns:adec="http://schemas.microsoft.com/office/drawing/2017/decorative" val="1"/>
            </a:ext>
          </a:extLst>
        </xdr:cNvPr>
        <xdr:cNvSpPr txBox="1"/>
      </xdr:nvSpPr>
      <xdr:spPr>
        <a:xfrm>
          <a:off x="5443539" y="9372600"/>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289</xdr:row>
      <xdr:rowOff>146050</xdr:rowOff>
    </xdr:from>
    <xdr:to>
      <xdr:col>7</xdr:col>
      <xdr:colOff>1257301</xdr:colOff>
      <xdr:row>293</xdr:row>
      <xdr:rowOff>90488</xdr:rowOff>
    </xdr:to>
    <xdr:sp macro="" textlink="">
      <xdr:nvSpPr>
        <xdr:cNvPr id="412" name="CuadroTexto 121">
          <a:extLst>
            <a:ext uri="{FF2B5EF4-FFF2-40B4-BE49-F238E27FC236}">
              <a16:creationId xmlns:a16="http://schemas.microsoft.com/office/drawing/2014/main" id="{C72AD1CE-6473-43BC-AEE0-032303CAE049}"/>
            </a:ext>
            <a:ext uri="{147F2762-F138-4A5C-976F-8EAC2B608ADB}">
              <a16:predDERef xmlns:a16="http://schemas.microsoft.com/office/drawing/2014/main" pred="{98717F15-16B1-4B7D-A353-32CE62AD9C05}"/>
            </a:ext>
          </a:extLst>
        </xdr:cNvPr>
        <xdr:cNvSpPr txBox="1"/>
      </xdr:nvSpPr>
      <xdr:spPr>
        <a:xfrm>
          <a:off x="5072064" y="11557000"/>
          <a:ext cx="38719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Debido a la deficiencia de planificación o ausencia de controles</a:t>
          </a:r>
        </a:p>
      </xdr:txBody>
    </xdr:sp>
    <xdr:clientData/>
  </xdr:twoCellAnchor>
  <xdr:twoCellAnchor>
    <xdr:from>
      <xdr:col>9</xdr:col>
      <xdr:colOff>409576</xdr:colOff>
      <xdr:row>289</xdr:row>
      <xdr:rowOff>179387</xdr:rowOff>
    </xdr:from>
    <xdr:to>
      <xdr:col>10</xdr:col>
      <xdr:colOff>2084388</xdr:colOff>
      <xdr:row>293</xdr:row>
      <xdr:rowOff>123825</xdr:rowOff>
    </xdr:to>
    <xdr:sp macro="" textlink="">
      <xdr:nvSpPr>
        <xdr:cNvPr id="413" name="CuadroTexto 123">
          <a:extLst>
            <a:ext uri="{FF2B5EF4-FFF2-40B4-BE49-F238E27FC236}">
              <a16:creationId xmlns:a16="http://schemas.microsoft.com/office/drawing/2014/main" id="{F4B096C2-0AFE-437E-9BC2-6084736FA745}"/>
            </a:ext>
            <a:ext uri="{147F2762-F138-4A5C-976F-8EAC2B608ADB}">
              <a16:predDERef xmlns:a16="http://schemas.microsoft.com/office/drawing/2014/main" pred="{C72AD1CE-6473-43BC-AEE0-032303CAE049}"/>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9</xdr:col>
      <xdr:colOff>512764</xdr:colOff>
      <xdr:row>274</xdr:row>
      <xdr:rowOff>179388</xdr:rowOff>
    </xdr:from>
    <xdr:to>
      <xdr:col>10</xdr:col>
      <xdr:colOff>2187576</xdr:colOff>
      <xdr:row>278</xdr:row>
      <xdr:rowOff>123826</xdr:rowOff>
    </xdr:to>
    <xdr:sp macro="" textlink="">
      <xdr:nvSpPr>
        <xdr:cNvPr id="414" name="CuadroTexto 124">
          <a:extLst>
            <a:ext uri="{FF2B5EF4-FFF2-40B4-BE49-F238E27FC236}">
              <a16:creationId xmlns:a16="http://schemas.microsoft.com/office/drawing/2014/main" id="{7A8DEB90-3340-4A7D-85E5-9D34742E9B3D}"/>
            </a:ext>
            <a:ext uri="{147F2762-F138-4A5C-976F-8EAC2B608ADB}">
              <a16:predDERef xmlns:a16="http://schemas.microsoft.com/office/drawing/2014/main" pred="{F4B096C2-0AFE-437E-9BC2-6084736FA745}"/>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614364</xdr:colOff>
      <xdr:row>294</xdr:row>
      <xdr:rowOff>138113</xdr:rowOff>
    </xdr:from>
    <xdr:to>
      <xdr:col>7</xdr:col>
      <xdr:colOff>1257301</xdr:colOff>
      <xdr:row>298</xdr:row>
      <xdr:rowOff>58738</xdr:rowOff>
    </xdr:to>
    <xdr:sp macro="" textlink="">
      <xdr:nvSpPr>
        <xdr:cNvPr id="415" name="CuadroTexto 878">
          <a:extLst>
            <a:ext uri="{FF2B5EF4-FFF2-40B4-BE49-F238E27FC236}">
              <a16:creationId xmlns:a16="http://schemas.microsoft.com/office/drawing/2014/main" id="{F4C53042-EEBB-4988-9E90-8772694B9C08}"/>
            </a:ext>
            <a:ext uri="{147F2762-F138-4A5C-976F-8EAC2B608ADB}">
              <a16:predDERef xmlns:a16="http://schemas.microsoft.com/office/drawing/2014/main" pred="{7A8DEB90-3340-4A7D-85E5-9D34742E9B3D}"/>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47625</xdr:colOff>
      <xdr:row>260</xdr:row>
      <xdr:rowOff>161925</xdr:rowOff>
    </xdr:from>
    <xdr:to>
      <xdr:col>7</xdr:col>
      <xdr:colOff>1800225</xdr:colOff>
      <xdr:row>265</xdr:row>
      <xdr:rowOff>38100</xdr:rowOff>
    </xdr:to>
    <xdr:sp macro="" textlink="">
      <xdr:nvSpPr>
        <xdr:cNvPr id="416" name="CuadroTexto 879">
          <a:extLst>
            <a:ext uri="{FF2B5EF4-FFF2-40B4-BE49-F238E27FC236}">
              <a16:creationId xmlns:a16="http://schemas.microsoft.com/office/drawing/2014/main" id="{BC49F2DB-A96C-473F-8DA4-EAB1485D9DE2}"/>
            </a:ext>
            <a:ext uri="{147F2762-F138-4A5C-976F-8EAC2B608ADB}">
              <a16:predDERef xmlns:a16="http://schemas.microsoft.com/office/drawing/2014/main" pred="{F4C53042-EEBB-4988-9E90-8772694B9C08}"/>
            </a:ext>
          </a:extLst>
        </xdr:cNvPr>
        <xdr:cNvSpPr txBox="1"/>
      </xdr:nvSpPr>
      <xdr:spPr>
        <a:xfrm>
          <a:off x="4505325" y="69370575"/>
          <a:ext cx="498157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Posibilidad de afectación reputacional por la baja implementación de estratégias de bienestar y desarrollo. Debido a la deficiencia de planificación o ausencia de controles</a:t>
          </a:r>
        </a:p>
      </xdr:txBody>
    </xdr:sp>
    <xdr:clientData/>
  </xdr:twoCellAnchor>
  <xdr:twoCellAnchor>
    <xdr:from>
      <xdr:col>5</xdr:col>
      <xdr:colOff>76200</xdr:colOff>
      <xdr:row>266</xdr:row>
      <xdr:rowOff>57150</xdr:rowOff>
    </xdr:from>
    <xdr:to>
      <xdr:col>7</xdr:col>
      <xdr:colOff>1800225</xdr:colOff>
      <xdr:row>267</xdr:row>
      <xdr:rowOff>104775</xdr:rowOff>
    </xdr:to>
    <xdr:sp macro="" textlink="">
      <xdr:nvSpPr>
        <xdr:cNvPr id="417" name="CuadroTexto 880">
          <a:extLst>
            <a:ext uri="{FF2B5EF4-FFF2-40B4-BE49-F238E27FC236}">
              <a16:creationId xmlns:a16="http://schemas.microsoft.com/office/drawing/2014/main" id="{1733057B-688A-4F75-8636-258919E5802F}"/>
            </a:ext>
            <a:ext uri="{147F2762-F138-4A5C-976F-8EAC2B608ADB}">
              <a16:predDERef xmlns:a16="http://schemas.microsoft.com/office/drawing/2014/main" pred="{BC49F2DB-A96C-473F-8DA4-EAB1485D9DE2}"/>
            </a:ext>
            <a:ext uri="{C183D7F6-B498-43B3-948B-1728B52AA6E4}">
              <adec:decorative xmlns:adec="http://schemas.microsoft.com/office/drawing/2017/decorative" val="1"/>
            </a:ext>
          </a:extLst>
        </xdr:cNvPr>
        <xdr:cNvSpPr txBox="1"/>
      </xdr:nvSpPr>
      <xdr:spPr>
        <a:xfrm>
          <a:off x="4533900" y="70723125"/>
          <a:ext cx="49530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842963</xdr:colOff>
      <xdr:row>254</xdr:row>
      <xdr:rowOff>33338</xdr:rowOff>
    </xdr:from>
    <xdr:to>
      <xdr:col>9</xdr:col>
      <xdr:colOff>390525</xdr:colOff>
      <xdr:row>257</xdr:row>
      <xdr:rowOff>25401</xdr:rowOff>
    </xdr:to>
    <xdr:sp macro="" textlink="">
      <xdr:nvSpPr>
        <xdr:cNvPr id="418" name="CuadroTexto 881">
          <a:extLst>
            <a:ext uri="{FF2B5EF4-FFF2-40B4-BE49-F238E27FC236}">
              <a16:creationId xmlns:a16="http://schemas.microsoft.com/office/drawing/2014/main" id="{123CBE96-EDA8-475A-9071-7BBBACC3831C}"/>
            </a:ext>
            <a:ext uri="{147F2762-F138-4A5C-976F-8EAC2B608ADB}">
              <a16:predDERef xmlns:a16="http://schemas.microsoft.com/office/drawing/2014/main" pred="{1733057B-688A-4F75-8636-258919E5802F}"/>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257</xdr:row>
      <xdr:rowOff>233363</xdr:rowOff>
    </xdr:from>
    <xdr:to>
      <xdr:col>9</xdr:col>
      <xdr:colOff>376238</xdr:colOff>
      <xdr:row>259</xdr:row>
      <xdr:rowOff>153988</xdr:rowOff>
    </xdr:to>
    <xdr:sp macro="" textlink="">
      <xdr:nvSpPr>
        <xdr:cNvPr id="419" name="CuadroTexto 882">
          <a:extLst>
            <a:ext uri="{FF2B5EF4-FFF2-40B4-BE49-F238E27FC236}">
              <a16:creationId xmlns:a16="http://schemas.microsoft.com/office/drawing/2014/main" id="{C642DF56-28C3-4975-B281-2B2CB21C6418}"/>
            </a:ext>
            <a:ext uri="{147F2762-F138-4A5C-976F-8EAC2B608ADB}">
              <a16:predDERef xmlns:a16="http://schemas.microsoft.com/office/drawing/2014/main" pred="{123CBE96-EDA8-475A-9071-7BBBACC3831C}"/>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7</xdr:col>
      <xdr:colOff>2576514</xdr:colOff>
      <xdr:row>260</xdr:row>
      <xdr:rowOff>214313</xdr:rowOff>
    </xdr:from>
    <xdr:to>
      <xdr:col>10</xdr:col>
      <xdr:colOff>1247776</xdr:colOff>
      <xdr:row>262</xdr:row>
      <xdr:rowOff>234951</xdr:rowOff>
    </xdr:to>
    <xdr:sp macro="" textlink="">
      <xdr:nvSpPr>
        <xdr:cNvPr id="420" name="CuadroTexto 883">
          <a:extLst>
            <a:ext uri="{FF2B5EF4-FFF2-40B4-BE49-F238E27FC236}">
              <a16:creationId xmlns:a16="http://schemas.microsoft.com/office/drawing/2014/main" id="{B7E5E875-95CC-411D-A9F5-F3CF1256712D}"/>
            </a:ext>
            <a:ext uri="{147F2762-F138-4A5C-976F-8EAC2B608ADB}">
              <a16:predDERef xmlns:a16="http://schemas.microsoft.com/office/drawing/2014/main" pred="{C642DF56-28C3-4975-B281-2B2CB21C6418}"/>
            </a:ext>
            <a:ext uri="{C183D7F6-B498-43B3-948B-1728B52AA6E4}">
              <adec:decorative xmlns:adec="http://schemas.microsoft.com/office/drawing/2017/decorative" val="1"/>
            </a:ext>
          </a:extLst>
        </xdr:cNvPr>
        <xdr:cNvSpPr txBox="1"/>
      </xdr:nvSpPr>
      <xdr:spPr>
        <a:xfrm>
          <a:off x="10263189" y="69422963"/>
          <a:ext cx="3871912" cy="496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9</xdr:col>
      <xdr:colOff>776289</xdr:colOff>
      <xdr:row>255</xdr:row>
      <xdr:rowOff>300039</xdr:rowOff>
    </xdr:from>
    <xdr:to>
      <xdr:col>11</xdr:col>
      <xdr:colOff>85726</xdr:colOff>
      <xdr:row>258</xdr:row>
      <xdr:rowOff>30164</xdr:rowOff>
    </xdr:to>
    <xdr:sp macro="" textlink="">
      <xdr:nvSpPr>
        <xdr:cNvPr id="421" name="CuadroTexto 884">
          <a:extLst>
            <a:ext uri="{FF2B5EF4-FFF2-40B4-BE49-F238E27FC236}">
              <a16:creationId xmlns:a16="http://schemas.microsoft.com/office/drawing/2014/main" id="{1CA69143-77FE-4302-AD32-295EBE87AF78}"/>
            </a:ext>
            <a:ext uri="{147F2762-F138-4A5C-976F-8EAC2B608ADB}">
              <a16:predDERef xmlns:a16="http://schemas.microsoft.com/office/drawing/2014/main" pred="{B7E5E875-95CC-411D-A9F5-F3CF1256712D}"/>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508000</xdr:colOff>
      <xdr:row>320</xdr:row>
      <xdr:rowOff>165100</xdr:rowOff>
    </xdr:from>
    <xdr:to>
      <xdr:col>6</xdr:col>
      <xdr:colOff>723900</xdr:colOff>
      <xdr:row>321</xdr:row>
      <xdr:rowOff>368300</xdr:rowOff>
    </xdr:to>
    <xdr:sp macro="" textlink="">
      <xdr:nvSpPr>
        <xdr:cNvPr id="422" name="CuadroTexto 5">
          <a:extLst>
            <a:ext uri="{FF2B5EF4-FFF2-40B4-BE49-F238E27FC236}">
              <a16:creationId xmlns:a16="http://schemas.microsoft.com/office/drawing/2014/main" id="{A7E53470-EFE3-4BC6-9EE7-F6A99F73DA95}"/>
            </a:ext>
            <a:ext uri="{147F2762-F138-4A5C-976F-8EAC2B608ADB}">
              <a16:predDERef xmlns:a16="http://schemas.microsoft.com/office/drawing/2014/main" pred="{1CA69143-77FE-4302-AD32-295EBE87AF78}"/>
            </a:ext>
          </a:extLst>
        </xdr:cNvPr>
        <xdr:cNvSpPr txBox="1"/>
      </xdr:nvSpPr>
      <xdr:spPr>
        <a:xfrm>
          <a:off x="4965700" y="6804025"/>
          <a:ext cx="2111375" cy="4413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IMPACTO</a:t>
          </a:r>
        </a:p>
      </xdr:txBody>
    </xdr:sp>
    <xdr:clientData/>
  </xdr:twoCellAnchor>
  <xdr:twoCellAnchor>
    <xdr:from>
      <xdr:col>5</xdr:col>
      <xdr:colOff>42863</xdr:colOff>
      <xdr:row>304</xdr:row>
      <xdr:rowOff>187325</xdr:rowOff>
    </xdr:from>
    <xdr:to>
      <xdr:col>6</xdr:col>
      <xdr:colOff>266700</xdr:colOff>
      <xdr:row>305</xdr:row>
      <xdr:rowOff>377825</xdr:rowOff>
    </xdr:to>
    <xdr:sp macro="" textlink="">
      <xdr:nvSpPr>
        <xdr:cNvPr id="423" name="CuadroTexto 6">
          <a:extLst>
            <a:ext uri="{FF2B5EF4-FFF2-40B4-BE49-F238E27FC236}">
              <a16:creationId xmlns:a16="http://schemas.microsoft.com/office/drawing/2014/main" id="{C3367313-D9CD-4DA6-A7A7-0A8A714C70FC}"/>
            </a:ext>
            <a:ext uri="{147F2762-F138-4A5C-976F-8EAC2B608ADB}">
              <a16:predDERef xmlns:a16="http://schemas.microsoft.com/office/drawing/2014/main" pred="{A7E53470-EFE3-4BC6-9EE7-F6A99F73DA95}"/>
            </a:ext>
          </a:extLst>
        </xdr:cNvPr>
        <xdr:cNvSpPr txBox="1"/>
      </xdr:nvSpPr>
      <xdr:spPr>
        <a:xfrm>
          <a:off x="4500563" y="663575"/>
          <a:ext cx="2119312" cy="4286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EFECTOS</a:t>
          </a:r>
        </a:p>
      </xdr:txBody>
    </xdr:sp>
    <xdr:clientData/>
  </xdr:twoCellAnchor>
  <xdr:twoCellAnchor>
    <xdr:from>
      <xdr:col>10</xdr:col>
      <xdr:colOff>414618</xdr:colOff>
      <xdr:row>345</xdr:row>
      <xdr:rowOff>128494</xdr:rowOff>
    </xdr:from>
    <xdr:to>
      <xdr:col>11</xdr:col>
      <xdr:colOff>174812</xdr:colOff>
      <xdr:row>347</xdr:row>
      <xdr:rowOff>115794</xdr:rowOff>
    </xdr:to>
    <xdr:sp macro="" textlink="">
      <xdr:nvSpPr>
        <xdr:cNvPr id="424" name="CuadroTexto 7">
          <a:extLst>
            <a:ext uri="{FF2B5EF4-FFF2-40B4-BE49-F238E27FC236}">
              <a16:creationId xmlns:a16="http://schemas.microsoft.com/office/drawing/2014/main" id="{B719467F-74BB-4F8B-881D-970A88E22AB6}"/>
            </a:ext>
            <a:ext uri="{147F2762-F138-4A5C-976F-8EAC2B608ADB}">
              <a16:predDERef xmlns:a16="http://schemas.microsoft.com/office/drawing/2014/main" pred="{C3367313-D9CD-4DA6-A7A7-0A8A714C70FC}"/>
            </a:ext>
          </a:extLst>
        </xdr:cNvPr>
        <xdr:cNvSpPr txBox="1"/>
      </xdr:nvSpPr>
      <xdr:spPr>
        <a:xfrm>
          <a:off x="13301943" y="13044394"/>
          <a:ext cx="2112869"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b="1">
              <a:solidFill>
                <a:schemeClr val="tx1"/>
              </a:solidFill>
            </a:rPr>
            <a:t>CAUSAS</a:t>
          </a:r>
        </a:p>
      </xdr:txBody>
    </xdr:sp>
    <xdr:clientData/>
  </xdr:twoCellAnchor>
  <xdr:twoCellAnchor>
    <xdr:from>
      <xdr:col>4</xdr:col>
      <xdr:colOff>275477</xdr:colOff>
      <xdr:row>310</xdr:row>
      <xdr:rowOff>418354</xdr:rowOff>
    </xdr:from>
    <xdr:to>
      <xdr:col>4</xdr:col>
      <xdr:colOff>686360</xdr:colOff>
      <xdr:row>315</xdr:row>
      <xdr:rowOff>587375</xdr:rowOff>
    </xdr:to>
    <xdr:sp macro="" textlink="">
      <xdr:nvSpPr>
        <xdr:cNvPr id="425" name="Abrir llave 29">
          <a:extLst>
            <a:ext uri="{FF2B5EF4-FFF2-40B4-BE49-F238E27FC236}">
              <a16:creationId xmlns:a16="http://schemas.microsoft.com/office/drawing/2014/main" id="{CC7F4013-142C-4250-96D3-499332A0BA2C}"/>
            </a:ext>
            <a:ext uri="{147F2762-F138-4A5C-976F-8EAC2B608ADB}">
              <a16:predDERef xmlns:a16="http://schemas.microsoft.com/office/drawing/2014/main" pred="{B719467F-74BB-4F8B-881D-970A88E22AB6}"/>
            </a:ext>
            <a:ext uri="{C183D7F6-B498-43B3-948B-1728B52AA6E4}">
              <adec:decorative xmlns:adec="http://schemas.microsoft.com/office/drawing/2017/decorative" val="1"/>
            </a:ext>
          </a:extLst>
        </xdr:cNvPr>
        <xdr:cNvSpPr/>
      </xdr:nvSpPr>
      <xdr:spPr>
        <a:xfrm>
          <a:off x="3904502" y="3304429"/>
          <a:ext cx="410883" cy="2197846"/>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4</xdr:col>
      <xdr:colOff>210763</xdr:colOff>
      <xdr:row>305</xdr:row>
      <xdr:rowOff>147265</xdr:rowOff>
    </xdr:from>
    <xdr:to>
      <xdr:col>4</xdr:col>
      <xdr:colOff>633319</xdr:colOff>
      <xdr:row>310</xdr:row>
      <xdr:rowOff>91235</xdr:rowOff>
    </xdr:to>
    <xdr:sp macro="" textlink="">
      <xdr:nvSpPr>
        <xdr:cNvPr id="426" name="Abrir llave 30">
          <a:extLst>
            <a:ext uri="{FF2B5EF4-FFF2-40B4-BE49-F238E27FC236}">
              <a16:creationId xmlns:a16="http://schemas.microsoft.com/office/drawing/2014/main" id="{4B8A3F2A-6950-40F8-800F-526868BDB852}"/>
            </a:ext>
            <a:ext uri="{147F2762-F138-4A5C-976F-8EAC2B608ADB}">
              <a16:predDERef xmlns:a16="http://schemas.microsoft.com/office/drawing/2014/main" pred="{CC7F4013-142C-4250-96D3-499332A0BA2C}"/>
            </a:ext>
            <a:ext uri="{C183D7F6-B498-43B3-948B-1728B52AA6E4}">
              <adec:decorative xmlns:adec="http://schemas.microsoft.com/office/drawing/2017/decorative" val="1"/>
            </a:ext>
          </a:extLst>
        </xdr:cNvPr>
        <xdr:cNvSpPr/>
      </xdr:nvSpPr>
      <xdr:spPr>
        <a:xfrm>
          <a:off x="3839788" y="861640"/>
          <a:ext cx="422556" cy="211567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142127</xdr:colOff>
      <xdr:row>325</xdr:row>
      <xdr:rowOff>82831</xdr:rowOff>
    </xdr:from>
    <xdr:to>
      <xdr:col>5</xdr:col>
      <xdr:colOff>553010</xdr:colOff>
      <xdr:row>335</xdr:row>
      <xdr:rowOff>82830</xdr:rowOff>
    </xdr:to>
    <xdr:sp macro="" textlink="">
      <xdr:nvSpPr>
        <xdr:cNvPr id="427" name="Abrir llave 31">
          <a:extLst>
            <a:ext uri="{FF2B5EF4-FFF2-40B4-BE49-F238E27FC236}">
              <a16:creationId xmlns:a16="http://schemas.microsoft.com/office/drawing/2014/main" id="{8B0CB00F-0243-4AB5-8D1E-44B8B0114945}"/>
            </a:ext>
            <a:ext uri="{147F2762-F138-4A5C-976F-8EAC2B608ADB}">
              <a16:predDERef xmlns:a16="http://schemas.microsoft.com/office/drawing/2014/main" pred="{4B8A3F2A-6950-40F8-800F-526868BDB852}"/>
            </a:ext>
            <a:ext uri="{C183D7F6-B498-43B3-948B-1728B52AA6E4}">
              <adec:decorative xmlns:adec="http://schemas.microsoft.com/office/drawing/2017/decorative" val="1"/>
            </a:ext>
          </a:extLst>
        </xdr:cNvPr>
        <xdr:cNvSpPr/>
      </xdr:nvSpPr>
      <xdr:spPr>
        <a:xfrm>
          <a:off x="4599827" y="8131456"/>
          <a:ext cx="410883" cy="240982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5</xdr:col>
      <xdr:colOff>83951</xdr:colOff>
      <xdr:row>338</xdr:row>
      <xdr:rowOff>163793</xdr:rowOff>
    </xdr:from>
    <xdr:to>
      <xdr:col>5</xdr:col>
      <xdr:colOff>494834</xdr:colOff>
      <xdr:row>348</xdr:row>
      <xdr:rowOff>163793</xdr:rowOff>
    </xdr:to>
    <xdr:sp macro="" textlink="">
      <xdr:nvSpPr>
        <xdr:cNvPr id="428" name="Abrir llave 32">
          <a:extLst>
            <a:ext uri="{FF2B5EF4-FFF2-40B4-BE49-F238E27FC236}">
              <a16:creationId xmlns:a16="http://schemas.microsoft.com/office/drawing/2014/main" id="{BA379686-5746-42CD-8E66-F5CFB7CD108E}"/>
            </a:ext>
            <a:ext uri="{147F2762-F138-4A5C-976F-8EAC2B608ADB}">
              <a16:predDERef xmlns:a16="http://schemas.microsoft.com/office/drawing/2014/main" pred="{8B0CB00F-0243-4AB5-8D1E-44B8B0114945}"/>
            </a:ext>
            <a:ext uri="{C183D7F6-B498-43B3-948B-1728B52AA6E4}">
              <adec:decorative xmlns:adec="http://schemas.microsoft.com/office/drawing/2017/decorative" val="1"/>
            </a:ext>
          </a:extLst>
        </xdr:cNvPr>
        <xdr:cNvSpPr/>
      </xdr:nvSpPr>
      <xdr:spPr>
        <a:xfrm>
          <a:off x="4541651" y="11336618"/>
          <a:ext cx="410883"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_tradnl" sz="1100"/>
        </a:p>
      </xdr:txBody>
    </xdr:sp>
    <xdr:clientData/>
  </xdr:twoCellAnchor>
  <xdr:twoCellAnchor>
    <xdr:from>
      <xdr:col>6</xdr:col>
      <xdr:colOff>1285875</xdr:colOff>
      <xdr:row>319</xdr:row>
      <xdr:rowOff>161925</xdr:rowOff>
    </xdr:from>
    <xdr:to>
      <xdr:col>10</xdr:col>
      <xdr:colOff>127000</xdr:colOff>
      <xdr:row>322</xdr:row>
      <xdr:rowOff>50801</xdr:rowOff>
    </xdr:to>
    <xdr:sp macro="" textlink="">
      <xdr:nvSpPr>
        <xdr:cNvPr id="429" name="CuadroTexto 114">
          <a:extLst>
            <a:ext uri="{FF2B5EF4-FFF2-40B4-BE49-F238E27FC236}">
              <a16:creationId xmlns:a16="http://schemas.microsoft.com/office/drawing/2014/main" id="{1EF8DCC5-04B1-427C-A28A-D84D31798B43}"/>
            </a:ext>
            <a:ext uri="{147F2762-F138-4A5C-976F-8EAC2B608ADB}">
              <a16:predDERef xmlns:a16="http://schemas.microsoft.com/office/drawing/2014/main" pred="{BA379686-5746-42CD-8E66-F5CFB7CD108E}"/>
            </a:ext>
          </a:extLst>
        </xdr:cNvPr>
        <xdr:cNvSpPr txBox="1"/>
      </xdr:nvSpPr>
      <xdr:spPr>
        <a:xfrm>
          <a:off x="7639050" y="84096225"/>
          <a:ext cx="5375275" cy="60325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b="0" i="0" u="none" strike="noStrike">
              <a:solidFill>
                <a:schemeClr val="dk1"/>
              </a:solidFill>
              <a:latin typeface="Calibri" panose="020F0502020204030204" pitchFamily="34" charset="0"/>
              <a:cs typeface="Calibri" panose="020F0502020204030204" pitchFamily="34" charset="0"/>
            </a:rPr>
            <a:t>Posibilidad de afectación reputacional</a:t>
          </a:r>
        </a:p>
      </xdr:txBody>
    </xdr:sp>
    <xdr:clientData/>
  </xdr:twoCellAnchor>
  <xdr:twoCellAnchor>
    <xdr:from>
      <xdr:col>5</xdr:col>
      <xdr:colOff>984250</xdr:colOff>
      <xdr:row>324</xdr:row>
      <xdr:rowOff>190499</xdr:rowOff>
    </xdr:from>
    <xdr:to>
      <xdr:col>7</xdr:col>
      <xdr:colOff>1619250</xdr:colOff>
      <xdr:row>328</xdr:row>
      <xdr:rowOff>134937</xdr:rowOff>
    </xdr:to>
    <xdr:sp macro="" textlink="">
      <xdr:nvSpPr>
        <xdr:cNvPr id="430" name="CuadroTexto 119">
          <a:extLst>
            <a:ext uri="{FF2B5EF4-FFF2-40B4-BE49-F238E27FC236}">
              <a16:creationId xmlns:a16="http://schemas.microsoft.com/office/drawing/2014/main" id="{85CDC39C-7B2B-4606-AB9D-C67B417914CE}"/>
            </a:ext>
            <a:ext uri="{147F2762-F138-4A5C-976F-8EAC2B608ADB}">
              <a16:predDERef xmlns:a16="http://schemas.microsoft.com/office/drawing/2014/main" pred="{1EF8DCC5-04B1-427C-A28A-D84D31798B43}"/>
            </a:ext>
            <a:ext uri="{C183D7F6-B498-43B3-948B-1728B52AA6E4}">
              <adec:decorative xmlns:adec="http://schemas.microsoft.com/office/drawing/2017/decorative" val="1"/>
            </a:ext>
          </a:extLst>
        </xdr:cNvPr>
        <xdr:cNvSpPr txBox="1"/>
      </xdr:nvSpPr>
      <xdr:spPr>
        <a:xfrm>
          <a:off x="5441950" y="8000999"/>
          <a:ext cx="3863975"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 </a:t>
          </a:r>
        </a:p>
      </xdr:txBody>
    </xdr:sp>
    <xdr:clientData/>
  </xdr:twoCellAnchor>
  <xdr:twoCellAnchor>
    <xdr:from>
      <xdr:col>5</xdr:col>
      <xdr:colOff>985839</xdr:colOff>
      <xdr:row>330</xdr:row>
      <xdr:rowOff>104775</xdr:rowOff>
    </xdr:from>
    <xdr:to>
      <xdr:col>7</xdr:col>
      <xdr:colOff>1628776</xdr:colOff>
      <xdr:row>334</xdr:row>
      <xdr:rowOff>49213</xdr:rowOff>
    </xdr:to>
    <xdr:sp macro="" textlink="">
      <xdr:nvSpPr>
        <xdr:cNvPr id="431" name="CuadroTexto 120">
          <a:extLst>
            <a:ext uri="{FF2B5EF4-FFF2-40B4-BE49-F238E27FC236}">
              <a16:creationId xmlns:a16="http://schemas.microsoft.com/office/drawing/2014/main" id="{E93F4301-2AB9-4B40-BBBD-C1DFAF26D11E}"/>
            </a:ext>
            <a:ext uri="{147F2762-F138-4A5C-976F-8EAC2B608ADB}">
              <a16:predDERef xmlns:a16="http://schemas.microsoft.com/office/drawing/2014/main" pred="{85CDC39C-7B2B-4606-AB9D-C67B417914CE}"/>
            </a:ext>
          </a:extLst>
        </xdr:cNvPr>
        <xdr:cNvSpPr txBox="1"/>
      </xdr:nvSpPr>
      <xdr:spPr>
        <a:xfrm>
          <a:off x="5443539" y="86648925"/>
          <a:ext cx="38719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Por baja ejecución del PIC  </a:t>
          </a:r>
        </a:p>
      </xdr:txBody>
    </xdr:sp>
    <xdr:clientData/>
  </xdr:twoCellAnchor>
  <xdr:twoCellAnchor>
    <xdr:from>
      <xdr:col>5</xdr:col>
      <xdr:colOff>666750</xdr:colOff>
      <xdr:row>338</xdr:row>
      <xdr:rowOff>28575</xdr:rowOff>
    </xdr:from>
    <xdr:to>
      <xdr:col>7</xdr:col>
      <xdr:colOff>1304925</xdr:colOff>
      <xdr:row>342</xdr:row>
      <xdr:rowOff>152400</xdr:rowOff>
    </xdr:to>
    <xdr:sp macro="" textlink="">
      <xdr:nvSpPr>
        <xdr:cNvPr id="432" name="CuadroTexto 121">
          <a:extLst>
            <a:ext uri="{FF2B5EF4-FFF2-40B4-BE49-F238E27FC236}">
              <a16:creationId xmlns:a16="http://schemas.microsoft.com/office/drawing/2014/main" id="{96BA7C84-8986-4630-9B19-F2175EF3ED71}"/>
            </a:ext>
            <a:ext uri="{147F2762-F138-4A5C-976F-8EAC2B608ADB}">
              <a16:predDERef xmlns:a16="http://schemas.microsoft.com/office/drawing/2014/main" pred="{E93F4301-2AB9-4B40-BBBD-C1DFAF26D11E}"/>
            </a:ext>
          </a:extLst>
        </xdr:cNvPr>
        <xdr:cNvSpPr txBox="1"/>
      </xdr:nvSpPr>
      <xdr:spPr>
        <a:xfrm>
          <a:off x="5124450" y="88477725"/>
          <a:ext cx="3867150" cy="10763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600">
              <a:solidFill>
                <a:schemeClr val="dk1"/>
              </a:solidFill>
              <a:latin typeface="+mn-lt"/>
              <a:ea typeface="+mn-lt"/>
              <a:cs typeface="+mn-lt"/>
            </a:rPr>
            <a:t>Debido  a la  deficiencia en la planeación de las necesidades de formación que require el personal de la entidad </a:t>
          </a:r>
        </a:p>
      </xdr:txBody>
    </xdr:sp>
    <xdr:clientData/>
  </xdr:twoCellAnchor>
  <xdr:twoCellAnchor>
    <xdr:from>
      <xdr:col>9</xdr:col>
      <xdr:colOff>409576</xdr:colOff>
      <xdr:row>339</xdr:row>
      <xdr:rowOff>179387</xdr:rowOff>
    </xdr:from>
    <xdr:to>
      <xdr:col>10</xdr:col>
      <xdr:colOff>2084388</xdr:colOff>
      <xdr:row>343</xdr:row>
      <xdr:rowOff>123825</xdr:rowOff>
    </xdr:to>
    <xdr:sp macro="" textlink="">
      <xdr:nvSpPr>
        <xdr:cNvPr id="433" name="CuadroTexto 123">
          <a:extLst>
            <a:ext uri="{FF2B5EF4-FFF2-40B4-BE49-F238E27FC236}">
              <a16:creationId xmlns:a16="http://schemas.microsoft.com/office/drawing/2014/main" id="{1C660C78-8DBF-4D29-A56C-064E285573E6}"/>
            </a:ext>
            <a:ext uri="{147F2762-F138-4A5C-976F-8EAC2B608ADB}">
              <a16:predDERef xmlns:a16="http://schemas.microsoft.com/office/drawing/2014/main" pred="{96BA7C84-8986-4630-9B19-F2175EF3ED71}"/>
            </a:ext>
            <a:ext uri="{C183D7F6-B498-43B3-948B-1728B52AA6E4}">
              <adec:decorative xmlns:adec="http://schemas.microsoft.com/office/drawing/2017/decorative" val="1"/>
            </a:ext>
          </a:extLst>
        </xdr:cNvPr>
        <xdr:cNvSpPr txBox="1"/>
      </xdr:nvSpPr>
      <xdr:spPr>
        <a:xfrm>
          <a:off x="11087101" y="11590337"/>
          <a:ext cx="3884612" cy="915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512764</xdr:colOff>
      <xdr:row>324</xdr:row>
      <xdr:rowOff>179388</xdr:rowOff>
    </xdr:from>
    <xdr:to>
      <xdr:col>10</xdr:col>
      <xdr:colOff>2187576</xdr:colOff>
      <xdr:row>328</xdr:row>
      <xdr:rowOff>123826</xdr:rowOff>
    </xdr:to>
    <xdr:sp macro="" textlink="">
      <xdr:nvSpPr>
        <xdr:cNvPr id="434" name="CuadroTexto 124">
          <a:extLst>
            <a:ext uri="{FF2B5EF4-FFF2-40B4-BE49-F238E27FC236}">
              <a16:creationId xmlns:a16="http://schemas.microsoft.com/office/drawing/2014/main" id="{37C7D300-98BE-41A8-B59C-EBB29EDC91EB}"/>
            </a:ext>
            <a:ext uri="{147F2762-F138-4A5C-976F-8EAC2B608ADB}">
              <a16:predDERef xmlns:a16="http://schemas.microsoft.com/office/drawing/2014/main" pred="{1C660C78-8DBF-4D29-A56C-064E285573E6}"/>
            </a:ext>
            <a:ext uri="{C183D7F6-B498-43B3-948B-1728B52AA6E4}">
              <adec:decorative xmlns:adec="http://schemas.microsoft.com/office/drawing/2017/decorative" val="1"/>
            </a:ext>
          </a:extLst>
        </xdr:cNvPr>
        <xdr:cNvSpPr txBox="1"/>
      </xdr:nvSpPr>
      <xdr:spPr>
        <a:xfrm>
          <a:off x="11190289" y="7989888"/>
          <a:ext cx="3884612" cy="89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5</xdr:col>
      <xdr:colOff>614364</xdr:colOff>
      <xdr:row>344</xdr:row>
      <xdr:rowOff>138113</xdr:rowOff>
    </xdr:from>
    <xdr:to>
      <xdr:col>7</xdr:col>
      <xdr:colOff>1257301</xdr:colOff>
      <xdr:row>348</xdr:row>
      <xdr:rowOff>58738</xdr:rowOff>
    </xdr:to>
    <xdr:sp macro="" textlink="">
      <xdr:nvSpPr>
        <xdr:cNvPr id="435" name="CuadroTexto 878">
          <a:extLst>
            <a:ext uri="{FF2B5EF4-FFF2-40B4-BE49-F238E27FC236}">
              <a16:creationId xmlns:a16="http://schemas.microsoft.com/office/drawing/2014/main" id="{A551124A-D7E9-4C77-95D9-41781C516757}"/>
            </a:ext>
            <a:ext uri="{147F2762-F138-4A5C-976F-8EAC2B608ADB}">
              <a16:predDERef xmlns:a16="http://schemas.microsoft.com/office/drawing/2014/main" pred="{37C7D300-98BE-41A8-B59C-EBB29EDC91EB}"/>
            </a:ext>
            <a:ext uri="{C183D7F6-B498-43B3-948B-1728B52AA6E4}">
              <adec:decorative xmlns:adec="http://schemas.microsoft.com/office/drawing/2017/decorative" val="1"/>
            </a:ext>
          </a:extLst>
        </xdr:cNvPr>
        <xdr:cNvSpPr txBox="1"/>
      </xdr:nvSpPr>
      <xdr:spPr>
        <a:xfrm>
          <a:off x="5072064" y="127873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5</xdr:col>
      <xdr:colOff>47625</xdr:colOff>
      <xdr:row>310</xdr:row>
      <xdr:rowOff>190500</xdr:rowOff>
    </xdr:from>
    <xdr:to>
      <xdr:col>9</xdr:col>
      <xdr:colOff>390525</xdr:colOff>
      <xdr:row>314</xdr:row>
      <xdr:rowOff>180975</xdr:rowOff>
    </xdr:to>
    <xdr:sp macro="" textlink="">
      <xdr:nvSpPr>
        <xdr:cNvPr id="436" name="CuadroTexto 879">
          <a:extLst>
            <a:ext uri="{FF2B5EF4-FFF2-40B4-BE49-F238E27FC236}">
              <a16:creationId xmlns:a16="http://schemas.microsoft.com/office/drawing/2014/main" id="{C3531CCC-5E73-493D-A6CA-EA706F622678}"/>
            </a:ext>
            <a:ext uri="{147F2762-F138-4A5C-976F-8EAC2B608ADB}">
              <a16:predDERef xmlns:a16="http://schemas.microsoft.com/office/drawing/2014/main" pred="{A551124A-D7E9-4C77-95D9-41781C516757}"/>
            </a:ext>
          </a:extLst>
        </xdr:cNvPr>
        <xdr:cNvSpPr txBox="1"/>
      </xdr:nvSpPr>
      <xdr:spPr>
        <a:xfrm>
          <a:off x="4505325" y="81915000"/>
          <a:ext cx="65627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a:lnSpc>
              <a:spcPct val="100000"/>
            </a:lnSpc>
            <a:spcBef>
              <a:spcPts val="0"/>
            </a:spcBef>
            <a:spcAft>
              <a:spcPts val="0"/>
            </a:spcAft>
          </a:pPr>
          <a:r>
            <a:rPr lang="en-US" sz="1600">
              <a:solidFill>
                <a:schemeClr val="dk1"/>
              </a:solidFill>
              <a:latin typeface="+mn-lt"/>
              <a:ea typeface="+mn-lt"/>
              <a:cs typeface="+mn-lt"/>
            </a:rPr>
            <a:t>Posibilidad de afectación reputacional p</a:t>
          </a:r>
          <a:r>
            <a:rPr lang="en-US" sz="1600" b="0" i="0" u="none" strike="noStrike">
              <a:solidFill>
                <a:schemeClr val="dk1"/>
              </a:solidFill>
              <a:latin typeface="Calibri" panose="020F0502020204030204" pitchFamily="34" charset="0"/>
              <a:cs typeface="Calibri" panose="020F0502020204030204" pitchFamily="34" charset="0"/>
            </a:rPr>
            <a:t>or baja ejecución del PIC. Debido  a la  deficiencia en la planeación de las necesidades de formación que require el personal de la entidad </a:t>
          </a:r>
        </a:p>
      </xdr:txBody>
    </xdr:sp>
    <xdr:clientData/>
  </xdr:twoCellAnchor>
  <xdr:twoCellAnchor>
    <xdr:from>
      <xdr:col>5</xdr:col>
      <xdr:colOff>52387</xdr:colOff>
      <xdr:row>315</xdr:row>
      <xdr:rowOff>109537</xdr:rowOff>
    </xdr:from>
    <xdr:to>
      <xdr:col>7</xdr:col>
      <xdr:colOff>695324</xdr:colOff>
      <xdr:row>317</xdr:row>
      <xdr:rowOff>149225</xdr:rowOff>
    </xdr:to>
    <xdr:sp macro="" textlink="">
      <xdr:nvSpPr>
        <xdr:cNvPr id="437" name="CuadroTexto 880">
          <a:extLst>
            <a:ext uri="{FF2B5EF4-FFF2-40B4-BE49-F238E27FC236}">
              <a16:creationId xmlns:a16="http://schemas.microsoft.com/office/drawing/2014/main" id="{3601DAD7-7678-4805-9F1B-A826C8417BE3}"/>
            </a:ext>
            <a:ext uri="{147F2762-F138-4A5C-976F-8EAC2B608ADB}">
              <a16:predDERef xmlns:a16="http://schemas.microsoft.com/office/drawing/2014/main" pred="{C3531CCC-5E73-493D-A6CA-EA706F622678}"/>
            </a:ext>
            <a:ext uri="{C183D7F6-B498-43B3-948B-1728B52AA6E4}">
              <adec:decorative xmlns:adec="http://schemas.microsoft.com/office/drawing/2017/decorative" val="1"/>
            </a:ext>
          </a:extLst>
        </xdr:cNvPr>
        <xdr:cNvSpPr txBox="1"/>
      </xdr:nvSpPr>
      <xdr:spPr>
        <a:xfrm>
          <a:off x="4510087" y="83053237"/>
          <a:ext cx="3871912" cy="51593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endParaRPr lang="en-US" sz="1600">
            <a:solidFill>
              <a:schemeClr val="dk1"/>
            </a:solidFill>
            <a:latin typeface="+mn-lt"/>
            <a:ea typeface="+mn-lt"/>
            <a:cs typeface="+mn-lt"/>
          </a:endParaRPr>
        </a:p>
      </xdr:txBody>
    </xdr:sp>
    <xdr:clientData/>
  </xdr:twoCellAnchor>
  <xdr:twoCellAnchor>
    <xdr:from>
      <xdr:col>6</xdr:col>
      <xdr:colOff>842963</xdr:colOff>
      <xdr:row>304</xdr:row>
      <xdr:rowOff>33338</xdr:rowOff>
    </xdr:from>
    <xdr:to>
      <xdr:col>9</xdr:col>
      <xdr:colOff>390525</xdr:colOff>
      <xdr:row>307</xdr:row>
      <xdr:rowOff>25401</xdr:rowOff>
    </xdr:to>
    <xdr:sp macro="" textlink="">
      <xdr:nvSpPr>
        <xdr:cNvPr id="438" name="CuadroTexto 881">
          <a:extLst>
            <a:ext uri="{FF2B5EF4-FFF2-40B4-BE49-F238E27FC236}">
              <a16:creationId xmlns:a16="http://schemas.microsoft.com/office/drawing/2014/main" id="{7078DE9A-BB7A-475C-8558-6C8F870A14B9}"/>
            </a:ext>
            <a:ext uri="{147F2762-F138-4A5C-976F-8EAC2B608ADB}">
              <a16:predDERef xmlns:a16="http://schemas.microsoft.com/office/drawing/2014/main" pred="{3601DAD7-7678-4805-9F1B-A826C8417BE3}"/>
            </a:ext>
            <a:ext uri="{C183D7F6-B498-43B3-948B-1728B52AA6E4}">
              <adec:decorative xmlns:adec="http://schemas.microsoft.com/office/drawing/2017/decorative" val="1"/>
            </a:ext>
          </a:extLst>
        </xdr:cNvPr>
        <xdr:cNvSpPr txBox="1"/>
      </xdr:nvSpPr>
      <xdr:spPr>
        <a:xfrm>
          <a:off x="7196138" y="509588"/>
          <a:ext cx="3871912" cy="906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6</xdr:col>
      <xdr:colOff>828676</xdr:colOff>
      <xdr:row>307</xdr:row>
      <xdr:rowOff>233363</xdr:rowOff>
    </xdr:from>
    <xdr:to>
      <xdr:col>9</xdr:col>
      <xdr:colOff>376238</xdr:colOff>
      <xdr:row>309</xdr:row>
      <xdr:rowOff>153988</xdr:rowOff>
    </xdr:to>
    <xdr:sp macro="" textlink="">
      <xdr:nvSpPr>
        <xdr:cNvPr id="439" name="CuadroTexto 882">
          <a:extLst>
            <a:ext uri="{FF2B5EF4-FFF2-40B4-BE49-F238E27FC236}">
              <a16:creationId xmlns:a16="http://schemas.microsoft.com/office/drawing/2014/main" id="{73A2258E-F3A7-4218-A69A-6611ABC16DB9}"/>
            </a:ext>
            <a:ext uri="{147F2762-F138-4A5C-976F-8EAC2B608ADB}">
              <a16:predDERef xmlns:a16="http://schemas.microsoft.com/office/drawing/2014/main" pred="{7078DE9A-BB7A-475C-8558-6C8F870A14B9}"/>
            </a:ext>
            <a:ext uri="{C183D7F6-B498-43B3-948B-1728B52AA6E4}">
              <adec:decorative xmlns:adec="http://schemas.microsoft.com/office/drawing/2017/decorative" val="1"/>
            </a:ext>
          </a:extLst>
        </xdr:cNvPr>
        <xdr:cNvSpPr txBox="1"/>
      </xdr:nvSpPr>
      <xdr:spPr>
        <a:xfrm>
          <a:off x="7181851" y="1624013"/>
          <a:ext cx="387191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twoCellAnchor>
    <xdr:from>
      <xdr:col>9</xdr:col>
      <xdr:colOff>776289</xdr:colOff>
      <xdr:row>305</xdr:row>
      <xdr:rowOff>300039</xdr:rowOff>
    </xdr:from>
    <xdr:to>
      <xdr:col>11</xdr:col>
      <xdr:colOff>85726</xdr:colOff>
      <xdr:row>308</xdr:row>
      <xdr:rowOff>30164</xdr:rowOff>
    </xdr:to>
    <xdr:sp macro="" textlink="">
      <xdr:nvSpPr>
        <xdr:cNvPr id="441" name="CuadroTexto 884">
          <a:extLst>
            <a:ext uri="{FF2B5EF4-FFF2-40B4-BE49-F238E27FC236}">
              <a16:creationId xmlns:a16="http://schemas.microsoft.com/office/drawing/2014/main" id="{3BDD4B3A-0291-4772-A058-3D9357104EBA}"/>
            </a:ext>
            <a:ext uri="{147F2762-F138-4A5C-976F-8EAC2B608ADB}">
              <a16:predDERef xmlns:a16="http://schemas.microsoft.com/office/drawing/2014/main" pred="{03EDDB35-9A2D-4A78-83F6-660E1D897098}"/>
            </a:ext>
            <a:ext uri="{C183D7F6-B498-43B3-948B-1728B52AA6E4}">
              <adec:decorative xmlns:adec="http://schemas.microsoft.com/office/drawing/2017/decorative" val="1"/>
            </a:ext>
          </a:extLst>
        </xdr:cNvPr>
        <xdr:cNvSpPr txBox="1"/>
      </xdr:nvSpPr>
      <xdr:spPr>
        <a:xfrm>
          <a:off x="11453814" y="1014414"/>
          <a:ext cx="3871912"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imaldonado/Downloads/Matriz%20de%20Riesgos%20de%20Seguridad%20de%20la%20informacio&#769;n%20DAF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ionline.sharepoint.com/Users/jhfajardo/Downloads/matriz_control_interno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CLO PHVA"/>
      <sheetName val="PASO 1. ACTIVOS"/>
      <sheetName val="PASO 2. RIESGOS SD"/>
      <sheetName val="Mapa de riesgos"/>
      <sheetName val="PASO 3. TRATAMIENTO RIESGO"/>
      <sheetName val="Fm-20 "/>
      <sheetName val="DB"/>
      <sheetName val="Hoja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CLO PHVA"/>
      <sheetName val="SEPG-F-007"/>
      <sheetName val="Mapa de riesgos"/>
      <sheetName val="SPG-F-012"/>
      <sheetName val="SPG-F-014"/>
      <sheetName val="MATRIZ DE CAMBIOS"/>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O40"/>
  <sheetViews>
    <sheetView showGridLines="0" tabSelected="1" topLeftCell="C13" zoomScale="50" zoomScaleNormal="50" workbookViewId="0">
      <pane xSplit="1" ySplit="3" topLeftCell="D23" activePane="bottomRight" state="frozen"/>
      <selection pane="bottomRight" activeCell="K45" sqref="K45"/>
      <selection pane="bottomLeft"/>
      <selection pane="topRight"/>
    </sheetView>
  </sheetViews>
  <sheetFormatPr defaultColWidth="11.42578125" defaultRowHeight="12.75"/>
  <cols>
    <col min="1" max="1" width="3.28515625" style="18" customWidth="1"/>
    <col min="2" max="2" width="4.42578125" style="21" customWidth="1"/>
    <col min="3" max="3" width="47.42578125" style="21" customWidth="1"/>
    <col min="4" max="4" width="39" style="21" customWidth="1"/>
    <col min="5" max="5" width="41.42578125" style="21" customWidth="1"/>
    <col min="6" max="6" width="25.7109375" style="21" customWidth="1"/>
    <col min="7" max="7" width="26.28515625" style="21" customWidth="1"/>
    <col min="8" max="8" width="26.7109375" style="21" customWidth="1"/>
    <col min="9" max="9" width="30.85546875" style="21" customWidth="1"/>
    <col min="10" max="10" width="45.85546875" style="21" customWidth="1"/>
    <col min="11" max="11" width="60.42578125" style="21" customWidth="1"/>
    <col min="12" max="12" width="21.42578125" style="21" customWidth="1"/>
    <col min="13" max="13" width="67.7109375" style="21" customWidth="1"/>
    <col min="14" max="14" width="33.5703125" style="21" customWidth="1"/>
    <col min="15" max="15" width="8.42578125" style="21" hidden="1" customWidth="1"/>
    <col min="16" max="16" width="38" style="21" customWidth="1"/>
    <col min="17" max="17" width="22.42578125" style="21" customWidth="1"/>
    <col min="18" max="18" width="21.28515625" style="33" hidden="1" customWidth="1"/>
    <col min="19" max="19" width="26.7109375" style="33" customWidth="1"/>
    <col min="20" max="20" width="27.42578125" style="33" customWidth="1"/>
    <col min="21" max="21" width="13.42578125" style="21" bestFit="1" customWidth="1"/>
    <col min="22" max="22" width="25.42578125" style="21" hidden="1" customWidth="1"/>
    <col min="23" max="23" width="25.42578125" style="21" customWidth="1"/>
    <col min="24" max="24" width="30.85546875" style="21" customWidth="1"/>
    <col min="25" max="25" width="48.85546875" style="21" customWidth="1"/>
    <col min="26" max="26" width="70.85546875" style="21" customWidth="1"/>
    <col min="27" max="27" width="13.42578125" style="33" customWidth="1"/>
    <col min="28" max="28" width="97" style="21" customWidth="1"/>
    <col min="29" max="29" width="34.5703125" style="33" customWidth="1"/>
    <col min="30" max="30" width="33.5703125" style="19" customWidth="1"/>
    <col min="31" max="31" width="41.85546875" style="21" customWidth="1"/>
    <col min="32" max="32" width="19.7109375" style="18" customWidth="1"/>
    <col min="33" max="33" width="26.28515625" style="33" customWidth="1"/>
    <col min="34" max="35" width="22.140625" style="21" customWidth="1"/>
    <col min="36" max="36" width="18.42578125" style="32" customWidth="1"/>
    <col min="37" max="37" width="21.42578125" style="33" customWidth="1"/>
    <col min="38" max="38" width="23.28515625" style="33" customWidth="1"/>
    <col min="39" max="39" width="29.42578125" style="33" customWidth="1"/>
    <col min="40" max="40" width="21.28515625" style="33" customWidth="1"/>
    <col min="41" max="41" width="27.28515625" style="33" customWidth="1"/>
    <col min="42" max="42" width="23.140625" style="21" customWidth="1"/>
    <col min="43" max="43" width="20.85546875" style="21" customWidth="1"/>
    <col min="44" max="44" width="30.28515625" style="21" customWidth="1"/>
    <col min="45" max="45" width="8.42578125" style="23" hidden="1" customWidth="1"/>
    <col min="46" max="46" width="40.28515625" style="21" customWidth="1"/>
    <col min="47" max="47" width="18.42578125" style="21" customWidth="1"/>
    <col min="48" max="48" width="21" style="21" customWidth="1"/>
    <col min="49" max="49" width="45.85546875" style="21" customWidth="1"/>
    <col min="50" max="50" width="40.42578125" style="21" customWidth="1"/>
    <col min="51" max="51" width="24.140625" style="21" customWidth="1"/>
    <col min="52" max="52" width="26.28515625" style="21" customWidth="1"/>
    <col min="53" max="53" width="31.28515625" style="21" customWidth="1"/>
    <col min="54" max="56" width="25.42578125" style="21" customWidth="1"/>
    <col min="57" max="57" width="25.42578125" customWidth="1"/>
    <col min="58" max="59" width="25.42578125" style="21" customWidth="1"/>
    <col min="60" max="60" width="30.140625" customWidth="1"/>
    <col min="62" max="62" width="3.42578125" style="21" hidden="1" customWidth="1"/>
    <col min="63" max="63" width="6.42578125" style="21" hidden="1" customWidth="1"/>
    <col min="64" max="64" width="29.42578125" style="21" hidden="1" customWidth="1"/>
    <col min="65" max="65" width="27.7109375" style="21" hidden="1" customWidth="1"/>
    <col min="66" max="66" width="29.28515625" style="21" hidden="1" customWidth="1"/>
    <col min="67" max="67" width="31.42578125" style="21" hidden="1" customWidth="1"/>
    <col min="68" max="69" width="40" style="21" hidden="1" customWidth="1"/>
    <col min="70" max="70" width="55" style="21" hidden="1" customWidth="1"/>
    <col min="71" max="71" width="26.28515625" style="21" hidden="1" customWidth="1"/>
    <col min="72" max="72" width="31.85546875" style="21" hidden="1" customWidth="1"/>
    <col min="73" max="73" width="68" style="21" hidden="1" customWidth="1"/>
    <col min="74" max="74" width="24.28515625" style="21" hidden="1" customWidth="1"/>
    <col min="75" max="75" width="35.42578125" style="21" hidden="1" customWidth="1"/>
    <col min="76" max="76" width="45.140625" style="21" hidden="1" customWidth="1"/>
    <col min="77" max="77" width="68.7109375" style="21" hidden="1" customWidth="1"/>
    <col min="78" max="78" width="65" style="21" hidden="1" customWidth="1"/>
    <col min="79" max="79" width="0" style="18" hidden="1" customWidth="1"/>
    <col min="80" max="80" width="72.7109375" style="21" hidden="1" customWidth="1"/>
    <col min="81" max="81" width="71.42578125" style="21" hidden="1" customWidth="1"/>
    <col min="82" max="82" width="65" style="21" hidden="1" customWidth="1"/>
    <col min="83" max="83" width="62.42578125" style="21" hidden="1" customWidth="1"/>
    <col min="84" max="84" width="60.7109375" style="21" hidden="1" customWidth="1"/>
    <col min="85" max="85" width="62.42578125" style="21" hidden="1" customWidth="1"/>
    <col min="86" max="86" width="0" style="18" hidden="1" customWidth="1"/>
    <col min="87" max="89" width="11.42578125" style="18"/>
    <col min="90" max="91" width="0" style="18" hidden="1" customWidth="1"/>
    <col min="92" max="16384" width="11.42578125" style="18"/>
  </cols>
  <sheetData>
    <row r="1" spans="1:93" ht="13.5" thickBot="1"/>
    <row r="2" spans="1:93" ht="39.75" customHeight="1">
      <c r="C2" s="181"/>
      <c r="D2" s="205" t="s">
        <v>0</v>
      </c>
      <c r="E2" s="205"/>
      <c r="F2" s="205"/>
      <c r="G2" s="205"/>
      <c r="H2" s="205"/>
      <c r="I2" s="205"/>
      <c r="J2" s="205"/>
      <c r="K2" s="205"/>
      <c r="L2" s="205"/>
      <c r="M2" s="205"/>
      <c r="N2" s="86" t="s">
        <v>1</v>
      </c>
      <c r="O2" s="83"/>
      <c r="P2" s="181"/>
      <c r="Q2" s="184" t="s">
        <v>0</v>
      </c>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6"/>
      <c r="AR2" s="86" t="s">
        <v>1</v>
      </c>
      <c r="AT2" s="181"/>
      <c r="AU2" s="184" t="s">
        <v>0</v>
      </c>
      <c r="AV2" s="185"/>
      <c r="AW2" s="185"/>
      <c r="AX2" s="185"/>
      <c r="AY2" s="185"/>
      <c r="AZ2" s="185"/>
      <c r="BA2" s="185"/>
      <c r="BB2" s="185"/>
      <c r="BC2" s="185"/>
      <c r="BD2" s="185"/>
      <c r="BE2" s="185"/>
      <c r="BF2" s="185"/>
      <c r="BG2" s="186"/>
      <c r="BH2" s="86" t="s">
        <v>1</v>
      </c>
    </row>
    <row r="3" spans="1:93" ht="39.75" customHeight="1">
      <c r="C3" s="182"/>
      <c r="D3" s="188" t="s">
        <v>2</v>
      </c>
      <c r="E3" s="188"/>
      <c r="F3" s="188"/>
      <c r="G3" s="188"/>
      <c r="H3" s="188"/>
      <c r="I3" s="188"/>
      <c r="J3" s="188"/>
      <c r="K3" s="188"/>
      <c r="L3" s="188"/>
      <c r="M3" s="188"/>
      <c r="N3" s="87" t="s">
        <v>3</v>
      </c>
      <c r="O3" s="84"/>
      <c r="P3" s="182"/>
      <c r="Q3" s="187" t="s">
        <v>2</v>
      </c>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9"/>
      <c r="AR3" s="87" t="s">
        <v>3</v>
      </c>
      <c r="AT3" s="182"/>
      <c r="AU3" s="187" t="s">
        <v>2</v>
      </c>
      <c r="AV3" s="188"/>
      <c r="AW3" s="188"/>
      <c r="AX3" s="188"/>
      <c r="AY3" s="188"/>
      <c r="AZ3" s="188"/>
      <c r="BA3" s="188"/>
      <c r="BB3" s="188"/>
      <c r="BC3" s="188"/>
      <c r="BD3" s="188"/>
      <c r="BE3" s="188"/>
      <c r="BF3" s="188"/>
      <c r="BG3" s="189"/>
      <c r="BH3" s="87" t="s">
        <v>3</v>
      </c>
    </row>
    <row r="4" spans="1:93" ht="39.75" customHeight="1">
      <c r="C4" s="182"/>
      <c r="D4" s="206" t="s">
        <v>4</v>
      </c>
      <c r="E4" s="191"/>
      <c r="F4" s="191"/>
      <c r="G4" s="191"/>
      <c r="H4" s="191"/>
      <c r="I4" s="191"/>
      <c r="J4" s="191"/>
      <c r="K4" s="191"/>
      <c r="L4" s="191"/>
      <c r="M4" s="191"/>
      <c r="N4" s="88" t="s">
        <v>5</v>
      </c>
      <c r="O4" s="83"/>
      <c r="P4" s="182"/>
      <c r="Q4" s="190" t="s">
        <v>4</v>
      </c>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2"/>
      <c r="AR4" s="88" t="s">
        <v>5</v>
      </c>
      <c r="AT4" s="182"/>
      <c r="AU4" s="190" t="s">
        <v>4</v>
      </c>
      <c r="AV4" s="191"/>
      <c r="AW4" s="191"/>
      <c r="AX4" s="191"/>
      <c r="AY4" s="191"/>
      <c r="AZ4" s="191"/>
      <c r="BA4" s="191"/>
      <c r="BB4" s="191"/>
      <c r="BC4" s="191"/>
      <c r="BD4" s="191"/>
      <c r="BE4" s="191"/>
      <c r="BF4" s="191"/>
      <c r="BG4" s="192"/>
      <c r="BH4" s="88" t="s">
        <v>5</v>
      </c>
    </row>
    <row r="5" spans="1:93" ht="39.75" customHeight="1" thickBot="1">
      <c r="C5" s="183"/>
      <c r="D5" s="194" t="s">
        <v>6</v>
      </c>
      <c r="E5" s="194"/>
      <c r="F5" s="194"/>
      <c r="G5" s="194"/>
      <c r="H5" s="194"/>
      <c r="I5" s="194"/>
      <c r="J5" s="194"/>
      <c r="K5" s="194"/>
      <c r="L5" s="194"/>
      <c r="M5" s="194"/>
      <c r="N5" s="89" t="s">
        <v>7</v>
      </c>
      <c r="O5" s="85"/>
      <c r="P5" s="183"/>
      <c r="Q5" s="193" t="s">
        <v>6</v>
      </c>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5"/>
      <c r="AR5" s="89" t="s">
        <v>8</v>
      </c>
      <c r="AT5" s="183"/>
      <c r="AU5" s="193" t="s">
        <v>6</v>
      </c>
      <c r="AV5" s="194"/>
      <c r="AW5" s="194"/>
      <c r="AX5" s="194"/>
      <c r="AY5" s="194"/>
      <c r="AZ5" s="194"/>
      <c r="BA5" s="194"/>
      <c r="BB5" s="194"/>
      <c r="BC5" s="194"/>
      <c r="BD5" s="194"/>
      <c r="BE5" s="194"/>
      <c r="BF5" s="194"/>
      <c r="BG5" s="195"/>
      <c r="BH5" s="89" t="s">
        <v>9</v>
      </c>
    </row>
    <row r="7" spans="1:93" s="24" customFormat="1" ht="14.25" customHeight="1">
      <c r="A7" s="21"/>
      <c r="B7" s="21"/>
      <c r="F7" s="23"/>
      <c r="G7" s="23"/>
      <c r="H7" s="23"/>
      <c r="I7" s="23"/>
      <c r="J7" s="23"/>
      <c r="K7" s="23"/>
      <c r="L7" s="23"/>
      <c r="M7" s="23"/>
      <c r="N7" s="23"/>
      <c r="O7" s="22"/>
      <c r="P7" s="22"/>
      <c r="Q7" s="22"/>
      <c r="R7" s="22"/>
      <c r="S7" s="22"/>
      <c r="T7" s="22"/>
      <c r="AA7" s="28"/>
      <c r="AC7" s="25"/>
      <c r="AD7" s="26"/>
      <c r="AG7" s="25"/>
      <c r="AJ7" s="27"/>
      <c r="AK7" s="28"/>
      <c r="AL7" s="28"/>
      <c r="AM7" s="28"/>
      <c r="AN7" s="28"/>
      <c r="AO7" s="28"/>
      <c r="AP7" s="22"/>
      <c r="AS7" s="23"/>
      <c r="BE7" s="23"/>
      <c r="BH7" s="23"/>
      <c r="BI7" s="23"/>
    </row>
    <row r="8" spans="1:93" s="24" customFormat="1" ht="21.75" customHeight="1">
      <c r="A8" s="21"/>
      <c r="B8" s="21"/>
      <c r="E8"/>
      <c r="F8" s="239" t="s">
        <v>10</v>
      </c>
      <c r="G8" s="239"/>
      <c r="H8" s="239"/>
      <c r="J8" s="239" t="s">
        <v>11</v>
      </c>
      <c r="K8" s="239"/>
      <c r="L8" s="239"/>
      <c r="M8" s="239"/>
      <c r="N8" s="239"/>
      <c r="O8" s="22"/>
      <c r="P8" s="22"/>
      <c r="Q8" s="22"/>
      <c r="R8" s="22"/>
      <c r="S8" s="22"/>
      <c r="T8" s="22"/>
      <c r="AA8" s="28"/>
      <c r="AC8" s="25"/>
      <c r="AD8" s="26"/>
      <c r="AG8" s="25"/>
      <c r="AJ8" s="27"/>
      <c r="AK8" s="28"/>
      <c r="AL8" s="28"/>
      <c r="AM8" s="28"/>
      <c r="AN8" s="28"/>
      <c r="AO8" s="28"/>
      <c r="AP8" s="22"/>
      <c r="AS8" s="23"/>
      <c r="BE8" s="23"/>
      <c r="BH8" s="23"/>
      <c r="BI8" s="23"/>
      <c r="CJ8" s="78"/>
      <c r="CK8" s="78"/>
      <c r="CL8" s="78"/>
      <c r="CM8" s="78"/>
      <c r="CN8" s="78"/>
      <c r="CO8" s="78"/>
    </row>
    <row r="9" spans="1:93" s="21" customFormat="1" ht="38.25" customHeight="1">
      <c r="B9" s="23"/>
      <c r="D9"/>
      <c r="E9"/>
      <c r="F9" s="240" t="s">
        <v>12</v>
      </c>
      <c r="G9" s="240"/>
      <c r="H9" s="240"/>
      <c r="J9" s="253"/>
      <c r="K9" s="253"/>
      <c r="L9" s="253"/>
      <c r="M9" s="253"/>
      <c r="N9" s="253"/>
      <c r="O9" s="31"/>
      <c r="P9" s="31"/>
      <c r="Q9" s="31"/>
      <c r="R9" s="31"/>
      <c r="S9" s="31"/>
      <c r="T9" s="31"/>
      <c r="AA9" s="33"/>
      <c r="AC9" s="31"/>
      <c r="AD9" s="31"/>
      <c r="AG9" s="31"/>
      <c r="AJ9" s="32"/>
      <c r="AK9" s="33"/>
      <c r="AL9" s="33"/>
      <c r="AM9" s="33"/>
      <c r="AN9" s="33"/>
      <c r="AO9" s="33"/>
      <c r="AP9" s="31"/>
      <c r="AS9" s="23"/>
      <c r="BE9" s="23"/>
      <c r="BH9" s="23"/>
      <c r="BI9" s="23"/>
      <c r="CJ9" s="79"/>
      <c r="CK9" s="79"/>
      <c r="CL9" s="79"/>
      <c r="CM9" s="79"/>
      <c r="CN9" s="79"/>
      <c r="CO9" s="79"/>
    </row>
    <row r="10" spans="1:93" s="21" customFormat="1" ht="11.25" customHeight="1">
      <c r="C10" s="29"/>
      <c r="D10" s="29"/>
      <c r="E10" s="30"/>
      <c r="F10" s="30"/>
      <c r="G10" s="30"/>
      <c r="H10" s="30"/>
      <c r="I10" s="30"/>
      <c r="J10" s="30"/>
      <c r="K10" s="30"/>
      <c r="L10" s="30"/>
      <c r="M10" s="31"/>
      <c r="N10" s="31"/>
      <c r="O10" s="31"/>
      <c r="P10" s="31"/>
      <c r="Q10" s="31"/>
      <c r="R10" s="31"/>
      <c r="S10" s="31"/>
      <c r="T10" s="31"/>
      <c r="AA10" s="33"/>
      <c r="AC10" s="31"/>
      <c r="AD10" s="31"/>
      <c r="AG10" s="31"/>
      <c r="AJ10" s="32"/>
      <c r="AK10" s="33"/>
      <c r="AL10" s="33"/>
      <c r="AM10" s="33"/>
      <c r="AN10" s="33"/>
      <c r="AO10" s="33"/>
      <c r="AP10" s="31"/>
      <c r="AS10" s="23"/>
      <c r="BE10" s="23"/>
      <c r="BH10" s="23"/>
      <c r="BI10" s="23"/>
      <c r="CJ10" s="79"/>
      <c r="CK10" s="79"/>
      <c r="CL10" s="79"/>
      <c r="CM10" s="79"/>
      <c r="CN10" s="79"/>
      <c r="CO10" s="79"/>
    </row>
    <row r="11" spans="1:93" customFormat="1" ht="12.75" customHeight="1">
      <c r="CJ11" s="80"/>
      <c r="CK11" s="80"/>
      <c r="CL11" s="80"/>
      <c r="CM11" s="80"/>
      <c r="CN11" s="80"/>
      <c r="CO11" s="80"/>
    </row>
    <row r="12" spans="1:93" ht="15.75" customHeight="1">
      <c r="B12" s="18"/>
      <c r="C12" s="227" t="s">
        <v>13</v>
      </c>
      <c r="D12" s="227"/>
      <c r="E12" s="227"/>
      <c r="F12" s="227"/>
      <c r="G12" s="227"/>
      <c r="H12" s="227"/>
      <c r="I12" s="227"/>
      <c r="J12" s="227"/>
      <c r="K12" s="227"/>
      <c r="L12" s="227"/>
      <c r="M12" s="227"/>
      <c r="N12" s="227"/>
      <c r="O12" s="19"/>
      <c r="P12" s="227" t="s">
        <v>14</v>
      </c>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c r="AT12" s="227" t="s">
        <v>15</v>
      </c>
      <c r="AU12" s="227"/>
      <c r="AV12" s="227"/>
      <c r="AW12" s="227"/>
      <c r="AX12" s="227"/>
      <c r="AY12" s="227"/>
      <c r="AZ12" s="227"/>
      <c r="BA12" s="227"/>
      <c r="BB12" s="227"/>
      <c r="BC12" s="227"/>
      <c r="BD12" s="227"/>
      <c r="BE12" s="227"/>
      <c r="BF12" s="227"/>
      <c r="BG12" s="227"/>
      <c r="BH12" s="227"/>
      <c r="BJ12" s="59"/>
      <c r="BK12"/>
      <c r="BL12" s="227" t="s">
        <v>16</v>
      </c>
      <c r="BM12" s="227"/>
      <c r="BN12" s="227"/>
      <c r="BO12" s="227"/>
      <c r="BP12" s="227"/>
      <c r="BQ12" s="227"/>
      <c r="BR12" s="227"/>
      <c r="BS12" s="227"/>
      <c r="BT12" s="227"/>
      <c r="BU12" s="227"/>
      <c r="BV12" s="227"/>
      <c r="BW12" s="227"/>
      <c r="BX12" s="227"/>
      <c r="BY12" s="227"/>
      <c r="BZ12" s="227"/>
      <c r="CB12" s="220" t="s">
        <v>17</v>
      </c>
      <c r="CC12" s="221"/>
      <c r="CD12" s="221"/>
      <c r="CE12" s="221"/>
      <c r="CF12" s="221"/>
      <c r="CG12" s="222"/>
      <c r="CJ12" s="81"/>
      <c r="CK12" s="81"/>
      <c r="CL12" s="81"/>
      <c r="CM12" s="81"/>
      <c r="CN12" s="81"/>
      <c r="CO12" s="81"/>
    </row>
    <row r="13" spans="1:93" ht="15">
      <c r="B13" s="18"/>
      <c r="C13" s="249" t="s">
        <v>18</v>
      </c>
      <c r="D13" s="249"/>
      <c r="E13" s="249"/>
      <c r="F13" s="249"/>
      <c r="G13" s="249"/>
      <c r="H13" s="249"/>
      <c r="I13" s="249"/>
      <c r="J13" s="249"/>
      <c r="K13" s="249"/>
      <c r="L13" s="249"/>
      <c r="M13" s="249"/>
      <c r="N13" s="249"/>
      <c r="O13" s="35"/>
      <c r="P13" s="246" t="s">
        <v>19</v>
      </c>
      <c r="Q13" s="247"/>
      <c r="R13" s="247"/>
      <c r="S13" s="247"/>
      <c r="T13" s="247"/>
      <c r="U13" s="247"/>
      <c r="V13" s="247"/>
      <c r="W13" s="248"/>
      <c r="X13" s="257" t="s">
        <v>20</v>
      </c>
      <c r="Y13" s="257"/>
      <c r="Z13" s="257"/>
      <c r="AA13" s="257"/>
      <c r="AB13" s="257"/>
      <c r="AC13" s="246" t="s">
        <v>21</v>
      </c>
      <c r="AD13" s="247"/>
      <c r="AE13" s="247"/>
      <c r="AF13" s="247"/>
      <c r="AG13" s="247"/>
      <c r="AH13" s="247"/>
      <c r="AI13" s="247"/>
      <c r="AJ13" s="247"/>
      <c r="AK13" s="247"/>
      <c r="AL13" s="247"/>
      <c r="AM13" s="247"/>
      <c r="AN13" s="247"/>
      <c r="AO13" s="248"/>
      <c r="AP13" s="246" t="s">
        <v>22</v>
      </c>
      <c r="AQ13" s="247"/>
      <c r="AR13" s="248"/>
      <c r="AS13"/>
      <c r="AT13" s="257" t="s">
        <v>23</v>
      </c>
      <c r="AU13" s="257"/>
      <c r="AV13" s="257"/>
      <c r="AW13" s="257"/>
      <c r="AX13" s="257"/>
      <c r="AY13" s="257"/>
      <c r="AZ13" s="257"/>
      <c r="BA13" s="257"/>
      <c r="BB13" s="257"/>
      <c r="BC13" s="257"/>
      <c r="BD13" s="257"/>
      <c r="BE13" s="257"/>
      <c r="BF13" s="257"/>
      <c r="BG13" s="257"/>
      <c r="BH13" s="257"/>
      <c r="BJ13" s="60"/>
      <c r="BK13"/>
      <c r="BL13" s="235"/>
      <c r="BM13" s="235"/>
      <c r="BN13" s="235"/>
      <c r="BO13" s="235"/>
      <c r="BP13" s="235"/>
      <c r="BQ13" s="235"/>
      <c r="BR13" s="235"/>
      <c r="BS13" s="235"/>
      <c r="BT13" s="235"/>
      <c r="BU13" s="235"/>
      <c r="BV13" s="235"/>
      <c r="BW13" s="235"/>
      <c r="BX13" s="235"/>
      <c r="BY13" s="236"/>
      <c r="BZ13" s="236"/>
      <c r="CB13" s="223"/>
      <c r="CC13" s="223"/>
      <c r="CD13" s="223"/>
      <c r="CE13" s="223"/>
      <c r="CF13" s="223"/>
      <c r="CG13" s="223"/>
      <c r="CJ13" s="81"/>
      <c r="CK13" s="81"/>
      <c r="CL13" s="81"/>
      <c r="CM13" s="81"/>
      <c r="CN13" s="81"/>
      <c r="CO13" s="81"/>
    </row>
    <row r="14" spans="1:93" ht="15">
      <c r="B14" s="18"/>
      <c r="C14" s="250" t="s">
        <v>24</v>
      </c>
      <c r="D14" s="250"/>
      <c r="E14" s="250"/>
      <c r="F14" s="251" t="s">
        <v>25</v>
      </c>
      <c r="G14" s="251"/>
      <c r="H14" s="251"/>
      <c r="I14" s="264" t="s">
        <v>26</v>
      </c>
      <c r="J14" s="264"/>
      <c r="K14" s="264"/>
      <c r="L14" s="264"/>
      <c r="M14" s="264"/>
      <c r="N14" s="264"/>
      <c r="O14" s="107"/>
      <c r="P14" s="258" t="s">
        <v>27</v>
      </c>
      <c r="Q14" s="258"/>
      <c r="R14" s="258"/>
      <c r="S14" s="258"/>
      <c r="T14" s="258"/>
      <c r="U14" s="258"/>
      <c r="V14" s="258"/>
      <c r="W14" s="258"/>
      <c r="X14" s="260" t="s">
        <v>28</v>
      </c>
      <c r="Y14" s="260"/>
      <c r="Z14" s="260"/>
      <c r="AA14" s="260"/>
      <c r="AB14" s="260"/>
      <c r="AC14" s="201" t="s">
        <v>29</v>
      </c>
      <c r="AD14" s="201"/>
      <c r="AE14" s="201"/>
      <c r="AF14" s="108"/>
      <c r="AG14" s="201" t="s">
        <v>30</v>
      </c>
      <c r="AH14" s="201"/>
      <c r="AI14" s="201"/>
      <c r="AJ14" s="201"/>
      <c r="AK14" s="199" t="s">
        <v>31</v>
      </c>
      <c r="AL14" s="199"/>
      <c r="AM14" s="199"/>
      <c r="AN14" s="199"/>
      <c r="AO14" s="199"/>
      <c r="AP14" s="200" t="s">
        <v>32</v>
      </c>
      <c r="AQ14" s="200"/>
      <c r="AR14" s="200"/>
      <c r="AS14" s="109"/>
      <c r="AT14" s="265" t="s">
        <v>33</v>
      </c>
      <c r="AU14" s="265"/>
      <c r="AV14" s="265"/>
      <c r="AW14" s="265"/>
      <c r="AX14" s="261" t="s">
        <v>34</v>
      </c>
      <c r="AY14" s="261"/>
      <c r="AZ14" s="261"/>
      <c r="BA14" s="261"/>
      <c r="BB14" s="259" t="s">
        <v>35</v>
      </c>
      <c r="BC14" s="259"/>
      <c r="BD14" s="259"/>
      <c r="BE14" s="259"/>
      <c r="BF14" s="259"/>
      <c r="BG14" s="259"/>
      <c r="BH14" s="259"/>
      <c r="BJ14" s="60"/>
      <c r="BK14"/>
      <c r="BL14" s="39" t="s">
        <v>36</v>
      </c>
      <c r="BM14" s="243" t="s">
        <v>37</v>
      </c>
      <c r="BN14" s="244"/>
      <c r="BO14" s="244"/>
      <c r="BP14" s="245"/>
      <c r="BQ14" s="232" t="s">
        <v>38</v>
      </c>
      <c r="BR14" s="233"/>
      <c r="BS14" s="224" t="s">
        <v>39</v>
      </c>
      <c r="BT14" s="225"/>
      <c r="BU14" s="226"/>
      <c r="BV14" s="237" t="s">
        <v>40</v>
      </c>
      <c r="BW14" s="237"/>
      <c r="BX14" s="237"/>
      <c r="BY14" s="230" t="s">
        <v>41</v>
      </c>
      <c r="BZ14" s="231"/>
      <c r="CB14" s="217" t="s">
        <v>42</v>
      </c>
      <c r="CC14" s="217"/>
      <c r="CD14" s="217"/>
      <c r="CE14" s="217"/>
      <c r="CF14" s="217"/>
      <c r="CG14" s="217"/>
      <c r="CJ14" s="81"/>
      <c r="CK14" s="81"/>
      <c r="CL14" s="18" t="s">
        <v>43</v>
      </c>
      <c r="CM14" s="81"/>
      <c r="CN14" s="81"/>
      <c r="CO14" s="81"/>
    </row>
    <row r="15" spans="1:93" ht="48.75" customHeight="1">
      <c r="B15" s="18"/>
      <c r="C15" s="110" t="s">
        <v>44</v>
      </c>
      <c r="D15" s="110" t="s">
        <v>45</v>
      </c>
      <c r="E15" s="110" t="s">
        <v>46</v>
      </c>
      <c r="F15" s="111" t="s">
        <v>47</v>
      </c>
      <c r="G15" s="111" t="s">
        <v>48</v>
      </c>
      <c r="H15" s="111" t="s">
        <v>49</v>
      </c>
      <c r="I15" s="112" t="s">
        <v>50</v>
      </c>
      <c r="J15" s="112" t="s">
        <v>51</v>
      </c>
      <c r="K15" s="112" t="s">
        <v>52</v>
      </c>
      <c r="L15" s="112" t="s">
        <v>53</v>
      </c>
      <c r="M15" s="112" t="s">
        <v>54</v>
      </c>
      <c r="N15" s="112" t="s">
        <v>55</v>
      </c>
      <c r="O15" s="113"/>
      <c r="P15" s="114" t="s">
        <v>56</v>
      </c>
      <c r="Q15" s="115" t="s">
        <v>57</v>
      </c>
      <c r="R15" s="116" t="s">
        <v>58</v>
      </c>
      <c r="S15" s="117" t="s">
        <v>59</v>
      </c>
      <c r="T15" s="117" t="s">
        <v>60</v>
      </c>
      <c r="U15" s="118" t="s">
        <v>61</v>
      </c>
      <c r="V15" s="116" t="s">
        <v>62</v>
      </c>
      <c r="W15" s="116" t="s">
        <v>63</v>
      </c>
      <c r="X15" s="119" t="s">
        <v>64</v>
      </c>
      <c r="Y15" s="119" t="s">
        <v>65</v>
      </c>
      <c r="Z15" s="119" t="s">
        <v>66</v>
      </c>
      <c r="AA15" s="119" t="s">
        <v>67</v>
      </c>
      <c r="AB15" s="119" t="s">
        <v>68</v>
      </c>
      <c r="AC15" s="120" t="s">
        <v>69</v>
      </c>
      <c r="AD15" s="120" t="s">
        <v>70</v>
      </c>
      <c r="AE15" s="120" t="s">
        <v>71</v>
      </c>
      <c r="AF15" s="120" t="s">
        <v>72</v>
      </c>
      <c r="AG15" s="120" t="s">
        <v>73</v>
      </c>
      <c r="AH15" s="120" t="s">
        <v>74</v>
      </c>
      <c r="AI15" s="120" t="s">
        <v>75</v>
      </c>
      <c r="AJ15" s="120" t="s">
        <v>76</v>
      </c>
      <c r="AK15" s="121" t="s">
        <v>77</v>
      </c>
      <c r="AL15" s="122" t="s">
        <v>78</v>
      </c>
      <c r="AM15" s="122" t="s">
        <v>79</v>
      </c>
      <c r="AN15" s="123" t="s">
        <v>80</v>
      </c>
      <c r="AO15" s="123" t="s">
        <v>81</v>
      </c>
      <c r="AP15" s="115" t="s">
        <v>82</v>
      </c>
      <c r="AQ15" s="124" t="s">
        <v>83</v>
      </c>
      <c r="AR15" s="125" t="s">
        <v>84</v>
      </c>
      <c r="AS15" s="109"/>
      <c r="AT15" s="118" t="s">
        <v>85</v>
      </c>
      <c r="AU15" s="118" t="s">
        <v>86</v>
      </c>
      <c r="AV15" s="118" t="s">
        <v>87</v>
      </c>
      <c r="AW15" s="118" t="s">
        <v>88</v>
      </c>
      <c r="AX15" s="126" t="s">
        <v>89</v>
      </c>
      <c r="AY15" s="126" t="s">
        <v>64</v>
      </c>
      <c r="AZ15" s="126" t="s">
        <v>90</v>
      </c>
      <c r="BA15" s="126" t="s">
        <v>91</v>
      </c>
      <c r="BB15" s="127" t="s">
        <v>92</v>
      </c>
      <c r="BC15" s="127" t="s">
        <v>93</v>
      </c>
      <c r="BD15" s="127" t="s">
        <v>94</v>
      </c>
      <c r="BE15" s="127" t="s">
        <v>95</v>
      </c>
      <c r="BF15" s="127" t="s">
        <v>96</v>
      </c>
      <c r="BG15" s="127" t="s">
        <v>97</v>
      </c>
      <c r="BH15" s="127" t="s">
        <v>98</v>
      </c>
      <c r="BJ15" s="60"/>
      <c r="BK15"/>
      <c r="BL15" s="34" t="s">
        <v>99</v>
      </c>
      <c r="BM15" s="56" t="s">
        <v>100</v>
      </c>
      <c r="BN15" s="56" t="s">
        <v>101</v>
      </c>
      <c r="BO15" s="56" t="s">
        <v>102</v>
      </c>
      <c r="BP15" s="56" t="s">
        <v>103</v>
      </c>
      <c r="BQ15" s="36" t="s">
        <v>104</v>
      </c>
      <c r="BR15" s="36" t="s">
        <v>105</v>
      </c>
      <c r="BS15" s="37" t="s">
        <v>106</v>
      </c>
      <c r="BT15" s="37" t="s">
        <v>107</v>
      </c>
      <c r="BU15" s="37" t="s">
        <v>108</v>
      </c>
      <c r="BV15" s="38" t="s">
        <v>109</v>
      </c>
      <c r="BW15" s="38" t="s">
        <v>110</v>
      </c>
      <c r="BX15" s="38" t="s">
        <v>111</v>
      </c>
      <c r="BY15" s="20" t="s">
        <v>112</v>
      </c>
      <c r="BZ15" s="20" t="s">
        <v>113</v>
      </c>
      <c r="CB15" s="58" t="s">
        <v>114</v>
      </c>
      <c r="CC15" s="38" t="s">
        <v>115</v>
      </c>
      <c r="CD15" s="38" t="s">
        <v>116</v>
      </c>
      <c r="CE15" s="38" t="s">
        <v>117</v>
      </c>
      <c r="CF15" s="38" t="s">
        <v>118</v>
      </c>
      <c r="CG15" s="38" t="s">
        <v>119</v>
      </c>
      <c r="CJ15" s="81"/>
      <c r="CK15" s="81"/>
      <c r="CL15" s="18" t="s">
        <v>12</v>
      </c>
      <c r="CM15" s="81"/>
      <c r="CN15" s="81"/>
      <c r="CO15" s="81"/>
    </row>
    <row r="16" spans="1:93" s="44" customFormat="1" ht="112.5" customHeight="1">
      <c r="B16"/>
      <c r="C16" s="155" t="s">
        <v>120</v>
      </c>
      <c r="D16" s="155" t="s">
        <v>121</v>
      </c>
      <c r="E16" s="155" t="s">
        <v>122</v>
      </c>
      <c r="F16" s="129" t="s">
        <v>123</v>
      </c>
      <c r="G16" s="129" t="s">
        <v>124</v>
      </c>
      <c r="H16" s="129" t="s">
        <v>123</v>
      </c>
      <c r="I16" s="130" t="s">
        <v>125</v>
      </c>
      <c r="J16" s="130" t="s">
        <v>126</v>
      </c>
      <c r="K16" s="130" t="s">
        <v>127</v>
      </c>
      <c r="L16" s="146" t="s">
        <v>128</v>
      </c>
      <c r="M16" s="156" t="s">
        <v>129</v>
      </c>
      <c r="N16" s="129" t="s">
        <v>130</v>
      </c>
      <c r="O16" s="131"/>
      <c r="P16" s="129" t="s">
        <v>131</v>
      </c>
      <c r="Q16" s="129" t="s">
        <v>132</v>
      </c>
      <c r="R16" s="129"/>
      <c r="S16" s="129" t="s">
        <v>133</v>
      </c>
      <c r="T16" s="129" t="s">
        <v>134</v>
      </c>
      <c r="U16" s="129" t="s">
        <v>135</v>
      </c>
      <c r="V16" s="129"/>
      <c r="W16" s="132" t="s">
        <v>136</v>
      </c>
      <c r="X16" s="130" t="s">
        <v>137</v>
      </c>
      <c r="Y16" s="130" t="s">
        <v>138</v>
      </c>
      <c r="Z16" s="130" t="s">
        <v>139</v>
      </c>
      <c r="AA16" s="133">
        <v>1</v>
      </c>
      <c r="AB16" s="134" t="str">
        <f t="shared" ref="AB16:AB29" si="0">X16&amp;" "&amp;Y16&amp; " " &amp;Z16</f>
        <v>El líder del procesos de Gestión del talento Humano  junto con Los profesionales líderes de los equipos de talento humano  Definirán  lineamientos que permitan tener claros los procesos internos de la subdirección Por medio de la documentación de las políticas,   para la gestión de talento humano, esta actividad se desarrollara  con una periodicidad anual de manera continua, y su registro será la aprobación y publicación de las políticas</v>
      </c>
      <c r="AC16" s="129" t="s">
        <v>140</v>
      </c>
      <c r="AD16" s="135">
        <v>0.25</v>
      </c>
      <c r="AE16" s="129" t="s">
        <v>141</v>
      </c>
      <c r="AF16" s="136" t="str">
        <f t="shared" ref="AF16:AF18" si="1">IF(AE16="Automático","25%",IF(AE16="Manual","15%"," "))</f>
        <v>15%</v>
      </c>
      <c r="AG16" s="129" t="s">
        <v>142</v>
      </c>
      <c r="AH16" s="129" t="s">
        <v>143</v>
      </c>
      <c r="AI16" s="129" t="s">
        <v>144</v>
      </c>
      <c r="AJ16" s="132" t="s">
        <v>145</v>
      </c>
      <c r="AK16" s="137">
        <v>0.4</v>
      </c>
      <c r="AL16" s="138">
        <f>20%*AK16</f>
        <v>8.0000000000000016E-2</v>
      </c>
      <c r="AM16" s="138">
        <f>20%-AL16</f>
        <v>0.12</v>
      </c>
      <c r="AN16" s="138" t="s">
        <v>133</v>
      </c>
      <c r="AO16" s="138" t="s">
        <v>133</v>
      </c>
      <c r="AP16" s="139" t="s">
        <v>132</v>
      </c>
      <c r="AQ16" s="139" t="s">
        <v>135</v>
      </c>
      <c r="AR16" s="140" t="s">
        <v>136</v>
      </c>
      <c r="AS16" s="141"/>
      <c r="AT16" s="142" t="s">
        <v>146</v>
      </c>
      <c r="AU16" s="142" t="s">
        <v>133</v>
      </c>
      <c r="AV16" s="136" t="s">
        <v>147</v>
      </c>
      <c r="AW16" s="130" t="s">
        <v>148</v>
      </c>
      <c r="AX16" s="143" t="str">
        <f>IF($AV16="SI","Diligencie aquí la fecha de seguimiento a la acción",IF($AV16="NO","N/A"," "))</f>
        <v>N/A</v>
      </c>
      <c r="AY16" s="143" t="str">
        <f>IF($AV16="SI","Diligencie aquí la fecha de seguimiento a la acción",IF($AV16="NO","N/A"," "))</f>
        <v>N/A</v>
      </c>
      <c r="AZ16" s="143" t="str">
        <f>IF($AV16="SI","Diligencie aquí la fecha de seguimiento a la acción",IF($AV16="NO","N/A"," "))</f>
        <v>N/A</v>
      </c>
      <c r="BA16" s="143" t="str">
        <f>IF($AV16="SI","Diligencie aquí la fecha de seguimiento a la acción",IF($AV16="NO","N/A"," "))</f>
        <v>N/A</v>
      </c>
      <c r="BB16" s="144" t="s">
        <v>149</v>
      </c>
      <c r="BC16" s="128" t="s">
        <v>150</v>
      </c>
      <c r="BD16" s="130" t="s">
        <v>151</v>
      </c>
      <c r="BE16" s="129">
        <v>5</v>
      </c>
      <c r="BF16" s="128" t="s">
        <v>152</v>
      </c>
      <c r="BG16" s="128" t="s">
        <v>153</v>
      </c>
      <c r="BH16" s="130" t="s">
        <v>154</v>
      </c>
      <c r="BI16" s="45"/>
      <c r="BJ16" s="60"/>
      <c r="BK16" s="45"/>
      <c r="BL16" s="95"/>
      <c r="BM16" s="98"/>
      <c r="BN16" s="98"/>
      <c r="BO16" s="99" t="str">
        <f>IF(BN16=0,"100%",IFERROR(BM16/BN16/BM16," "))</f>
        <v>100%</v>
      </c>
      <c r="BP16" s="92"/>
      <c r="BQ16" s="93"/>
      <c r="BR16" s="92"/>
      <c r="BS16" s="96"/>
      <c r="BT16" s="93"/>
      <c r="BU16" s="90"/>
      <c r="BV16" s="93"/>
      <c r="BW16" s="97"/>
      <c r="BX16" s="92"/>
      <c r="BY16" s="238"/>
      <c r="BZ16" s="234"/>
      <c r="CB16" s="234"/>
      <c r="CC16" s="228"/>
      <c r="CD16" s="234"/>
      <c r="CE16" s="234"/>
      <c r="CF16" s="234"/>
      <c r="CG16" s="234"/>
      <c r="CJ16" s="82"/>
      <c r="CK16" s="82"/>
      <c r="CL16" s="18" t="s">
        <v>155</v>
      </c>
      <c r="CM16" s="82"/>
      <c r="CN16" s="82"/>
      <c r="CO16" s="82"/>
    </row>
    <row r="17" spans="2:93" s="44" customFormat="1" ht="112.5" customHeight="1">
      <c r="B17"/>
      <c r="C17" s="168" t="s">
        <v>156</v>
      </c>
      <c r="D17" s="168" t="s">
        <v>157</v>
      </c>
      <c r="E17" s="168" t="s">
        <v>158</v>
      </c>
      <c r="F17" s="169" t="s">
        <v>159</v>
      </c>
      <c r="G17" s="170" t="s">
        <v>160</v>
      </c>
      <c r="H17" s="169" t="s">
        <v>123</v>
      </c>
      <c r="I17" s="167" t="s">
        <v>161</v>
      </c>
      <c r="J17" s="167" t="s">
        <v>162</v>
      </c>
      <c r="K17" s="167" t="s">
        <v>163</v>
      </c>
      <c r="L17" s="171" t="s">
        <v>164</v>
      </c>
      <c r="M17" s="256" t="s">
        <v>165</v>
      </c>
      <c r="N17" s="169" t="s">
        <v>130</v>
      </c>
      <c r="O17" s="161"/>
      <c r="P17" s="169" t="s">
        <v>131</v>
      </c>
      <c r="Q17" s="169" t="s">
        <v>132</v>
      </c>
      <c r="R17" s="129"/>
      <c r="S17" s="170" t="s">
        <v>133</v>
      </c>
      <c r="T17" s="169" t="s">
        <v>166</v>
      </c>
      <c r="U17" s="169" t="s">
        <v>167</v>
      </c>
      <c r="V17" s="169"/>
      <c r="W17" s="174" t="s">
        <v>168</v>
      </c>
      <c r="X17" s="130" t="s">
        <v>169</v>
      </c>
      <c r="Y17" s="130" t="s">
        <v>170</v>
      </c>
      <c r="Z17" s="130" t="s">
        <v>171</v>
      </c>
      <c r="AA17" s="133">
        <v>1</v>
      </c>
      <c r="AB17" s="134" t="str">
        <f t="shared" si="0"/>
        <v>El subdirector de gestión humana junto con su equipo de profesionales  establecerá  mesas de trabajo con los respectivos responsables de cada plan estratégico y planes anuales de la subdirección ,a  través de los cuales se realizara el seguimiento al  % ejecutado, para tomar acciones pertinentes según sea el caso, esta actividad deja como registro  actas de seguimiento. Cuando dicho % sea inferior a lo planeado o cuando se evidencian deficiencias en la formulación del plan, se genera un acuerdo de modificación o complimiento, estas mesas de trabajo se realizan mensualmente.</v>
      </c>
      <c r="AC17" s="129" t="s">
        <v>172</v>
      </c>
      <c r="AD17" s="135">
        <v>0.1</v>
      </c>
      <c r="AE17" s="129" t="s">
        <v>141</v>
      </c>
      <c r="AF17" s="136" t="str">
        <f t="shared" si="1"/>
        <v>15%</v>
      </c>
      <c r="AG17" s="129" t="s">
        <v>142</v>
      </c>
      <c r="AH17" s="129" t="s">
        <v>143</v>
      </c>
      <c r="AI17" s="129" t="s">
        <v>144</v>
      </c>
      <c r="AJ17" s="132" t="s">
        <v>173</v>
      </c>
      <c r="AK17" s="137">
        <f>AD17+AF17</f>
        <v>0.25</v>
      </c>
      <c r="AL17" s="138" t="s">
        <v>174</v>
      </c>
      <c r="AM17" s="138" t="s">
        <v>133</v>
      </c>
      <c r="AN17" s="138">
        <f>60%*AK17</f>
        <v>0.15</v>
      </c>
      <c r="AO17" s="138">
        <f>60%-AN17</f>
        <v>0.44999999999999996</v>
      </c>
      <c r="AP17" s="161" t="s">
        <v>132</v>
      </c>
      <c r="AQ17" s="161" t="s">
        <v>167</v>
      </c>
      <c r="AR17" s="163" t="s">
        <v>168</v>
      </c>
      <c r="AS17" s="141"/>
      <c r="AT17" s="173" t="s">
        <v>175</v>
      </c>
      <c r="AU17" s="173" t="s">
        <v>176</v>
      </c>
      <c r="AV17" s="162" t="s">
        <v>177</v>
      </c>
      <c r="AW17" s="167" t="s">
        <v>133</v>
      </c>
      <c r="AX17" s="176" t="s">
        <v>178</v>
      </c>
      <c r="AY17" s="166" t="s">
        <v>179</v>
      </c>
      <c r="AZ17" s="165">
        <v>44553</v>
      </c>
      <c r="BA17" s="165">
        <v>44545</v>
      </c>
      <c r="BB17" s="263" t="s">
        <v>180</v>
      </c>
      <c r="BC17" s="178" t="s">
        <v>181</v>
      </c>
      <c r="BD17" s="179" t="s">
        <v>182</v>
      </c>
      <c r="BE17" s="169">
        <v>0</v>
      </c>
      <c r="BF17" s="178" t="s">
        <v>183</v>
      </c>
      <c r="BG17" s="178" t="s">
        <v>184</v>
      </c>
      <c r="BH17" s="179" t="s">
        <v>185</v>
      </c>
      <c r="BI17" s="45"/>
      <c r="BJ17" s="60"/>
      <c r="BK17" s="45"/>
      <c r="BL17" s="95"/>
      <c r="BM17" s="98"/>
      <c r="BN17" s="98"/>
      <c r="BO17" s="99"/>
      <c r="BP17" s="92"/>
      <c r="BQ17" s="93"/>
      <c r="BR17" s="92"/>
      <c r="BS17" s="96"/>
      <c r="BT17" s="93"/>
      <c r="BU17" s="90"/>
      <c r="BV17" s="93"/>
      <c r="BW17" s="97"/>
      <c r="BX17" s="92"/>
      <c r="BY17" s="238"/>
      <c r="BZ17" s="234"/>
      <c r="CB17" s="234"/>
      <c r="CC17" s="229"/>
      <c r="CD17" s="234"/>
      <c r="CE17" s="234"/>
      <c r="CF17" s="234"/>
      <c r="CG17" s="234"/>
      <c r="CJ17" s="82"/>
      <c r="CK17" s="82"/>
      <c r="CL17" s="81"/>
      <c r="CM17" s="82"/>
      <c r="CN17" s="82"/>
      <c r="CO17" s="82"/>
    </row>
    <row r="18" spans="2:93" s="44" customFormat="1" ht="102.75" customHeight="1">
      <c r="B18"/>
      <c r="C18" s="168"/>
      <c r="D18" s="168"/>
      <c r="E18" s="168"/>
      <c r="F18" s="169"/>
      <c r="G18" s="170"/>
      <c r="H18" s="169"/>
      <c r="I18" s="167"/>
      <c r="J18" s="167"/>
      <c r="K18" s="167"/>
      <c r="L18" s="171"/>
      <c r="M18" s="256"/>
      <c r="N18" s="169"/>
      <c r="O18" s="161"/>
      <c r="P18" s="169"/>
      <c r="Q18" s="169"/>
      <c r="R18" s="129"/>
      <c r="S18" s="170"/>
      <c r="T18" s="169"/>
      <c r="U18" s="169"/>
      <c r="V18" s="169"/>
      <c r="W18" s="174"/>
      <c r="X18" s="130" t="s">
        <v>186</v>
      </c>
      <c r="Y18" s="130" t="s">
        <v>187</v>
      </c>
      <c r="Z18" s="130" t="s">
        <v>188</v>
      </c>
      <c r="AA18" s="133">
        <v>2</v>
      </c>
      <c r="AB18" s="134" t="str">
        <f t="shared" si="0"/>
        <v xml:space="preserve">El subdirector de gestión humana junto con sus colaboradores  diseñan en su totalidad los planes estratégicos  requeridos para dar cumplimiento a  la normatividad aplicable  ,dicha acción se genera mediante  formulación, aprobación  y publicación en la página web de la UAECOB  a más tardar el 31 de enero de cada vigencia, esta  actividad se  realizan  con periodicidad anual , como evidencia de la aplicación del control se encuentran la elaboración de los planes elaborados. </v>
      </c>
      <c r="AC18" s="129" t="s">
        <v>140</v>
      </c>
      <c r="AD18" s="135">
        <v>0.25</v>
      </c>
      <c r="AE18" s="129" t="s">
        <v>141</v>
      </c>
      <c r="AF18" s="136" t="str">
        <f t="shared" si="1"/>
        <v>15%</v>
      </c>
      <c r="AG18" s="129" t="s">
        <v>142</v>
      </c>
      <c r="AH18" s="129" t="s">
        <v>143</v>
      </c>
      <c r="AI18" s="129" t="s">
        <v>144</v>
      </c>
      <c r="AJ18" s="132" t="s">
        <v>145</v>
      </c>
      <c r="AK18" s="137">
        <v>0.4</v>
      </c>
      <c r="AL18" s="138">
        <f>20%*AK18</f>
        <v>8.0000000000000016E-2</v>
      </c>
      <c r="AM18" s="138">
        <f>20%-AL18</f>
        <v>0.12</v>
      </c>
      <c r="AN18" s="138" t="s">
        <v>133</v>
      </c>
      <c r="AO18" s="138" t="s">
        <v>133</v>
      </c>
      <c r="AP18" s="161"/>
      <c r="AQ18" s="161"/>
      <c r="AR18" s="163"/>
      <c r="AS18" s="141"/>
      <c r="AT18" s="173"/>
      <c r="AU18" s="173"/>
      <c r="AV18" s="162"/>
      <c r="AW18" s="167"/>
      <c r="AX18" s="176"/>
      <c r="AY18" s="166"/>
      <c r="AZ18" s="166"/>
      <c r="BA18" s="166"/>
      <c r="BB18" s="263"/>
      <c r="BC18" s="178"/>
      <c r="BD18" s="179"/>
      <c r="BE18" s="169"/>
      <c r="BF18" s="178"/>
      <c r="BG18" s="178"/>
      <c r="BH18" s="179"/>
      <c r="BI18" s="45"/>
      <c r="BJ18" s="60"/>
      <c r="BK18" s="43"/>
      <c r="BL18" s="95"/>
      <c r="BM18" s="98"/>
      <c r="BN18" s="98"/>
      <c r="BO18" s="99" t="str">
        <f t="shared" ref="BO18" si="2">IF(BN18=0,"100%",IFERROR(BM18/BN18/BM18," "))</f>
        <v>100%</v>
      </c>
      <c r="BP18" s="92"/>
      <c r="BQ18" s="93"/>
      <c r="BR18" s="92"/>
      <c r="BS18" s="96"/>
      <c r="BT18" s="93"/>
      <c r="BU18" s="91"/>
      <c r="BV18" s="93"/>
      <c r="BW18" s="97"/>
      <c r="BX18" s="92"/>
      <c r="BY18" s="238"/>
      <c r="BZ18" s="234"/>
      <c r="CB18" s="234"/>
      <c r="CC18" s="229"/>
      <c r="CD18" s="234"/>
      <c r="CE18" s="234"/>
      <c r="CF18" s="234"/>
      <c r="CG18" s="234"/>
      <c r="CJ18" s="82"/>
      <c r="CK18" s="82"/>
      <c r="CL18" s="18" t="s">
        <v>189</v>
      </c>
      <c r="CM18" s="82"/>
      <c r="CN18" s="82"/>
      <c r="CO18" s="82"/>
    </row>
    <row r="19" spans="2:93" s="44" customFormat="1" ht="120.75" customHeight="1">
      <c r="B19"/>
      <c r="C19" s="155" t="s">
        <v>190</v>
      </c>
      <c r="D19" s="155" t="s">
        <v>191</v>
      </c>
      <c r="E19" s="155" t="s">
        <v>192</v>
      </c>
      <c r="F19" s="129" t="s">
        <v>123</v>
      </c>
      <c r="G19" s="129" t="s">
        <v>124</v>
      </c>
      <c r="H19" s="129" t="s">
        <v>123</v>
      </c>
      <c r="I19" s="130" t="s">
        <v>193</v>
      </c>
      <c r="J19" s="130" t="s">
        <v>194</v>
      </c>
      <c r="K19" s="130" t="s">
        <v>195</v>
      </c>
      <c r="L19" s="146" t="s">
        <v>196</v>
      </c>
      <c r="M19" s="149" t="str">
        <f t="shared" ref="M19" si="3">I19&amp;" "&amp;J19&amp; " " &amp;K19</f>
        <v>Posibilidad de afectación reputacional Por el deficiente seguimiento a la  ejecución y medición de las actividades para el desarrollo de los planes  Debido a  la  debilidad en la definición de etapas de seguimiento , los indicadores para su medición y  fechas de reporte de los seguimientos</v>
      </c>
      <c r="N19" s="129" t="s">
        <v>130</v>
      </c>
      <c r="O19" s="131"/>
      <c r="P19" s="129" t="s">
        <v>197</v>
      </c>
      <c r="Q19" s="129" t="s">
        <v>132</v>
      </c>
      <c r="R19" s="129"/>
      <c r="S19" s="129" t="s">
        <v>133</v>
      </c>
      <c r="T19" s="129" t="s">
        <v>198</v>
      </c>
      <c r="U19" s="129" t="s">
        <v>199</v>
      </c>
      <c r="V19" s="142"/>
      <c r="W19" s="132" t="s">
        <v>200</v>
      </c>
      <c r="X19" s="130" t="s">
        <v>201</v>
      </c>
      <c r="Y19" s="130" t="s">
        <v>202</v>
      </c>
      <c r="Z19" s="130" t="s">
        <v>203</v>
      </c>
      <c r="AA19" s="133">
        <v>1</v>
      </c>
      <c r="AB19" s="134" t="str">
        <f t="shared" si="0"/>
        <v xml:space="preserve">El líder del procesos del  de Gestión Humana junto con todos los profesionales de los equipos de la Subdirección de Gestión Humana  Realizan seguimiento periódico a la ejecución de los planes de la subdirección  para tener control sobre los avances de las actividades desarrolladas  Por medio de la medición de los avances en las matrices de seguimiento de los planes, con una periodicidad mensual (Como evidencia de la aplicación del control la Subdirección de Gestión Humana maneja un archivo Excel de Seguimiento) </v>
      </c>
      <c r="AC19" s="129" t="s">
        <v>140</v>
      </c>
      <c r="AD19" s="135">
        <v>0.25</v>
      </c>
      <c r="AE19" s="129" t="s">
        <v>141</v>
      </c>
      <c r="AF19" s="136" t="str">
        <f t="shared" ref="AF19:AF28" si="4">IF(AE19="Automático","25%",IF(AE19="Manual","15%"," "))</f>
        <v>15%</v>
      </c>
      <c r="AG19" s="129" t="s">
        <v>142</v>
      </c>
      <c r="AH19" s="129" t="s">
        <v>143</v>
      </c>
      <c r="AI19" s="129" t="s">
        <v>144</v>
      </c>
      <c r="AJ19" s="132" t="s">
        <v>145</v>
      </c>
      <c r="AK19" s="137">
        <f>AF19+AD19</f>
        <v>0.4</v>
      </c>
      <c r="AL19" s="138">
        <f>20%*40%</f>
        <v>8.0000000000000016E-2</v>
      </c>
      <c r="AM19" s="138">
        <f>20%-AL19</f>
        <v>0.12</v>
      </c>
      <c r="AN19" s="138" t="s">
        <v>133</v>
      </c>
      <c r="AO19" s="138" t="s">
        <v>133</v>
      </c>
      <c r="AP19" s="139" t="s">
        <v>132</v>
      </c>
      <c r="AQ19" s="139" t="s">
        <v>199</v>
      </c>
      <c r="AR19" s="140" t="s">
        <v>200</v>
      </c>
      <c r="AS19" s="141"/>
      <c r="AT19" s="142" t="s">
        <v>175</v>
      </c>
      <c r="AU19" s="142" t="s">
        <v>176</v>
      </c>
      <c r="AV19" s="136" t="s">
        <v>177</v>
      </c>
      <c r="AW19" s="145" t="s">
        <v>133</v>
      </c>
      <c r="AX19" s="147" t="s">
        <v>204</v>
      </c>
      <c r="AY19" s="143" t="s">
        <v>205</v>
      </c>
      <c r="AZ19" s="148">
        <v>44256</v>
      </c>
      <c r="BA19" s="148">
        <v>44510</v>
      </c>
      <c r="BB19" s="129" t="s">
        <v>206</v>
      </c>
      <c r="BC19" s="129" t="s">
        <v>207</v>
      </c>
      <c r="BD19" s="130" t="s">
        <v>208</v>
      </c>
      <c r="BE19" s="150">
        <v>352</v>
      </c>
      <c r="BF19" s="129" t="s">
        <v>152</v>
      </c>
      <c r="BG19" s="129" t="s">
        <v>209</v>
      </c>
      <c r="BH19" s="145" t="s">
        <v>210</v>
      </c>
      <c r="BI19" s="45"/>
      <c r="BJ19" s="60"/>
      <c r="BK19" s="43"/>
      <c r="BL19" s="95"/>
      <c r="BM19" s="98"/>
      <c r="BN19" s="98"/>
      <c r="BO19" s="99" t="str">
        <f t="shared" ref="BO19" si="5">IF(BN19=0,"100%",IFERROR(BM19/BN19/BM19," "))</f>
        <v>100%</v>
      </c>
      <c r="BP19" s="92"/>
      <c r="BQ19" s="93"/>
      <c r="BR19" s="92"/>
      <c r="BS19" s="96"/>
      <c r="BT19" s="93"/>
      <c r="BU19" s="94"/>
      <c r="BV19" s="93"/>
      <c r="BW19" s="97"/>
      <c r="BX19" s="92"/>
      <c r="BY19"/>
      <c r="BZ19"/>
      <c r="CB19"/>
      <c r="CC19"/>
      <c r="CD19"/>
      <c r="CE19"/>
      <c r="CF19"/>
      <c r="CG19"/>
    </row>
    <row r="20" spans="2:93" s="44" customFormat="1" ht="120.75" customHeight="1">
      <c r="B20"/>
      <c r="C20" s="180" t="s">
        <v>211</v>
      </c>
      <c r="D20" s="168" t="s">
        <v>212</v>
      </c>
      <c r="E20" s="168" t="s">
        <v>213</v>
      </c>
      <c r="F20" s="169" t="s">
        <v>123</v>
      </c>
      <c r="G20" s="169" t="s">
        <v>124</v>
      </c>
      <c r="H20" s="169" t="s">
        <v>123</v>
      </c>
      <c r="I20" s="167" t="s">
        <v>193</v>
      </c>
      <c r="J20" s="167" t="s">
        <v>214</v>
      </c>
      <c r="K20" s="167" t="s">
        <v>215</v>
      </c>
      <c r="L20" s="171" t="s">
        <v>216</v>
      </c>
      <c r="M20" s="172" t="str">
        <f>I20&amp;" "&amp;J20&amp; " " &amp;K20</f>
        <v xml:space="preserve">Posibilidad de afectación reputacional Por realizar la vinculación, acompañamiento y desvinculación inadecuada de un servidor  Debido a la incorrecta verificación de todos los requisitos que se deben tener en  cuenta </v>
      </c>
      <c r="N20" s="169" t="s">
        <v>130</v>
      </c>
      <c r="O20" s="161"/>
      <c r="P20" s="169" t="s">
        <v>217</v>
      </c>
      <c r="Q20" s="169" t="s">
        <v>218</v>
      </c>
      <c r="R20" s="129"/>
      <c r="S20" s="169" t="s">
        <v>133</v>
      </c>
      <c r="T20" s="169" t="s">
        <v>134</v>
      </c>
      <c r="U20" s="169" t="s">
        <v>167</v>
      </c>
      <c r="V20" s="173"/>
      <c r="W20" s="174" t="s">
        <v>168</v>
      </c>
      <c r="X20" s="130" t="s">
        <v>219</v>
      </c>
      <c r="Y20" s="130" t="s">
        <v>220</v>
      </c>
      <c r="Z20" s="130" t="s">
        <v>221</v>
      </c>
      <c r="AA20" s="133">
        <v>1</v>
      </c>
      <c r="AB20" s="134" t="str">
        <f t="shared" si="0"/>
        <v xml:space="preserve">El Subdirector de Gestión Humana junto con el profesional de desarrollo organizacional verificara, analizara y validara el cumplimiento de los requisitos por los cuales se dio como idóneo el proceso de vinculación, acompañamiento y desvinculación de los servidores , Esta verificación se realizara por medio del documento anual de cumplimiento de requisitos, en el cual quedara el registro de la aplicación del control, y se realizara  terminada cada vigencia, </v>
      </c>
      <c r="AC20" s="129" t="s">
        <v>172</v>
      </c>
      <c r="AD20" s="135">
        <v>0.1</v>
      </c>
      <c r="AE20" s="129" t="s">
        <v>141</v>
      </c>
      <c r="AF20" s="136" t="str">
        <f t="shared" ref="AF20" si="6">IF(AE20="Automático","25%",IF(AE20="Manual","15%"," "))</f>
        <v>15%</v>
      </c>
      <c r="AG20" s="129" t="s">
        <v>142</v>
      </c>
      <c r="AH20" s="129" t="s">
        <v>143</v>
      </c>
      <c r="AI20" s="129" t="s">
        <v>144</v>
      </c>
      <c r="AJ20" s="132" t="s">
        <v>173</v>
      </c>
      <c r="AK20" s="137">
        <f>AD20+AF20</f>
        <v>0.25</v>
      </c>
      <c r="AL20" s="138" t="s">
        <v>133</v>
      </c>
      <c r="AM20" s="138" t="s">
        <v>133</v>
      </c>
      <c r="AN20" s="138">
        <f>60%*AK20</f>
        <v>0.15</v>
      </c>
      <c r="AO20" s="138">
        <f>60%-15%</f>
        <v>0.44999999999999996</v>
      </c>
      <c r="AP20" s="161" t="s">
        <v>222</v>
      </c>
      <c r="AQ20" s="161" t="s">
        <v>167</v>
      </c>
      <c r="AR20" s="163" t="s">
        <v>168</v>
      </c>
      <c r="AS20" s="141"/>
      <c r="AT20" s="173" t="s">
        <v>175</v>
      </c>
      <c r="AU20" s="173" t="s">
        <v>176</v>
      </c>
      <c r="AV20" s="162" t="s">
        <v>177</v>
      </c>
      <c r="AW20" s="167" t="s">
        <v>133</v>
      </c>
      <c r="AX20" s="176" t="s">
        <v>223</v>
      </c>
      <c r="AY20" s="169" t="s">
        <v>224</v>
      </c>
      <c r="AZ20" s="175">
        <v>44197</v>
      </c>
      <c r="BA20" s="175">
        <v>44515</v>
      </c>
      <c r="BB20" s="169" t="s">
        <v>225</v>
      </c>
      <c r="BC20" s="169" t="s">
        <v>226</v>
      </c>
      <c r="BD20" s="167" t="s">
        <v>227</v>
      </c>
      <c r="BE20" s="177">
        <v>1</v>
      </c>
      <c r="BF20" s="169" t="s">
        <v>228</v>
      </c>
      <c r="BG20" s="169" t="s">
        <v>209</v>
      </c>
      <c r="BH20" s="167" t="s">
        <v>229</v>
      </c>
      <c r="BI20" s="45"/>
      <c r="BJ20" s="60"/>
      <c r="BK20" s="43"/>
      <c r="BL20" s="95"/>
      <c r="BM20" s="98"/>
      <c r="BN20" s="98"/>
      <c r="BO20" s="99"/>
      <c r="BP20" s="92"/>
      <c r="BQ20" s="93"/>
      <c r="BR20" s="92"/>
      <c r="BS20" s="96"/>
      <c r="BT20" s="93"/>
      <c r="BU20" s="94"/>
      <c r="BV20" s="93"/>
      <c r="BW20" s="97"/>
      <c r="BX20" s="92"/>
      <c r="BY20"/>
      <c r="BZ20"/>
      <c r="CB20"/>
      <c r="CC20"/>
      <c r="CD20"/>
      <c r="CE20"/>
      <c r="CF20"/>
      <c r="CG20"/>
    </row>
    <row r="21" spans="2:93" s="44" customFormat="1" ht="101.25" customHeight="1">
      <c r="B21"/>
      <c r="C21" s="180"/>
      <c r="D21" s="168"/>
      <c r="E21" s="168"/>
      <c r="F21" s="169"/>
      <c r="G21" s="169"/>
      <c r="H21" s="169"/>
      <c r="I21" s="167"/>
      <c r="J21" s="167"/>
      <c r="K21" s="167"/>
      <c r="L21" s="171"/>
      <c r="M21" s="172"/>
      <c r="N21" s="169"/>
      <c r="O21" s="161"/>
      <c r="P21" s="169"/>
      <c r="Q21" s="169"/>
      <c r="R21" s="129"/>
      <c r="S21" s="169"/>
      <c r="T21" s="169"/>
      <c r="U21" s="169"/>
      <c r="V21" s="173"/>
      <c r="W21" s="174"/>
      <c r="X21" s="130" t="s">
        <v>230</v>
      </c>
      <c r="Y21" s="130" t="s">
        <v>231</v>
      </c>
      <c r="Z21" s="130" t="s">
        <v>232</v>
      </c>
      <c r="AA21" s="133">
        <v>2</v>
      </c>
      <c r="AB21" s="134" t="str">
        <f t="shared" si="0"/>
        <v>El Profesional  experto del Equipo de  Desarrollo Organizacional Contará con los procedimiento claros y detallados para la vinculación y  desvinculación de personal, realizando la correcta verificación de los requisitos  ,la aplicación de este control se realizara  a través de la matriz de seguimiento de actividades de planes que maneja la subdirección y en la cual quedara registro y evidencia de la ejecución del control</v>
      </c>
      <c r="AC21" s="129" t="s">
        <v>140</v>
      </c>
      <c r="AD21" s="135">
        <v>0.25</v>
      </c>
      <c r="AE21" s="129" t="s">
        <v>141</v>
      </c>
      <c r="AF21" s="136" t="str">
        <f t="shared" si="4"/>
        <v>15%</v>
      </c>
      <c r="AG21" s="152" t="s">
        <v>142</v>
      </c>
      <c r="AH21" s="129" t="s">
        <v>233</v>
      </c>
      <c r="AI21" s="129" t="s">
        <v>144</v>
      </c>
      <c r="AJ21" s="132" t="s">
        <v>145</v>
      </c>
      <c r="AK21" s="137">
        <f t="shared" ref="AK21:AK28" si="7">AF21+AD21</f>
        <v>0.4</v>
      </c>
      <c r="AL21" s="138">
        <f>60%*40%</f>
        <v>0.24</v>
      </c>
      <c r="AM21" s="138">
        <f>60%-AL21</f>
        <v>0.36</v>
      </c>
      <c r="AN21" s="138" t="s">
        <v>133</v>
      </c>
      <c r="AO21" s="138" t="s">
        <v>133</v>
      </c>
      <c r="AP21" s="161"/>
      <c r="AQ21" s="161"/>
      <c r="AR21" s="163"/>
      <c r="AS21" s="141"/>
      <c r="AT21" s="173"/>
      <c r="AU21" s="173"/>
      <c r="AV21" s="162"/>
      <c r="AW21" s="167"/>
      <c r="AX21" s="176"/>
      <c r="AY21" s="169"/>
      <c r="AZ21" s="175"/>
      <c r="BA21" s="175"/>
      <c r="BB21" s="169"/>
      <c r="BC21" s="169"/>
      <c r="BD21" s="167"/>
      <c r="BE21" s="177"/>
      <c r="BF21" s="169"/>
      <c r="BG21" s="169"/>
      <c r="BH21" s="167"/>
      <c r="BI21" s="45"/>
      <c r="BJ21" s="60"/>
      <c r="BK21" s="43"/>
      <c r="BL21" s="95"/>
      <c r="BM21" s="98"/>
      <c r="BN21" s="98"/>
      <c r="BO21" s="99" t="str">
        <f t="shared" ref="BO21" si="8">IF(BN21=0,"100%",IFERROR(BM21/BN21/BM21," "))</f>
        <v>100%</v>
      </c>
      <c r="BP21" s="92"/>
      <c r="BQ21" s="93"/>
      <c r="BR21" s="92"/>
      <c r="BS21" s="96"/>
      <c r="BT21" s="93"/>
      <c r="BU21" s="94"/>
      <c r="BV21" s="93"/>
      <c r="BW21" s="97"/>
      <c r="BX21" s="92"/>
      <c r="BY21"/>
      <c r="BZ21"/>
      <c r="CB21"/>
      <c r="CC21"/>
      <c r="CD21"/>
      <c r="CE21"/>
      <c r="CF21"/>
      <c r="CG21"/>
    </row>
    <row r="22" spans="2:93" s="44" customFormat="1" ht="101.25" customHeight="1">
      <c r="B22"/>
      <c r="C22" s="168" t="s">
        <v>234</v>
      </c>
      <c r="D22" s="168" t="s">
        <v>235</v>
      </c>
      <c r="E22" s="168" t="s">
        <v>236</v>
      </c>
      <c r="F22" s="169" t="s">
        <v>123</v>
      </c>
      <c r="G22" s="170" t="s">
        <v>160</v>
      </c>
      <c r="H22" s="169" t="s">
        <v>123</v>
      </c>
      <c r="I22" s="167" t="s">
        <v>237</v>
      </c>
      <c r="J22" s="167" t="s">
        <v>238</v>
      </c>
      <c r="K22" s="167" t="s">
        <v>239</v>
      </c>
      <c r="L22" s="171" t="s">
        <v>240</v>
      </c>
      <c r="M22" s="172" t="str">
        <f>I22&amp;" "&amp;J22&amp; " " &amp;K22</f>
        <v>Posibilidad de perjuicio económico y reputacional  Por la afectación en la seguridad y salud  de los servidores o por la interposición de  multas o sanciones por el incumplimiento normativo  Debido a la insuficiente documentación o gestión para garantizar que se cumplan los requisitos mínimos exigidos por la norma para el sistema de gestión de seguridad y la salud en el trabajo</v>
      </c>
      <c r="N22" s="169" t="s">
        <v>130</v>
      </c>
      <c r="O22" s="161"/>
      <c r="P22" s="169" t="s">
        <v>241</v>
      </c>
      <c r="Q22" s="169" t="s">
        <v>242</v>
      </c>
      <c r="R22" s="129"/>
      <c r="S22" s="170" t="s">
        <v>133</v>
      </c>
      <c r="T22" s="169" t="s">
        <v>134</v>
      </c>
      <c r="U22" s="169" t="s">
        <v>243</v>
      </c>
      <c r="V22" s="173"/>
      <c r="W22" s="174" t="s">
        <v>168</v>
      </c>
      <c r="X22" s="130" t="s">
        <v>244</v>
      </c>
      <c r="Y22" s="130" t="s">
        <v>245</v>
      </c>
      <c r="Z22" s="130" t="s">
        <v>246</v>
      </c>
      <c r="AA22" s="133">
        <v>1</v>
      </c>
      <c r="AB22" s="134" t="str">
        <f t="shared" si="0"/>
        <v xml:space="preserve">La Subdirectora de la Subdirección de Gestión humana junto con el profesional encargado de la implementación del sistema de seguridad y salud en el trabajado (SG-SST) Realizara un reporte frente a la subdirección de gestión humana  para la rendición de cuentas  en donde se evidencia el avance de implementación y cumplimiento del Sistema de gestión de seguridad y salud en el trabajo,   Por medio de la verificación de acciones ejecutadas del plan de seguridad y salud en el trabajo y con base en todos los reportes asociados a garantizar la protección de la seguridad y salud de los servidores , este control se aplicara de manera anual, y tendrá como evidencia, la matriz de seguimiento a planes que maneja la subdirección  </v>
      </c>
      <c r="AC22" s="129" t="s">
        <v>172</v>
      </c>
      <c r="AD22" s="135">
        <v>0.1</v>
      </c>
      <c r="AE22" s="129" t="s">
        <v>141</v>
      </c>
      <c r="AF22" s="136" t="str">
        <f t="shared" ref="AF22" si="9">IF(AE22="Automático","25%",IF(AE22="Manual","15%"," "))</f>
        <v>15%</v>
      </c>
      <c r="AG22" s="152" t="s">
        <v>142</v>
      </c>
      <c r="AH22" s="129" t="s">
        <v>233</v>
      </c>
      <c r="AI22" s="129" t="s">
        <v>144</v>
      </c>
      <c r="AJ22" s="132" t="s">
        <v>145</v>
      </c>
      <c r="AK22" s="137">
        <f>AD22+AF22</f>
        <v>0.25</v>
      </c>
      <c r="AL22" s="138" t="s">
        <v>133</v>
      </c>
      <c r="AM22" s="138" t="s">
        <v>133</v>
      </c>
      <c r="AN22" s="138">
        <f>40%*AK22</f>
        <v>0.1</v>
      </c>
      <c r="AO22" s="138">
        <f>40%-AN22</f>
        <v>0.30000000000000004</v>
      </c>
      <c r="AP22" s="161" t="s">
        <v>218</v>
      </c>
      <c r="AQ22" s="161" t="s">
        <v>243</v>
      </c>
      <c r="AR22" s="163" t="s">
        <v>168</v>
      </c>
      <c r="AS22" s="141"/>
      <c r="AT22" s="173" t="s">
        <v>175</v>
      </c>
      <c r="AU22" s="173" t="s">
        <v>176</v>
      </c>
      <c r="AV22" s="162" t="s">
        <v>247</v>
      </c>
      <c r="AW22" s="167" t="s">
        <v>133</v>
      </c>
      <c r="AX22" s="176" t="s">
        <v>248</v>
      </c>
      <c r="AY22" s="166" t="s">
        <v>249</v>
      </c>
      <c r="AZ22" s="165">
        <v>44256</v>
      </c>
      <c r="BA22" s="165">
        <v>44515</v>
      </c>
      <c r="BB22" s="129" t="s">
        <v>250</v>
      </c>
      <c r="BC22" s="129" t="s">
        <v>251</v>
      </c>
      <c r="BD22" s="129" t="s">
        <v>252</v>
      </c>
      <c r="BE22" s="151">
        <v>1</v>
      </c>
      <c r="BF22" s="129" t="s">
        <v>152</v>
      </c>
      <c r="BG22" s="169" t="s">
        <v>253</v>
      </c>
      <c r="BH22" s="167" t="s">
        <v>254</v>
      </c>
      <c r="BI22" s="45"/>
      <c r="BJ22" s="60"/>
      <c r="BK22" s="43"/>
      <c r="BL22" s="95"/>
      <c r="BM22" s="98"/>
      <c r="BN22" s="98"/>
      <c r="BO22" s="99"/>
      <c r="BP22" s="92"/>
      <c r="BQ22" s="93"/>
      <c r="BR22" s="92"/>
      <c r="BS22" s="96"/>
      <c r="BT22" s="93"/>
      <c r="BU22" s="94"/>
      <c r="BV22" s="93"/>
      <c r="BW22" s="97"/>
      <c r="BX22" s="92"/>
      <c r="BY22"/>
      <c r="BZ22"/>
      <c r="CB22"/>
      <c r="CC22"/>
      <c r="CD22"/>
      <c r="CE22"/>
      <c r="CF22"/>
      <c r="CG22"/>
    </row>
    <row r="23" spans="2:93" s="44" customFormat="1" ht="140.25" customHeight="1">
      <c r="B23"/>
      <c r="C23" s="168"/>
      <c r="D23" s="168"/>
      <c r="E23" s="168"/>
      <c r="F23" s="169"/>
      <c r="G23" s="170"/>
      <c r="H23" s="169"/>
      <c r="I23" s="167"/>
      <c r="J23" s="167"/>
      <c r="K23" s="167"/>
      <c r="L23" s="171"/>
      <c r="M23" s="172"/>
      <c r="N23" s="169"/>
      <c r="O23" s="161"/>
      <c r="P23" s="169"/>
      <c r="Q23" s="169"/>
      <c r="R23" s="129"/>
      <c r="S23" s="170"/>
      <c r="T23" s="169"/>
      <c r="U23" s="169"/>
      <c r="V23" s="173"/>
      <c r="W23" s="174"/>
      <c r="X23" s="130" t="s">
        <v>255</v>
      </c>
      <c r="Y23" s="130" t="s">
        <v>256</v>
      </c>
      <c r="Z23" s="130" t="s">
        <v>257</v>
      </c>
      <c r="AA23" s="133">
        <v>2</v>
      </c>
      <c r="AB23" s="134" t="str">
        <f t="shared" si="0"/>
        <v xml:space="preserve">El profesional de SST  de la Subdirección de Gestión Humana  Contara con la documentación que soporte el debido proceso para el cumplimiento normativo a la implementación del SG- SST, y realizara el seguimiento detallado de las actividades  además de gestionar con oportunidad todas las solicitudes y requerimientos que se presenten,   a través de  del plan anual de seguridad y salud y sus respectivos indicadores de seguimiento, este control se realizara de manera mensual, como evidencia del control se tendrá la matriz de seguimiento a la ejecución de planes manejada por la Subdirección de Gestión Humana </v>
      </c>
      <c r="AC23" s="129" t="s">
        <v>140</v>
      </c>
      <c r="AD23" s="135">
        <v>0.25</v>
      </c>
      <c r="AE23" s="129" t="s">
        <v>141</v>
      </c>
      <c r="AF23" s="136" t="str">
        <f t="shared" si="4"/>
        <v>15%</v>
      </c>
      <c r="AG23" s="129" t="s">
        <v>142</v>
      </c>
      <c r="AH23" s="129" t="s">
        <v>143</v>
      </c>
      <c r="AI23" s="129" t="s">
        <v>144</v>
      </c>
      <c r="AJ23" s="132" t="s">
        <v>145</v>
      </c>
      <c r="AK23" s="137">
        <f t="shared" si="7"/>
        <v>0.4</v>
      </c>
      <c r="AL23" s="138">
        <f>80%*AK23</f>
        <v>0.32000000000000006</v>
      </c>
      <c r="AM23" s="138">
        <f>80%-AL23</f>
        <v>0.48</v>
      </c>
      <c r="AN23" s="138" t="s">
        <v>133</v>
      </c>
      <c r="AO23" s="138" t="s">
        <v>133</v>
      </c>
      <c r="AP23" s="161"/>
      <c r="AQ23" s="161"/>
      <c r="AR23" s="163"/>
      <c r="AS23" s="141"/>
      <c r="AT23" s="173"/>
      <c r="AU23" s="173"/>
      <c r="AV23" s="162"/>
      <c r="AW23" s="167"/>
      <c r="AX23" s="176"/>
      <c r="AY23" s="166"/>
      <c r="AZ23" s="166"/>
      <c r="BA23" s="166"/>
      <c r="BB23" s="129" t="s">
        <v>258</v>
      </c>
      <c r="BC23" s="129" t="s">
        <v>258</v>
      </c>
      <c r="BD23" s="130" t="s">
        <v>259</v>
      </c>
      <c r="BE23" s="129">
        <v>0</v>
      </c>
      <c r="BF23" s="129" t="s">
        <v>152</v>
      </c>
      <c r="BG23" s="169"/>
      <c r="BH23" s="167"/>
      <c r="BI23" s="45"/>
      <c r="BJ23" s="60"/>
      <c r="BK23" s="43"/>
      <c r="BL23" s="95"/>
      <c r="BM23" s="98"/>
      <c r="BN23" s="98"/>
      <c r="BO23" s="99" t="str">
        <f t="shared" ref="BO23" si="10">IF(BN23=0,"100%",IFERROR(BM23/BN23/BM23," "))</f>
        <v>100%</v>
      </c>
      <c r="BP23" s="92"/>
      <c r="BQ23" s="93"/>
      <c r="BR23" s="92"/>
      <c r="BS23" s="96"/>
      <c r="BT23" s="93"/>
      <c r="BU23" s="94"/>
      <c r="BV23" s="93"/>
      <c r="BW23" s="97"/>
      <c r="BX23" s="92"/>
      <c r="BY23"/>
      <c r="BZ23"/>
      <c r="CB23"/>
      <c r="CC23"/>
      <c r="CD23"/>
      <c r="CE23"/>
      <c r="CF23"/>
      <c r="CG23"/>
    </row>
    <row r="24" spans="2:93" s="44" customFormat="1" ht="46.5" customHeight="1">
      <c r="B24"/>
      <c r="C24" s="180" t="s">
        <v>260</v>
      </c>
      <c r="D24" s="252" t="s">
        <v>261</v>
      </c>
      <c r="E24" s="252" t="s">
        <v>262</v>
      </c>
      <c r="F24" s="161" t="s">
        <v>123</v>
      </c>
      <c r="G24" s="161" t="s">
        <v>124</v>
      </c>
      <c r="H24" s="161" t="s">
        <v>123</v>
      </c>
      <c r="I24" s="214" t="s">
        <v>193</v>
      </c>
      <c r="J24" s="214" t="s">
        <v>263</v>
      </c>
      <c r="K24" s="214" t="s">
        <v>264</v>
      </c>
      <c r="L24" s="171" t="s">
        <v>265</v>
      </c>
      <c r="M24" s="172" t="str">
        <f>I24&amp;" "&amp;J24&amp; " " &amp;K24</f>
        <v>Posibilidad de afectación reputacional Por la baja implementación de estrategias de bienestar y desarrollo  Debido a la deficiencia de planificación o ausencia de controles</v>
      </c>
      <c r="N24" s="161" t="s">
        <v>130</v>
      </c>
      <c r="O24" s="255"/>
      <c r="P24" s="161" t="s">
        <v>131</v>
      </c>
      <c r="Q24" s="161" t="s">
        <v>132</v>
      </c>
      <c r="R24" s="161" t="str">
        <f>IF(Q24="MUY BAJA
(20%)","20%",IF(Q24="BAJA 
(40%)","40%",IF(Q24="MODERADA
(60%)","60%",IF(Q24="ALTA
(80%)","80%",IF(Q24="MUY ALTA
(100%)","100%","0%")))))</f>
        <v>0%</v>
      </c>
      <c r="S24" s="161" t="s">
        <v>133</v>
      </c>
      <c r="T24" s="161" t="s">
        <v>134</v>
      </c>
      <c r="U24" s="161" t="s">
        <v>243</v>
      </c>
      <c r="V24" s="173" t="str">
        <f t="shared" ref="V24" si="11">IF(U24="INSIGNIFICANTE
(20%)","20%",IF(U24="MENOR
(40%)","40%",IF(U24="MODERADO
(60%)","60%",IF(U24="MAYOR
(80%)","80%",IF(U24="CATASTRÓFICO
(100%)","100%","0%")))))</f>
        <v>0%</v>
      </c>
      <c r="W24" s="163" t="s">
        <v>136</v>
      </c>
      <c r="X24" s="266" t="s">
        <v>266</v>
      </c>
      <c r="Y24" s="266" t="s">
        <v>267</v>
      </c>
      <c r="Z24" s="266" t="s">
        <v>268</v>
      </c>
      <c r="AA24" s="267">
        <v>1</v>
      </c>
      <c r="AB24" s="172" t="str">
        <f t="shared" si="0"/>
        <v xml:space="preserve">El Subdirector de Talento Humano junto con los profesionales del equipo de Calidad de vida  diseñaran  estrategias de bienestar y calidad de vida para los servidores y sus familias,   A través de del plan anual de bienestar e incentivos, que será formulado, aprobado y publicado anualmente en la  pagina Web de la entidad https://www.bomberosbogota.gov.co/ , antes del 31 de enero de cada vigencia , este plan se elaborara anualmente y como evidencia se tendrá la publicación en web, y si le realizara seguimiento a su ejecución por medio de la matriz de seguimiento a planes que se maneja en la Subdirección de Talento Humano </v>
      </c>
      <c r="AC24" s="161" t="s">
        <v>140</v>
      </c>
      <c r="AD24" s="162" t="str">
        <f>(IF(AC23="Preventivo","25%",IF(AC23="Detectivo","15%",IF(AC23="Correctivo","10%"," "))))</f>
        <v>25%</v>
      </c>
      <c r="AE24" s="161" t="s">
        <v>141</v>
      </c>
      <c r="AF24" s="162" t="str">
        <f>IF(AE24="Automático","25%",IF(AE24="Manual","15%"," "))</f>
        <v>15%</v>
      </c>
      <c r="AG24" s="161" t="s">
        <v>142</v>
      </c>
      <c r="AH24" s="161" t="s">
        <v>143</v>
      </c>
      <c r="AI24" s="161" t="s">
        <v>144</v>
      </c>
      <c r="AJ24" s="163" t="s">
        <v>145</v>
      </c>
      <c r="AK24" s="164">
        <f>AF24+AD25</f>
        <v>0.15</v>
      </c>
      <c r="AL24" s="159">
        <f>20%*AK24</f>
        <v>0.03</v>
      </c>
      <c r="AM24" s="160">
        <f>20%-AL24</f>
        <v>0.17</v>
      </c>
      <c r="AN24" s="159" t="s">
        <v>133</v>
      </c>
      <c r="AO24" s="159" t="s">
        <v>133</v>
      </c>
      <c r="AP24" s="161" t="s">
        <v>132</v>
      </c>
      <c r="AQ24" s="161" t="s">
        <v>243</v>
      </c>
      <c r="AR24" s="163" t="s">
        <v>136</v>
      </c>
      <c r="AS24" s="141"/>
      <c r="AT24" s="242" t="s">
        <v>146</v>
      </c>
      <c r="AU24" s="242" t="s">
        <v>133</v>
      </c>
      <c r="AV24" s="254" t="s">
        <v>133</v>
      </c>
      <c r="AW24" s="241" t="s">
        <v>269</v>
      </c>
      <c r="AX24" s="254" t="s">
        <v>133</v>
      </c>
      <c r="AY24" s="254" t="s">
        <v>133</v>
      </c>
      <c r="AZ24" s="254" t="s">
        <v>133</v>
      </c>
      <c r="BA24" s="254" t="s">
        <v>133</v>
      </c>
      <c r="BB24" s="161" t="s">
        <v>270</v>
      </c>
      <c r="BC24" s="161" t="s">
        <v>271</v>
      </c>
      <c r="BD24" s="214" t="s">
        <v>272</v>
      </c>
      <c r="BE24" s="262">
        <v>1</v>
      </c>
      <c r="BF24" s="161" t="s">
        <v>152</v>
      </c>
      <c r="BG24" s="161" t="s">
        <v>209</v>
      </c>
      <c r="BH24" s="214" t="s">
        <v>273</v>
      </c>
      <c r="BI24" s="45"/>
      <c r="BJ24" s="60"/>
      <c r="BK24" s="43"/>
      <c r="BL24" s="202"/>
      <c r="BM24" s="211"/>
      <c r="BN24" s="211"/>
      <c r="BO24" s="208" t="str">
        <f t="shared" ref="BO24" si="12">IF(BN24=0,"100%",IFERROR(BM24/BN24/BM24," "))</f>
        <v>100%</v>
      </c>
      <c r="BP24" s="198"/>
      <c r="BQ24" s="207"/>
      <c r="BR24" s="198"/>
      <c r="BS24" s="216"/>
      <c r="BT24" s="207"/>
      <c r="BU24" s="218"/>
      <c r="BV24" s="207"/>
      <c r="BW24" s="215"/>
      <c r="BX24" s="198"/>
      <c r="BY24"/>
      <c r="BZ24"/>
      <c r="CB24"/>
      <c r="CC24"/>
      <c r="CD24"/>
      <c r="CE24"/>
      <c r="CF24"/>
      <c r="CG24"/>
    </row>
    <row r="25" spans="2:93" s="44" customFormat="1" ht="46.5" customHeight="1">
      <c r="B25"/>
      <c r="C25" s="180"/>
      <c r="D25" s="252"/>
      <c r="E25" s="252"/>
      <c r="F25" s="161"/>
      <c r="G25" s="161"/>
      <c r="H25" s="161"/>
      <c r="I25" s="214"/>
      <c r="J25" s="214"/>
      <c r="K25" s="214"/>
      <c r="L25" s="171"/>
      <c r="M25" s="172"/>
      <c r="N25" s="161"/>
      <c r="O25" s="255"/>
      <c r="P25" s="161"/>
      <c r="Q25" s="161"/>
      <c r="R25" s="161"/>
      <c r="S25" s="161"/>
      <c r="T25" s="161"/>
      <c r="U25" s="161"/>
      <c r="V25" s="173"/>
      <c r="W25" s="163"/>
      <c r="X25" s="266"/>
      <c r="Y25" s="266"/>
      <c r="Z25" s="266"/>
      <c r="AA25" s="267"/>
      <c r="AB25" s="172"/>
      <c r="AC25" s="161"/>
      <c r="AD25" s="162"/>
      <c r="AE25" s="161"/>
      <c r="AF25" s="162"/>
      <c r="AG25" s="161"/>
      <c r="AH25" s="161"/>
      <c r="AI25" s="161"/>
      <c r="AJ25" s="163"/>
      <c r="AK25" s="164"/>
      <c r="AL25" s="159"/>
      <c r="AM25" s="160"/>
      <c r="AN25" s="159"/>
      <c r="AO25" s="159"/>
      <c r="AP25" s="161"/>
      <c r="AQ25" s="161"/>
      <c r="AR25" s="163"/>
      <c r="AS25" s="141"/>
      <c r="AT25" s="242"/>
      <c r="AU25" s="242"/>
      <c r="AV25" s="254"/>
      <c r="AW25" s="241"/>
      <c r="AX25" s="254"/>
      <c r="AY25" s="254"/>
      <c r="AZ25" s="254"/>
      <c r="BA25" s="254"/>
      <c r="BB25" s="161"/>
      <c r="BC25" s="161"/>
      <c r="BD25" s="214"/>
      <c r="BE25" s="161"/>
      <c r="BF25" s="161"/>
      <c r="BG25" s="161"/>
      <c r="BH25" s="214"/>
      <c r="BI25" s="45"/>
      <c r="BJ25" s="60"/>
      <c r="BK25" s="43"/>
      <c r="BL25" s="202"/>
      <c r="BM25" s="212"/>
      <c r="BN25" s="212"/>
      <c r="BO25" s="209"/>
      <c r="BP25" s="198"/>
      <c r="BQ25" s="207"/>
      <c r="BR25" s="198"/>
      <c r="BS25" s="216"/>
      <c r="BT25" s="207"/>
      <c r="BU25" s="218"/>
      <c r="BV25" s="207"/>
      <c r="BW25" s="215"/>
      <c r="BX25" s="198"/>
      <c r="BY25"/>
      <c r="BZ25"/>
      <c r="CB25"/>
      <c r="CC25"/>
      <c r="CD25"/>
      <c r="CE25"/>
      <c r="CF25"/>
      <c r="CG25"/>
    </row>
    <row r="26" spans="2:93" s="44" customFormat="1" ht="46.5" customHeight="1">
      <c r="B26"/>
      <c r="C26" s="180"/>
      <c r="D26" s="252"/>
      <c r="E26" s="252"/>
      <c r="F26" s="161"/>
      <c r="G26" s="161"/>
      <c r="H26" s="161"/>
      <c r="I26" s="214"/>
      <c r="J26" s="214"/>
      <c r="K26" s="214"/>
      <c r="L26" s="171"/>
      <c r="M26" s="172"/>
      <c r="N26" s="161"/>
      <c r="O26" s="255"/>
      <c r="P26" s="161"/>
      <c r="Q26" s="161"/>
      <c r="R26" s="161"/>
      <c r="S26" s="161"/>
      <c r="T26" s="161"/>
      <c r="U26" s="161"/>
      <c r="V26" s="173"/>
      <c r="W26" s="163"/>
      <c r="X26" s="266"/>
      <c r="Y26" s="266"/>
      <c r="Z26" s="266"/>
      <c r="AA26" s="267"/>
      <c r="AB26" s="172"/>
      <c r="AC26" s="161"/>
      <c r="AD26" s="162"/>
      <c r="AE26" s="161"/>
      <c r="AF26" s="162"/>
      <c r="AG26" s="161"/>
      <c r="AH26" s="161"/>
      <c r="AI26" s="161"/>
      <c r="AJ26" s="163"/>
      <c r="AK26" s="164"/>
      <c r="AL26" s="159"/>
      <c r="AM26" s="160"/>
      <c r="AN26" s="159"/>
      <c r="AO26" s="159"/>
      <c r="AP26" s="161"/>
      <c r="AQ26" s="161"/>
      <c r="AR26" s="163"/>
      <c r="AS26" s="141"/>
      <c r="AT26" s="242"/>
      <c r="AU26" s="242"/>
      <c r="AV26" s="254"/>
      <c r="AW26" s="241"/>
      <c r="AX26" s="254"/>
      <c r="AY26" s="254"/>
      <c r="AZ26" s="254"/>
      <c r="BA26" s="254"/>
      <c r="BB26" s="161"/>
      <c r="BC26" s="161"/>
      <c r="BD26" s="214"/>
      <c r="BE26" s="161"/>
      <c r="BF26" s="161"/>
      <c r="BG26" s="161"/>
      <c r="BH26" s="214"/>
      <c r="BI26" s="45"/>
      <c r="BJ26" s="60"/>
      <c r="BK26" s="43"/>
      <c r="BL26" s="202"/>
      <c r="BM26" s="213"/>
      <c r="BN26" s="213"/>
      <c r="BO26" s="210"/>
      <c r="BP26" s="198"/>
      <c r="BQ26" s="207"/>
      <c r="BR26" s="198"/>
      <c r="BS26" s="216"/>
      <c r="BT26" s="207"/>
      <c r="BU26" s="219"/>
      <c r="BV26" s="207"/>
      <c r="BW26" s="215"/>
      <c r="BX26" s="198"/>
      <c r="BY26"/>
      <c r="BZ26"/>
      <c r="CB26"/>
      <c r="CC26"/>
      <c r="CD26"/>
      <c r="CE26"/>
      <c r="CF26"/>
      <c r="CG26"/>
    </row>
    <row r="27" spans="2:93" s="44" customFormat="1" ht="76.5">
      <c r="B27"/>
      <c r="C27" s="252" t="s">
        <v>274</v>
      </c>
      <c r="D27" s="252" t="s">
        <v>275</v>
      </c>
      <c r="E27" s="252" t="s">
        <v>276</v>
      </c>
      <c r="F27" s="161" t="s">
        <v>123</v>
      </c>
      <c r="G27" s="161" t="s">
        <v>124</v>
      </c>
      <c r="H27" s="161" t="s">
        <v>123</v>
      </c>
      <c r="I27" s="214" t="s">
        <v>193</v>
      </c>
      <c r="J27" s="214" t="s">
        <v>277</v>
      </c>
      <c r="K27" s="214" t="s">
        <v>278</v>
      </c>
      <c r="L27" s="171" t="s">
        <v>279</v>
      </c>
      <c r="M27" s="172" t="str">
        <f>I27&amp;" "&amp;J27&amp; " " &amp;K27</f>
        <v xml:space="preserve">Posibilidad de afectación reputacional Por baja ejecución del PIC  Debido  a la  deficiencia en la planeación de las necesidades de formación que require el personal de la entidad </v>
      </c>
      <c r="N27" s="161" t="s">
        <v>130</v>
      </c>
      <c r="O27" s="255"/>
      <c r="P27" s="161" t="s">
        <v>217</v>
      </c>
      <c r="Q27" s="161" t="s">
        <v>218</v>
      </c>
      <c r="R27" s="161" t="str">
        <f>IF(Q27="MUY BAJA
(20%)","20%",IF(Q27="BAJA 
(40%)","40%",IF(Q27="MODERADA
(60%)","60%",IF(Q27="ALTA
(80%)","80%",IF(Q27="MUY ALTA
(100%)","100%","0%")))))</f>
        <v>0%</v>
      </c>
      <c r="S27" s="161" t="s">
        <v>133</v>
      </c>
      <c r="T27" s="161" t="s">
        <v>134</v>
      </c>
      <c r="U27" s="161" t="s">
        <v>243</v>
      </c>
      <c r="V27" s="173" t="str">
        <f t="shared" ref="V27" si="13">IF(U27="INSIGNIFICANTE
(20%)","20%",IF(U27="MENOR
(40%)","40%",IF(U27="MODERADO
(60%)","60%",IF(U27="MAYOR
(80%)","80%",IF(U27="CATASTRÓFICO
(100%)","100%","0%")))))</f>
        <v>0%</v>
      </c>
      <c r="W27" s="163" t="s">
        <v>168</v>
      </c>
      <c r="X27" s="153" t="s">
        <v>280</v>
      </c>
      <c r="Y27" s="153" t="s">
        <v>281</v>
      </c>
      <c r="Z27" s="153" t="s">
        <v>282</v>
      </c>
      <c r="AA27" s="133">
        <v>1</v>
      </c>
      <c r="AB27" s="134" t="str">
        <f>X27&amp;" "&amp;Y27&amp; " " &amp;Z27</f>
        <v xml:space="preserve">El líder del Proceso junto con el profesional de Formación y Capacitación  diseñaran el plan de capacitación y formación   para el desarrollo personal y profesional de los servidores de la entidad, por medio de diferentes actividades contenidas en el  plan institucional de capacitación que será formulado, aprobado y publicado anualmente en la  pagina Web de la entidad https://www.bomberosbogota.gov.co/ , antes del 31 de enero de cada vigencia y si le realizara seguimiento a su ejecución por medio de la matriz de seguimiento a planes que se maneja en la Subdirección de Talento Humano </v>
      </c>
      <c r="AC27" s="139" t="s">
        <v>140</v>
      </c>
      <c r="AD27" s="136" t="str">
        <f t="shared" ref="AD27:AD29" si="14">(IF(AC27="Preventivo","25%",IF(AC27="Detectivo","15%",IF(AC27="Correctivo","10%"," "))))</f>
        <v>25%</v>
      </c>
      <c r="AE27" s="139" t="s">
        <v>141</v>
      </c>
      <c r="AF27" s="136" t="str">
        <f t="shared" si="4"/>
        <v>15%</v>
      </c>
      <c r="AG27" s="139" t="s">
        <v>142</v>
      </c>
      <c r="AH27" s="139" t="s">
        <v>143</v>
      </c>
      <c r="AI27" s="139" t="s">
        <v>144</v>
      </c>
      <c r="AJ27" s="140" t="s">
        <v>145</v>
      </c>
      <c r="AK27" s="137">
        <f t="shared" si="7"/>
        <v>0.4</v>
      </c>
      <c r="AL27" s="154">
        <f>40%*AK27</f>
        <v>0.16000000000000003</v>
      </c>
      <c r="AM27" s="138">
        <f>AK27-AL27</f>
        <v>0.24</v>
      </c>
      <c r="AN27" s="154" t="s">
        <v>133</v>
      </c>
      <c r="AO27" s="154" t="s">
        <v>133</v>
      </c>
      <c r="AP27" s="161" t="s">
        <v>132</v>
      </c>
      <c r="AQ27" s="161" t="s">
        <v>243</v>
      </c>
      <c r="AR27" s="163" t="s">
        <v>136</v>
      </c>
      <c r="AS27" s="141"/>
      <c r="AT27" s="242" t="s">
        <v>146</v>
      </c>
      <c r="AU27" s="242" t="s">
        <v>133</v>
      </c>
      <c r="AV27" s="254" t="s">
        <v>133</v>
      </c>
      <c r="AW27" s="214" t="s">
        <v>283</v>
      </c>
      <c r="AX27" s="254" t="s">
        <v>133</v>
      </c>
      <c r="AY27" s="254" t="s">
        <v>133</v>
      </c>
      <c r="AZ27" s="254" t="s">
        <v>133</v>
      </c>
      <c r="BA27" s="254" t="s">
        <v>133</v>
      </c>
      <c r="BB27" s="161" t="s">
        <v>284</v>
      </c>
      <c r="BC27" s="161" t="s">
        <v>285</v>
      </c>
      <c r="BD27" s="214" t="s">
        <v>286</v>
      </c>
      <c r="BE27" s="262">
        <v>1</v>
      </c>
      <c r="BF27" s="161" t="s">
        <v>152</v>
      </c>
      <c r="BG27" s="161" t="s">
        <v>209</v>
      </c>
      <c r="BH27" s="214" t="s">
        <v>210</v>
      </c>
      <c r="BI27" s="45"/>
      <c r="BJ27" s="60"/>
      <c r="BK27" s="43"/>
      <c r="BL27" s="202"/>
      <c r="BM27" s="211"/>
      <c r="BN27" s="211"/>
      <c r="BO27" s="208" t="str">
        <f t="shared" ref="BO27" si="15">IF(BN27=0,"100%",IFERROR(BM27/BN27/BM27," "))</f>
        <v>100%</v>
      </c>
      <c r="BP27" s="198"/>
      <c r="BQ27" s="207"/>
      <c r="BR27" s="198"/>
      <c r="BS27" s="216"/>
      <c r="BT27" s="207"/>
      <c r="BU27" s="218"/>
      <c r="BV27" s="207"/>
      <c r="BW27" s="215"/>
      <c r="BX27" s="198"/>
      <c r="BY27"/>
      <c r="BZ27"/>
      <c r="CB27"/>
      <c r="CC27"/>
      <c r="CD27"/>
      <c r="CE27"/>
      <c r="CF27"/>
      <c r="CG27"/>
    </row>
    <row r="28" spans="2:93" s="44" customFormat="1" ht="46.5" customHeight="1">
      <c r="B28"/>
      <c r="C28" s="252"/>
      <c r="D28" s="252"/>
      <c r="E28" s="252"/>
      <c r="F28" s="161"/>
      <c r="G28" s="161"/>
      <c r="H28" s="161"/>
      <c r="I28" s="214"/>
      <c r="J28" s="214"/>
      <c r="K28" s="214"/>
      <c r="L28" s="171"/>
      <c r="M28" s="172"/>
      <c r="N28" s="161"/>
      <c r="O28" s="255"/>
      <c r="P28" s="161"/>
      <c r="Q28" s="161"/>
      <c r="R28" s="161"/>
      <c r="S28" s="161"/>
      <c r="T28" s="161"/>
      <c r="U28" s="161"/>
      <c r="V28" s="173"/>
      <c r="W28" s="163"/>
      <c r="X28" s="153" t="s">
        <v>287</v>
      </c>
      <c r="Y28" s="153" t="s">
        <v>288</v>
      </c>
      <c r="Z28" s="153" t="s">
        <v>289</v>
      </c>
      <c r="AA28" s="133">
        <v>2</v>
      </c>
      <c r="AB28" s="134" t="str">
        <f t="shared" si="0"/>
        <v xml:space="preserve">El Subdirector de Talento Humano y sus colaboradores del equipo de  Formación y Capacitación  Realizan evaluación de impacto de las capacitaciones a través de  encuestas de satisfacción realizadas a las estaciones para la generación del  informe de ejecución del plan institucional de capacitaciones, de manera anual, como evidencia de la aplicación del control se manejaran el diagnostico  de necesidades de  acuerdo con la Guía Metodológica para la implementación del Plan Nacional de Formación y Capacitación </v>
      </c>
      <c r="AC28" s="139" t="s">
        <v>172</v>
      </c>
      <c r="AD28" s="136" t="str">
        <f t="shared" si="14"/>
        <v>10%</v>
      </c>
      <c r="AE28" s="139" t="s">
        <v>141</v>
      </c>
      <c r="AF28" s="136" t="str">
        <f t="shared" si="4"/>
        <v>15%</v>
      </c>
      <c r="AG28" s="139" t="s">
        <v>142</v>
      </c>
      <c r="AH28" s="139" t="s">
        <v>143</v>
      </c>
      <c r="AI28" s="139" t="s">
        <v>144</v>
      </c>
      <c r="AJ28" s="140" t="s">
        <v>145</v>
      </c>
      <c r="AK28" s="137">
        <f t="shared" si="7"/>
        <v>0.25</v>
      </c>
      <c r="AL28" s="154" t="s">
        <v>133</v>
      </c>
      <c r="AM28" s="138" t="s">
        <v>133</v>
      </c>
      <c r="AN28" s="154">
        <f>40%*AK28</f>
        <v>0.1</v>
      </c>
      <c r="AO28" s="154">
        <f>40%-AN28</f>
        <v>0.30000000000000004</v>
      </c>
      <c r="AP28" s="161"/>
      <c r="AQ28" s="161"/>
      <c r="AR28" s="163"/>
      <c r="AS28" s="141"/>
      <c r="AT28" s="242"/>
      <c r="AU28" s="242"/>
      <c r="AV28" s="254"/>
      <c r="AW28" s="214"/>
      <c r="AX28" s="254"/>
      <c r="AY28" s="254"/>
      <c r="AZ28" s="254"/>
      <c r="BA28" s="254"/>
      <c r="BB28" s="161"/>
      <c r="BC28" s="161"/>
      <c r="BD28" s="214"/>
      <c r="BE28" s="161"/>
      <c r="BF28" s="161"/>
      <c r="BG28" s="161"/>
      <c r="BH28" s="214"/>
      <c r="BI28" s="45"/>
      <c r="BJ28" s="60"/>
      <c r="BK28" s="43"/>
      <c r="BL28" s="202"/>
      <c r="BM28" s="212"/>
      <c r="BN28" s="212"/>
      <c r="BO28" s="209"/>
      <c r="BP28" s="198"/>
      <c r="BQ28" s="207"/>
      <c r="BR28" s="198"/>
      <c r="BS28" s="216"/>
      <c r="BT28" s="207"/>
      <c r="BU28" s="218"/>
      <c r="BV28" s="207"/>
      <c r="BW28" s="215"/>
      <c r="BX28" s="198"/>
      <c r="BY28"/>
      <c r="BZ28"/>
      <c r="CB28"/>
      <c r="CC28"/>
      <c r="CD28"/>
      <c r="CE28"/>
      <c r="CF28"/>
      <c r="CG28"/>
    </row>
    <row r="29" spans="2:93" s="44" customFormat="1" ht="63.75" customHeight="1">
      <c r="B29"/>
      <c r="C29" s="252"/>
      <c r="D29" s="252"/>
      <c r="E29" s="252"/>
      <c r="F29" s="161"/>
      <c r="G29" s="161"/>
      <c r="H29" s="161"/>
      <c r="I29" s="214"/>
      <c r="J29" s="214"/>
      <c r="K29" s="214"/>
      <c r="L29" s="171"/>
      <c r="M29" s="172"/>
      <c r="N29" s="161"/>
      <c r="O29" s="255"/>
      <c r="P29" s="161"/>
      <c r="Q29" s="161"/>
      <c r="R29" s="161"/>
      <c r="S29" s="161"/>
      <c r="T29" s="161"/>
      <c r="U29" s="161"/>
      <c r="V29" s="173"/>
      <c r="W29" s="163"/>
      <c r="X29" s="153" t="s">
        <v>290</v>
      </c>
      <c r="Y29" s="153" t="s">
        <v>291</v>
      </c>
      <c r="Z29" s="153" t="s">
        <v>292</v>
      </c>
      <c r="AA29" s="133">
        <v>3</v>
      </c>
      <c r="AB29" s="134" t="str">
        <f t="shared" si="0"/>
        <v xml:space="preserve">El Subdirector de Talento Humano junto con El profesional del equipo de formación y capacitación retroalimentara el Plan Institucional de capacitaciones del talento humano  a través del insumo de evaluación de impacto de las actividades desarrolladas según el Necesidades de Aprendizaje Organizacional (DNAO) para fortalecer el plan institucional de capacitaciones del talento humano y con ella diseñar acciones de mejora en los procesos de formación y capacitación, esta actividad se realizara de manera anual en concordancia con la publicación del PIC, y tendrá como registro el documento de evaluación de impacto </v>
      </c>
      <c r="AC29" s="139" t="s">
        <v>140</v>
      </c>
      <c r="AD29" s="136" t="str">
        <f t="shared" si="14"/>
        <v>25%</v>
      </c>
      <c r="AE29" s="139" t="s">
        <v>141</v>
      </c>
      <c r="AF29" s="136" t="str">
        <f t="shared" ref="AF29" si="16">IF(AE29="Automático","25%",IF(AE29="Manual","15%"," "))</f>
        <v>15%</v>
      </c>
      <c r="AG29" s="139" t="s">
        <v>142</v>
      </c>
      <c r="AH29" s="139" t="s">
        <v>143</v>
      </c>
      <c r="AI29" s="139" t="s">
        <v>144</v>
      </c>
      <c r="AJ29" s="140" t="s">
        <v>145</v>
      </c>
      <c r="AK29" s="137">
        <f>AD29+AF29</f>
        <v>0.4</v>
      </c>
      <c r="AL29" s="154">
        <f>AM27*AK29</f>
        <v>9.6000000000000002E-2</v>
      </c>
      <c r="AM29" s="138">
        <f>AM27-AL29</f>
        <v>0.14399999999999999</v>
      </c>
      <c r="AN29" s="154" t="s">
        <v>133</v>
      </c>
      <c r="AO29" s="154" t="s">
        <v>133</v>
      </c>
      <c r="AP29" s="161"/>
      <c r="AQ29" s="161"/>
      <c r="AR29" s="163"/>
      <c r="AS29" s="141"/>
      <c r="AT29" s="242"/>
      <c r="AU29" s="242"/>
      <c r="AV29" s="254"/>
      <c r="AW29" s="214"/>
      <c r="AX29" s="254"/>
      <c r="AY29" s="254"/>
      <c r="AZ29" s="254"/>
      <c r="BA29" s="254"/>
      <c r="BB29" s="161"/>
      <c r="BC29" s="161"/>
      <c r="BD29" s="214"/>
      <c r="BE29" s="161"/>
      <c r="BF29" s="161"/>
      <c r="BG29" s="161"/>
      <c r="BH29" s="214"/>
      <c r="BI29" s="45"/>
      <c r="BJ29" s="60"/>
      <c r="BK29" s="43"/>
      <c r="BL29" s="202"/>
      <c r="BM29" s="213"/>
      <c r="BN29" s="213"/>
      <c r="BO29" s="210"/>
      <c r="BP29" s="198"/>
      <c r="BQ29" s="207"/>
      <c r="BR29" s="198"/>
      <c r="BS29" s="216"/>
      <c r="BT29" s="207"/>
      <c r="BU29" s="219"/>
      <c r="BV29" s="207"/>
      <c r="BW29" s="215"/>
      <c r="BX29" s="198"/>
      <c r="BY29"/>
      <c r="BZ29"/>
      <c r="CB29"/>
      <c r="CC29"/>
      <c r="CD29"/>
      <c r="CE29"/>
      <c r="CF29"/>
      <c r="CG29"/>
    </row>
    <row r="30" spans="2:93" ht="12.75" customHeight="1">
      <c r="BY30"/>
      <c r="BZ30"/>
      <c r="CB30"/>
      <c r="CC30"/>
      <c r="CD30"/>
      <c r="CE30"/>
      <c r="CF30"/>
      <c r="CG30"/>
    </row>
    <row r="32" spans="2:93">
      <c r="F32" s="302"/>
      <c r="G32" s="302"/>
      <c r="H32" s="302"/>
      <c r="I32" s="302"/>
      <c r="J32" s="302"/>
      <c r="K32" s="302"/>
      <c r="L32" s="302"/>
      <c r="M32" s="302"/>
      <c r="N32" s="302"/>
      <c r="BL32" s="302"/>
      <c r="BM32" s="302"/>
      <c r="BN32" s="302"/>
      <c r="BO32" s="302"/>
      <c r="BP32" s="302"/>
      <c r="BQ32" s="302"/>
      <c r="BR32" s="302"/>
    </row>
    <row r="33" spans="2:70" ht="18.75">
      <c r="F33" s="105"/>
      <c r="G33" s="268" t="s">
        <v>293</v>
      </c>
      <c r="H33" s="268"/>
      <c r="I33" s="268"/>
      <c r="J33" s="268"/>
      <c r="K33" s="268"/>
      <c r="L33" s="268"/>
      <c r="M33" s="106" t="s">
        <v>294</v>
      </c>
      <c r="N33" s="106" t="s">
        <v>295</v>
      </c>
      <c r="BL33" s="63"/>
      <c r="BM33" s="197" t="s">
        <v>293</v>
      </c>
      <c r="BN33" s="197"/>
      <c r="BO33" s="197"/>
      <c r="BP33" s="197" t="s">
        <v>294</v>
      </c>
      <c r="BQ33" s="197"/>
      <c r="BR33" s="64"/>
    </row>
    <row r="34" spans="2:70" ht="35.1" customHeight="1">
      <c r="F34" s="157" t="s">
        <v>296</v>
      </c>
      <c r="G34" s="269" t="s">
        <v>297</v>
      </c>
      <c r="H34" s="269"/>
      <c r="I34" s="269"/>
      <c r="J34" s="269"/>
      <c r="K34" s="269"/>
      <c r="L34" s="269"/>
      <c r="M34" s="158" t="s">
        <v>298</v>
      </c>
      <c r="N34" s="270" t="s">
        <v>299</v>
      </c>
      <c r="BL34" s="62" t="s">
        <v>300</v>
      </c>
      <c r="BM34" s="196"/>
      <c r="BN34" s="196"/>
      <c r="BO34" s="196"/>
      <c r="BP34" s="196"/>
      <c r="BQ34" s="196"/>
      <c r="BR34" s="196" t="s">
        <v>301</v>
      </c>
    </row>
    <row r="35" spans="2:70" ht="35.1" customHeight="1">
      <c r="F35" s="157" t="s">
        <v>302</v>
      </c>
      <c r="G35" s="269" t="s">
        <v>303</v>
      </c>
      <c r="H35" s="269"/>
      <c r="I35" s="269"/>
      <c r="J35" s="269"/>
      <c r="K35" s="269"/>
      <c r="L35" s="269"/>
      <c r="M35" s="158" t="s">
        <v>304</v>
      </c>
      <c r="N35" s="270"/>
      <c r="BL35" s="62"/>
      <c r="BM35" s="104"/>
      <c r="BN35" s="104"/>
      <c r="BO35" s="104"/>
      <c r="BP35" s="104"/>
      <c r="BQ35" s="104"/>
      <c r="BR35" s="196"/>
    </row>
    <row r="36" spans="2:70" ht="35.1" customHeight="1">
      <c r="F36" s="157" t="s">
        <v>302</v>
      </c>
      <c r="G36" s="269" t="s">
        <v>305</v>
      </c>
      <c r="H36" s="269"/>
      <c r="I36" s="269"/>
      <c r="J36" s="269"/>
      <c r="K36" s="269"/>
      <c r="L36" s="269"/>
      <c r="M36" s="158" t="s">
        <v>298</v>
      </c>
      <c r="N36" s="270"/>
      <c r="BL36" s="62" t="s">
        <v>302</v>
      </c>
      <c r="BM36" s="196"/>
      <c r="BN36" s="196"/>
      <c r="BO36" s="196"/>
      <c r="BP36" s="196"/>
      <c r="BQ36" s="196"/>
      <c r="BR36" s="196"/>
    </row>
    <row r="37" spans="2:70" ht="35.1" customHeight="1">
      <c r="F37" s="157" t="s">
        <v>306</v>
      </c>
      <c r="G37" s="269" t="s">
        <v>307</v>
      </c>
      <c r="H37" s="269"/>
      <c r="I37" s="269"/>
      <c r="J37" s="269"/>
      <c r="K37" s="269"/>
      <c r="L37" s="269"/>
      <c r="M37" s="158" t="s">
        <v>308</v>
      </c>
      <c r="N37" s="271"/>
      <c r="BL37" s="62" t="s">
        <v>309</v>
      </c>
      <c r="BM37" s="196"/>
      <c r="BN37" s="196"/>
      <c r="BO37" s="196"/>
      <c r="BP37" s="196"/>
      <c r="BQ37" s="196"/>
      <c r="BR37" s="196"/>
    </row>
    <row r="40" spans="2:70">
      <c r="B40" s="302"/>
      <c r="C40" s="302"/>
      <c r="D40" s="302"/>
      <c r="E40" s="302"/>
      <c r="F40" s="302"/>
      <c r="G40" s="302"/>
      <c r="H40" s="302"/>
      <c r="I40" s="302"/>
      <c r="J40" s="302"/>
      <c r="K40" s="302"/>
      <c r="L40" s="302"/>
      <c r="M40" s="302"/>
      <c r="N40" s="302"/>
      <c r="O40" s="302"/>
      <c r="P40" s="302"/>
      <c r="Q40" s="302"/>
      <c r="R40" s="203"/>
      <c r="S40" s="203"/>
      <c r="T40" s="203"/>
      <c r="U40" s="302"/>
      <c r="V40" s="302"/>
      <c r="W40" s="302"/>
      <c r="X40" s="302"/>
      <c r="Y40" s="302"/>
      <c r="Z40" s="302"/>
      <c r="AA40" s="203"/>
      <c r="AB40" s="302"/>
      <c r="AC40" s="203"/>
      <c r="AD40" s="204"/>
      <c r="AE40" s="302"/>
      <c r="AF40" s="303"/>
      <c r="AG40" s="203"/>
      <c r="AH40" s="302"/>
      <c r="AI40" s="302"/>
      <c r="AJ40" s="304"/>
      <c r="AK40" s="203"/>
      <c r="AL40" s="203"/>
      <c r="AM40" s="203"/>
      <c r="AN40" s="203"/>
      <c r="AO40" s="203"/>
      <c r="AP40" s="302"/>
      <c r="AQ40" s="302"/>
      <c r="AR40" s="302"/>
      <c r="AS40" s="305"/>
      <c r="AT40" s="302"/>
      <c r="AU40" s="302"/>
      <c r="AV40" s="302"/>
      <c r="AW40" s="302"/>
      <c r="AX40" s="302"/>
      <c r="AY40" s="302"/>
      <c r="AZ40" s="302"/>
      <c r="BA40" s="302"/>
      <c r="BB40" s="302"/>
      <c r="BC40" s="302"/>
      <c r="BD40" s="302"/>
      <c r="BE40" s="306"/>
      <c r="BF40" s="302"/>
      <c r="BG40" s="302"/>
      <c r="BH40" s="306"/>
    </row>
  </sheetData>
  <sheetProtection formatCells="0" formatColumns="0" formatRows="0" insertRows="0" insertHyperlinks="0" deleteRows="0"/>
  <autoFilter ref="C15:BH29" xr:uid="{00000000-0009-0000-0000-000000000000}"/>
  <mergeCells count="308">
    <mergeCell ref="C27:C29"/>
    <mergeCell ref="D27:D29"/>
    <mergeCell ref="G33:L33"/>
    <mergeCell ref="G34:L34"/>
    <mergeCell ref="N34:N37"/>
    <mergeCell ref="G36:L36"/>
    <mergeCell ref="G37:L37"/>
    <mergeCell ref="F32:N32"/>
    <mergeCell ref="F27:F29"/>
    <mergeCell ref="H27:H29"/>
    <mergeCell ref="G35:L35"/>
    <mergeCell ref="BH27:BH29"/>
    <mergeCell ref="BF27:BF29"/>
    <mergeCell ref="BD27:BD29"/>
    <mergeCell ref="BC27:BC29"/>
    <mergeCell ref="BC24:BC26"/>
    <mergeCell ref="X24:X26"/>
    <mergeCell ref="Y24:Y26"/>
    <mergeCell ref="Z24:Z26"/>
    <mergeCell ref="AA24:AA26"/>
    <mergeCell ref="AB24:AB26"/>
    <mergeCell ref="AU24:AU26"/>
    <mergeCell ref="AU27:AU29"/>
    <mergeCell ref="BA24:BA26"/>
    <mergeCell ref="BD24:BD26"/>
    <mergeCell ref="BG27:BG29"/>
    <mergeCell ref="AY24:AY26"/>
    <mergeCell ref="AZ24:AZ26"/>
    <mergeCell ref="BB27:BB29"/>
    <mergeCell ref="AZ27:AZ29"/>
    <mergeCell ref="BA27:BA29"/>
    <mergeCell ref="AR27:AR29"/>
    <mergeCell ref="BE27:BE29"/>
    <mergeCell ref="AX27:AX29"/>
    <mergeCell ref="AY27:AY29"/>
    <mergeCell ref="I24:I26"/>
    <mergeCell ref="J24:J26"/>
    <mergeCell ref="I14:N14"/>
    <mergeCell ref="AT14:AW14"/>
    <mergeCell ref="M27:M29"/>
    <mergeCell ref="I27:I29"/>
    <mergeCell ref="J27:J29"/>
    <mergeCell ref="E27:E29"/>
    <mergeCell ref="M24:M26"/>
    <mergeCell ref="AP17:AP18"/>
    <mergeCell ref="F24:F26"/>
    <mergeCell ref="G24:G26"/>
    <mergeCell ref="H24:H26"/>
    <mergeCell ref="K27:K29"/>
    <mergeCell ref="N27:N29"/>
    <mergeCell ref="P27:P29"/>
    <mergeCell ref="R27:R29"/>
    <mergeCell ref="AP24:AP26"/>
    <mergeCell ref="AR24:AR26"/>
    <mergeCell ref="AW27:AW29"/>
    <mergeCell ref="AP27:AP29"/>
    <mergeCell ref="AV27:AV29"/>
    <mergeCell ref="G27:G29"/>
    <mergeCell ref="AQ24:AQ26"/>
    <mergeCell ref="AT12:BH12"/>
    <mergeCell ref="AT13:BH13"/>
    <mergeCell ref="P12:AR12"/>
    <mergeCell ref="AC13:AO13"/>
    <mergeCell ref="X13:AB13"/>
    <mergeCell ref="P14:W14"/>
    <mergeCell ref="Q24:Q26"/>
    <mergeCell ref="BB24:BB26"/>
    <mergeCell ref="BB14:BH14"/>
    <mergeCell ref="X14:AB14"/>
    <mergeCell ref="AX14:BA14"/>
    <mergeCell ref="AP13:AR13"/>
    <mergeCell ref="BE24:BE26"/>
    <mergeCell ref="AX24:AX26"/>
    <mergeCell ref="S17:S18"/>
    <mergeCell ref="AW17:AW18"/>
    <mergeCell ref="AX17:AX18"/>
    <mergeCell ref="AY17:AY18"/>
    <mergeCell ref="AZ17:AZ18"/>
    <mergeCell ref="BA17:BA18"/>
    <mergeCell ref="BB17:BB18"/>
    <mergeCell ref="BC17:BC18"/>
    <mergeCell ref="BD17:BD18"/>
    <mergeCell ref="BE17:BE18"/>
    <mergeCell ref="AQ27:AQ29"/>
    <mergeCell ref="AT27:AT29"/>
    <mergeCell ref="AV24:AV26"/>
    <mergeCell ref="BH24:BH26"/>
    <mergeCell ref="BF24:BF26"/>
    <mergeCell ref="BG24:BG26"/>
    <mergeCell ref="J8:N8"/>
    <mergeCell ref="P24:P26"/>
    <mergeCell ref="BM24:BM26"/>
    <mergeCell ref="L27:L29"/>
    <mergeCell ref="T27:T29"/>
    <mergeCell ref="U27:U29"/>
    <mergeCell ref="S27:S29"/>
    <mergeCell ref="V27:V29"/>
    <mergeCell ref="W27:W29"/>
    <mergeCell ref="O22:O23"/>
    <mergeCell ref="O24:O26"/>
    <mergeCell ref="O27:O29"/>
    <mergeCell ref="O17:O18"/>
    <mergeCell ref="W17:W18"/>
    <mergeCell ref="M17:M18"/>
    <mergeCell ref="N17:N18"/>
    <mergeCell ref="P17:P18"/>
    <mergeCell ref="Q17:Q18"/>
    <mergeCell ref="F8:H8"/>
    <mergeCell ref="F9:H9"/>
    <mergeCell ref="U24:U26"/>
    <mergeCell ref="V24:V26"/>
    <mergeCell ref="W24:W26"/>
    <mergeCell ref="AW24:AW26"/>
    <mergeCell ref="S24:S26"/>
    <mergeCell ref="AT24:AT26"/>
    <mergeCell ref="BM14:BP14"/>
    <mergeCell ref="P13:W13"/>
    <mergeCell ref="BN24:BN26"/>
    <mergeCell ref="BO24:BO26"/>
    <mergeCell ref="C13:N13"/>
    <mergeCell ref="C14:E14"/>
    <mergeCell ref="F14:H14"/>
    <mergeCell ref="C24:C26"/>
    <mergeCell ref="D24:D26"/>
    <mergeCell ref="E24:E26"/>
    <mergeCell ref="J9:N9"/>
    <mergeCell ref="C17:C18"/>
    <mergeCell ref="C12:N12"/>
    <mergeCell ref="T24:T26"/>
    <mergeCell ref="AQ17:AQ18"/>
    <mergeCell ref="AQ22:AQ23"/>
    <mergeCell ref="O20:O21"/>
    <mergeCell ref="CB12:CG12"/>
    <mergeCell ref="CB13:CG13"/>
    <mergeCell ref="BS14:BU14"/>
    <mergeCell ref="BL12:BZ12"/>
    <mergeCell ref="CC16:CC18"/>
    <mergeCell ref="BY14:BZ14"/>
    <mergeCell ref="BQ14:BR14"/>
    <mergeCell ref="BZ16:BZ18"/>
    <mergeCell ref="CB16:CB18"/>
    <mergeCell ref="BL13:BX13"/>
    <mergeCell ref="CE16:CE18"/>
    <mergeCell ref="CF16:CF18"/>
    <mergeCell ref="BY13:BZ13"/>
    <mergeCell ref="BV14:BX14"/>
    <mergeCell ref="CD16:CD18"/>
    <mergeCell ref="BY16:BY18"/>
    <mergeCell ref="CG16:CG18"/>
    <mergeCell ref="T17:T18"/>
    <mergeCell ref="U17:U18"/>
    <mergeCell ref="V17:V18"/>
    <mergeCell ref="AT17:AT18"/>
    <mergeCell ref="AU17:AU18"/>
    <mergeCell ref="AV17:AV18"/>
    <mergeCell ref="BW24:BW26"/>
    <mergeCell ref="BX24:BX26"/>
    <mergeCell ref="BS24:BS26"/>
    <mergeCell ref="BT24:BT26"/>
    <mergeCell ref="BT27:BT29"/>
    <mergeCell ref="BS27:BS29"/>
    <mergeCell ref="BV27:BV29"/>
    <mergeCell ref="CB14:CG14"/>
    <mergeCell ref="BW27:BW29"/>
    <mergeCell ref="BX27:BX29"/>
    <mergeCell ref="BV24:BV26"/>
    <mergeCell ref="BU24:BU26"/>
    <mergeCell ref="BU27:BU29"/>
    <mergeCell ref="B40:BH40"/>
    <mergeCell ref="D2:M2"/>
    <mergeCell ref="D3:M3"/>
    <mergeCell ref="D4:M4"/>
    <mergeCell ref="D5:M5"/>
    <mergeCell ref="C2:C5"/>
    <mergeCell ref="BP36:BQ36"/>
    <mergeCell ref="BP37:BQ37"/>
    <mergeCell ref="BL32:BR32"/>
    <mergeCell ref="BR34:BR37"/>
    <mergeCell ref="BM33:BO33"/>
    <mergeCell ref="BM34:BO34"/>
    <mergeCell ref="BQ24:BQ26"/>
    <mergeCell ref="BR24:BR26"/>
    <mergeCell ref="BQ27:BQ29"/>
    <mergeCell ref="BO27:BO29"/>
    <mergeCell ref="BM27:BM29"/>
    <mergeCell ref="BN27:BN29"/>
    <mergeCell ref="BR27:BR29"/>
    <mergeCell ref="N24:N26"/>
    <mergeCell ref="Q27:Q29"/>
    <mergeCell ref="K24:K26"/>
    <mergeCell ref="L24:L26"/>
    <mergeCell ref="R24:R26"/>
    <mergeCell ref="P2:P5"/>
    <mergeCell ref="Q2:AQ2"/>
    <mergeCell ref="Q3:AQ3"/>
    <mergeCell ref="Q4:AQ4"/>
    <mergeCell ref="Q5:AQ5"/>
    <mergeCell ref="BM36:BO36"/>
    <mergeCell ref="BM37:BO37"/>
    <mergeCell ref="BP33:BQ33"/>
    <mergeCell ref="BP34:BQ34"/>
    <mergeCell ref="AT2:AT5"/>
    <mergeCell ref="AU2:BG2"/>
    <mergeCell ref="AU3:BG3"/>
    <mergeCell ref="AU4:BG4"/>
    <mergeCell ref="AU5:BG5"/>
    <mergeCell ref="BP24:BP26"/>
    <mergeCell ref="BP27:BP29"/>
    <mergeCell ref="AK14:AO14"/>
    <mergeCell ref="AP14:AR14"/>
    <mergeCell ref="AC14:AE14"/>
    <mergeCell ref="AG14:AJ14"/>
    <mergeCell ref="AR17:AR18"/>
    <mergeCell ref="AR22:AR23"/>
    <mergeCell ref="BL24:BL26"/>
    <mergeCell ref="BL27:BL29"/>
    <mergeCell ref="D17:D18"/>
    <mergeCell ref="E17:E18"/>
    <mergeCell ref="F17:F18"/>
    <mergeCell ref="G17:G18"/>
    <mergeCell ref="H17:H18"/>
    <mergeCell ref="I17:I18"/>
    <mergeCell ref="J17:J18"/>
    <mergeCell ref="K17:K18"/>
    <mergeCell ref="L17:L18"/>
    <mergeCell ref="BF17:BF18"/>
    <mergeCell ref="BG17:BG18"/>
    <mergeCell ref="BH17:BH18"/>
    <mergeCell ref="C20:C21"/>
    <mergeCell ref="D20:D21"/>
    <mergeCell ref="E20:E21"/>
    <mergeCell ref="F20:F21"/>
    <mergeCell ref="G20:G21"/>
    <mergeCell ref="H20:H21"/>
    <mergeCell ref="I20:I21"/>
    <mergeCell ref="J20:J21"/>
    <mergeCell ref="K20:K21"/>
    <mergeCell ref="L20:L21"/>
    <mergeCell ref="P20:P21"/>
    <mergeCell ref="Q20:Q21"/>
    <mergeCell ref="M20:M21"/>
    <mergeCell ref="N20:N21"/>
    <mergeCell ref="S20:S21"/>
    <mergeCell ref="T20:T21"/>
    <mergeCell ref="U20:U21"/>
    <mergeCell ref="V20:V21"/>
    <mergeCell ref="BA20:BA21"/>
    <mergeCell ref="BB20:BB21"/>
    <mergeCell ref="BC20:BC21"/>
    <mergeCell ref="BD20:BD21"/>
    <mergeCell ref="BE20:BE21"/>
    <mergeCell ref="BF20:BF21"/>
    <mergeCell ref="BG20:BG21"/>
    <mergeCell ref="W20:W21"/>
    <mergeCell ref="AP20:AP21"/>
    <mergeCell ref="AQ20:AQ21"/>
    <mergeCell ref="AR20:AR21"/>
    <mergeCell ref="AT20:AT21"/>
    <mergeCell ref="AU20:AU21"/>
    <mergeCell ref="AV20:AV21"/>
    <mergeCell ref="AW20:AW21"/>
    <mergeCell ref="AX20:AX21"/>
    <mergeCell ref="AT22:AT23"/>
    <mergeCell ref="AY20:AY21"/>
    <mergeCell ref="AZ20:AZ21"/>
    <mergeCell ref="AU22:AU23"/>
    <mergeCell ref="AV22:AV23"/>
    <mergeCell ref="AW22:AW23"/>
    <mergeCell ref="AX22:AX23"/>
    <mergeCell ref="AY22:AY23"/>
    <mergeCell ref="AZ22:AZ23"/>
    <mergeCell ref="BA22:BA23"/>
    <mergeCell ref="BH20:BH21"/>
    <mergeCell ref="C22:C23"/>
    <mergeCell ref="D22:D23"/>
    <mergeCell ref="E22:E23"/>
    <mergeCell ref="F22:F23"/>
    <mergeCell ref="G22:G23"/>
    <mergeCell ref="H22:H23"/>
    <mergeCell ref="I22:I23"/>
    <mergeCell ref="J22:J23"/>
    <mergeCell ref="K22:K23"/>
    <mergeCell ref="L22:L23"/>
    <mergeCell ref="M22:M23"/>
    <mergeCell ref="N22:N23"/>
    <mergeCell ref="P22:P23"/>
    <mergeCell ref="Q22:Q23"/>
    <mergeCell ref="S22:S23"/>
    <mergeCell ref="T22:T23"/>
    <mergeCell ref="BG22:BG23"/>
    <mergeCell ref="BH22:BH23"/>
    <mergeCell ref="U22:U23"/>
    <mergeCell ref="V22:V23"/>
    <mergeCell ref="W22:W23"/>
    <mergeCell ref="AP22:AP23"/>
    <mergeCell ref="AL24:AL26"/>
    <mergeCell ref="AM24:AM26"/>
    <mergeCell ref="AN24:AN26"/>
    <mergeCell ref="AO24:AO26"/>
    <mergeCell ref="AC24:AC26"/>
    <mergeCell ref="AD24:AD26"/>
    <mergeCell ref="AE24:AE26"/>
    <mergeCell ref="AF24:AF26"/>
    <mergeCell ref="AG24:AG26"/>
    <mergeCell ref="AH24:AH26"/>
    <mergeCell ref="AI24:AI26"/>
    <mergeCell ref="AJ24:AJ26"/>
    <mergeCell ref="AK24:AK26"/>
  </mergeCells>
  <phoneticPr fontId="18" type="noConversion"/>
  <conditionalFormatting sqref="P19:P20">
    <cfRule type="containsText" dxfId="90" priority="83" operator="containsText" text="MODERAD">
      <formula>NOT(ISERROR(SEARCH("MODERAD",P19)))</formula>
    </cfRule>
  </conditionalFormatting>
  <conditionalFormatting sqref="P20">
    <cfRule type="containsText" dxfId="89" priority="84" operator="containsText" text="Baja ">
      <formula>NOT(ISERROR(SEARCH("Baja ",P20)))</formula>
    </cfRule>
    <cfRule type="containsText" dxfId="88" priority="85" operator="containsText" text="Muy baja">
      <formula>NOT(ISERROR(SEARCH("Muy baja",P20)))</formula>
    </cfRule>
  </conditionalFormatting>
  <conditionalFormatting sqref="P22">
    <cfRule type="containsText" dxfId="87" priority="73" operator="containsText" text="MODERAD">
      <formula>NOT(ISERROR(SEARCH("MODERAD",P22)))</formula>
    </cfRule>
    <cfRule type="containsText" dxfId="86" priority="74" operator="containsText" text="Baja ">
      <formula>NOT(ISERROR(SEARCH("Baja ",P22)))</formula>
    </cfRule>
    <cfRule type="containsText" dxfId="85" priority="75" operator="containsText" text="Muy baja">
      <formula>NOT(ISERROR(SEARCH("Muy baja",P22)))</formula>
    </cfRule>
  </conditionalFormatting>
  <conditionalFormatting sqref="P24 P27">
    <cfRule type="containsText" dxfId="84" priority="128" operator="containsText" text="Muy baja">
      <formula>NOT(ISERROR(SEARCH("Muy baja",P24)))</formula>
    </cfRule>
    <cfRule type="containsText" dxfId="83" priority="127" operator="containsText" text="Baja ">
      <formula>NOT(ISERROR(SEARCH("Baja ",P24)))</formula>
    </cfRule>
    <cfRule type="containsText" dxfId="82" priority="126" operator="containsText" text="MODERAD">
      <formula>NOT(ISERROR(SEARCH("MODERAD",P24)))</formula>
    </cfRule>
  </conditionalFormatting>
  <conditionalFormatting sqref="P16:Q17 V16:V17 AP16:AP17 R18:R23 AP19:AP20 AP22 Q24:R24 T24 AP24 Q27:R27 T27 AP27">
    <cfRule type="containsText" dxfId="81" priority="176" operator="containsText" text="Baja ">
      <formula>NOT(ISERROR(SEARCH("Baja ",P16)))</formula>
    </cfRule>
    <cfRule type="containsText" dxfId="80" priority="177" operator="containsText" text="Muy baja">
      <formula>NOT(ISERROR(SEARCH("Muy baja",P16)))</formula>
    </cfRule>
  </conditionalFormatting>
  <conditionalFormatting sqref="P16:Q17 V16:V17 AP16:AP17 AP19:AP20 AP22 AP24 AP27 R18:R23 Q24:R24 T24 Q27:R27 T27">
    <cfRule type="containsText" dxfId="79" priority="175" operator="containsText" text="MEDIA">
      <formula>NOT(ISERROR(SEARCH("MEDIA",P16)))</formula>
    </cfRule>
  </conditionalFormatting>
  <conditionalFormatting sqref="P16:Q17 V16:V17 AP16:AP17 AP19:AP20 AP22 AP24 AP27">
    <cfRule type="containsText" dxfId="78" priority="174" operator="containsText" text="ALTA">
      <formula>NOT(ISERROR(SEARCH("ALTA",P16)))</formula>
    </cfRule>
    <cfRule type="containsText" dxfId="77" priority="173" operator="containsText" text="MUY ALTA">
      <formula>NOT(ISERROR(SEARCH("MUY ALTA",P16)))</formula>
    </cfRule>
  </conditionalFormatting>
  <conditionalFormatting sqref="P19:Q19">
    <cfRule type="containsText" dxfId="76" priority="94" operator="containsText" text="Baja ">
      <formula>NOT(ISERROR(SEARCH("Baja ",P19)))</formula>
    </cfRule>
    <cfRule type="containsText" dxfId="75" priority="95" operator="containsText" text="Muy baja">
      <formula>NOT(ISERROR(SEARCH("Muy baja",P19)))</formula>
    </cfRule>
  </conditionalFormatting>
  <conditionalFormatting sqref="P19:Q20">
    <cfRule type="containsText" dxfId="74" priority="81" operator="containsText" text="MUY ALTA">
      <formula>NOT(ISERROR(SEARCH("MUY ALTA",P19)))</formula>
    </cfRule>
    <cfRule type="containsText" dxfId="73" priority="82" operator="containsText" text="ALTA">
      <formula>NOT(ISERROR(SEARCH("ALTA",P19)))</formula>
    </cfRule>
  </conditionalFormatting>
  <conditionalFormatting sqref="P22:Q22">
    <cfRule type="containsText" dxfId="72" priority="71" operator="containsText" text="MUY ALTA">
      <formula>NOT(ISERROR(SEARCH("MUY ALTA",P22)))</formula>
    </cfRule>
    <cfRule type="containsText" dxfId="71" priority="72" operator="containsText" text="ALTA">
      <formula>NOT(ISERROR(SEARCH("ALTA",P22)))</formula>
    </cfRule>
  </conditionalFormatting>
  <conditionalFormatting sqref="P24:T24 P27:T27">
    <cfRule type="containsText" dxfId="70" priority="125" operator="containsText" text="ALTA">
      <formula>NOT(ISERROR(SEARCH("ALTA",P24)))</formula>
    </cfRule>
    <cfRule type="containsText" dxfId="69" priority="124" operator="containsText" text="MUY ALTA">
      <formula>NOT(ISERROR(SEARCH("MUY ALTA",P24)))</formula>
    </cfRule>
  </conditionalFormatting>
  <conditionalFormatting sqref="Q19:Q20">
    <cfRule type="containsText" dxfId="68" priority="88" operator="containsText" text="MEDIA">
      <formula>NOT(ISERROR(SEARCH("MEDIA",Q19)))</formula>
    </cfRule>
  </conditionalFormatting>
  <conditionalFormatting sqref="Q20">
    <cfRule type="containsText" dxfId="67" priority="89" operator="containsText" text="Baja ">
      <formula>NOT(ISERROR(SEARCH("Baja ",Q20)))</formula>
    </cfRule>
    <cfRule type="containsText" dxfId="66" priority="90" operator="containsText" text="Muy baja">
      <formula>NOT(ISERROR(SEARCH("Muy baja",Q20)))</formula>
    </cfRule>
  </conditionalFormatting>
  <conditionalFormatting sqref="Q22">
    <cfRule type="containsText" dxfId="65" priority="78" operator="containsText" text="MEDIA">
      <formula>NOT(ISERROR(SEARCH("MEDIA",Q22)))</formula>
    </cfRule>
    <cfRule type="containsText" dxfId="64" priority="79" operator="containsText" text="Baja ">
      <formula>NOT(ISERROR(SEARCH("Baja ",Q22)))</formula>
    </cfRule>
    <cfRule type="containsText" dxfId="63" priority="80" operator="containsText" text="Muy baja">
      <formula>NOT(ISERROR(SEARCH("Muy baja",Q22)))</formula>
    </cfRule>
  </conditionalFormatting>
  <conditionalFormatting sqref="R16:R17 S24 S27">
    <cfRule type="containsText" dxfId="62" priority="144" operator="containsText" text="Muy baja">
      <formula>NOT(ISERROR(SEARCH("Muy baja",R16)))</formula>
    </cfRule>
    <cfRule type="containsText" dxfId="61" priority="143" operator="containsText" text="Baja ">
      <formula>NOT(ISERROR(SEARCH("Baja ",R16)))</formula>
    </cfRule>
    <cfRule type="containsText" dxfId="60" priority="142" operator="containsText" text="MODERAD">
      <formula>NOT(ISERROR(SEARCH("MODERAD",R16)))</formula>
    </cfRule>
  </conditionalFormatting>
  <conditionalFormatting sqref="R16:R23">
    <cfRule type="containsText" dxfId="59" priority="140" operator="containsText" text="MUY ALTA">
      <formula>NOT(ISERROR(SEARCH("MUY ALTA",R16)))</formula>
    </cfRule>
    <cfRule type="containsText" dxfId="58" priority="141" operator="containsText" text="ALTA">
      <formula>NOT(ISERROR(SEARCH("ALTA",R16)))</formula>
    </cfRule>
  </conditionalFormatting>
  <conditionalFormatting sqref="S16:T17">
    <cfRule type="containsText" dxfId="57" priority="121" operator="containsText" text="MODERAD">
      <formula>NOT(ISERROR(SEARCH("MODERAD",S16)))</formula>
    </cfRule>
    <cfRule type="containsText" dxfId="56" priority="122" operator="containsText" text="Baja ">
      <formula>NOT(ISERROR(SEARCH("Baja ",S16)))</formula>
    </cfRule>
    <cfRule type="containsText" dxfId="55" priority="123" operator="containsText" text="Muy baja">
      <formula>NOT(ISERROR(SEARCH("Muy baja",S16)))</formula>
    </cfRule>
    <cfRule type="containsText" dxfId="54" priority="119" operator="containsText" text="MUY ALTA">
      <formula>NOT(ISERROR(SEARCH("MUY ALTA",S16)))</formula>
    </cfRule>
    <cfRule type="containsText" dxfId="53" priority="120" operator="containsText" text="ALTA">
      <formula>NOT(ISERROR(SEARCH("ALTA",S16)))</formula>
    </cfRule>
  </conditionalFormatting>
  <conditionalFormatting sqref="S19:T20">
    <cfRule type="containsText" dxfId="52" priority="13" operator="containsText" text="MODERAD">
      <formula>NOT(ISERROR(SEARCH("MODERAD",S19)))</formula>
    </cfRule>
    <cfRule type="containsText" dxfId="51" priority="12" operator="containsText" text="ALTA">
      <formula>NOT(ISERROR(SEARCH("ALTA",S19)))</formula>
    </cfRule>
    <cfRule type="containsText" dxfId="50" priority="14" operator="containsText" text="Baja ">
      <formula>NOT(ISERROR(SEARCH("Baja ",S19)))</formula>
    </cfRule>
    <cfRule type="containsText" dxfId="49" priority="15" operator="containsText" text="Muy baja">
      <formula>NOT(ISERROR(SEARCH("Muy baja",S19)))</formula>
    </cfRule>
    <cfRule type="containsText" dxfId="48" priority="11" operator="containsText" text="MUY ALTA">
      <formula>NOT(ISERROR(SEARCH("MUY ALTA",S19)))</formula>
    </cfRule>
  </conditionalFormatting>
  <conditionalFormatting sqref="S22:T22">
    <cfRule type="containsText" dxfId="47" priority="1" operator="containsText" text="MUY ALTA">
      <formula>NOT(ISERROR(SEARCH("MUY ALTA",S22)))</formula>
    </cfRule>
    <cfRule type="containsText" dxfId="46" priority="2" operator="containsText" text="ALTA">
      <formula>NOT(ISERROR(SEARCH("ALTA",S22)))</formula>
    </cfRule>
    <cfRule type="containsText" dxfId="45" priority="3" operator="containsText" text="MODERAD">
      <formula>NOT(ISERROR(SEARCH("MODERAD",S22)))</formula>
    </cfRule>
    <cfRule type="containsText" dxfId="44" priority="4" operator="containsText" text="Baja ">
      <formula>NOT(ISERROR(SEARCH("Baja ",S22)))</formula>
    </cfRule>
    <cfRule type="containsText" dxfId="43" priority="5" operator="containsText" text="Muy baja">
      <formula>NOT(ISERROR(SEARCH("Muy baja",S22)))</formula>
    </cfRule>
  </conditionalFormatting>
  <conditionalFormatting sqref="U16:U17 AQ16:AQ17 AQ19:AQ20 AQ22 U24 AQ24 U27 AQ27">
    <cfRule type="containsText" dxfId="42" priority="171" operator="containsText" text="MENOR">
      <formula>NOT(ISERROR(SEARCH("MENOR",U16)))</formula>
    </cfRule>
    <cfRule type="containsText" dxfId="41" priority="168" operator="containsText" text="CATASTRÓFICO">
      <formula>NOT(ISERROR(SEARCH("CATASTRÓFICO",U16)))</formula>
    </cfRule>
    <cfRule type="containsText" dxfId="40" priority="172" operator="containsText" text="LEVE">
      <formula>NOT(ISERROR(SEARCH("LEVE",U16)))</formula>
    </cfRule>
    <cfRule type="containsText" dxfId="39" priority="169" operator="containsText" text="MAYOR">
      <formula>NOT(ISERROR(SEARCH("MAYOR",U16)))</formula>
    </cfRule>
    <cfRule type="containsText" dxfId="38" priority="170" operator="containsText" text="MODERADO">
      <formula>NOT(ISERROR(SEARCH("MODERADO",U16)))</formula>
    </cfRule>
  </conditionalFormatting>
  <conditionalFormatting sqref="U19:U20">
    <cfRule type="containsText" dxfId="37" priority="17" operator="containsText" text="MAYOR">
      <formula>NOT(ISERROR(SEARCH("MAYOR",U19)))</formula>
    </cfRule>
    <cfRule type="containsText" dxfId="36" priority="20" operator="containsText" text="LEVE">
      <formula>NOT(ISERROR(SEARCH("LEVE",U19)))</formula>
    </cfRule>
    <cfRule type="containsText" dxfId="35" priority="16" operator="containsText" text="CATASTRÓFICO">
      <formula>NOT(ISERROR(SEARCH("CATASTRÓFICO",U19)))</formula>
    </cfRule>
    <cfRule type="containsText" dxfId="34" priority="19" operator="containsText" text="MENOR">
      <formula>NOT(ISERROR(SEARCH("MENOR",U19)))</formula>
    </cfRule>
    <cfRule type="containsText" dxfId="33" priority="18" operator="containsText" text="MODERADO">
      <formula>NOT(ISERROR(SEARCH("MODERADO",U19)))</formula>
    </cfRule>
  </conditionalFormatting>
  <conditionalFormatting sqref="U22">
    <cfRule type="containsText" dxfId="32" priority="10" operator="containsText" text="LEVE">
      <formula>NOT(ISERROR(SEARCH("LEVE",U22)))</formula>
    </cfRule>
    <cfRule type="containsText" dxfId="31" priority="6" operator="containsText" text="CATASTRÓFICO">
      <formula>NOT(ISERROR(SEARCH("CATASTRÓFICO",U22)))</formula>
    </cfRule>
    <cfRule type="containsText" dxfId="30" priority="9" operator="containsText" text="MENOR">
      <formula>NOT(ISERROR(SEARCH("MENOR",U22)))</formula>
    </cfRule>
    <cfRule type="containsText" dxfId="29" priority="8" operator="containsText" text="MODERADO">
      <formula>NOT(ISERROR(SEARCH("MODERADO",U22)))</formula>
    </cfRule>
    <cfRule type="containsText" dxfId="28" priority="7" operator="containsText" text="MAYOR">
      <formula>NOT(ISERROR(SEARCH("MAYOR",U22)))</formula>
    </cfRule>
  </conditionalFormatting>
  <conditionalFormatting sqref="W16:W17">
    <cfRule type="containsText" dxfId="27" priority="112" operator="containsText" text="ALTO">
      <formula>NOT(ISERROR(SEARCH("ALTO",W16)))</formula>
    </cfRule>
    <cfRule type="containsText" dxfId="26" priority="113" operator="containsText" text="MODERADO">
      <formula>NOT(ISERROR(SEARCH("MODERADO",W16)))</formula>
    </cfRule>
    <cfRule type="containsText" dxfId="25" priority="114" operator="containsText" text="BAJO">
      <formula>NOT(ISERROR(SEARCH("BAJO",W16)))</formula>
    </cfRule>
    <cfRule type="containsText" dxfId="24" priority="111" operator="containsText" text="EXTREMO">
      <formula>NOT(ISERROR(SEARCH("EXTREMO",W16)))</formula>
    </cfRule>
  </conditionalFormatting>
  <conditionalFormatting sqref="AR16:AR17 W19:W20 AR19:AR20 W22 AR22 W24 AR24 W27">
    <cfRule type="containsText" dxfId="23" priority="163" operator="containsText" text="EXTREMO">
      <formula>NOT(ISERROR(SEARCH("EXTREMO",W16)))</formula>
    </cfRule>
    <cfRule type="containsText" dxfId="22" priority="164" operator="containsText" text="ALTO">
      <formula>NOT(ISERROR(SEARCH("ALTO",W16)))</formula>
    </cfRule>
    <cfRule type="containsText" dxfId="21" priority="165" operator="containsText" text="MODERADO">
      <formula>NOT(ISERROR(SEARCH("MODERADO",W16)))</formula>
    </cfRule>
    <cfRule type="containsText" dxfId="20" priority="167" operator="containsText" text="BAJO">
      <formula>NOT(ISERROR(SEARCH("BAJO",W16)))</formula>
    </cfRule>
  </conditionalFormatting>
  <conditionalFormatting sqref="AR27">
    <cfRule type="containsText" dxfId="19" priority="115" operator="containsText" text="EXTREMO">
      <formula>NOT(ISERROR(SEARCH("EXTREMO",AR27)))</formula>
    </cfRule>
    <cfRule type="containsText" dxfId="18" priority="116" operator="containsText" text="ALTO">
      <formula>NOT(ISERROR(SEARCH("ALTO",AR27)))</formula>
    </cfRule>
    <cfRule type="containsText" dxfId="17" priority="117" operator="containsText" text="MODERADO">
      <formula>NOT(ISERROR(SEARCH("MODERADO",AR27)))</formula>
    </cfRule>
    <cfRule type="containsText" dxfId="16" priority="118" operator="containsText" text="BAJO">
      <formula>NOT(ISERROR(SEARCH("BAJO",AR27)))</formula>
    </cfRule>
  </conditionalFormatting>
  <dataValidations count="1">
    <dataValidation type="list" allowBlank="1" showInputMessage="1" showErrorMessage="1" sqref="F9:H9" xr:uid="{00000000-0002-0000-0000-000000000000}">
      <formula1>Procesos</formula1>
    </dataValidation>
  </dataValidations>
  <pageMargins left="0.70866141732283472" right="0.70866141732283472" top="0.74803149606299213" bottom="0.74803149606299213" header="0.31496062992125984" footer="0.31496062992125984"/>
  <pageSetup scale="50" orientation="landscape" horizontalDpi="4294967293" r:id="rId1"/>
  <ignoredErrors>
    <ignoredError sqref="BA16" unlockedFormula="1"/>
  </ignoredError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1000000}">
          <x14:formula1>
            <xm:f>Datos!$E$17:$E$21</xm:f>
          </x14:formula1>
          <xm:sqref>Q27 AP27 Q16:Q17 AP16:AP17 Q19:Q20 AP19:AP20 Q22 Q24 AP22 AP24</xm:sqref>
        </x14:dataValidation>
        <x14:dataValidation type="list" allowBlank="1" showInputMessage="1" showErrorMessage="1" xr:uid="{00000000-0002-0000-0000-000002000000}">
          <x14:formula1>
            <xm:f>Datos!$F$17:$F$21</xm:f>
          </x14:formula1>
          <xm:sqref>U27 AQ27 U16:U17 AQ16:AQ17 U19:U20 AQ19:AQ20 U22 U24 AQ22 AQ24</xm:sqref>
        </x14:dataValidation>
        <x14:dataValidation type="list" allowBlank="1" showInputMessage="1" showErrorMessage="1" xr:uid="{00000000-0002-0000-0000-000003000000}">
          <x14:formula1>
            <xm:f>Datos!$N$17:$N$19</xm:f>
          </x14:formula1>
          <xm:sqref>AT27 AT16:AT17 AT19:AT20 AT24 AT22</xm:sqref>
        </x14:dataValidation>
        <x14:dataValidation type="list" allowBlank="1" showInputMessage="1" showErrorMessage="1" xr:uid="{00000000-0002-0000-0000-000004000000}">
          <x14:formula1>
            <xm:f>Datos!$G$17:$G$20</xm:f>
          </x14:formula1>
          <xm:sqref>W27 AR27 W16:W17 AR16:AR17 W19:W20 AR19:AR20 W22 W24 AR22 AR24 AS16:AS29</xm:sqref>
        </x14:dataValidation>
        <x14:dataValidation type="list" allowBlank="1" showInputMessage="1" showErrorMessage="1" xr:uid="{00000000-0002-0000-0000-000005000000}">
          <x14:formula1>
            <xm:f>Datos!$L$17:$L$18</xm:f>
          </x14:formula1>
          <xm:sqref>AI16:AI17</xm:sqref>
        </x14:dataValidation>
        <x14:dataValidation type="list" allowBlank="1" showInputMessage="1" showErrorMessage="1" xr:uid="{00000000-0002-0000-0000-000007000000}">
          <x14:formula1>
            <xm:f>Datos!$O$17:$O$19</xm:f>
          </x14:formula1>
          <xm:sqref>AU16:AU17 AU19:AU20 AU22 AU24:AU29</xm:sqref>
        </x14:dataValidation>
        <x14:dataValidation type="list" allowBlank="1" showInputMessage="1" showErrorMessage="1" xr:uid="{00000000-0002-0000-0000-000008000000}">
          <x14:formula1>
            <xm:f>Datos!$F$25:$F$30</xm:f>
          </x14:formula1>
          <xm:sqref>S16:S17 S19:S20 S22 S24:S29</xm:sqref>
        </x14:dataValidation>
        <x14:dataValidation type="list" allowBlank="1" showInputMessage="1" showErrorMessage="1" xr:uid="{00000000-0002-0000-0000-000009000000}">
          <x14:formula1>
            <xm:f>Datos!$G$25:$G$30</xm:f>
          </x14:formula1>
          <xm:sqref>T16:T17 T19:T20 T22 T24:T29</xm:sqref>
        </x14:dataValidation>
        <x14:dataValidation type="list" allowBlank="1" showInputMessage="1" showErrorMessage="1" xr:uid="{00000000-0002-0000-0000-00000C000000}">
          <x14:formula1>
            <xm:f>Datos!$F$4:$F$6</xm:f>
          </x14:formula1>
          <xm:sqref>G16:G17 G19:G20 G22 G24:G29</xm:sqref>
        </x14:dataValidation>
        <x14:dataValidation type="list" allowBlank="1" showInputMessage="1" showErrorMessage="1" xr:uid="{00000000-0002-0000-0000-00000D000000}">
          <x14:formula1>
            <xm:f>Datos!$G$4:$G$8</xm:f>
          </x14:formula1>
          <xm:sqref>H16:H17 H19:H20 H22 H24:H29</xm:sqref>
        </x14:dataValidation>
        <x14:dataValidation type="list" allowBlank="1" showInputMessage="1" showErrorMessage="1" xr:uid="{00000000-0002-0000-0000-00000E000000}">
          <x14:formula1>
            <xm:f>Datos!$E$4:$E$8</xm:f>
          </x14:formula1>
          <xm:sqref>F16:F17 F19:F20 F22 F24:F29</xm:sqref>
        </x14:dataValidation>
        <x14:dataValidation type="list" allowBlank="1" showInputMessage="1" showErrorMessage="1" xr:uid="{00000000-0002-0000-0000-00000F000000}">
          <x14:formula1>
            <xm:f>Datos!$H$4:$H$10</xm:f>
          </x14:formula1>
          <xm:sqref>N16:N17 N19:N20 N22 N24:N29</xm:sqref>
        </x14:dataValidation>
        <x14:dataValidation type="list" allowBlank="1" showInputMessage="1" showErrorMessage="1" xr:uid="{00000000-0002-0000-0000-000015000000}">
          <x14:formula1>
            <xm:f>Datos!$E$25:$E$29</xm:f>
          </x14:formula1>
          <xm:sqref>P16:P17 P19:P20 P22 P24:P29</xm:sqref>
        </x14:dataValidation>
        <x14:dataValidation type="list" allowBlank="1" showInputMessage="1" showErrorMessage="1" xr:uid="{00000000-0002-0000-0000-000006000000}">
          <x14:formula1>
            <xm:f>Datos!$L$17:$L$19</xm:f>
          </x14:formula1>
          <xm:sqref>AI18:AI24 AI27:AI29</xm:sqref>
        </x14:dataValidation>
        <x14:dataValidation type="list" allowBlank="1" showInputMessage="1" showErrorMessage="1" xr:uid="{00000000-0002-0000-0000-000010000000}">
          <x14:formula1>
            <xm:f>Datos!$H$17:$H$19</xm:f>
          </x14:formula1>
          <xm:sqref>AC16:AC24 AC27:AC29</xm:sqref>
        </x14:dataValidation>
        <x14:dataValidation type="list" allowBlank="1" showInputMessage="1" showErrorMessage="1" xr:uid="{00000000-0002-0000-0000-000011000000}">
          <x14:formula1>
            <xm:f>Datos!$I$17:$I$18</xm:f>
          </x14:formula1>
          <xm:sqref>AE16:AE24 AE27:AE29</xm:sqref>
        </x14:dataValidation>
        <x14:dataValidation type="list" allowBlank="1" showInputMessage="1" showErrorMessage="1" xr:uid="{00000000-0002-0000-0000-000012000000}">
          <x14:formula1>
            <xm:f>Datos!$M$17:$M$18</xm:f>
          </x14:formula1>
          <xm:sqref>AJ16:AJ24 AJ27:AJ29</xm:sqref>
        </x14:dataValidation>
        <x14:dataValidation type="list" allowBlank="1" showInputMessage="1" showErrorMessage="1" xr:uid="{00000000-0002-0000-0000-000013000000}">
          <x14:formula1>
            <xm:f>Datos!$J$17:$J$18</xm:f>
          </x14:formula1>
          <xm:sqref>AG16:AG24 AG27:AG29</xm:sqref>
        </x14:dataValidation>
        <x14:dataValidation type="list" allowBlank="1" showInputMessage="1" showErrorMessage="1" xr:uid="{00000000-0002-0000-0000-000014000000}">
          <x14:formula1>
            <xm:f>Datos!$K$17:$K$18</xm:f>
          </x14:formula1>
          <xm:sqref>AH16:AH24 AH27:AH29</xm:sqref>
        </x14:dataValidation>
        <x14:dataValidation type="list" allowBlank="1" showInputMessage="1" showErrorMessage="1" xr:uid="{00000000-0002-0000-0000-00000A000000}">
          <x14:formula1>
            <xm:f>Datos!$I$25:$I$26</xm:f>
          </x14:formula1>
          <xm:sqref>BV16:BV29</xm:sqref>
        </x14:dataValidation>
        <x14:dataValidation type="list" allowBlank="1" showInputMessage="1" showErrorMessage="1" xr:uid="{00000000-0002-0000-0000-00000B000000}">
          <x14:formula1>
            <xm:f>Datos!$J$25:$J$26</xm:f>
          </x14:formula1>
          <xm:sqref>BT16:BT29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C1:L350"/>
  <sheetViews>
    <sheetView topLeftCell="A282" zoomScale="40" zoomScaleNormal="40" workbookViewId="0">
      <selection activeCell="R23" sqref="R23"/>
    </sheetView>
  </sheetViews>
  <sheetFormatPr defaultColWidth="12.42578125" defaultRowHeight="18.75"/>
  <cols>
    <col min="1" max="2" width="12.42578125" style="49"/>
    <col min="3" max="3" width="17.140625" style="49" customWidth="1"/>
    <col min="4" max="5" width="12.42578125" style="49"/>
    <col min="6" max="6" width="28.42578125" style="49" customWidth="1"/>
    <col min="7" max="7" width="20" style="49" customWidth="1"/>
    <col min="8" max="8" width="40.7109375" style="49" customWidth="1"/>
    <col min="9" max="9" width="4.140625" style="49" customWidth="1"/>
    <col min="10" max="10" width="33.140625" style="49" customWidth="1"/>
    <col min="11" max="11" width="35.28515625" style="49" customWidth="1"/>
    <col min="12" max="16384" width="12.42578125" style="49"/>
  </cols>
  <sheetData>
    <row r="1" spans="3:12">
      <c r="C1" s="46"/>
      <c r="D1" s="47"/>
      <c r="E1" s="47"/>
      <c r="F1" s="47"/>
      <c r="G1" s="47"/>
      <c r="H1" s="47"/>
      <c r="I1" s="47"/>
      <c r="J1" s="47"/>
      <c r="K1" s="47"/>
      <c r="L1" s="48"/>
    </row>
    <row r="2" spans="3:12" ht="45" customHeight="1">
      <c r="C2" s="50" t="s">
        <v>310</v>
      </c>
      <c r="D2" s="275"/>
      <c r="E2" s="276"/>
      <c r="F2" s="276"/>
      <c r="G2" s="276"/>
      <c r="H2" s="276"/>
      <c r="I2" s="276"/>
      <c r="J2" s="276"/>
      <c r="K2" s="276"/>
      <c r="L2" s="277"/>
    </row>
    <row r="3" spans="3:12">
      <c r="C3" s="52"/>
      <c r="L3" s="51"/>
    </row>
    <row r="4" spans="3:12" ht="35.1" customHeight="1">
      <c r="C4" s="52"/>
      <c r="L4" s="51"/>
    </row>
    <row r="5" spans="3:12">
      <c r="C5" s="52"/>
      <c r="L5" s="51"/>
    </row>
    <row r="6" spans="3:12" ht="39.950000000000003" customHeight="1">
      <c r="C6" s="52"/>
      <c r="L6" s="51"/>
    </row>
    <row r="7" spans="3:12" ht="37.5" customHeight="1">
      <c r="C7" s="52"/>
      <c r="D7" s="61" t="s">
        <v>311</v>
      </c>
      <c r="L7" s="51"/>
    </row>
    <row r="8" spans="3:12" ht="41.1" customHeight="1">
      <c r="C8" s="52"/>
      <c r="L8" s="51"/>
    </row>
    <row r="9" spans="3:12" ht="35.1" customHeight="1">
      <c r="C9" s="52"/>
      <c r="L9" s="51"/>
    </row>
    <row r="10" spans="3:12">
      <c r="C10" s="52"/>
      <c r="L10" s="51"/>
    </row>
    <row r="11" spans="3:12" ht="48.95" customHeight="1">
      <c r="C11" s="52"/>
      <c r="K11" s="100"/>
      <c r="L11" s="51"/>
    </row>
    <row r="12" spans="3:12" ht="21">
      <c r="C12" s="52"/>
      <c r="D12" s="61" t="s">
        <v>312</v>
      </c>
      <c r="L12" s="51"/>
    </row>
    <row r="13" spans="3:12" ht="36.950000000000003" customHeight="1">
      <c r="C13" s="52"/>
      <c r="L13" s="51"/>
    </row>
    <row r="14" spans="3:12" ht="60" customHeight="1">
      <c r="C14" s="52"/>
      <c r="L14" s="51"/>
    </row>
    <row r="15" spans="3:12">
      <c r="C15" s="52"/>
      <c r="L15" s="51"/>
    </row>
    <row r="16" spans="3:12">
      <c r="C16" s="52"/>
      <c r="L16" s="51"/>
    </row>
    <row r="17" spans="3:12">
      <c r="C17" s="52"/>
      <c r="L17" s="51"/>
    </row>
    <row r="18" spans="3:12">
      <c r="C18" s="52"/>
      <c r="L18" s="51"/>
    </row>
    <row r="19" spans="3:12">
      <c r="C19" s="52"/>
      <c r="H19" s="46"/>
      <c r="I19" s="47"/>
      <c r="J19" s="48"/>
      <c r="L19" s="51"/>
    </row>
    <row r="20" spans="3:12" ht="36" customHeight="1">
      <c r="C20" s="52"/>
      <c r="H20" s="53"/>
      <c r="I20" s="54"/>
      <c r="J20" s="55"/>
      <c r="L20" s="51"/>
    </row>
    <row r="21" spans="3:12">
      <c r="C21" s="52"/>
      <c r="L21" s="51"/>
    </row>
    <row r="22" spans="3:12">
      <c r="C22" s="52"/>
      <c r="L22" s="51"/>
    </row>
    <row r="23" spans="3:12">
      <c r="C23" s="52"/>
      <c r="L23" s="51"/>
    </row>
    <row r="24" spans="3:12">
      <c r="C24" s="52"/>
      <c r="L24" s="51"/>
    </row>
    <row r="25" spans="3:12">
      <c r="C25" s="52"/>
      <c r="L25" s="51"/>
    </row>
    <row r="26" spans="3:12">
      <c r="C26" s="52"/>
      <c r="L26" s="51"/>
    </row>
    <row r="27" spans="3:12">
      <c r="C27" s="52"/>
      <c r="L27" s="51"/>
    </row>
    <row r="28" spans="3:12" ht="21">
      <c r="C28" s="52"/>
      <c r="D28" s="61" t="s">
        <v>313</v>
      </c>
      <c r="L28" s="51"/>
    </row>
    <row r="29" spans="3:12">
      <c r="C29" s="52"/>
      <c r="L29" s="51"/>
    </row>
    <row r="30" spans="3:12">
      <c r="C30" s="52"/>
      <c r="K30" s="272"/>
      <c r="L30" s="51"/>
    </row>
    <row r="31" spans="3:12">
      <c r="C31" s="52"/>
      <c r="K31" s="272"/>
      <c r="L31" s="51"/>
    </row>
    <row r="32" spans="3:12">
      <c r="C32" s="52"/>
      <c r="K32" s="272"/>
      <c r="L32" s="51"/>
    </row>
    <row r="33" spans="3:12">
      <c r="C33" s="52"/>
      <c r="L33" s="51"/>
    </row>
    <row r="34" spans="3:12">
      <c r="C34" s="52"/>
      <c r="L34" s="51"/>
    </row>
    <row r="35" spans="3:12">
      <c r="C35" s="52"/>
      <c r="L35" s="51"/>
    </row>
    <row r="36" spans="3:12">
      <c r="C36" s="52"/>
      <c r="L36" s="51"/>
    </row>
    <row r="37" spans="3:12">
      <c r="C37" s="52"/>
      <c r="L37" s="51"/>
    </row>
    <row r="38" spans="3:12">
      <c r="C38" s="52"/>
      <c r="L38" s="51"/>
    </row>
    <row r="39" spans="3:12">
      <c r="C39" s="52"/>
      <c r="G39" s="48"/>
      <c r="L39" s="51"/>
    </row>
    <row r="40" spans="3:12">
      <c r="C40" s="52"/>
      <c r="G40" s="51"/>
      <c r="L40" s="51"/>
    </row>
    <row r="41" spans="3:12">
      <c r="C41" s="52"/>
      <c r="G41" s="55"/>
      <c r="L41" s="51"/>
    </row>
    <row r="42" spans="3:12" ht="21">
      <c r="C42" s="52"/>
      <c r="D42" s="61" t="s">
        <v>314</v>
      </c>
      <c r="L42" s="51"/>
    </row>
    <row r="43" spans="3:12" ht="21">
      <c r="C43" s="52"/>
      <c r="D43" s="61" t="s">
        <v>315</v>
      </c>
      <c r="L43" s="51"/>
    </row>
    <row r="44" spans="3:12">
      <c r="C44" s="52"/>
      <c r="L44" s="51"/>
    </row>
    <row r="45" spans="3:12">
      <c r="C45" s="52"/>
      <c r="L45" s="51"/>
    </row>
    <row r="46" spans="3:12">
      <c r="C46" s="52"/>
      <c r="L46" s="51"/>
    </row>
    <row r="47" spans="3:12">
      <c r="C47" s="52"/>
      <c r="L47" s="51"/>
    </row>
    <row r="48" spans="3:12">
      <c r="C48" s="53"/>
      <c r="D48" s="54"/>
      <c r="E48" s="54"/>
      <c r="F48" s="54"/>
      <c r="G48" s="54"/>
      <c r="H48" s="54"/>
      <c r="I48" s="54"/>
      <c r="J48" s="54"/>
      <c r="K48" s="54"/>
      <c r="L48" s="55"/>
    </row>
    <row r="51" spans="3:12">
      <c r="C51" s="46"/>
      <c r="D51" s="47"/>
      <c r="E51" s="47"/>
      <c r="F51" s="47"/>
      <c r="G51" s="47"/>
      <c r="H51" s="47"/>
      <c r="I51" s="47"/>
      <c r="J51" s="47"/>
      <c r="K51" s="47"/>
      <c r="L51" s="48"/>
    </row>
    <row r="52" spans="3:12" ht="48" customHeight="1">
      <c r="C52" s="50" t="s">
        <v>316</v>
      </c>
      <c r="D52" s="273" t="s">
        <v>317</v>
      </c>
      <c r="E52" s="272"/>
      <c r="F52" s="272"/>
      <c r="G52" s="272"/>
      <c r="H52" s="272"/>
      <c r="I52" s="272"/>
      <c r="J52" s="272"/>
      <c r="K52" s="272"/>
      <c r="L52" s="274"/>
    </row>
    <row r="53" spans="3:12">
      <c r="C53" s="52"/>
      <c r="L53" s="51"/>
    </row>
    <row r="54" spans="3:12">
      <c r="C54" s="52"/>
      <c r="L54" s="51"/>
    </row>
    <row r="55" spans="3:12">
      <c r="C55" s="52"/>
      <c r="L55" s="51"/>
    </row>
    <row r="56" spans="3:12">
      <c r="C56" s="52"/>
      <c r="L56" s="51"/>
    </row>
    <row r="57" spans="3:12" ht="21">
      <c r="C57" s="52"/>
      <c r="D57" s="61" t="s">
        <v>311</v>
      </c>
      <c r="L57" s="51"/>
    </row>
    <row r="58" spans="3:12">
      <c r="C58" s="52"/>
      <c r="L58" s="51"/>
    </row>
    <row r="59" spans="3:12">
      <c r="C59" s="52"/>
      <c r="L59" s="51"/>
    </row>
    <row r="60" spans="3:12">
      <c r="C60" s="52"/>
      <c r="L60" s="51"/>
    </row>
    <row r="61" spans="3:12">
      <c r="C61" s="52"/>
      <c r="K61" s="100"/>
      <c r="L61" s="51"/>
    </row>
    <row r="62" spans="3:12" ht="21">
      <c r="C62" s="52"/>
      <c r="D62" s="61" t="s">
        <v>312</v>
      </c>
      <c r="L62" s="51"/>
    </row>
    <row r="63" spans="3:12">
      <c r="C63" s="52"/>
      <c r="L63" s="51"/>
    </row>
    <row r="64" spans="3:12">
      <c r="C64" s="52"/>
      <c r="L64" s="51"/>
    </row>
    <row r="65" spans="3:12">
      <c r="C65" s="52"/>
      <c r="L65" s="51"/>
    </row>
    <row r="66" spans="3:12">
      <c r="C66" s="52"/>
      <c r="L66" s="51"/>
    </row>
    <row r="67" spans="3:12">
      <c r="C67" s="52"/>
      <c r="L67" s="51"/>
    </row>
    <row r="68" spans="3:12">
      <c r="C68" s="52"/>
      <c r="L68" s="51"/>
    </row>
    <row r="69" spans="3:12">
      <c r="C69" s="52"/>
      <c r="H69" s="46"/>
      <c r="I69" s="47"/>
      <c r="J69" s="48"/>
      <c r="L69" s="51"/>
    </row>
    <row r="70" spans="3:12">
      <c r="C70" s="52"/>
      <c r="H70" s="53"/>
      <c r="I70" s="54"/>
      <c r="J70" s="55"/>
      <c r="L70" s="51"/>
    </row>
    <row r="71" spans="3:12">
      <c r="C71" s="52"/>
      <c r="L71" s="51"/>
    </row>
    <row r="72" spans="3:12">
      <c r="C72" s="52"/>
      <c r="L72" s="51"/>
    </row>
    <row r="73" spans="3:12">
      <c r="C73" s="52"/>
      <c r="L73" s="51"/>
    </row>
    <row r="74" spans="3:12">
      <c r="C74" s="52"/>
      <c r="L74" s="51"/>
    </row>
    <row r="75" spans="3:12">
      <c r="C75" s="52"/>
      <c r="L75" s="51"/>
    </row>
    <row r="76" spans="3:12">
      <c r="C76" s="52"/>
      <c r="L76" s="51"/>
    </row>
    <row r="77" spans="3:12">
      <c r="C77" s="52"/>
      <c r="L77" s="51"/>
    </row>
    <row r="78" spans="3:12" ht="21">
      <c r="C78" s="52"/>
      <c r="D78" s="61" t="s">
        <v>313</v>
      </c>
      <c r="L78" s="51"/>
    </row>
    <row r="79" spans="3:12">
      <c r="C79" s="52"/>
      <c r="L79" s="51"/>
    </row>
    <row r="80" spans="3:12">
      <c r="C80" s="52"/>
      <c r="K80" s="272"/>
      <c r="L80" s="51"/>
    </row>
    <row r="81" spans="3:12">
      <c r="C81" s="52"/>
      <c r="K81" s="272"/>
      <c r="L81" s="51"/>
    </row>
    <row r="82" spans="3:12">
      <c r="C82" s="52"/>
      <c r="K82" s="272"/>
      <c r="L82" s="51"/>
    </row>
    <row r="83" spans="3:12">
      <c r="C83" s="52"/>
      <c r="L83" s="51"/>
    </row>
    <row r="84" spans="3:12">
      <c r="C84" s="52"/>
      <c r="L84" s="51"/>
    </row>
    <row r="85" spans="3:12">
      <c r="C85" s="52"/>
      <c r="L85" s="51"/>
    </row>
    <row r="86" spans="3:12">
      <c r="C86" s="52"/>
      <c r="L86" s="51"/>
    </row>
    <row r="87" spans="3:12">
      <c r="C87" s="52"/>
      <c r="L87" s="51"/>
    </row>
    <row r="88" spans="3:12">
      <c r="C88" s="52"/>
      <c r="L88" s="51"/>
    </row>
    <row r="89" spans="3:12">
      <c r="C89" s="52"/>
      <c r="G89" s="48"/>
      <c r="L89" s="51"/>
    </row>
    <row r="90" spans="3:12">
      <c r="C90" s="52"/>
      <c r="G90" s="51"/>
      <c r="L90" s="51"/>
    </row>
    <row r="91" spans="3:12">
      <c r="C91" s="52"/>
      <c r="G91" s="55"/>
      <c r="L91" s="51"/>
    </row>
    <row r="92" spans="3:12" ht="21">
      <c r="C92" s="52"/>
      <c r="D92" s="61" t="s">
        <v>314</v>
      </c>
      <c r="L92" s="51"/>
    </row>
    <row r="93" spans="3:12" ht="21">
      <c r="C93" s="52"/>
      <c r="D93" s="61" t="s">
        <v>315</v>
      </c>
      <c r="L93" s="51"/>
    </row>
    <row r="94" spans="3:12">
      <c r="C94" s="52"/>
      <c r="L94" s="51"/>
    </row>
    <row r="95" spans="3:12">
      <c r="C95" s="52"/>
      <c r="L95" s="51"/>
    </row>
    <row r="96" spans="3:12">
      <c r="C96" s="52"/>
      <c r="L96" s="51"/>
    </row>
    <row r="97" spans="3:12">
      <c r="C97" s="52"/>
      <c r="L97" s="51"/>
    </row>
    <row r="98" spans="3:12">
      <c r="C98" s="53"/>
      <c r="D98" s="54"/>
      <c r="E98" s="54"/>
      <c r="F98" s="54"/>
      <c r="G98" s="54"/>
      <c r="H98" s="54"/>
      <c r="I98" s="54"/>
      <c r="J98" s="54"/>
      <c r="K98" s="54"/>
      <c r="L98" s="55"/>
    </row>
    <row r="101" spans="3:12">
      <c r="C101" s="46"/>
      <c r="D101" s="47"/>
      <c r="E101" s="47"/>
      <c r="F101" s="47"/>
      <c r="G101" s="47"/>
      <c r="H101" s="47"/>
      <c r="I101" s="47"/>
      <c r="J101" s="47"/>
      <c r="K101" s="47"/>
      <c r="L101" s="48"/>
    </row>
    <row r="102" spans="3:12" ht="47.25" customHeight="1">
      <c r="C102" s="50" t="s">
        <v>318</v>
      </c>
      <c r="D102" s="273" t="s">
        <v>319</v>
      </c>
      <c r="E102" s="272"/>
      <c r="F102" s="272"/>
      <c r="G102" s="272"/>
      <c r="H102" s="272"/>
      <c r="I102" s="272"/>
      <c r="J102" s="272"/>
      <c r="K102" s="272"/>
      <c r="L102" s="274"/>
    </row>
    <row r="103" spans="3:12">
      <c r="C103" s="52"/>
      <c r="L103" s="51"/>
    </row>
    <row r="104" spans="3:12">
      <c r="C104" s="52"/>
      <c r="L104" s="51"/>
    </row>
    <row r="105" spans="3:12">
      <c r="C105" s="52"/>
      <c r="L105" s="51"/>
    </row>
    <row r="106" spans="3:12">
      <c r="C106" s="52"/>
      <c r="L106" s="51"/>
    </row>
    <row r="107" spans="3:12" ht="21">
      <c r="C107" s="52"/>
      <c r="D107" s="61" t="s">
        <v>311</v>
      </c>
      <c r="L107" s="51"/>
    </row>
    <row r="108" spans="3:12">
      <c r="C108" s="52"/>
      <c r="L108" s="51"/>
    </row>
    <row r="109" spans="3:12">
      <c r="C109" s="52"/>
      <c r="L109" s="51"/>
    </row>
    <row r="110" spans="3:12" ht="57.75" customHeight="1">
      <c r="C110" s="52"/>
      <c r="L110" s="51"/>
    </row>
    <row r="111" spans="3:12" ht="37.5" customHeight="1">
      <c r="C111" s="52"/>
      <c r="K111" s="100"/>
      <c r="L111" s="51"/>
    </row>
    <row r="112" spans="3:12" ht="21">
      <c r="C112" s="52"/>
      <c r="D112" s="61" t="s">
        <v>312</v>
      </c>
      <c r="L112" s="51"/>
    </row>
    <row r="113" spans="3:12">
      <c r="C113" s="52"/>
      <c r="L113" s="51"/>
    </row>
    <row r="114" spans="3:12">
      <c r="C114" s="52"/>
      <c r="L114" s="51"/>
    </row>
    <row r="115" spans="3:12">
      <c r="C115" s="52"/>
      <c r="L115" s="51"/>
    </row>
    <row r="116" spans="3:12">
      <c r="C116" s="52"/>
      <c r="L116" s="51"/>
    </row>
    <row r="117" spans="3:12">
      <c r="C117" s="52"/>
      <c r="L117" s="51"/>
    </row>
    <row r="118" spans="3:12">
      <c r="C118" s="52"/>
      <c r="L118" s="51"/>
    </row>
    <row r="119" spans="3:12">
      <c r="C119" s="52"/>
      <c r="H119" s="46"/>
      <c r="I119" s="47"/>
      <c r="J119" s="48"/>
      <c r="L119" s="51"/>
    </row>
    <row r="120" spans="3:12">
      <c r="C120" s="52"/>
      <c r="H120" s="53"/>
      <c r="I120" s="54"/>
      <c r="J120" s="55"/>
      <c r="L120" s="51"/>
    </row>
    <row r="121" spans="3:12">
      <c r="C121" s="52"/>
      <c r="L121" s="51"/>
    </row>
    <row r="122" spans="3:12">
      <c r="C122" s="52"/>
      <c r="L122" s="51"/>
    </row>
    <row r="123" spans="3:12">
      <c r="C123" s="52"/>
      <c r="L123" s="51"/>
    </row>
    <row r="124" spans="3:12">
      <c r="C124" s="52"/>
      <c r="L124" s="51"/>
    </row>
    <row r="125" spans="3:12">
      <c r="C125" s="52"/>
      <c r="L125" s="51"/>
    </row>
    <row r="126" spans="3:12">
      <c r="C126" s="52"/>
      <c r="L126" s="51"/>
    </row>
    <row r="127" spans="3:12">
      <c r="C127" s="52"/>
      <c r="L127" s="51"/>
    </row>
    <row r="128" spans="3:12" ht="21">
      <c r="C128" s="52"/>
      <c r="D128" s="61" t="s">
        <v>313</v>
      </c>
      <c r="L128" s="51"/>
    </row>
    <row r="129" spans="3:12">
      <c r="C129" s="52"/>
      <c r="L129" s="51"/>
    </row>
    <row r="130" spans="3:12">
      <c r="C130" s="52"/>
      <c r="K130" s="272"/>
      <c r="L130" s="51"/>
    </row>
    <row r="131" spans="3:12">
      <c r="C131" s="52"/>
      <c r="K131" s="272"/>
      <c r="L131" s="51"/>
    </row>
    <row r="132" spans="3:12">
      <c r="C132" s="52"/>
      <c r="K132" s="272"/>
      <c r="L132" s="51"/>
    </row>
    <row r="133" spans="3:12">
      <c r="C133" s="52"/>
      <c r="L133" s="51"/>
    </row>
    <row r="134" spans="3:12">
      <c r="C134" s="52"/>
      <c r="L134" s="51"/>
    </row>
    <row r="135" spans="3:12">
      <c r="C135" s="52"/>
      <c r="L135" s="51"/>
    </row>
    <row r="136" spans="3:12">
      <c r="C136" s="52"/>
      <c r="L136" s="51"/>
    </row>
    <row r="137" spans="3:12">
      <c r="C137" s="52"/>
      <c r="L137" s="51"/>
    </row>
    <row r="138" spans="3:12">
      <c r="C138" s="52"/>
      <c r="L138" s="51"/>
    </row>
    <row r="139" spans="3:12">
      <c r="C139" s="52"/>
      <c r="G139" s="48"/>
      <c r="L139" s="51"/>
    </row>
    <row r="140" spans="3:12">
      <c r="C140" s="52"/>
      <c r="G140" s="51"/>
      <c r="L140" s="51"/>
    </row>
    <row r="141" spans="3:12">
      <c r="C141" s="52"/>
      <c r="G141" s="55"/>
      <c r="L141" s="51"/>
    </row>
    <row r="142" spans="3:12" ht="21">
      <c r="C142" s="52"/>
      <c r="D142" s="61" t="s">
        <v>314</v>
      </c>
      <c r="L142" s="51"/>
    </row>
    <row r="143" spans="3:12" ht="21">
      <c r="C143" s="52"/>
      <c r="D143" s="61" t="s">
        <v>315</v>
      </c>
      <c r="L143" s="51"/>
    </row>
    <row r="144" spans="3:12">
      <c r="C144" s="52"/>
      <c r="L144" s="51"/>
    </row>
    <row r="145" spans="3:12">
      <c r="C145" s="52"/>
      <c r="L145" s="51"/>
    </row>
    <row r="146" spans="3:12">
      <c r="C146" s="52"/>
      <c r="L146" s="51"/>
    </row>
    <row r="147" spans="3:12">
      <c r="C147" s="52"/>
      <c r="L147" s="51"/>
    </row>
    <row r="148" spans="3:12">
      <c r="C148" s="53"/>
      <c r="D148" s="54"/>
      <c r="E148" s="54"/>
      <c r="F148" s="54"/>
      <c r="G148" s="54"/>
      <c r="H148" s="54"/>
      <c r="I148" s="54"/>
      <c r="J148" s="54"/>
      <c r="K148" s="54"/>
      <c r="L148" s="55"/>
    </row>
    <row r="151" spans="3:12">
      <c r="C151" s="46"/>
      <c r="D151" s="47"/>
      <c r="E151" s="47"/>
      <c r="F151" s="47"/>
      <c r="G151" s="47"/>
      <c r="H151" s="47"/>
      <c r="I151" s="47"/>
      <c r="J151" s="47"/>
      <c r="K151" s="47"/>
      <c r="L151" s="48"/>
    </row>
    <row r="152" spans="3:12" ht="55.5" customHeight="1">
      <c r="C152" s="50" t="s">
        <v>320</v>
      </c>
      <c r="D152" s="273" t="s">
        <v>321</v>
      </c>
      <c r="E152" s="272"/>
      <c r="F152" s="272"/>
      <c r="G152" s="272"/>
      <c r="H152" s="272"/>
      <c r="I152" s="272"/>
      <c r="J152" s="272"/>
      <c r="K152" s="272"/>
      <c r="L152" s="274"/>
    </row>
    <row r="153" spans="3:12">
      <c r="C153" s="52"/>
      <c r="L153" s="51"/>
    </row>
    <row r="154" spans="3:12">
      <c r="C154" s="52"/>
      <c r="L154" s="51"/>
    </row>
    <row r="155" spans="3:12">
      <c r="C155" s="52"/>
      <c r="L155" s="51"/>
    </row>
    <row r="156" spans="3:12">
      <c r="C156" s="52"/>
      <c r="L156" s="51"/>
    </row>
    <row r="157" spans="3:12" ht="34.5" customHeight="1">
      <c r="C157" s="52"/>
      <c r="D157" s="61" t="s">
        <v>311</v>
      </c>
      <c r="L157" s="51"/>
    </row>
    <row r="158" spans="3:12">
      <c r="C158" s="52"/>
      <c r="L158" s="51"/>
    </row>
    <row r="159" spans="3:12">
      <c r="C159" s="52"/>
      <c r="L159" s="51"/>
    </row>
    <row r="160" spans="3:12">
      <c r="C160" s="52"/>
      <c r="L160" s="51"/>
    </row>
    <row r="161" spans="3:12" ht="32.25" customHeight="1">
      <c r="C161" s="52"/>
      <c r="K161" s="100"/>
      <c r="L161" s="51"/>
    </row>
    <row r="162" spans="3:12" ht="21">
      <c r="C162" s="52"/>
      <c r="D162" s="61" t="s">
        <v>312</v>
      </c>
      <c r="L162" s="51"/>
    </row>
    <row r="163" spans="3:12" ht="31.5" customHeight="1">
      <c r="C163" s="52"/>
      <c r="L163" s="51"/>
    </row>
    <row r="164" spans="3:12">
      <c r="C164" s="52"/>
      <c r="L164" s="51"/>
    </row>
    <row r="165" spans="3:12">
      <c r="C165" s="52"/>
      <c r="L165" s="51"/>
    </row>
    <row r="166" spans="3:12">
      <c r="C166" s="52"/>
      <c r="L166" s="51"/>
    </row>
    <row r="167" spans="3:12">
      <c r="C167" s="52"/>
      <c r="L167" s="51"/>
    </row>
    <row r="168" spans="3:12">
      <c r="C168" s="52"/>
      <c r="L168" s="51"/>
    </row>
    <row r="169" spans="3:12">
      <c r="C169" s="52"/>
      <c r="H169" s="46"/>
      <c r="I169" s="47"/>
      <c r="J169" s="48"/>
      <c r="L169" s="51"/>
    </row>
    <row r="170" spans="3:12">
      <c r="C170" s="52"/>
      <c r="H170" s="53"/>
      <c r="I170" s="54"/>
      <c r="J170" s="55"/>
      <c r="L170" s="51"/>
    </row>
    <row r="171" spans="3:12">
      <c r="C171" s="52"/>
      <c r="L171" s="51"/>
    </row>
    <row r="172" spans="3:12">
      <c r="C172" s="52"/>
      <c r="L172" s="51"/>
    </row>
    <row r="173" spans="3:12">
      <c r="C173" s="52"/>
      <c r="L173" s="51"/>
    </row>
    <row r="174" spans="3:12">
      <c r="C174" s="52"/>
      <c r="L174" s="51"/>
    </row>
    <row r="175" spans="3:12">
      <c r="C175" s="52"/>
      <c r="L175" s="51"/>
    </row>
    <row r="176" spans="3:12">
      <c r="C176" s="52"/>
      <c r="L176" s="51"/>
    </row>
    <row r="177" spans="3:12">
      <c r="C177" s="52"/>
      <c r="L177" s="51"/>
    </row>
    <row r="178" spans="3:12" ht="21">
      <c r="C178" s="52"/>
      <c r="D178" s="61" t="s">
        <v>313</v>
      </c>
      <c r="L178" s="51"/>
    </row>
    <row r="179" spans="3:12">
      <c r="C179" s="52"/>
      <c r="L179" s="51"/>
    </row>
    <row r="180" spans="3:12">
      <c r="C180" s="52"/>
      <c r="K180" s="272"/>
      <c r="L180" s="51"/>
    </row>
    <row r="181" spans="3:12">
      <c r="C181" s="52"/>
      <c r="K181" s="272"/>
      <c r="L181" s="51"/>
    </row>
    <row r="182" spans="3:12">
      <c r="C182" s="52"/>
      <c r="K182" s="272"/>
      <c r="L182" s="51"/>
    </row>
    <row r="183" spans="3:12">
      <c r="C183" s="52"/>
      <c r="L183" s="51"/>
    </row>
    <row r="184" spans="3:12">
      <c r="C184" s="52"/>
      <c r="L184" s="51"/>
    </row>
    <row r="185" spans="3:12">
      <c r="C185" s="52"/>
      <c r="L185" s="51"/>
    </row>
    <row r="186" spans="3:12">
      <c r="C186" s="52"/>
      <c r="L186" s="51"/>
    </row>
    <row r="187" spans="3:12">
      <c r="C187" s="52"/>
      <c r="L187" s="51"/>
    </row>
    <row r="188" spans="3:12">
      <c r="C188" s="52"/>
      <c r="L188" s="51"/>
    </row>
    <row r="189" spans="3:12">
      <c r="C189" s="52"/>
      <c r="G189" s="48"/>
      <c r="L189" s="51"/>
    </row>
    <row r="190" spans="3:12">
      <c r="C190" s="52"/>
      <c r="G190" s="51"/>
      <c r="L190" s="51"/>
    </row>
    <row r="191" spans="3:12">
      <c r="C191" s="52"/>
      <c r="G191" s="55"/>
      <c r="L191" s="51"/>
    </row>
    <row r="192" spans="3:12" ht="21">
      <c r="C192" s="52"/>
      <c r="D192" s="61" t="s">
        <v>314</v>
      </c>
      <c r="L192" s="51"/>
    </row>
    <row r="193" spans="3:12" ht="21">
      <c r="C193" s="52"/>
      <c r="D193" s="61" t="s">
        <v>315</v>
      </c>
      <c r="L193" s="51"/>
    </row>
    <row r="194" spans="3:12">
      <c r="C194" s="52"/>
      <c r="L194" s="51"/>
    </row>
    <row r="195" spans="3:12">
      <c r="C195" s="52"/>
      <c r="L195" s="51"/>
    </row>
    <row r="196" spans="3:12">
      <c r="C196" s="52"/>
      <c r="L196" s="51"/>
    </row>
    <row r="197" spans="3:12">
      <c r="C197" s="52"/>
      <c r="L197" s="51"/>
    </row>
    <row r="198" spans="3:12">
      <c r="C198" s="53"/>
      <c r="D198" s="54"/>
      <c r="E198" s="54"/>
      <c r="F198" s="54"/>
      <c r="G198" s="54"/>
      <c r="H198" s="54"/>
      <c r="I198" s="54"/>
      <c r="J198" s="54"/>
      <c r="K198" s="54"/>
      <c r="L198" s="55"/>
    </row>
    <row r="202" spans="3:12">
      <c r="C202" s="46"/>
      <c r="D202" s="47"/>
      <c r="E202" s="47"/>
      <c r="F202" s="47"/>
      <c r="G202" s="47"/>
      <c r="H202" s="47"/>
      <c r="I202" s="47"/>
      <c r="J202" s="47"/>
      <c r="K202" s="47"/>
      <c r="L202" s="48"/>
    </row>
    <row r="203" spans="3:12" ht="74.25" customHeight="1">
      <c r="C203" s="50" t="s">
        <v>322</v>
      </c>
      <c r="D203" s="273" t="s">
        <v>323</v>
      </c>
      <c r="E203" s="272"/>
      <c r="F203" s="272"/>
      <c r="G203" s="272"/>
      <c r="H203" s="272"/>
      <c r="I203" s="272"/>
      <c r="J203" s="272"/>
      <c r="K203" s="272"/>
      <c r="L203" s="274"/>
    </row>
    <row r="204" spans="3:12">
      <c r="C204" s="52"/>
      <c r="L204" s="51"/>
    </row>
    <row r="205" spans="3:12">
      <c r="C205" s="52"/>
      <c r="L205" s="51"/>
    </row>
    <row r="206" spans="3:12">
      <c r="C206" s="52"/>
      <c r="L206" s="51"/>
    </row>
    <row r="207" spans="3:12">
      <c r="C207" s="52"/>
      <c r="L207" s="51"/>
    </row>
    <row r="208" spans="3:12" ht="21">
      <c r="C208" s="52"/>
      <c r="D208" s="61" t="s">
        <v>311</v>
      </c>
      <c r="L208" s="51"/>
    </row>
    <row r="209" spans="3:12">
      <c r="C209" s="52"/>
      <c r="L209" s="51"/>
    </row>
    <row r="210" spans="3:12">
      <c r="C210" s="52"/>
      <c r="L210" s="51"/>
    </row>
    <row r="211" spans="3:12">
      <c r="C211" s="52"/>
      <c r="L211" s="51"/>
    </row>
    <row r="212" spans="3:12">
      <c r="C212" s="52"/>
      <c r="K212" s="100"/>
      <c r="L212" s="51"/>
    </row>
    <row r="213" spans="3:12" ht="21">
      <c r="C213" s="52"/>
      <c r="D213" s="61" t="s">
        <v>312</v>
      </c>
      <c r="L213" s="51"/>
    </row>
    <row r="214" spans="3:12">
      <c r="C214" s="52"/>
      <c r="L214" s="51"/>
    </row>
    <row r="215" spans="3:12">
      <c r="C215" s="52"/>
      <c r="L215" s="51"/>
    </row>
    <row r="216" spans="3:12">
      <c r="C216" s="52"/>
      <c r="L216" s="51"/>
    </row>
    <row r="217" spans="3:12">
      <c r="C217" s="52"/>
      <c r="L217" s="51"/>
    </row>
    <row r="218" spans="3:12">
      <c r="C218" s="52"/>
      <c r="L218" s="51"/>
    </row>
    <row r="219" spans="3:12">
      <c r="C219" s="52"/>
      <c r="L219" s="51"/>
    </row>
    <row r="220" spans="3:12">
      <c r="C220" s="52"/>
      <c r="H220" s="46"/>
      <c r="I220" s="47"/>
      <c r="J220" s="48"/>
      <c r="L220" s="51"/>
    </row>
    <row r="221" spans="3:12">
      <c r="C221" s="52"/>
      <c r="H221" s="53"/>
      <c r="I221" s="54"/>
      <c r="J221" s="55"/>
      <c r="L221" s="51"/>
    </row>
    <row r="222" spans="3:12">
      <c r="C222" s="52"/>
      <c r="L222" s="51"/>
    </row>
    <row r="223" spans="3:12">
      <c r="C223" s="52"/>
      <c r="L223" s="51"/>
    </row>
    <row r="224" spans="3:12">
      <c r="C224" s="52"/>
      <c r="L224" s="51"/>
    </row>
    <row r="225" spans="3:12">
      <c r="C225" s="52"/>
      <c r="L225" s="51"/>
    </row>
    <row r="226" spans="3:12">
      <c r="C226" s="52"/>
      <c r="L226" s="51"/>
    </row>
    <row r="227" spans="3:12">
      <c r="C227" s="52"/>
      <c r="L227" s="51"/>
    </row>
    <row r="228" spans="3:12">
      <c r="C228" s="52"/>
      <c r="L228" s="51"/>
    </row>
    <row r="229" spans="3:12" ht="21">
      <c r="C229" s="52"/>
      <c r="D229" s="61" t="s">
        <v>313</v>
      </c>
      <c r="L229" s="51"/>
    </row>
    <row r="230" spans="3:12">
      <c r="C230" s="52"/>
      <c r="L230" s="51"/>
    </row>
    <row r="231" spans="3:12">
      <c r="C231" s="52"/>
      <c r="K231" s="272"/>
      <c r="L231" s="51"/>
    </row>
    <row r="232" spans="3:12">
      <c r="C232" s="52"/>
      <c r="K232" s="272"/>
      <c r="L232" s="51"/>
    </row>
    <row r="233" spans="3:12">
      <c r="C233" s="52"/>
      <c r="K233" s="272"/>
      <c r="L233" s="51"/>
    </row>
    <row r="234" spans="3:12">
      <c r="C234" s="52"/>
      <c r="L234" s="51"/>
    </row>
    <row r="235" spans="3:12">
      <c r="C235" s="52"/>
      <c r="L235" s="51"/>
    </row>
    <row r="236" spans="3:12">
      <c r="C236" s="52"/>
      <c r="L236" s="51"/>
    </row>
    <row r="237" spans="3:12">
      <c r="C237" s="52"/>
      <c r="L237" s="51"/>
    </row>
    <row r="238" spans="3:12">
      <c r="C238" s="52"/>
      <c r="L238" s="51"/>
    </row>
    <row r="239" spans="3:12">
      <c r="C239" s="52"/>
      <c r="L239" s="51"/>
    </row>
    <row r="240" spans="3:12">
      <c r="C240" s="52"/>
      <c r="G240" s="48"/>
      <c r="L240" s="51"/>
    </row>
    <row r="241" spans="3:12">
      <c r="C241" s="52"/>
      <c r="G241" s="51"/>
      <c r="L241" s="51"/>
    </row>
    <row r="242" spans="3:12">
      <c r="C242" s="52"/>
      <c r="G242" s="55"/>
      <c r="L242" s="51"/>
    </row>
    <row r="243" spans="3:12" ht="21">
      <c r="C243" s="52"/>
      <c r="D243" s="61" t="s">
        <v>314</v>
      </c>
      <c r="L243" s="51"/>
    </row>
    <row r="244" spans="3:12" ht="21">
      <c r="C244" s="52"/>
      <c r="D244" s="61" t="s">
        <v>315</v>
      </c>
      <c r="L244" s="51"/>
    </row>
    <row r="245" spans="3:12">
      <c r="C245" s="52"/>
      <c r="L245" s="51"/>
    </row>
    <row r="246" spans="3:12">
      <c r="C246" s="52"/>
      <c r="L246" s="51"/>
    </row>
    <row r="247" spans="3:12">
      <c r="C247" s="52"/>
      <c r="L247" s="51"/>
    </row>
    <row r="248" spans="3:12">
      <c r="C248" s="52"/>
      <c r="L248" s="51"/>
    </row>
    <row r="249" spans="3:12">
      <c r="C249" s="53"/>
      <c r="D249" s="54"/>
      <c r="E249" s="54"/>
      <c r="F249" s="54"/>
      <c r="G249" s="54"/>
      <c r="H249" s="54"/>
      <c r="I249" s="54"/>
      <c r="J249" s="54"/>
      <c r="K249" s="54"/>
      <c r="L249" s="55"/>
    </row>
    <row r="253" spans="3:12">
      <c r="C253" s="46"/>
      <c r="D253" s="47"/>
      <c r="E253" s="47"/>
      <c r="F253" s="47"/>
      <c r="G253" s="47"/>
      <c r="H253" s="47"/>
      <c r="I253" s="47"/>
      <c r="J253" s="47"/>
      <c r="K253" s="47"/>
      <c r="L253" s="48"/>
    </row>
    <row r="254" spans="3:12" ht="63.75" customHeight="1">
      <c r="C254" s="50" t="s">
        <v>324</v>
      </c>
      <c r="D254" s="273" t="s">
        <v>325</v>
      </c>
      <c r="E254" s="272"/>
      <c r="F254" s="272"/>
      <c r="G254" s="272"/>
      <c r="H254" s="272"/>
      <c r="I254" s="272"/>
      <c r="J254" s="272"/>
      <c r="K254" s="272"/>
      <c r="L254" s="274"/>
    </row>
    <row r="255" spans="3:12">
      <c r="C255" s="52"/>
      <c r="L255" s="51"/>
    </row>
    <row r="256" spans="3:12">
      <c r="C256" s="52"/>
      <c r="L256" s="51"/>
    </row>
    <row r="257" spans="3:12">
      <c r="C257" s="52"/>
      <c r="L257" s="51"/>
    </row>
    <row r="258" spans="3:12">
      <c r="C258" s="52"/>
      <c r="L258" s="51"/>
    </row>
    <row r="259" spans="3:12" ht="21">
      <c r="C259" s="52"/>
      <c r="D259" s="61" t="s">
        <v>311</v>
      </c>
      <c r="L259" s="51"/>
    </row>
    <row r="260" spans="3:12">
      <c r="C260" s="52"/>
      <c r="L260" s="51"/>
    </row>
    <row r="261" spans="3:12">
      <c r="C261" s="52"/>
      <c r="L261" s="51"/>
    </row>
    <row r="262" spans="3:12">
      <c r="C262" s="52"/>
      <c r="L262" s="51"/>
    </row>
    <row r="263" spans="3:12">
      <c r="C263" s="52"/>
      <c r="K263" s="100"/>
      <c r="L263" s="51"/>
    </row>
    <row r="264" spans="3:12" ht="21">
      <c r="C264" s="52"/>
      <c r="D264" s="61" t="s">
        <v>312</v>
      </c>
      <c r="L264" s="51"/>
    </row>
    <row r="265" spans="3:12">
      <c r="C265" s="52"/>
      <c r="L265" s="51"/>
    </row>
    <row r="266" spans="3:12">
      <c r="C266" s="52"/>
      <c r="L266" s="51"/>
    </row>
    <row r="267" spans="3:12">
      <c r="C267" s="52"/>
      <c r="L267" s="51"/>
    </row>
    <row r="268" spans="3:12">
      <c r="C268" s="52"/>
      <c r="L268" s="51"/>
    </row>
    <row r="269" spans="3:12">
      <c r="C269" s="52"/>
      <c r="L269" s="51"/>
    </row>
    <row r="270" spans="3:12">
      <c r="C270" s="52"/>
      <c r="L270" s="51"/>
    </row>
    <row r="271" spans="3:12">
      <c r="C271" s="52"/>
      <c r="H271" s="46"/>
      <c r="I271" s="47"/>
      <c r="J271" s="48"/>
      <c r="L271" s="51"/>
    </row>
    <row r="272" spans="3:12">
      <c r="C272" s="52"/>
      <c r="H272" s="53"/>
      <c r="I272" s="54"/>
      <c r="J272" s="55"/>
      <c r="L272" s="51"/>
    </row>
    <row r="273" spans="3:12">
      <c r="C273" s="52"/>
      <c r="L273" s="51"/>
    </row>
    <row r="274" spans="3:12">
      <c r="C274" s="52"/>
      <c r="L274" s="51"/>
    </row>
    <row r="275" spans="3:12">
      <c r="C275" s="52"/>
      <c r="L275" s="51"/>
    </row>
    <row r="276" spans="3:12">
      <c r="C276" s="52"/>
      <c r="L276" s="51"/>
    </row>
    <row r="277" spans="3:12">
      <c r="C277" s="52"/>
      <c r="L277" s="51"/>
    </row>
    <row r="278" spans="3:12">
      <c r="C278" s="52"/>
      <c r="L278" s="51"/>
    </row>
    <row r="279" spans="3:12">
      <c r="C279" s="52"/>
      <c r="L279" s="51"/>
    </row>
    <row r="280" spans="3:12" ht="21">
      <c r="C280" s="52"/>
      <c r="D280" s="61" t="s">
        <v>313</v>
      </c>
      <c r="L280" s="51"/>
    </row>
    <row r="281" spans="3:12">
      <c r="C281" s="52"/>
      <c r="L281" s="51"/>
    </row>
    <row r="282" spans="3:12">
      <c r="C282" s="52"/>
      <c r="K282" s="272"/>
      <c r="L282" s="51"/>
    </row>
    <row r="283" spans="3:12">
      <c r="C283" s="52"/>
      <c r="K283" s="272"/>
      <c r="L283" s="51"/>
    </row>
    <row r="284" spans="3:12">
      <c r="C284" s="52"/>
      <c r="K284" s="272"/>
      <c r="L284" s="51"/>
    </row>
    <row r="285" spans="3:12">
      <c r="C285" s="52"/>
      <c r="L285" s="51"/>
    </row>
    <row r="286" spans="3:12">
      <c r="C286" s="52"/>
      <c r="L286" s="51"/>
    </row>
    <row r="287" spans="3:12">
      <c r="C287" s="52"/>
      <c r="L287" s="51"/>
    </row>
    <row r="288" spans="3:12">
      <c r="C288" s="52"/>
      <c r="L288" s="51"/>
    </row>
    <row r="289" spans="3:12">
      <c r="C289" s="52"/>
      <c r="L289" s="51"/>
    </row>
    <row r="290" spans="3:12">
      <c r="C290" s="52"/>
      <c r="L290" s="51"/>
    </row>
    <row r="291" spans="3:12">
      <c r="C291" s="52"/>
      <c r="G291" s="48"/>
      <c r="L291" s="51"/>
    </row>
    <row r="292" spans="3:12">
      <c r="C292" s="52"/>
      <c r="G292" s="51"/>
      <c r="L292" s="51"/>
    </row>
    <row r="293" spans="3:12">
      <c r="C293" s="52"/>
      <c r="G293" s="55"/>
      <c r="L293" s="51"/>
    </row>
    <row r="294" spans="3:12" ht="21">
      <c r="C294" s="52"/>
      <c r="D294" s="61" t="s">
        <v>314</v>
      </c>
      <c r="L294" s="51"/>
    </row>
    <row r="295" spans="3:12" ht="21">
      <c r="C295" s="52"/>
      <c r="D295" s="61" t="s">
        <v>315</v>
      </c>
      <c r="L295" s="51"/>
    </row>
    <row r="296" spans="3:12">
      <c r="C296" s="52"/>
      <c r="L296" s="51"/>
    </row>
    <row r="297" spans="3:12">
      <c r="C297" s="52"/>
      <c r="L297" s="51"/>
    </row>
    <row r="298" spans="3:12">
      <c r="C298" s="52"/>
      <c r="L298" s="51"/>
    </row>
    <row r="299" spans="3:12">
      <c r="C299" s="52"/>
      <c r="L299" s="51"/>
    </row>
    <row r="300" spans="3:12">
      <c r="C300" s="53"/>
      <c r="D300" s="54"/>
      <c r="E300" s="54"/>
      <c r="F300" s="54"/>
      <c r="G300" s="54"/>
      <c r="H300" s="54"/>
      <c r="I300" s="54"/>
      <c r="J300" s="54"/>
      <c r="K300" s="54"/>
      <c r="L300" s="55"/>
    </row>
    <row r="303" spans="3:12">
      <c r="C303" s="46"/>
      <c r="D303" s="47"/>
      <c r="E303" s="47"/>
      <c r="F303" s="47"/>
      <c r="G303" s="47"/>
      <c r="H303" s="47"/>
      <c r="I303" s="47"/>
      <c r="J303" s="47"/>
      <c r="K303" s="47"/>
      <c r="L303" s="48"/>
    </row>
    <row r="304" spans="3:12" ht="55.5" customHeight="1">
      <c r="C304" s="50" t="s">
        <v>326</v>
      </c>
      <c r="D304" s="273" t="s">
        <v>327</v>
      </c>
      <c r="E304" s="272"/>
      <c r="F304" s="272"/>
      <c r="G304" s="272"/>
      <c r="H304" s="272"/>
      <c r="I304" s="272"/>
      <c r="J304" s="272"/>
      <c r="K304" s="272"/>
      <c r="L304" s="274"/>
    </row>
    <row r="305" spans="3:12">
      <c r="C305" s="52"/>
      <c r="L305" s="51"/>
    </row>
    <row r="306" spans="3:12">
      <c r="C306" s="52"/>
      <c r="L306" s="51"/>
    </row>
    <row r="307" spans="3:12">
      <c r="C307" s="52"/>
      <c r="L307" s="51"/>
    </row>
    <row r="308" spans="3:12">
      <c r="C308" s="52"/>
      <c r="L308" s="51"/>
    </row>
    <row r="309" spans="3:12" ht="21">
      <c r="C309" s="52"/>
      <c r="D309" s="61" t="s">
        <v>311</v>
      </c>
      <c r="L309" s="51"/>
    </row>
    <row r="310" spans="3:12">
      <c r="C310" s="52"/>
      <c r="L310" s="51"/>
    </row>
    <row r="311" spans="3:12">
      <c r="C311" s="52"/>
      <c r="L311" s="51"/>
    </row>
    <row r="312" spans="3:12">
      <c r="C312" s="52"/>
      <c r="L312" s="51"/>
    </row>
    <row r="313" spans="3:12">
      <c r="C313" s="52"/>
      <c r="K313" s="100"/>
      <c r="L313" s="51"/>
    </row>
    <row r="314" spans="3:12" ht="21">
      <c r="C314" s="52"/>
      <c r="D314" s="61" t="s">
        <v>312</v>
      </c>
      <c r="L314" s="51"/>
    </row>
    <row r="315" spans="3:12">
      <c r="C315" s="52"/>
      <c r="L315" s="51"/>
    </row>
    <row r="316" spans="3:12">
      <c r="C316" s="52"/>
      <c r="L316" s="51"/>
    </row>
    <row r="317" spans="3:12">
      <c r="C317" s="52"/>
      <c r="L317" s="51"/>
    </row>
    <row r="318" spans="3:12">
      <c r="C318" s="52"/>
      <c r="L318" s="51"/>
    </row>
    <row r="319" spans="3:12">
      <c r="C319" s="52"/>
      <c r="L319" s="51"/>
    </row>
    <row r="320" spans="3:12">
      <c r="C320" s="52"/>
      <c r="L320" s="51"/>
    </row>
    <row r="321" spans="3:12">
      <c r="C321" s="52"/>
      <c r="H321" s="46"/>
      <c r="I321" s="47"/>
      <c r="J321" s="48"/>
      <c r="L321" s="51"/>
    </row>
    <row r="322" spans="3:12">
      <c r="C322" s="52"/>
      <c r="H322" s="53"/>
      <c r="I322" s="54"/>
      <c r="J322" s="55"/>
      <c r="L322" s="51"/>
    </row>
    <row r="323" spans="3:12">
      <c r="C323" s="52"/>
      <c r="L323" s="51"/>
    </row>
    <row r="324" spans="3:12">
      <c r="C324" s="52"/>
      <c r="L324" s="51"/>
    </row>
    <row r="325" spans="3:12">
      <c r="C325" s="52"/>
      <c r="L325" s="51"/>
    </row>
    <row r="326" spans="3:12">
      <c r="C326" s="52"/>
      <c r="L326" s="51"/>
    </row>
    <row r="327" spans="3:12">
      <c r="C327" s="52"/>
      <c r="L327" s="51"/>
    </row>
    <row r="328" spans="3:12">
      <c r="C328" s="52"/>
      <c r="L328" s="51"/>
    </row>
    <row r="329" spans="3:12">
      <c r="C329" s="52"/>
      <c r="L329" s="51"/>
    </row>
    <row r="330" spans="3:12" ht="21">
      <c r="C330" s="52"/>
      <c r="D330" s="61" t="s">
        <v>313</v>
      </c>
      <c r="L330" s="51"/>
    </row>
    <row r="331" spans="3:12">
      <c r="C331" s="52"/>
      <c r="L331" s="51"/>
    </row>
    <row r="332" spans="3:12">
      <c r="C332" s="52"/>
      <c r="K332" s="272"/>
      <c r="L332" s="51"/>
    </row>
    <row r="333" spans="3:12">
      <c r="C333" s="52"/>
      <c r="K333" s="272"/>
      <c r="L333" s="51"/>
    </row>
    <row r="334" spans="3:12">
      <c r="C334" s="52"/>
      <c r="K334" s="272"/>
      <c r="L334" s="51"/>
    </row>
    <row r="335" spans="3:12">
      <c r="C335" s="52"/>
      <c r="L335" s="51"/>
    </row>
    <row r="336" spans="3:12">
      <c r="C336" s="52"/>
      <c r="L336" s="51"/>
    </row>
    <row r="337" spans="3:12">
      <c r="C337" s="52"/>
      <c r="L337" s="51"/>
    </row>
    <row r="338" spans="3:12">
      <c r="C338" s="52"/>
      <c r="L338" s="51"/>
    </row>
    <row r="339" spans="3:12">
      <c r="C339" s="52"/>
      <c r="L339" s="51"/>
    </row>
    <row r="340" spans="3:12">
      <c r="C340" s="52"/>
      <c r="L340" s="51"/>
    </row>
    <row r="341" spans="3:12">
      <c r="C341" s="52"/>
      <c r="L341" s="51"/>
    </row>
    <row r="342" spans="3:12">
      <c r="C342" s="52"/>
      <c r="L342" s="51"/>
    </row>
    <row r="343" spans="3:12">
      <c r="C343" s="52"/>
      <c r="L343" s="51"/>
    </row>
    <row r="344" spans="3:12" ht="21">
      <c r="C344" s="52"/>
      <c r="D344" s="61" t="s">
        <v>314</v>
      </c>
      <c r="L344" s="51"/>
    </row>
    <row r="345" spans="3:12" ht="21">
      <c r="C345" s="52"/>
      <c r="D345" s="61" t="s">
        <v>315</v>
      </c>
      <c r="L345" s="51"/>
    </row>
    <row r="346" spans="3:12">
      <c r="C346" s="52"/>
      <c r="L346" s="51"/>
    </row>
    <row r="347" spans="3:12">
      <c r="C347" s="52"/>
      <c r="L347" s="51"/>
    </row>
    <row r="348" spans="3:12">
      <c r="C348" s="52"/>
      <c r="L348" s="51"/>
    </row>
    <row r="349" spans="3:12">
      <c r="C349" s="52"/>
      <c r="L349" s="51"/>
    </row>
    <row r="350" spans="3:12">
      <c r="C350" s="53"/>
      <c r="D350" s="54"/>
      <c r="E350" s="54"/>
      <c r="F350" s="54"/>
      <c r="G350" s="54"/>
      <c r="H350" s="54"/>
      <c r="I350" s="54"/>
      <c r="J350" s="54"/>
      <c r="K350" s="54"/>
      <c r="L350" s="55"/>
    </row>
  </sheetData>
  <mergeCells count="14">
    <mergeCell ref="D2:L2"/>
    <mergeCell ref="D52:L52"/>
    <mergeCell ref="D102:L102"/>
    <mergeCell ref="D152:L152"/>
    <mergeCell ref="D203:L203"/>
    <mergeCell ref="K80:K82"/>
    <mergeCell ref="K130:K132"/>
    <mergeCell ref="K180:K182"/>
    <mergeCell ref="K282:K284"/>
    <mergeCell ref="K30:K32"/>
    <mergeCell ref="K332:K334"/>
    <mergeCell ref="D254:L254"/>
    <mergeCell ref="D304:L304"/>
    <mergeCell ref="K231:K233"/>
  </mergeCells>
  <phoneticPr fontId="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B2:O8"/>
  <sheetViews>
    <sheetView showGridLines="0" zoomScaleNormal="100" workbookViewId="0">
      <selection activeCell="I5" sqref="I5"/>
    </sheetView>
  </sheetViews>
  <sheetFormatPr defaultColWidth="11.42578125" defaultRowHeight="12.75"/>
  <cols>
    <col min="1" max="2" width="5.42578125" customWidth="1"/>
    <col min="3" max="3" width="11.42578125" customWidth="1"/>
    <col min="4" max="4" width="7.7109375" customWidth="1"/>
    <col min="5" max="5" width="41.7109375" customWidth="1"/>
    <col min="6" max="6" width="6.42578125" customWidth="1"/>
    <col min="7" max="7" width="5.42578125" customWidth="1"/>
    <col min="8" max="8" width="11.42578125" customWidth="1"/>
    <col min="9" max="9" width="7.7109375" customWidth="1"/>
    <col min="10" max="10" width="34.28515625" customWidth="1"/>
    <col min="11" max="11" width="43.42578125" customWidth="1"/>
    <col min="12" max="12" width="7.42578125" customWidth="1"/>
    <col min="13" max="13" width="17.140625" customWidth="1"/>
    <col min="14" max="14" width="14.140625" customWidth="1"/>
  </cols>
  <sheetData>
    <row r="2" spans="2:15" ht="24.75" customHeight="1">
      <c r="C2" s="281" t="s">
        <v>328</v>
      </c>
      <c r="D2" s="282"/>
      <c r="E2" s="283"/>
      <c r="H2" s="293" t="s">
        <v>329</v>
      </c>
      <c r="I2" s="293"/>
      <c r="J2" s="293"/>
      <c r="K2" s="293"/>
      <c r="M2" s="291" t="s">
        <v>330</v>
      </c>
      <c r="N2" s="292"/>
      <c r="O2" s="292"/>
    </row>
    <row r="3" spans="2:15" ht="23.25" customHeight="1">
      <c r="C3" s="284"/>
      <c r="D3" s="285"/>
      <c r="E3" s="101" t="s">
        <v>331</v>
      </c>
      <c r="H3" s="280"/>
      <c r="I3" s="280"/>
      <c r="J3" s="77" t="s">
        <v>332</v>
      </c>
      <c r="K3" s="101" t="s">
        <v>60</v>
      </c>
      <c r="M3" s="286" t="s">
        <v>333</v>
      </c>
      <c r="N3" s="287"/>
      <c r="O3" s="65" t="s">
        <v>334</v>
      </c>
    </row>
    <row r="4" spans="2:15" ht="34.5" customHeight="1">
      <c r="B4" s="279" t="s">
        <v>145</v>
      </c>
      <c r="C4" s="66" t="s">
        <v>335</v>
      </c>
      <c r="D4" s="67" t="s">
        <v>336</v>
      </c>
      <c r="E4" s="68" t="s">
        <v>131</v>
      </c>
      <c r="G4" s="278" t="s">
        <v>173</v>
      </c>
      <c r="H4" s="66" t="s">
        <v>337</v>
      </c>
      <c r="I4" s="67" t="s">
        <v>336</v>
      </c>
      <c r="J4" s="68" t="s">
        <v>338</v>
      </c>
      <c r="K4" s="68" t="s">
        <v>339</v>
      </c>
      <c r="M4" s="288" t="s">
        <v>340</v>
      </c>
      <c r="N4" s="68" t="s">
        <v>140</v>
      </c>
      <c r="O4" s="69">
        <v>0.25</v>
      </c>
    </row>
    <row r="5" spans="2:15" ht="39.75" customHeight="1">
      <c r="B5" s="279"/>
      <c r="C5" s="66" t="s">
        <v>341</v>
      </c>
      <c r="D5" s="67" t="s">
        <v>342</v>
      </c>
      <c r="E5" s="68" t="s">
        <v>197</v>
      </c>
      <c r="G5" s="278"/>
      <c r="H5" s="66" t="s">
        <v>343</v>
      </c>
      <c r="I5" s="67" t="s">
        <v>342</v>
      </c>
      <c r="J5" s="68" t="s">
        <v>344</v>
      </c>
      <c r="K5" s="68" t="s">
        <v>134</v>
      </c>
      <c r="M5" s="289"/>
      <c r="N5" s="68" t="s">
        <v>345</v>
      </c>
      <c r="O5" s="69">
        <v>0.15</v>
      </c>
    </row>
    <row r="6" spans="2:15" ht="34.5" customHeight="1">
      <c r="B6" s="279"/>
      <c r="C6" s="66" t="s">
        <v>346</v>
      </c>
      <c r="D6" s="67" t="s">
        <v>347</v>
      </c>
      <c r="E6" s="68" t="s">
        <v>217</v>
      </c>
      <c r="G6" s="278"/>
      <c r="H6" s="66" t="s">
        <v>348</v>
      </c>
      <c r="I6" s="67" t="s">
        <v>347</v>
      </c>
      <c r="J6" s="68" t="s">
        <v>349</v>
      </c>
      <c r="K6" s="68" t="s">
        <v>166</v>
      </c>
      <c r="M6" s="290"/>
      <c r="N6" s="68" t="s">
        <v>172</v>
      </c>
      <c r="O6" s="69">
        <v>0.1</v>
      </c>
    </row>
    <row r="7" spans="2:15" ht="41.25" customHeight="1">
      <c r="B7" s="279"/>
      <c r="C7" s="66" t="s">
        <v>350</v>
      </c>
      <c r="D7" s="67" t="s">
        <v>351</v>
      </c>
      <c r="E7" s="68" t="s">
        <v>241</v>
      </c>
      <c r="G7" s="278"/>
      <c r="H7" s="66" t="s">
        <v>352</v>
      </c>
      <c r="I7" s="67" t="s">
        <v>351</v>
      </c>
      <c r="J7" s="68" t="s">
        <v>353</v>
      </c>
      <c r="K7" s="68" t="s">
        <v>198</v>
      </c>
      <c r="M7" s="288" t="s">
        <v>354</v>
      </c>
      <c r="N7" s="68" t="s">
        <v>355</v>
      </c>
      <c r="O7" s="69">
        <v>0.25</v>
      </c>
    </row>
    <row r="8" spans="2:15" ht="34.5" customHeight="1">
      <c r="B8" s="279"/>
      <c r="C8" s="66" t="s">
        <v>356</v>
      </c>
      <c r="D8" s="70" t="s">
        <v>357</v>
      </c>
      <c r="E8" s="68" t="s">
        <v>358</v>
      </c>
      <c r="G8" s="278"/>
      <c r="H8" s="66" t="s">
        <v>359</v>
      </c>
      <c r="I8" s="70" t="s">
        <v>357</v>
      </c>
      <c r="J8" s="68" t="s">
        <v>360</v>
      </c>
      <c r="K8" s="68" t="s">
        <v>361</v>
      </c>
      <c r="M8" s="290"/>
      <c r="N8" s="68" t="s">
        <v>141</v>
      </c>
      <c r="O8" s="69">
        <v>0.15</v>
      </c>
    </row>
  </sheetData>
  <sheetProtection algorithmName="SHA-512" hashValue="aioXN0r4LikcTrA9KTiuCNHMc9v6zBEBTB9D/9CnTC8YyR4zpiaSLmVQxKazWh0BwySH4+rAH45hdcYYkaibIw==" saltValue="paOBrVzPHBFMj0q1fPj2iQ==" spinCount="100000" sheet="1" objects="1" scenarios="1"/>
  <mergeCells count="10">
    <mergeCell ref="M3:N3"/>
    <mergeCell ref="M4:M6"/>
    <mergeCell ref="M7:M8"/>
    <mergeCell ref="M2:O2"/>
    <mergeCell ref="H2:K2"/>
    <mergeCell ref="G4:G8"/>
    <mergeCell ref="B4:B8"/>
    <mergeCell ref="H3:I3"/>
    <mergeCell ref="C2:E2"/>
    <mergeCell ref="C3:D3"/>
  </mergeCells>
  <conditionalFormatting sqref="C4">
    <cfRule type="containsText" dxfId="15" priority="31" operator="containsText" text="MUY ALTA">
      <formula>NOT(ISERROR(SEARCH("MUY ALTA",C4)))</formula>
    </cfRule>
    <cfRule type="containsText" dxfId="14" priority="32" operator="containsText" text="ALTA">
      <formula>NOT(ISERROR(SEARCH("ALTA",C4)))</formula>
    </cfRule>
    <cfRule type="containsText" dxfId="13" priority="33" operator="containsText" text="MODERAD">
      <formula>NOT(ISERROR(SEARCH("MODERAD",C4)))</formula>
    </cfRule>
    <cfRule type="containsText" dxfId="12" priority="34" operator="containsText" text="Baja ">
      <formula>NOT(ISERROR(SEARCH("Baja ",C4)))</formula>
    </cfRule>
    <cfRule type="containsText" dxfId="11" priority="35" operator="containsText" text="Muy baja">
      <formula>NOT(ISERROR(SEARCH("Muy baja",C4)))</formula>
    </cfRule>
  </conditionalFormatting>
  <conditionalFormatting sqref="C5">
    <cfRule type="containsText" dxfId="10" priority="4" operator="containsText" text="BAJA">
      <formula>NOT(ISERROR(SEARCH("BAJA",C5)))</formula>
    </cfRule>
  </conditionalFormatting>
  <conditionalFormatting sqref="C6:C8">
    <cfRule type="containsText" dxfId="9" priority="26" operator="containsText" text="MUY ALTA">
      <formula>NOT(ISERROR(SEARCH("MUY ALTA",C6)))</formula>
    </cfRule>
    <cfRule type="containsText" dxfId="8" priority="27" operator="containsText" text="ALTA">
      <formula>NOT(ISERROR(SEARCH("ALTA",C6)))</formula>
    </cfRule>
    <cfRule type="containsText" dxfId="7" priority="28" operator="containsText" text="MEDIA">
      <formula>NOT(ISERROR(SEARCH("MEDIA",C6)))</formula>
    </cfRule>
    <cfRule type="containsText" dxfId="6" priority="29" operator="containsText" text="Baja ">
      <formula>NOT(ISERROR(SEARCH("Baja ",C6)))</formula>
    </cfRule>
    <cfRule type="containsText" dxfId="5" priority="30" operator="containsText" text="Muy baja">
      <formula>NOT(ISERROR(SEARCH("Muy baja",C6)))</formula>
    </cfRule>
  </conditionalFormatting>
  <conditionalFormatting sqref="H4:H8">
    <cfRule type="containsText" dxfId="4" priority="6" operator="containsText" text="CATASTRÓFICO">
      <formula>NOT(ISERROR(SEARCH("CATASTRÓFICO",H4)))</formula>
    </cfRule>
    <cfRule type="containsText" dxfId="3" priority="7" operator="containsText" text="MAYOR">
      <formula>NOT(ISERROR(SEARCH("MAYOR",H4)))</formula>
    </cfRule>
    <cfRule type="containsText" dxfId="2" priority="8" operator="containsText" text="MODERADO">
      <formula>NOT(ISERROR(SEARCH("MODERADO",H4)))</formula>
    </cfRule>
    <cfRule type="containsText" dxfId="1" priority="9" operator="containsText" text="MENOR">
      <formula>NOT(ISERROR(SEARCH("MENOR",H4)))</formula>
    </cfRule>
    <cfRule type="containsText" dxfId="0" priority="10" operator="containsText" text="LEVE">
      <formula>NOT(ISERROR(SEARCH("LEVE",H4)))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2:K10"/>
  <sheetViews>
    <sheetView showGridLines="0" workbookViewId="0">
      <selection activeCell="K6" activeCellId="1" sqref="I6:I10 K6"/>
    </sheetView>
  </sheetViews>
  <sheetFormatPr defaultColWidth="11.42578125" defaultRowHeight="12.75"/>
  <cols>
    <col min="1" max="1" width="5.42578125" customWidth="1"/>
    <col min="2" max="2" width="5.28515625" customWidth="1"/>
    <col min="3" max="3" width="10.140625" customWidth="1"/>
    <col min="4" max="4" width="8.140625" customWidth="1"/>
    <col min="5" max="9" width="13.7109375" customWidth="1"/>
  </cols>
  <sheetData>
    <row r="2" spans="2:11" ht="17.25" customHeight="1">
      <c r="E2" s="293" t="s">
        <v>362</v>
      </c>
      <c r="F2" s="293"/>
      <c r="G2" s="293"/>
      <c r="H2" s="293"/>
      <c r="I2" s="293"/>
    </row>
    <row r="3" spans="2:11" ht="21.75" customHeight="1">
      <c r="E3" s="294" t="s">
        <v>173</v>
      </c>
      <c r="F3" s="294"/>
      <c r="G3" s="294"/>
      <c r="H3" s="294"/>
      <c r="I3" s="294"/>
    </row>
    <row r="4" spans="2:11" ht="35.25" customHeight="1">
      <c r="E4" s="71" t="s">
        <v>337</v>
      </c>
      <c r="F4" s="71" t="s">
        <v>343</v>
      </c>
      <c r="G4" s="72" t="s">
        <v>348</v>
      </c>
      <c r="H4" s="71" t="s">
        <v>352</v>
      </c>
      <c r="I4" s="71" t="s">
        <v>359</v>
      </c>
    </row>
    <row r="5" spans="2:11" ht="23.25" customHeight="1">
      <c r="E5" s="67" t="s">
        <v>336</v>
      </c>
      <c r="F5" s="67" t="s">
        <v>342</v>
      </c>
      <c r="G5" s="67" t="s">
        <v>347</v>
      </c>
      <c r="H5" s="70" t="s">
        <v>351</v>
      </c>
      <c r="I5" s="67" t="s">
        <v>363</v>
      </c>
    </row>
    <row r="6" spans="2:11" ht="39.75" customHeight="1">
      <c r="B6" s="295" t="s">
        <v>145</v>
      </c>
      <c r="C6" s="72" t="s">
        <v>356</v>
      </c>
      <c r="D6" s="70" t="s">
        <v>357</v>
      </c>
      <c r="E6" s="73" t="s">
        <v>364</v>
      </c>
      <c r="F6" s="73" t="s">
        <v>364</v>
      </c>
      <c r="G6" s="73" t="s">
        <v>364</v>
      </c>
      <c r="H6" s="73" t="s">
        <v>364</v>
      </c>
      <c r="I6" s="74" t="s">
        <v>365</v>
      </c>
      <c r="K6" s="74" t="s">
        <v>365</v>
      </c>
    </row>
    <row r="7" spans="2:11" ht="39.75" customHeight="1">
      <c r="B7" s="295"/>
      <c r="C7" s="72" t="s">
        <v>350</v>
      </c>
      <c r="D7" s="67" t="s">
        <v>351</v>
      </c>
      <c r="E7" s="75" t="s">
        <v>366</v>
      </c>
      <c r="F7" s="75" t="s">
        <v>366</v>
      </c>
      <c r="G7" s="73" t="s">
        <v>364</v>
      </c>
      <c r="H7" s="73" t="s">
        <v>364</v>
      </c>
      <c r="I7" s="74" t="s">
        <v>365</v>
      </c>
      <c r="K7" s="73" t="s">
        <v>364</v>
      </c>
    </row>
    <row r="8" spans="2:11" ht="39.75" customHeight="1">
      <c r="B8" s="295"/>
      <c r="C8" s="72" t="s">
        <v>346</v>
      </c>
      <c r="D8" s="67" t="s">
        <v>347</v>
      </c>
      <c r="E8" s="75" t="s">
        <v>366</v>
      </c>
      <c r="F8" s="75" t="s">
        <v>366</v>
      </c>
      <c r="G8" s="75" t="s">
        <v>366</v>
      </c>
      <c r="H8" s="73" t="s">
        <v>364</v>
      </c>
      <c r="I8" s="74" t="s">
        <v>365</v>
      </c>
      <c r="K8" s="75" t="s">
        <v>366</v>
      </c>
    </row>
    <row r="9" spans="2:11" ht="39.75" customHeight="1">
      <c r="B9" s="295"/>
      <c r="C9" s="72" t="s">
        <v>341</v>
      </c>
      <c r="D9" s="67" t="s">
        <v>342</v>
      </c>
      <c r="E9" s="76" t="s">
        <v>367</v>
      </c>
      <c r="F9" s="75" t="s">
        <v>366</v>
      </c>
      <c r="G9" s="75" t="s">
        <v>366</v>
      </c>
      <c r="H9" s="73" t="s">
        <v>364</v>
      </c>
      <c r="I9" s="74" t="s">
        <v>365</v>
      </c>
      <c r="K9" s="76" t="s">
        <v>367</v>
      </c>
    </row>
    <row r="10" spans="2:11" ht="39.75" customHeight="1">
      <c r="B10" s="295"/>
      <c r="C10" s="72" t="s">
        <v>335</v>
      </c>
      <c r="D10" s="67" t="s">
        <v>336</v>
      </c>
      <c r="E10" s="76" t="s">
        <v>367</v>
      </c>
      <c r="F10" s="76" t="s">
        <v>367</v>
      </c>
      <c r="G10" s="75" t="s">
        <v>366</v>
      </c>
      <c r="H10" s="73" t="s">
        <v>364</v>
      </c>
      <c r="I10" s="74" t="s">
        <v>365</v>
      </c>
    </row>
  </sheetData>
  <sheetProtection algorithmName="SHA-512" hashValue="hIxccgrckNXok5x5vFzhhRmc+869U2kY1ftdbKuoGKZkcS4Xyu7oRd1VWVxfqc88a+HkckshZJ6OOKXzL1Dr+w==" saltValue="fmpzgyy6wI4yOFcMW/p9tQ==" spinCount="100000" sheet="1" objects="1" scenarios="1"/>
  <mergeCells count="3">
    <mergeCell ref="E2:I2"/>
    <mergeCell ref="E3:I3"/>
    <mergeCell ref="B6:B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C2:O30"/>
  <sheetViews>
    <sheetView showGridLines="0" topLeftCell="A22" workbookViewId="0">
      <selection activeCell="F27" sqref="F27"/>
    </sheetView>
  </sheetViews>
  <sheetFormatPr defaultColWidth="11.42578125" defaultRowHeight="12.75"/>
  <cols>
    <col min="3" max="3" width="30.7109375" customWidth="1"/>
    <col min="5" max="5" width="21.42578125" customWidth="1"/>
    <col min="6" max="6" width="28.7109375" customWidth="1"/>
    <col min="7" max="7" width="25.140625" customWidth="1"/>
    <col min="8" max="8" width="46.42578125" customWidth="1"/>
    <col min="9" max="9" width="20" customWidth="1"/>
    <col min="10" max="12" width="17.140625" style="14" customWidth="1"/>
    <col min="14" max="14" width="14.140625" customWidth="1"/>
    <col min="15" max="15" width="15.140625" customWidth="1"/>
  </cols>
  <sheetData>
    <row r="2" spans="3:15">
      <c r="C2" s="12" t="s">
        <v>10</v>
      </c>
      <c r="E2" s="296" t="s">
        <v>368</v>
      </c>
      <c r="F2" s="297"/>
      <c r="G2" s="297"/>
      <c r="H2" s="297"/>
      <c r="I2" s="297"/>
      <c r="J2" s="297"/>
      <c r="K2" s="298"/>
    </row>
    <row r="3" spans="3:15" ht="25.5">
      <c r="C3" s="42" t="s">
        <v>369</v>
      </c>
      <c r="E3" s="5" t="s">
        <v>370</v>
      </c>
      <c r="F3" s="8" t="s">
        <v>48</v>
      </c>
      <c r="G3" s="4" t="s">
        <v>49</v>
      </c>
      <c r="H3" s="4" t="s">
        <v>371</v>
      </c>
    </row>
    <row r="4" spans="3:15" ht="25.5">
      <c r="C4" s="42" t="s">
        <v>372</v>
      </c>
      <c r="E4" s="3" t="s">
        <v>373</v>
      </c>
      <c r="F4" s="9" t="s">
        <v>374</v>
      </c>
      <c r="G4" s="9" t="s">
        <v>123</v>
      </c>
      <c r="H4" s="3" t="s">
        <v>130</v>
      </c>
    </row>
    <row r="5" spans="3:15">
      <c r="C5" s="42" t="s">
        <v>375</v>
      </c>
      <c r="E5" s="3" t="s">
        <v>123</v>
      </c>
      <c r="F5" s="9" t="s">
        <v>124</v>
      </c>
      <c r="G5" s="9" t="s">
        <v>376</v>
      </c>
      <c r="H5" s="3" t="s">
        <v>377</v>
      </c>
    </row>
    <row r="6" spans="3:15" ht="38.25">
      <c r="C6" s="42" t="s">
        <v>378</v>
      </c>
      <c r="E6" s="3" t="s">
        <v>379</v>
      </c>
      <c r="F6" s="9" t="s">
        <v>160</v>
      </c>
      <c r="G6" s="9" t="s">
        <v>380</v>
      </c>
      <c r="H6" s="3" t="s">
        <v>381</v>
      </c>
    </row>
    <row r="7" spans="3:15">
      <c r="C7" s="42" t="s">
        <v>382</v>
      </c>
      <c r="E7" s="3" t="s">
        <v>159</v>
      </c>
      <c r="G7" s="9" t="s">
        <v>383</v>
      </c>
      <c r="H7" s="3" t="s">
        <v>384</v>
      </c>
    </row>
    <row r="8" spans="3:15">
      <c r="C8" s="42" t="s">
        <v>385</v>
      </c>
      <c r="E8" s="3" t="s">
        <v>386</v>
      </c>
      <c r="G8" s="9" t="s">
        <v>387</v>
      </c>
      <c r="H8" s="3" t="s">
        <v>388</v>
      </c>
    </row>
    <row r="9" spans="3:15">
      <c r="C9" s="42" t="s">
        <v>389</v>
      </c>
      <c r="H9" s="3" t="s">
        <v>390</v>
      </c>
    </row>
    <row r="10" spans="3:15">
      <c r="C10" s="42" t="s">
        <v>391</v>
      </c>
      <c r="H10" s="3" t="s">
        <v>392</v>
      </c>
    </row>
    <row r="11" spans="3:15" ht="38.25">
      <c r="C11" s="42" t="s">
        <v>393</v>
      </c>
    </row>
    <row r="12" spans="3:15">
      <c r="C12" s="42" t="s">
        <v>394</v>
      </c>
    </row>
    <row r="15" spans="3:15">
      <c r="E15" s="299" t="s">
        <v>395</v>
      </c>
      <c r="F15" s="280"/>
      <c r="G15" s="280"/>
      <c r="H15" s="280"/>
    </row>
    <row r="16" spans="3:15" ht="25.5">
      <c r="E16" s="12" t="s">
        <v>57</v>
      </c>
      <c r="F16" s="12" t="s">
        <v>61</v>
      </c>
      <c r="G16" s="12" t="s">
        <v>396</v>
      </c>
      <c r="H16" s="12" t="s">
        <v>69</v>
      </c>
      <c r="I16" s="15" t="s">
        <v>397</v>
      </c>
      <c r="J16" s="15" t="s">
        <v>73</v>
      </c>
      <c r="K16" s="15" t="s">
        <v>74</v>
      </c>
      <c r="L16" s="16" t="s">
        <v>75</v>
      </c>
      <c r="M16" s="15" t="s">
        <v>76</v>
      </c>
      <c r="N16" s="15" t="s">
        <v>85</v>
      </c>
      <c r="O16" s="15" t="s">
        <v>86</v>
      </c>
    </row>
    <row r="17" spans="5:15" ht="25.5">
      <c r="E17" s="10" t="s">
        <v>398</v>
      </c>
      <c r="F17" s="10" t="s">
        <v>399</v>
      </c>
      <c r="G17" s="7" t="s">
        <v>400</v>
      </c>
      <c r="H17" s="7" t="s">
        <v>140</v>
      </c>
      <c r="I17" s="102" t="s">
        <v>355</v>
      </c>
      <c r="J17" s="7" t="s">
        <v>142</v>
      </c>
      <c r="K17" s="7" t="s">
        <v>143</v>
      </c>
      <c r="L17" s="17" t="s">
        <v>144</v>
      </c>
      <c r="M17" s="17" t="s">
        <v>145</v>
      </c>
      <c r="N17" s="7" t="s">
        <v>175</v>
      </c>
      <c r="O17" s="7" t="s">
        <v>176</v>
      </c>
    </row>
    <row r="18" spans="5:15" ht="25.5">
      <c r="E18" s="13" t="s">
        <v>401</v>
      </c>
      <c r="F18" s="10" t="s">
        <v>402</v>
      </c>
      <c r="G18" s="7" t="s">
        <v>200</v>
      </c>
      <c r="H18" s="7" t="s">
        <v>345</v>
      </c>
      <c r="I18" s="102" t="s">
        <v>141</v>
      </c>
      <c r="J18" s="7" t="s">
        <v>403</v>
      </c>
      <c r="K18" s="7" t="s">
        <v>233</v>
      </c>
      <c r="L18" s="17" t="s">
        <v>404</v>
      </c>
      <c r="M18" s="17" t="s">
        <v>173</v>
      </c>
      <c r="N18" s="7" t="s">
        <v>146</v>
      </c>
      <c r="O18" s="7" t="s">
        <v>405</v>
      </c>
    </row>
    <row r="19" spans="5:15" ht="25.5">
      <c r="E19" s="10" t="s">
        <v>406</v>
      </c>
      <c r="F19" s="10" t="s">
        <v>407</v>
      </c>
      <c r="G19" s="7" t="s">
        <v>168</v>
      </c>
      <c r="H19" s="7" t="s">
        <v>172</v>
      </c>
      <c r="I19" s="103"/>
      <c r="J19" s="6"/>
      <c r="K19" s="6"/>
      <c r="L19" s="7"/>
      <c r="N19" s="6" t="s">
        <v>408</v>
      </c>
      <c r="O19" s="7" t="s">
        <v>133</v>
      </c>
    </row>
    <row r="20" spans="5:15" ht="25.5">
      <c r="E20" s="10" t="s">
        <v>409</v>
      </c>
      <c r="F20" s="10" t="s">
        <v>410</v>
      </c>
      <c r="G20" s="7" t="s">
        <v>136</v>
      </c>
      <c r="H20" s="7"/>
      <c r="I20" s="103"/>
      <c r="J20" s="6"/>
      <c r="K20" s="6"/>
      <c r="L20" s="6"/>
    </row>
    <row r="21" spans="5:15" ht="25.5">
      <c r="E21" s="10" t="s">
        <v>411</v>
      </c>
      <c r="F21" s="10" t="s">
        <v>412</v>
      </c>
      <c r="G21" s="11"/>
      <c r="H21" s="11"/>
      <c r="I21" s="103"/>
      <c r="J21" s="6"/>
      <c r="K21" s="6"/>
      <c r="L21" s="6"/>
    </row>
    <row r="23" spans="5:15">
      <c r="F23" s="300" t="s">
        <v>61</v>
      </c>
      <c r="G23" s="301"/>
    </row>
    <row r="24" spans="5:15" s="2" customFormat="1" ht="38.25">
      <c r="E24" s="40" t="s">
        <v>413</v>
      </c>
      <c r="F24" s="15" t="s">
        <v>59</v>
      </c>
      <c r="G24" s="15" t="s">
        <v>60</v>
      </c>
      <c r="I24" s="15" t="s">
        <v>109</v>
      </c>
      <c r="J24" s="10" t="s">
        <v>414</v>
      </c>
      <c r="K24" s="1"/>
      <c r="L24" s="1"/>
    </row>
    <row r="25" spans="5:15" ht="51">
      <c r="E25" s="42" t="s">
        <v>131</v>
      </c>
      <c r="F25" s="42" t="s">
        <v>133</v>
      </c>
      <c r="G25" s="42" t="s">
        <v>133</v>
      </c>
      <c r="H25" s="2"/>
      <c r="I25" s="10" t="s">
        <v>415</v>
      </c>
      <c r="J25" s="7" t="s">
        <v>247</v>
      </c>
    </row>
    <row r="26" spans="5:15" ht="51">
      <c r="E26" s="42" t="s">
        <v>197</v>
      </c>
      <c r="F26" s="42" t="s">
        <v>338</v>
      </c>
      <c r="G26" s="42" t="s">
        <v>339</v>
      </c>
      <c r="H26" s="2"/>
      <c r="I26" s="57" t="s">
        <v>416</v>
      </c>
      <c r="J26" s="7" t="s">
        <v>417</v>
      </c>
    </row>
    <row r="27" spans="5:15" ht="76.5">
      <c r="E27" s="42" t="s">
        <v>217</v>
      </c>
      <c r="F27" s="41" t="s">
        <v>344</v>
      </c>
      <c r="G27" s="41" t="s">
        <v>134</v>
      </c>
      <c r="H27" s="2"/>
    </row>
    <row r="28" spans="5:15" ht="63.75">
      <c r="E28" s="42" t="s">
        <v>241</v>
      </c>
      <c r="F28" s="41" t="s">
        <v>349</v>
      </c>
      <c r="G28" s="42" t="s">
        <v>166</v>
      </c>
      <c r="H28" s="2"/>
    </row>
    <row r="29" spans="5:15" ht="76.5">
      <c r="E29" s="42" t="s">
        <v>358</v>
      </c>
      <c r="F29" s="41" t="s">
        <v>353</v>
      </c>
      <c r="G29" s="41" t="s">
        <v>198</v>
      </c>
      <c r="H29" s="2"/>
    </row>
    <row r="30" spans="5:15" ht="63.75">
      <c r="F30" s="41" t="s">
        <v>360</v>
      </c>
      <c r="G30" s="41" t="s">
        <v>361</v>
      </c>
    </row>
  </sheetData>
  <sheetProtection algorithmName="SHA-512" hashValue="FgO4OJNfG40JLxa/QRiUzsTwuJ2AclddeRVbPx8o7eWw1tkfF60CWFtKroxRDn4kywwwc31i4OxIIX8ia3lUFw==" saltValue="U/vHaEEOqE0AtbTgiRqsYQ==" spinCount="100000" sheet="1" objects="1" scenarios="1"/>
  <mergeCells count="3">
    <mergeCell ref="E2:K2"/>
    <mergeCell ref="E15:H15"/>
    <mergeCell ref="F23:G2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ct:contentTypeSchema xmlns:ct="http://schemas.microsoft.com/office/2006/metadata/contentType" xmlns:ma="http://schemas.microsoft.com/office/2006/metadata/properties/metaAttributes" ct:_="" ma:_="" ma:contentTypeName="Documento" ma:contentTypeID="0x01010082C3C5CF9CF1EC48B35215787745105F" ma:contentTypeVersion="13" ma:contentTypeDescription="Crear nuevo documento." ma:contentTypeScope="" ma:versionID="fc6003dbba7a4f73c47b9b251f7bfc95">
  <xsd:schema xmlns:xsd="http://www.w3.org/2001/XMLSchema" xmlns:xs="http://www.w3.org/2001/XMLSchema" xmlns:p="http://schemas.microsoft.com/office/2006/metadata/properties" xmlns:ns2="d9b4439f-8bd4-42c5-a56c-b3db4f204be0" xmlns:ns3="3bde3074-3c81-4310-b0c2-74bda28e0f14" targetNamespace="http://schemas.microsoft.com/office/2006/metadata/properties" ma:root="true" ma:fieldsID="d62cce5705197dafa6da0acdca2391e2" ns2:_="" ns3:_="">
    <xsd:import namespace="d9b4439f-8bd4-42c5-a56c-b3db4f204be0"/>
    <xsd:import namespace="3bde3074-3c81-4310-b0c2-74bda28e0f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4439f-8bd4-42c5-a56c-b3db4f204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e3074-3c81-4310-b0c2-74bda28e0f1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4E6285-137F-4E11-8D54-8510F54BE391}"/>
</file>

<file path=customXml/itemProps2.xml><?xml version="1.0" encoding="utf-8"?>
<ds:datastoreItem xmlns:ds="http://schemas.openxmlformats.org/officeDocument/2006/customXml" ds:itemID="{2E69EB6E-8BA2-4448-BBFB-7B58DBFCCADD}"/>
</file>

<file path=customXml/itemProps3.xml><?xml version="1.0" encoding="utf-8"?>
<ds:datastoreItem xmlns:ds="http://schemas.openxmlformats.org/officeDocument/2006/customXml" ds:itemID="{704F48D7-29FA-4C14-BDEC-A45162B37F1F}"/>
</file>

<file path=customXml/itemProps4.xml><?xml version="1.0" encoding="utf-8"?>
<ds:datastoreItem xmlns:ds="http://schemas.openxmlformats.org/officeDocument/2006/customXml" ds:itemID="{59232707-5B60-4CB0-9B48-1CABA58E642A}"/>
</file>

<file path=customXml/itemProps5.xml><?xml version="1.0" encoding="utf-8"?>
<ds:datastoreItem xmlns:ds="http://schemas.openxmlformats.org/officeDocument/2006/customXml" ds:itemID="{6C7D9AD0-E8CF-47D9-A75F-DDA4894219B6}"/>
</file>

<file path=docProps/app.xml><?xml version="1.0" encoding="utf-8"?>
<Properties xmlns="http://schemas.openxmlformats.org/officeDocument/2006/extended-properties" xmlns:vt="http://schemas.openxmlformats.org/officeDocument/2006/docPropsVTypes">
  <Application>Microsoft Excel Online</Application>
  <Manager/>
  <Company>Dark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Vanegas</dc:creator>
  <cp:keywords/>
  <dc:description/>
  <cp:lastModifiedBy/>
  <cp:revision/>
  <dcterms:created xsi:type="dcterms:W3CDTF">2007-05-23T11:34:18Z</dcterms:created>
  <dcterms:modified xsi:type="dcterms:W3CDTF">2023-12-20T22:19:47Z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0x01010082C3C5CF9CF1EC48B35215787745105F</vt:lpwstr>
  </property>
</Properties>
</file>