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16.92.9\Control Interno\2024\PM\Primer Seguimiento PM 2024\Informe\"/>
    </mc:Choice>
  </mc:AlternateContent>
  <bookViews>
    <workbookView xWindow="0" yWindow="0" windowWidth="28800" windowHeight="11730"/>
  </bookViews>
  <sheets>
    <sheet name="PM"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PM!$A$4:$AG$153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36" i="1" l="1"/>
  <c r="AA136" i="1" s="1"/>
  <c r="AB136" i="1" s="1"/>
  <c r="Z137" i="1"/>
  <c r="AA137" i="1" s="1"/>
  <c r="AB137" i="1" s="1"/>
  <c r="Z138" i="1"/>
  <c r="AA138" i="1" s="1"/>
  <c r="AB138" i="1" s="1"/>
  <c r="Z139" i="1"/>
  <c r="AA139" i="1" s="1"/>
  <c r="AB139" i="1" s="1"/>
  <c r="Z140" i="1"/>
  <c r="AA140" i="1" s="1"/>
  <c r="AB140" i="1" s="1"/>
  <c r="Z141" i="1"/>
  <c r="AA141" i="1" s="1"/>
  <c r="AB141" i="1" s="1"/>
  <c r="Z142" i="1"/>
  <c r="AA142" i="1" s="1"/>
  <c r="AB142" i="1" s="1"/>
  <c r="Z143" i="1"/>
  <c r="AA143" i="1" s="1"/>
  <c r="AB143" i="1" s="1"/>
  <c r="Z144" i="1"/>
  <c r="AA144" i="1" s="1"/>
  <c r="AB144" i="1" s="1"/>
  <c r="Z145" i="1"/>
  <c r="AA145" i="1" s="1"/>
  <c r="AB145" i="1" s="1"/>
  <c r="Z146" i="1"/>
  <c r="AA146" i="1" s="1"/>
  <c r="AB146" i="1" s="1"/>
  <c r="Z147" i="1"/>
  <c r="AA147" i="1" s="1"/>
  <c r="AB147" i="1" s="1"/>
  <c r="Z148" i="1"/>
  <c r="AA148" i="1" s="1"/>
  <c r="AB148" i="1" s="1"/>
  <c r="Z149" i="1"/>
  <c r="AA149" i="1" s="1"/>
  <c r="AB149" i="1" s="1"/>
  <c r="Z150" i="1"/>
  <c r="AA150" i="1" s="1"/>
  <c r="AB150" i="1" s="1"/>
  <c r="Z151" i="1"/>
  <c r="AA151" i="1" s="1"/>
  <c r="AB151" i="1" s="1"/>
  <c r="Z152" i="1"/>
  <c r="AA152" i="1" s="1"/>
  <c r="AB152" i="1" s="1"/>
  <c r="Z153" i="1"/>
  <c r="AA153" i="1" s="1"/>
  <c r="AB153" i="1" s="1"/>
  <c r="Z6" i="1"/>
  <c r="AA6" i="1" s="1"/>
  <c r="AB6" i="1" s="1"/>
  <c r="Z7" i="1"/>
  <c r="AA7" i="1" s="1"/>
  <c r="AB7" i="1" s="1"/>
  <c r="Z8" i="1"/>
  <c r="AA8" i="1" s="1"/>
  <c r="AB8" i="1" s="1"/>
  <c r="Z9" i="1"/>
  <c r="AA9" i="1" s="1"/>
  <c r="AB9" i="1" s="1"/>
  <c r="Z10" i="1"/>
  <c r="AA10" i="1" s="1"/>
  <c r="AB10" i="1" s="1"/>
  <c r="Z11" i="1"/>
  <c r="AA11" i="1" s="1"/>
  <c r="AB11" i="1" s="1"/>
  <c r="Z12" i="1"/>
  <c r="AA12" i="1" s="1"/>
  <c r="AB12" i="1" s="1"/>
  <c r="Z13" i="1"/>
  <c r="AA13" i="1" s="1"/>
  <c r="AB13" i="1" s="1"/>
  <c r="Z14" i="1"/>
  <c r="AA14" i="1" s="1"/>
  <c r="AB14" i="1" s="1"/>
  <c r="Z15" i="1"/>
  <c r="AA15" i="1" s="1"/>
  <c r="AB15" i="1" s="1"/>
  <c r="Z16" i="1"/>
  <c r="AA16" i="1" s="1"/>
  <c r="AB16" i="1" s="1"/>
  <c r="Z17" i="1"/>
  <c r="AA17" i="1" s="1"/>
  <c r="AB17" i="1" s="1"/>
  <c r="Z18" i="1"/>
  <c r="AA18" i="1" s="1"/>
  <c r="AB18" i="1" s="1"/>
  <c r="Z19" i="1"/>
  <c r="AA19" i="1" s="1"/>
  <c r="AB19" i="1" s="1"/>
  <c r="Z20" i="1"/>
  <c r="AA20" i="1" s="1"/>
  <c r="AB20" i="1" s="1"/>
  <c r="Z21" i="1"/>
  <c r="AA21" i="1" s="1"/>
  <c r="AB21" i="1" s="1"/>
  <c r="Z22" i="1"/>
  <c r="AA22" i="1" s="1"/>
  <c r="AB22" i="1" s="1"/>
  <c r="Z23" i="1"/>
  <c r="AA23" i="1" s="1"/>
  <c r="AB23" i="1" s="1"/>
  <c r="Z24" i="1"/>
  <c r="AA24" i="1" s="1"/>
  <c r="AB24" i="1" s="1"/>
  <c r="Z25" i="1"/>
  <c r="AA25" i="1" s="1"/>
  <c r="AB25" i="1" s="1"/>
  <c r="Z26" i="1"/>
  <c r="AA26" i="1" s="1"/>
  <c r="AB26" i="1" s="1"/>
  <c r="Z27" i="1"/>
  <c r="AA27" i="1" s="1"/>
  <c r="AB27" i="1" s="1"/>
  <c r="Z28" i="1"/>
  <c r="AA28" i="1" s="1"/>
  <c r="AB28" i="1" s="1"/>
  <c r="Z29" i="1"/>
  <c r="AA29" i="1" s="1"/>
  <c r="AB29" i="1" s="1"/>
  <c r="Z30" i="1"/>
  <c r="AA30" i="1" s="1"/>
  <c r="AB30" i="1" s="1"/>
  <c r="Z31" i="1"/>
  <c r="AA31" i="1" s="1"/>
  <c r="AB31" i="1" s="1"/>
  <c r="Z32" i="1"/>
  <c r="AA32" i="1" s="1"/>
  <c r="AB32" i="1" s="1"/>
  <c r="Z33" i="1"/>
  <c r="AA33" i="1" s="1"/>
  <c r="AB33" i="1" s="1"/>
  <c r="Z34" i="1"/>
  <c r="AA34" i="1" s="1"/>
  <c r="AB34" i="1" s="1"/>
  <c r="Z35" i="1"/>
  <c r="AA35" i="1" s="1"/>
  <c r="AB35" i="1" s="1"/>
  <c r="Z36" i="1"/>
  <c r="AA36" i="1" s="1"/>
  <c r="AB36" i="1" s="1"/>
  <c r="Z37" i="1"/>
  <c r="AA37" i="1" s="1"/>
  <c r="AB37" i="1" s="1"/>
  <c r="Z38" i="1"/>
  <c r="AA38" i="1" s="1"/>
  <c r="AB38" i="1" s="1"/>
  <c r="Z39" i="1"/>
  <c r="AA39" i="1" s="1"/>
  <c r="AB39" i="1" s="1"/>
  <c r="Z40" i="1"/>
  <c r="AA40" i="1" s="1"/>
  <c r="AB40" i="1" s="1"/>
  <c r="Z41" i="1"/>
  <c r="AA41" i="1" s="1"/>
  <c r="AB41" i="1" s="1"/>
  <c r="Z42" i="1"/>
  <c r="AA42" i="1" s="1"/>
  <c r="AB42" i="1" s="1"/>
  <c r="Z43" i="1"/>
  <c r="AA43" i="1" s="1"/>
  <c r="AB43" i="1" s="1"/>
  <c r="Z44" i="1"/>
  <c r="AA44" i="1" s="1"/>
  <c r="AB44" i="1" s="1"/>
  <c r="Z45" i="1"/>
  <c r="AA45" i="1" s="1"/>
  <c r="AB45" i="1" s="1"/>
  <c r="Z46" i="1"/>
  <c r="AA46" i="1" s="1"/>
  <c r="AB46" i="1" s="1"/>
  <c r="Z47" i="1"/>
  <c r="AA47" i="1" s="1"/>
  <c r="AB47" i="1" s="1"/>
  <c r="Z48" i="1"/>
  <c r="AA48" i="1" s="1"/>
  <c r="AB48" i="1" s="1"/>
  <c r="Z49" i="1"/>
  <c r="AA49" i="1" s="1"/>
  <c r="AB49" i="1" s="1"/>
  <c r="Z50" i="1"/>
  <c r="AA50" i="1" s="1"/>
  <c r="AB50" i="1" s="1"/>
  <c r="Z51" i="1"/>
  <c r="AA51" i="1" s="1"/>
  <c r="AB51" i="1" s="1"/>
  <c r="Z52" i="1"/>
  <c r="AA52" i="1" s="1"/>
  <c r="AB52" i="1" s="1"/>
  <c r="Z53" i="1"/>
  <c r="AA53" i="1" s="1"/>
  <c r="AB53" i="1" s="1"/>
  <c r="Z54" i="1"/>
  <c r="AA54" i="1" s="1"/>
  <c r="AB54" i="1" s="1"/>
  <c r="Z55" i="1"/>
  <c r="AA55" i="1" s="1"/>
  <c r="AB55" i="1" s="1"/>
  <c r="Z56" i="1"/>
  <c r="AA56" i="1" s="1"/>
  <c r="AB56" i="1" s="1"/>
  <c r="Z57" i="1"/>
  <c r="AA57" i="1" s="1"/>
  <c r="AB57" i="1" s="1"/>
  <c r="Z58" i="1"/>
  <c r="AA58" i="1" s="1"/>
  <c r="AB58" i="1" s="1"/>
  <c r="Z59" i="1"/>
  <c r="AA59" i="1" s="1"/>
  <c r="AB59" i="1" s="1"/>
  <c r="Z60" i="1"/>
  <c r="AA60" i="1" s="1"/>
  <c r="AB60" i="1" s="1"/>
  <c r="Z61" i="1"/>
  <c r="AA61" i="1" s="1"/>
  <c r="AB61" i="1" s="1"/>
  <c r="Z62" i="1"/>
  <c r="AA62" i="1" s="1"/>
  <c r="AB62" i="1" s="1"/>
  <c r="Z63" i="1"/>
  <c r="AA63" i="1" s="1"/>
  <c r="AB63" i="1" s="1"/>
  <c r="Z64" i="1"/>
  <c r="AA64" i="1" s="1"/>
  <c r="AB64" i="1" s="1"/>
  <c r="Z65" i="1"/>
  <c r="AA65" i="1" s="1"/>
  <c r="AB65" i="1" s="1"/>
  <c r="Z66" i="1"/>
  <c r="AA66" i="1" s="1"/>
  <c r="AB66" i="1" s="1"/>
  <c r="Z67" i="1"/>
  <c r="AA67" i="1" s="1"/>
  <c r="AB67" i="1" s="1"/>
  <c r="Z68" i="1"/>
  <c r="AA68" i="1" s="1"/>
  <c r="AB68" i="1" s="1"/>
  <c r="Z69" i="1"/>
  <c r="AA69" i="1" s="1"/>
  <c r="AB69" i="1" s="1"/>
  <c r="Z70" i="1"/>
  <c r="AA70" i="1" s="1"/>
  <c r="AB70" i="1" s="1"/>
  <c r="Z71" i="1"/>
  <c r="AA71" i="1" s="1"/>
  <c r="AB71" i="1" s="1"/>
  <c r="Z72" i="1"/>
  <c r="AA72" i="1" s="1"/>
  <c r="AB72" i="1" s="1"/>
  <c r="Z73" i="1"/>
  <c r="AA73" i="1" s="1"/>
  <c r="AB73" i="1" s="1"/>
  <c r="Z74" i="1"/>
  <c r="AA74" i="1" s="1"/>
  <c r="AB74" i="1" s="1"/>
  <c r="Z75" i="1"/>
  <c r="AA75" i="1" s="1"/>
  <c r="AB75" i="1" s="1"/>
  <c r="Z76" i="1"/>
  <c r="AA76" i="1" s="1"/>
  <c r="AB76" i="1" s="1"/>
  <c r="Z77" i="1"/>
  <c r="AA77" i="1" s="1"/>
  <c r="AB77" i="1" s="1"/>
  <c r="Z78" i="1"/>
  <c r="AA78" i="1" s="1"/>
  <c r="AB78" i="1" s="1"/>
  <c r="Z79" i="1"/>
  <c r="AA79" i="1" s="1"/>
  <c r="AB79" i="1" s="1"/>
  <c r="Z80" i="1"/>
  <c r="AA80" i="1" s="1"/>
  <c r="AB80" i="1" s="1"/>
  <c r="Z81" i="1"/>
  <c r="AA81" i="1" s="1"/>
  <c r="AB81" i="1" s="1"/>
  <c r="Z82" i="1"/>
  <c r="AA82" i="1" s="1"/>
  <c r="AB82" i="1" s="1"/>
  <c r="Z83" i="1"/>
  <c r="AA83" i="1" s="1"/>
  <c r="AB83" i="1" s="1"/>
  <c r="Z84" i="1"/>
  <c r="AA84" i="1" s="1"/>
  <c r="AB84" i="1" s="1"/>
  <c r="Z85" i="1"/>
  <c r="AA85" i="1" s="1"/>
  <c r="AB85" i="1" s="1"/>
  <c r="Z86" i="1"/>
  <c r="AA86" i="1" s="1"/>
  <c r="AB86" i="1" s="1"/>
  <c r="Z87" i="1"/>
  <c r="AA87" i="1" s="1"/>
  <c r="AB87" i="1" s="1"/>
  <c r="Z88" i="1"/>
  <c r="AA88" i="1" s="1"/>
  <c r="AB88" i="1" s="1"/>
  <c r="Z89" i="1"/>
  <c r="AA89" i="1" s="1"/>
  <c r="AB89" i="1" s="1"/>
  <c r="Z90" i="1"/>
  <c r="AA90" i="1" s="1"/>
  <c r="AB90" i="1" s="1"/>
  <c r="Z91" i="1"/>
  <c r="AA91" i="1" s="1"/>
  <c r="AB91" i="1" s="1"/>
  <c r="Z92" i="1"/>
  <c r="AA92" i="1" s="1"/>
  <c r="AB92" i="1" s="1"/>
  <c r="Z93" i="1"/>
  <c r="AA93" i="1" s="1"/>
  <c r="AB93" i="1" s="1"/>
  <c r="Z94" i="1"/>
  <c r="AA94" i="1" s="1"/>
  <c r="AB94" i="1" s="1"/>
  <c r="Z95" i="1"/>
  <c r="AA95" i="1" s="1"/>
  <c r="AB95" i="1" s="1"/>
  <c r="Z96" i="1"/>
  <c r="AA96" i="1" s="1"/>
  <c r="AB96" i="1" s="1"/>
  <c r="Z97" i="1"/>
  <c r="AA97" i="1" s="1"/>
  <c r="AB97" i="1" s="1"/>
  <c r="Z98" i="1"/>
  <c r="AA98" i="1" s="1"/>
  <c r="AB98" i="1" s="1"/>
  <c r="Z99" i="1"/>
  <c r="AA99" i="1" s="1"/>
  <c r="AB99" i="1" s="1"/>
  <c r="Z100" i="1"/>
  <c r="AA100" i="1" s="1"/>
  <c r="AB100" i="1" s="1"/>
  <c r="Z101" i="1"/>
  <c r="AA101" i="1" s="1"/>
  <c r="AB101" i="1" s="1"/>
  <c r="Z102" i="1"/>
  <c r="AA102" i="1" s="1"/>
  <c r="AB102" i="1" s="1"/>
  <c r="Z103" i="1"/>
  <c r="AA103" i="1" s="1"/>
  <c r="AB103" i="1" s="1"/>
  <c r="Z104" i="1"/>
  <c r="AA104" i="1" s="1"/>
  <c r="AB104" i="1" s="1"/>
  <c r="Z105" i="1"/>
  <c r="AA105" i="1" s="1"/>
  <c r="AB105" i="1" s="1"/>
  <c r="Z106" i="1"/>
  <c r="AA106" i="1" s="1"/>
  <c r="AB106" i="1" s="1"/>
  <c r="Z107" i="1"/>
  <c r="AA107" i="1" s="1"/>
  <c r="AB107" i="1" s="1"/>
  <c r="Z108" i="1"/>
  <c r="AA108" i="1" s="1"/>
  <c r="AB108" i="1" s="1"/>
  <c r="Z109" i="1"/>
  <c r="AA109" i="1" s="1"/>
  <c r="AB109" i="1" s="1"/>
  <c r="Z110" i="1"/>
  <c r="AA110" i="1" s="1"/>
  <c r="AB110" i="1" s="1"/>
  <c r="Z111" i="1"/>
  <c r="AA111" i="1" s="1"/>
  <c r="AB111" i="1" s="1"/>
  <c r="Z112" i="1"/>
  <c r="AA112" i="1" s="1"/>
  <c r="AB112" i="1" s="1"/>
  <c r="Z113" i="1"/>
  <c r="AA113" i="1" s="1"/>
  <c r="AB113" i="1" s="1"/>
  <c r="Z114" i="1"/>
  <c r="AA114" i="1" s="1"/>
  <c r="AB114" i="1" s="1"/>
  <c r="Z115" i="1"/>
  <c r="AA115" i="1" s="1"/>
  <c r="AB115" i="1" s="1"/>
  <c r="Z116" i="1"/>
  <c r="AA116" i="1" s="1"/>
  <c r="AB116" i="1" s="1"/>
  <c r="Z117" i="1"/>
  <c r="AA117" i="1" s="1"/>
  <c r="AB117" i="1" s="1"/>
  <c r="Z118" i="1"/>
  <c r="AA118" i="1" s="1"/>
  <c r="AB118" i="1" s="1"/>
  <c r="Z119" i="1"/>
  <c r="AA119" i="1" s="1"/>
  <c r="AB119" i="1" s="1"/>
  <c r="Z120" i="1"/>
  <c r="AA120" i="1" s="1"/>
  <c r="AB120" i="1" s="1"/>
  <c r="Z121" i="1"/>
  <c r="AA121" i="1" s="1"/>
  <c r="AB121" i="1" s="1"/>
  <c r="Z122" i="1"/>
  <c r="AA122" i="1" s="1"/>
  <c r="AB122" i="1" s="1"/>
  <c r="Z123" i="1"/>
  <c r="AA123" i="1" s="1"/>
  <c r="AB123" i="1" s="1"/>
  <c r="Z124" i="1"/>
  <c r="AA124" i="1" s="1"/>
  <c r="AB124" i="1" s="1"/>
  <c r="Z125" i="1"/>
  <c r="AA125" i="1" s="1"/>
  <c r="AB125" i="1" s="1"/>
  <c r="Z126" i="1"/>
  <c r="AA126" i="1" s="1"/>
  <c r="AB126" i="1" s="1"/>
  <c r="Z127" i="1"/>
  <c r="AA127" i="1" s="1"/>
  <c r="AB127" i="1" s="1"/>
  <c r="Z128" i="1"/>
  <c r="AA128" i="1" s="1"/>
  <c r="AB128" i="1" s="1"/>
  <c r="Z129" i="1"/>
  <c r="AA129" i="1" s="1"/>
  <c r="AB129" i="1" s="1"/>
  <c r="Z130" i="1"/>
  <c r="AA130" i="1" s="1"/>
  <c r="AB130" i="1" s="1"/>
  <c r="Z131" i="1"/>
  <c r="AA131" i="1" s="1"/>
  <c r="AB131" i="1" s="1"/>
  <c r="Z132" i="1"/>
  <c r="AA132" i="1" s="1"/>
  <c r="AB132" i="1" s="1"/>
  <c r="Z133" i="1"/>
  <c r="AA133" i="1" s="1"/>
  <c r="AB133" i="1" s="1"/>
  <c r="Z134" i="1"/>
  <c r="AA134" i="1" s="1"/>
  <c r="AB134" i="1" s="1"/>
  <c r="Z135" i="1"/>
  <c r="AA135" i="1" s="1"/>
  <c r="AB135" i="1" s="1"/>
  <c r="Z5" i="1"/>
  <c r="AA5" i="1" s="1"/>
  <c r="AB5" i="1" s="1"/>
  <c r="P78" i="1" l="1"/>
  <c r="P77" i="1"/>
  <c r="P76" i="1"/>
  <c r="P75" i="1"/>
  <c r="N74" i="1" l="1"/>
  <c r="N73" i="1"/>
  <c r="N72" i="1"/>
  <c r="N71" i="1"/>
  <c r="N70" i="1"/>
  <c r="P68" i="1" l="1"/>
  <c r="P66" i="1"/>
</calcChain>
</file>

<file path=xl/sharedStrings.xml><?xml version="1.0" encoding="utf-8"?>
<sst xmlns="http://schemas.openxmlformats.org/spreadsheetml/2006/main" count="2574" uniqueCount="956">
  <si>
    <t>IDENTIFICACIÓN DEL HALLAZGO</t>
  </si>
  <si>
    <t>ESTABLECIMIENTO ACCIONES DE MEJORA</t>
  </si>
  <si>
    <t>No.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</si>
  <si>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</si>
  <si>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</si>
  <si>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</si>
  <si>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</si>
  <si>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</si>
  <si>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</si>
  <si>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</si>
  <si>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</si>
  <si>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</si>
  <si>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</si>
  <si>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</si>
  <si>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</si>
  <si>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</si>
  <si>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</si>
  <si>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</si>
  <si>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</si>
  <si>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</si>
  <si>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</si>
  <si>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</si>
  <si>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Detalle de actividades para ejecutar la acción</t>
  </si>
  <si>
    <t>Universo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</si>
  <si>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</si>
  <si>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</si>
  <si>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</si>
  <si>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</si>
  <si>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</si>
  <si>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</si>
  <si>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</si>
  <si>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</si>
  <si>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</si>
  <si>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</si>
  <si>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</si>
  <si>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</si>
  <si>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</si>
  <si>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</si>
  <si>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</si>
  <si>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</si>
  <si>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</si>
  <si>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</si>
  <si>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Gestión de Recursos</t>
  </si>
  <si>
    <t>Correctiva</t>
  </si>
  <si>
    <t>Paula Ximena Henao Escobar</t>
  </si>
  <si>
    <t>Gestión del parque automotor y HEA</t>
  </si>
  <si>
    <t>N/A</t>
  </si>
  <si>
    <t>Heidy Bibiana Barreiro</t>
  </si>
  <si>
    <t>Origen Interno</t>
  </si>
  <si>
    <t>2.3</t>
  </si>
  <si>
    <t>Francia Helena Díaz Gómez</t>
  </si>
  <si>
    <t>Almacén</t>
  </si>
  <si>
    <t>Inventarios</t>
  </si>
  <si>
    <t>Humanos</t>
  </si>
  <si>
    <t>Manejo</t>
  </si>
  <si>
    <t>Corrección</t>
  </si>
  <si>
    <t>Preventiva</t>
  </si>
  <si>
    <t>Humanos- Logísticos -Técnologicos.</t>
  </si>
  <si>
    <t>Número actividades realizadas / Número actividades propuestas</t>
  </si>
  <si>
    <t>Auditoria de Seguimiento Plan de Seguridad Vial</t>
  </si>
  <si>
    <t>I</t>
  </si>
  <si>
    <t>Se evidencia que el plan de seguridad vial se encuentra desactualizado y desarticulado de acuerdo a los procedimientos internos de  la entidad dando incumplimiento a lo establecido en la resolución 1565 de 2014</t>
  </si>
  <si>
    <t>Financieros- Logísticos- Humanos- Tecnológicos</t>
  </si>
  <si>
    <t xml:space="preserve">Número de actividades realizadas / Número de actividades propuestas. </t>
  </si>
  <si>
    <t>II</t>
  </si>
  <si>
    <t>No se evidencia el cumplimiento de las actividades establecidas dentro del plan, por lo que se ve un incumplimiento a lo establecido en el mismo plan e ISO 9001:2015 numeral 6 planificación 6.1 acciones para abordar riesgos y oportunidades, 8.1 planificación y control operacional y resolución 1565 de 2014</t>
  </si>
  <si>
    <t>Gestión Jurídica</t>
  </si>
  <si>
    <t>Infraestructura</t>
  </si>
  <si>
    <t>Subdirección operativa</t>
  </si>
  <si>
    <t>Dirección</t>
  </si>
  <si>
    <t>Gestión del Talento Humano</t>
  </si>
  <si>
    <t>Financiera</t>
  </si>
  <si>
    <t>Auditoria de Inventarios</t>
  </si>
  <si>
    <t>Subdirección de gestión corporativa</t>
  </si>
  <si>
    <t>Auditoria Parque Automotor</t>
  </si>
  <si>
    <t>1.8.2.3</t>
  </si>
  <si>
    <t>No se evidenció el cumplimiento de algunas de las obligaciones específicas para los contratos 411, 319, 444, 447, 445 y 697 de 2021 (Fichas técnicas)</t>
  </si>
  <si>
    <t>Auditoria de Gestión Administrativa. (Aseguramiento de bienes de la UAECOB).</t>
  </si>
  <si>
    <t>Incumplimiento al Manual de Políticas Contable MAN-GF-01 versión 02, numeral 15.3-propiedad planta y equipo –medición posteriordepreciación que describe lo siguiente: “Los bienes ingresados a la entidad no podrán permanecer en la bodega por un período superior a los sesenta días. En evento que así fuera, su depreciación iniciará a partir del día 61. En consecuencia, el aplicativo a través del cual se adelanta la administración de los bienes que conforman las propiedades Planta y equipo de la UAECOB, dispondrá de una alerta que indique que el bien ha permanecido allí en la bodega por dicho período e iniciará su depreciación…” Así mismo, a lo establecido en el Manual de Procedimientos Administrativos y Contables para el manejo y control de los bienes en las Entidades de Gobierno Distritales - Versión 1, a lo relativo en lo descrito en el numera 4.1.1. Los Bienes en Almacén y Bodega</t>
  </si>
  <si>
    <t>Falta de seguimiento en la entrega de los bienes</t>
  </si>
  <si>
    <t>Enviar bimestralmente memorandos a las respectivas subdirecciones para realizar las acciones a  que haya lugar</t>
  </si>
  <si>
    <t>Seguros</t>
  </si>
  <si>
    <t>Seguimiento a la entrega de bienes</t>
  </si>
  <si>
    <t>No. de memorandos enviados bimestralmente / No. de memorandos proyectados (6)</t>
  </si>
  <si>
    <t>Humanos - Tecnológicos</t>
  </si>
  <si>
    <t>Auditoría de Contratación Directa y procesos públicos</t>
  </si>
  <si>
    <t>2.1</t>
  </si>
  <si>
    <t>2.5</t>
  </si>
  <si>
    <t>2.6</t>
  </si>
  <si>
    <t>Humanos y Tecnológicos</t>
  </si>
  <si>
    <t>Acciones propuestas / Acciones realizadas</t>
  </si>
  <si>
    <t>Actividades realizadas/Actividades formuladas X100</t>
  </si>
  <si>
    <t xml:space="preserve">Obligaciones del Contratista. Contrato 643 de 2021, no se evidenció en el expediente PDF remitido por la Oficina Asesora Jurídica, ni en SECOP II el cumplimiento de los estudios previos en cuanto a los numerales 11.2 (Criterios en SYST) y 11.2.1 (Criterios ambientales), 
Criterios en SYST. El contratista deberá acreditar la implementación de un Sistema de Gestión en Seguridad y Salud en el Trabajo, que cumpla con lo establecido por el decreto 1072 de 2015 y la Resolución 312 de 2019. Con la oferta deberá presentar: i) la última autoevaluación de estándares mínimos firmada por el represéntate legal y un profesional con licencia en SST, ii) Los registros de entrega de EPP y iii) Documento de la Política de SST firmada por el representante legal. 
Certificado de la ARL donde indique la clase de riesgo vigente no superior a 30 días.
Lo anterior, en contravía de lo establecido en el Manual de Contratación, Supervisión e Interventoría GJ-MN01, Versión 02, Vigencia 18/01/2021 15.6.1. Funciones o actividades generales 15.6.1. Funciones o actividades generales numerales: 15.6.1.1, 15.6.1.3
Criterios Ambientales Es necesario que el contratista especifique claramente el parque automotor que pondrá a disposición del contrato, anexando para ello el certificado de revisión técnico-mecánica y emisiones contaminantes vigente conforme a la ley 1383 de 2010 “Por la cual se reforma la Ley 769 de 2002-Código Nacional de Tránsito y se dictan otras disposiciones”. 
</t>
  </si>
  <si>
    <t>Seguimiento SG-SST</t>
  </si>
  <si>
    <t>seguimiento a los procesos y procedimientos asociados al grupo UARBO</t>
  </si>
  <si>
    <t>9.2</t>
  </si>
  <si>
    <t>No se identificó soporte que evidenciara que los bomberos que se encuentran dentro del grupo UARBO y que tienen el rol de Buzo Advance cuenten con el requisito del numeral 8 capitulo IV formación y entrenamiento del MN-PR21-</t>
  </si>
  <si>
    <t>1. Las solicitudes de formación para  el equipo UARBO remitidas por parte de la Subdirección Operativa no contaban con el detalle requerido de la necesidad que permitieran  priorizar dichas capacitaciones.
2. No se cuenta con el plan interno de capacitación del equipo UARBO actualizado.</t>
  </si>
  <si>
    <t>1. Garantizar que para la ejecución de la contratación del curso de buceo OPEN WATER, la cual se llevará a cabo en el segundo semestre  de  la  vigencia  2022,  se  priorizará  a  20  servidores operativos   del   grupo   de   salvamento,   búsqueda   y   rescate acuático y subacuático.</t>
  </si>
  <si>
    <t>1.  Actualizar  anualmente  el  plan  interno  de  capacitación  del equipo UARBO.</t>
  </si>
  <si>
    <t>Humanos y técnologicos</t>
  </si>
  <si>
    <t>Actividades planeas / Actividades Ejecutadas</t>
  </si>
  <si>
    <t>Financieros - Humanos - Logísticos</t>
  </si>
  <si>
    <t>Identificar las necesidades del equipo UARBO con el fin de asignar responsables y establecer la estrategia de ejecución de las mismas.</t>
  </si>
  <si>
    <t>Acuatico</t>
  </si>
  <si>
    <t>Fallas en la actualización del Plan Estratégico de Seguridad Vial (PESV).</t>
  </si>
  <si>
    <t>Fallas en la continuidad y seguimiento de las actividades necesarias para el desarrollo y continuidad del Plan Estrategico de Seguridad Vial.</t>
  </si>
  <si>
    <t>1. Realizar la respectiva actualización del PESV, de acuerdo con la normatividad vigente aplicable.</t>
  </si>
  <si>
    <t>1.Realizar seguimiento a la ejecución de las actividades pedientes a la actualización del PESV.</t>
  </si>
  <si>
    <t xml:space="preserve">Documento actualizado </t>
  </si>
  <si>
    <t>Control y seguimiento de la implementación del PESV</t>
  </si>
  <si>
    <t>Auditoría al procedimiento Incendios Estructurales de Gran Altura</t>
  </si>
  <si>
    <t>8.1</t>
  </si>
  <si>
    <t xml:space="preserve">En las visitas realizadas a las estaciones se evidenció que al realizar la revisión del equipamiento IEGA, kit de herramientas y elementos básicos de las maquinas extintoras y/o de alturas, alguno de estos elementos no se encontraron o estaban en mal estado, incumpliendo lo establecido en el numeral 3 Equipamiento IEGA del manual MN-PR05-MN01 Atención de Incendios IEGA y Sótanos </t>
  </si>
  <si>
    <t>No existe un control formal para la verificación permanente de los kits y elementos básicos de las máquinas extintoras y/o de alturas</t>
  </si>
  <si>
    <t>Aplicación efectiva del control de  kit de herramientas y elementos básicos de las maquinas extintoras y/o de alturas</t>
  </si>
  <si>
    <t>Acciones aplicadas/Acciones planificadas</t>
  </si>
  <si>
    <t>06/10/222</t>
  </si>
  <si>
    <t>Origen externo</t>
  </si>
  <si>
    <t>Auditoria de regularidad PAD 2022 Cod. 184</t>
  </si>
  <si>
    <t xml:space="preserve">3.1.3.1.2 </t>
  </si>
  <si>
    <t>Gestión Estratégica</t>
  </si>
  <si>
    <t xml:space="preserve"> Hallazgo Administrativo con presunta incidencia disciplinaria por falencias en la designación de la matriz de riesgo según la tipología contractual y deficiencias en la formulación o estructuración de la matriz de riesgo, del convenio interadministrativo No. 698 de 2020. </t>
  </si>
  <si>
    <t xml:space="preserve">No existe un control efectivo para la verificación de la calidad de las matrices de riesgos de contratación </t>
  </si>
  <si>
    <t>Implementar desde la OAP, la verificación de la construcción de la matriz de riesgos de contratación:
1. Realizar una transferencia de conocimiento con las personas de la OAP que desarrollan procesos de contatación (25%) OAP</t>
  </si>
  <si>
    <t xml:space="preserve">Hallazgo Administrativo con presunta incidencia disciplinaria por falencias en la designación de la matriz de riesgo según la tipología contractual y deficiencias en la formulación o estructuración de la matriz de riesgo, del convenio interadministrativo No. 698 de 2020. </t>
  </si>
  <si>
    <t>2. Aplicar un control de verificación previa de la matriz para constatar la correcta identificación y tatamiento de los riesgos del proceso, cuyo evidencia será la firma del documento (25%) OAP</t>
  </si>
  <si>
    <t>3. Diseñar y actualizar el formato de matriz de riesgos del proceso de contratación y efectuar la socialización del documento (50%) OJ</t>
  </si>
  <si>
    <t>Mónica María Pérez Barragán</t>
  </si>
  <si>
    <t xml:space="preserve">3.1.3.1.3 </t>
  </si>
  <si>
    <t>Hallazgo Administrativo con presunta incidencia disciplinaria por publicación extemporánea de algunos soportes del proceso contractual correspondiente al Convenio Interadministrativo No. 698 de 2020 y no publicación del Plan Anual de Adquisición en la página WEB de la UAECOB.</t>
  </si>
  <si>
    <t>No se ha generado un control efectivo de las publicaciones en la plataforma SECOP II</t>
  </si>
  <si>
    <t>Implementar el control de las publicaciones en SECOP II producto de las ejecuciones contractuales:
1. Socializar los lineamientos para la publicación de documentos en el SECOP II (20%) (OJ)</t>
  </si>
  <si>
    <t>2. Asignar a los apoyos a la contatación, roles de acceso al SECOP II (30%) OAP</t>
  </si>
  <si>
    <t>3. Aplicar un control de verificación periódica a las publicaciones realizadas como resultado de la ejecución contractual (30%) OAP</t>
  </si>
  <si>
    <t>4. Remitir el plan Anual de Contratación al área de comunicaciones, para su publicación (20%) OJ</t>
  </si>
  <si>
    <t>3.1.3.1.4</t>
  </si>
  <si>
    <t>Hallazgo Administrativo por mora en la liquidación del convenio interadministrativo No.698 de 2020</t>
  </si>
  <si>
    <t>No se ajustó el texto correspondiente a los plazos de liquidación en el formato de estudios previos y clausulados del contrato.</t>
  </si>
  <si>
    <t>Generar alertas para adelantar el trámite de liquidación de los contratos:
1. Ajustar el texto correspondiente a los plazos de liquidación en el formato de estudios previos y clausulados de los contratos, de conformidad con la normatividad vigente (50%) OJ-OAP</t>
  </si>
  <si>
    <t>2. Realizar seguimiento Mensual a los términos para la liquidación de los contatos (50%) Oficina Jurídica</t>
  </si>
  <si>
    <t>3.1.3.1.5</t>
  </si>
  <si>
    <t>Hallazgo Administrativo por deficiencias en la gestión documental del contrato de consultoría No. 631 de 2020</t>
  </si>
  <si>
    <t>No se tuvo en cuenta los tiempos en los cuales e podran remitir los documentos fisicos a la carpeta contractual conforme a los lineamientos del Plan Institucional de Archivos de la UAECOB– GRPL01.</t>
  </si>
  <si>
    <t xml:space="preserve">Alertar a los diferentes supervisores y personal de apoyo a la supervisión de la Subdirección de Gestión Humana con el fin de que se remitan a las carpetas contractuales de los preveedores los documentos que se vayan radicando de los diferentes contratos de la subdirección conforme a lo señalado en el  Plan Institucional de Archivos de la UAECOB– GRPL0, así como el respectivo Manual de Contratación. </t>
  </si>
  <si>
    <t>3.1.3.1.6</t>
  </si>
  <si>
    <t xml:space="preserve"> Hallazgo Administrativo por deficiencias en la sustentación y determinación de precios del contrato de Obra No 683 de 2021.</t>
  </si>
  <si>
    <t>El procedimiento vigente para la etapa precontractual del contrato del hallazgo, no se encontraba actualizado y estandarizado, lo que generó que no se estableciera criterios claros para la determinación de los precios en los contratos.</t>
  </si>
  <si>
    <t>3.2.1.1.1</t>
  </si>
  <si>
    <t>Hallazgo Administrativo con presunta incidencia disciplinaria por baja ejecución de metas en los proyectos de inversión ejecutados por la UAECOB durante la vigencia 2021</t>
  </si>
  <si>
    <t>No se solicitó el ajuste a la programación de las metas de los proyectos de inversión 2021, como resultado del análisis y seguimiento a la planeación</t>
  </si>
  <si>
    <t>Realizar análisis periódico a las metas de los proyectos de inversión para la toma oportuna de las decisiones relacionadas con el cumplimiento y ajuste de las mismas, con base en los reportes de las áreas (Esta actividad se realizará conjuntamente entre la Dirección y la OAP):
1. Realizar seguimiento trimestral al cumplimiento de las metas contemplando y generando alertas tempranas para el Comité Institucional de Gestión y Desempeño (50%)</t>
  </si>
  <si>
    <t>2. Cuando corresponda, Incorporar en el acta del Comité Institucional de Gestión y Desempeño pertinente al periodo, la toma de decisiones que aporten al cumplimiento de las metas de los proyectos de inversión (50%).</t>
  </si>
  <si>
    <t xml:space="preserve">3.3.1.2.3.1 </t>
  </si>
  <si>
    <t>Hallazgo Administrativo por falta de control en el manejo de los bienes que figuran en el inventario a 31 de diciembre de 2021.</t>
  </si>
  <si>
    <t>Falta de puntos de control y cumplimiento a los procedimientos establecidos para las vigencias comprendidas entre el 2012 - 2020 para control adecuado de los bienes que hacen parte del inventario de la entidad.</t>
  </si>
  <si>
    <t>Seguimiento trimestral al cumplimiento de los procedimientos establecidos para el control de ubicación de los bienes de la entidad.</t>
  </si>
  <si>
    <t>3.3.1.2.5.1</t>
  </si>
  <si>
    <t>Hallazgo Administrativo por saldos de contratos de vigencias anteriores que afectan la información contable, generando incertidumbre en la cuenta 240101 por valor de $389.474.812.18</t>
  </si>
  <si>
    <t>En la cuenta se registra la causación de bienes y/o servicios recibidos por la Unidad en vigencias anteriores,  la cual puede encontrase pendiente para tramite de pago, a causa de falta de documentos soporte de ejecución o de informes finales de ejecución contractual, cuando el último pago está sujeto a esta condición.</t>
  </si>
  <si>
    <t>1. Revisar los saldos y registros de la cuenta  240101, identificando aquellos que se relacionan con contratos de vigencias anteriores , con el fin de contrastar esta informacion contra documentos del expediente contractual y de ejecución presupuestal,  para determinar que el registro contable se haya saldado correctamente, en razon a la liquidacion del contrato y  el pago de pasivos exigible u otras cuentas peendientes de pago</t>
  </si>
  <si>
    <t xml:space="preserve">
Oficina Asesora de Planeación</t>
  </si>
  <si>
    <t xml:space="preserve">Aplicación de control de verificación de matrices de contatación </t>
  </si>
  <si>
    <t>Actividades ejecutadas / actividades programadas</t>
  </si>
  <si>
    <t xml:space="preserve">Aplicación del control a las publicaciones en SECOP II </t>
  </si>
  <si>
    <t>Actualización de los formatos de estudios previos y clausulado</t>
  </si>
  <si>
    <t>Desarrollo Organizacional</t>
  </si>
  <si>
    <t>Documentos completos en cada expediente contractual</t>
  </si>
  <si>
    <t>Memorando proyectado/ memorando comunicado</t>
  </si>
  <si>
    <t>Humanos- Tecnológicos</t>
  </si>
  <si>
    <t>Control de la ejecución de las metas de inversión</t>
  </si>
  <si>
    <t>Seguimiento efectivos</t>
  </si>
  <si>
    <t>Seguimiento programados/seguimientos realizados</t>
  </si>
  <si>
    <t>Identificar los saldos y ajustar la cuenta</t>
  </si>
  <si>
    <t>Valor de los ajustes realizados/ valor de los saldos identificados</t>
  </si>
  <si>
    <t>María del Carmen Bonilla</t>
  </si>
  <si>
    <t>Diana Sirley Medrano Otavo</t>
  </si>
  <si>
    <t>Se diseñó y actualizó el formato de matriz de riesgos del proceso de contratación y efectuó la socialización del documento (se adjunta Matriz y Acta de Reunión)</t>
  </si>
  <si>
    <t xml:space="preserve">Investigación sumaria 20225003339900020E </t>
  </si>
  <si>
    <t>1.	Impartir las directrices necesarias para que los centros de gestión y de más áreas participantes en los procesos de selección, independientemente de sus modalidades, profieran respuestas claras, directas y de fondo frente a los interrogantes de los ciudadanos en participar en sus procesos de contratación.</t>
  </si>
  <si>
    <t>Falta de claridad metodológica desde las áreas técnicas para dar respuestas completas, claras, directas y de fondo por parte de las áreas de la entidad frente a los interrogantes de los ciudadanos interesados en participar en procesos de selección</t>
  </si>
  <si>
    <t xml:space="preserve">Se enviará memorando dirigido a las dependencias recordando la trascendencia de brindar respuestas claras, completas y motivadas a las observaciones que se allegan por parte de los interesados a los procesos de selección que cursa la entidad, apoyandose en los abogados del área estructuradora de la contratación y en el abogado sustanciador del proceso si así lo solicitan. </t>
  </si>
  <si>
    <t>Claridad metodológica de las áreas técnicas para dar respuestas a los ciudadanos interesados en los procesos de selección</t>
  </si>
  <si>
    <t>Acción ejecutada/Acción programada</t>
  </si>
  <si>
    <t>2.	En relación con la recomendación anterior, se solicita igualmente, se instauren los controles necesarios al momento de responder inquietudes o solicitudes sobre los estudios previos, proyecto de pliegos de condiciones y demás documentos dentro de los procesos de selección, con el fin de garantizar los principios de la libre concurrencia y transparencia.</t>
  </si>
  <si>
    <t>Falta de controles a las respuestas dadas desde áreas diferentes al área jurídica frente a los interrogantes de los ciudadanos interesados en participar en procesos de selección</t>
  </si>
  <si>
    <t>Se aclarará en los procedientos internos correspondientes a las modalidades de contratación que implican emitir respuestas a las observaciones de los interesados (Mínima Cuantía, Concurso de Méritos, Selección Abreviada y Licitación Pública) que las respuestas a las observaciones deben ser  allegadas a la Oficina Jurídica con un día de antelación a su publicación en el Secop para que el abogado estructurador pueda revisar que las respuestas cumplen los criterios de suficiencia y claridad necesarios para garantizar la libre concurrencia y la transparencia</t>
  </si>
  <si>
    <t>Existencia de controles a las respuestas dadas desde las áreas técnicas a los interesados en los procesos de selección</t>
  </si>
  <si>
    <t>1. Realizar un instructivo al formato GR-GA05-FT02 Análisis de Precios Unitarios - APUS, sobre el correcto diligenciamiento del mismo, con el fin de lograr el nivel de detalle que requieren los contratos de consultaría y obra pública.</t>
  </si>
  <si>
    <t>Generar el instructivo al formato GR-GA05-FT02 Análisis de Precios Unitarios - APUS</t>
  </si>
  <si>
    <t>Actividad realizada / la actividad programa</t>
  </si>
  <si>
    <t>Auditoria de desempeño PAD 2022 Cod. 186</t>
  </si>
  <si>
    <t>3.3.1.1.1</t>
  </si>
  <si>
    <t>Hallazgo Administrativo con Presunta Incidencia Disciplinaria por incumplimiento del deber de supervisión en los Contratos de Mantenimiento Nos. 394 de 2017, 444, 445 y 697 de 2021.</t>
  </si>
  <si>
    <t>Debilidad en el proceso de supervisión en cuanto a la información entregada por el contratista.</t>
  </si>
  <si>
    <t>2. Requerir al contratista, bimestralmente, mediante correo electrónico para que mantenga actualizada la herramienta tecnológica puesta a disposición por la entidad, de acuerdo con los módulos que estén habilitados.</t>
  </si>
  <si>
    <t>3.3.1.1.2</t>
  </si>
  <si>
    <t xml:space="preserve"> Hallazgo Administrativo con Presunta Incidencia Disciplinaria, por fallas en la planeación en el Contrato de Mantenimiento No. 697 de 2021</t>
  </si>
  <si>
    <t>Fallas en la planeación en el Contrato de Mantenimiento No. 697 de 2021</t>
  </si>
  <si>
    <t>1. Hacer consulta en el PCT de la entidad del estado del equipo cuyo mantenimiento se requiere,  cada vez que se presente solicitud por las estaciones y de manera previa a la realización de la intervención técnica, dejando evidencia de la consulta (pantallazo) y anexándolo al formato único de mantenimiento.</t>
  </si>
  <si>
    <t>3.3.1.1.3</t>
  </si>
  <si>
    <t>Hallazgo Administrativo con Presunta Incidencia Disciplinaria por inconsistencias en la información suministrada a la  Contraloría de Bogotá y en el
control de identificación de los vehículos</t>
  </si>
  <si>
    <t>Inconsistencias en la información entregada por contratista.</t>
  </si>
  <si>
    <t>1. Verificar mensualmente la información consignada en el archivo plano que presente el contratista con la factura, con el propósito de garantizar que los datos corresponden con las intervenciones técnicas efectuadas y aprobadas, solicitando por correo electrónico su corrección, en el evento que contenga imprecisiones.</t>
  </si>
  <si>
    <t>3.3.1.1.4</t>
  </si>
  <si>
    <t>Hallazgo Administrativo por deficiencias en los procedimientos GR – PR06 mantenimiento correctivo de parque automotor y GR – PR26 mantenimiento preventivo y predictivo de parque automotor de la UAECOB.</t>
  </si>
  <si>
    <t>Deficiencias  en los procedimientos GR06 y GR26</t>
  </si>
  <si>
    <t>1. Realizar la modificación de los procedimientos GR06 y GR26.
2. Realizar la publicación en la página web de la entidad, una vez los procedimientos estén actualizados.</t>
  </si>
  <si>
    <t>3.3.1.1.5</t>
  </si>
  <si>
    <t>Hallazgo Administrativo con Presunta Incidencia Disciplinaria por incumplir durante las vigencias 2017, 2018 y 2019 las obligaciones consignadas en
la Resolución No. 100 de 2009 de la UAECOB “Por la cual se crea y reglamenta el Comité de Vehículos de la UAECOB”.</t>
  </si>
  <si>
    <t>incumplir durante las vigencias 2017, 2018 y 2019 las obligaciones consignadas en
la Resolución No. 100 de 2009 de la UAECOB “Por la cual se crea y reglamenta el Comité de Vehículos de la UAECOB”.</t>
  </si>
  <si>
    <t>1. Adelantar las sesiones del comité de vehiculos de acuerdo con lo dispuesto en la resolución 618 de 2021, levantando el acta correspondiente.</t>
  </si>
  <si>
    <t>3.3.1.1.6</t>
  </si>
  <si>
    <t>Hallazgo Administrativo por no contar con un sistema de registro de datos históricos y en tiempo real de los mantenimientos realizados a los bienes de la
UAECOB, en condiciones adecuadas de seguridad y calidad de la información.</t>
  </si>
  <si>
    <t>1. Verificar bimestralmente que el contratista tenga actualizada en la herramienta dispuesta por la entidad la información requerida por la supervisión, según los módulos habilitados en la herramienta. De esto se dejará constancia en acta.</t>
  </si>
  <si>
    <t>3.3.1.1.7</t>
  </si>
  <si>
    <t>Hallazgo Administrativo con Presuntas Incidencias Disciplinaria y Penal e Incidencia Fiscal en cuantía de $134.804.107, por irregularidades en la ejecución
del Contrato de Prestación de Servicios No. 377 de 2019 celebrado entre la UAECOB y REIMPODIESEL S.A.</t>
  </si>
  <si>
    <t>Irregularidades en la ejecución
del Contrato de Prestación de Servicios No. 377 de 2019 celebrado entre la UAECOB y REIMPODIESEL S.A - Debilidad en el seguimiento a los contratos del proceso de mantenimiento.</t>
  </si>
  <si>
    <t>1. Adjuntar al formato de salida del vehículo y entrega a satisfacción a la operación, expresa constancia de la verificación de la realización efectiva por parte del contratista de las intervenciones técnicas que fueron aprobadas.</t>
  </si>
  <si>
    <t>Logísticos, humanos y técnologicos</t>
  </si>
  <si>
    <t>Correcta supervisión  de los contratos de la Subdirección Logística</t>
  </si>
  <si>
    <t xml:space="preserve">Número actividades realizadas / Número actividades propuestas </t>
  </si>
  <si>
    <t>Correcta verificación del estado de elementos en el PCT de la entidad</t>
  </si>
  <si>
    <t>Correcta verificación de la información presentada por el contratista, garantizando que los datos corresponden con las intervenciones técnicas efectuadas y aprobadas</t>
  </si>
  <si>
    <t>Efectuar la actualización de los procedimientos y su correcta formalización</t>
  </si>
  <si>
    <t>Cumplimiento de la resolución 618 de 2021 con respecto al comité de vehículos de la entidad.</t>
  </si>
  <si>
    <t>Correcta desarrollod de la información ingresada por el contratista en la herramienta dispuesta por la entidad.</t>
  </si>
  <si>
    <t>Correcta implementación de los formatos y el registro de la información en este</t>
  </si>
  <si>
    <t xml:space="preserve">1. Realizar, bimestralmente, el seguimiento al cumplimiento de los compromisos a cargo del contratista, elaborando para tal efecto una matriz que contenga las obligaciones, en la que se dejará constancia del cumplimiento de aquellas, de acuerdo con la necesidad de ejecución en el periodo respectivo, aportando los documentos que lo soporten.
</t>
  </si>
  <si>
    <t>Auditoria infraestructura</t>
  </si>
  <si>
    <t>1.6.2.3</t>
  </si>
  <si>
    <t>No se observó el cumplimiento de algunas de las obligaciones específicas, ni anexo técnico de los siguientes contratos: 564, 593, 699 y 716 del 2021.</t>
  </si>
  <si>
    <t>Debilidades en los documentos que dan lineamientos en el proceso infraestructura.</t>
  </si>
  <si>
    <t xml:space="preserve">1. Realizar una mesa de trabajo con el aréa de seguridad y salud en el trabajo, a fin de establecer y definir los criterios de SST que se deben definir en los contratos del proceso de infraestructura. (31/03/2023)
2. Unificar como obligaciones contractuales todos criterios técnicos, con el fin de ejercer un control en la revisión de los soportes de ejecución.
3. Realizar la revisión y la actualización  de los documentos que dan los lineamientos al proceso de infraestructura,  unificando los aspectos técnicos para que se conviertan en obligaciones contractuales. </t>
  </si>
  <si>
    <t>Humanos
Tecnológicos</t>
  </si>
  <si>
    <t>Fortalecer los controles en la ejecución de los contratos del proceso de infraestructura</t>
  </si>
  <si>
    <t>Actividad programada/ Actividad realizada</t>
  </si>
  <si>
    <t>Oficina Jurídica
Oficina Asesora de Planeación</t>
  </si>
  <si>
    <t>Se remitieron las versiones del plan Anual de Contratación al área de comunicaciones, para su publicación</t>
  </si>
  <si>
    <t>Olga Soraida Silva Albarrán</t>
  </si>
  <si>
    <t xml:space="preserve">Mónica María Pérez Barragán
Olga Soraida Silva Albarrán
</t>
  </si>
  <si>
    <t>Para el presente seguimiento la Subdirección de Gestión Corporativa no envia evidencias. Acción cumplida en el seguimiento realizado el  6 de marzo de 2023, donde se aportaron las evidencias correspondientes.</t>
  </si>
  <si>
    <t>Acción cumplida en el seguimiento realizado el 6/03/2023, donde se aportaron las evidencias correspondientes.</t>
  </si>
  <si>
    <t>Se envió memorando dirigido a las dependencias recordando la trascendencia de brindar respuestas claras, completas y motivadas a las observaciones que se allegan por parte de los interesados a los procesos de selección que cursa la entidad.</t>
  </si>
  <si>
    <t>Se evidencia memorando Id: 143338 del 05/12/2022 asunto: importancia de responder de manera oportuna, clara y de fondo - Resultado de la investigación sumaria Expediente 202225003339900020E de 2022.</t>
  </si>
  <si>
    <t>Javier Ricardo Ballesteros Gutiérrez</t>
  </si>
  <si>
    <t>Humanos y tecnologicos</t>
  </si>
  <si>
    <t>Falta de seguimiento en el cumplimiento de las obligaciones y requisitos contractuales</t>
  </si>
  <si>
    <t>1.- Crear dentro de un SharePoint de la Subdirección una carpeta de los procesos contractuales en el que se incluya la información de las etapas precontractual y contractual donde se identifiquen las evidencias que den cumplimiento a las obligaciones de cada uno de los contratos a cargo de la subdirección. 
2.- Enviar a la Oficina Jurídica cuando se requiera, memorando con los documentos que den fe del cumplimiento contractual con sus respectivos soportes,  indicando el número de folios y realizar reuniones periódicas con los proveedores a fin de comunicarles la exigencia del cumplimiento de las obligaciones contractuales. 
3.- Realizar muestra aleatoria de los documentos digitalizados vs el expediente contractual a fin de verificar la adecuada remisión y archivos de los mismos y generar acta de lo evidenciado. 4.Generar matriz de seguimiento al cumplimiento de las obligaciones de criterios ambientales y de SG- SST y compartirla en el sitio Sharepoint de proveedores de la subdirección logistica. Enviar en forma periódica correos a los proveedores solicitando la información pendiente. 
5. Incluir las obligaciones ambientales y de SG- SST dentro de los informes de supervisión, para verificar su cumplimiento de acuerdo a lo establecido en cada contrato</t>
  </si>
  <si>
    <t>Cumplimiento adecuado y oportuno de las obligaciones contractuales</t>
  </si>
  <si>
    <t>2.4</t>
  </si>
  <si>
    <t>Auditoría de Desempeño
Cod. No. 163  PAD 2023</t>
  </si>
  <si>
    <t xml:space="preserve"> Hallazgo Administrativo con presunta incidencia disciplinaria por la extralimitación de funciones del Comité de vehículos de la UAECOB, el comité autorizo el mantenimiento por valor de $2.448.853.092 excediendo sus funciones entre los años 2021 y 2022.</t>
  </si>
  <si>
    <t>Hallazgo Administrativo con presunta incidencia Disciplinaria y Fiscal por valor de $ 85.266.076, que corresponde al monto cancelado por la UAECOB a la empresa NAVITRANS., por concepto de servicios y/o repuestos respecto a los vehículos OBH774, OBH772, OCJ888, OLO373, OBE957, OBE036,OBI408, OBI817, OKZ539, OKZ539,
OBH777, OBG935, OBG554, OBI409, OLN022, OLM980, OKZ570, OCJ889, OCJ997,
OCJ998, OBF432, OBG387, OBI052, OBI053, OJX876, OKZ894, sin hacer exigibles las garantías técnicas con que contaban, según el contratos 444 de 2021 y 440 de 2022.</t>
  </si>
  <si>
    <t>Hallazgo Administrativo con Presunta Incidencia Disciplinaria por incumplimiento del deber de supervisión en los Contratos de Mantenimiento Nos. 444, 445 de 2021 y 440 ,441 de 2022.</t>
  </si>
  <si>
    <t>Hallazgo Administrativo con Presunta Incidencia Disciplinaria por inconsistencias en la información suministrada por el sujeto de control en diferentes medios sin garantizar la permanencia e invariabilidad de la información, así como el
correcto cuidado, organización y conservación tanto en el archivo físico como en el digital de los documentos suministrados a la Contraloría de Bogotá.</t>
  </si>
  <si>
    <t>Porque la Resolución 618 de 2021 de Comité de vehiculos no contempla el monto específico para recomendar los mantenimientos del parque automotor por lo que el monto se estipuló en el comité desarrollado en julio de 2022, en cuya acta los miembros del comité recomiendan presentar los vehiculos que superen los 20 millones de pesos. 2.- Porque existen errores de redacción en las actas del comité, dado que se establece que al momento de votar "los miembros del comité dicen estar a favor",  lo cual significa en este caso que recomiendan, pues la aprobación definitiva la da el supervisor del contrato de mantenimiento que en este caso es también la Secretaria Técnica de dicho comité.</t>
  </si>
  <si>
    <t>1.- Actualizar Resolución 618 del 29 de junio de 2021 del Comité de vehiculos en la que se incluya en SMMLV (Cantidad de SMMLV que se determinará en comité de gestión y desempeño) el valor de mantenimiento a partir del cual se deba solicitar recomendación a los miembros del comité.</t>
  </si>
  <si>
    <t>Subdirección Logística</t>
  </si>
  <si>
    <t>(Logísticos - Humanos - Tecnológicos )</t>
  </si>
  <si>
    <t xml:space="preserve">Documentación adecuada de las aprobaciones de los mantenimientos realizados bajo el contrato. </t>
  </si>
  <si>
    <t xml:space="preserve"> 2.- En el evento en que se presente una situación en que se requiera someter a revisión del Comité de vehículos se anotará en el acta que el Comité "RECOMIENDA" o "NO RECOMIENDA" realizar el mantenimiento y no dejar el comentario de aprobación de los mismos.</t>
  </si>
  <si>
    <t xml:space="preserve"> 3. Hacer controles de la informacion y evidencias contenida en las actas, para evitar distorcion en la terminologia o indebida interpretacion de la resolucion.</t>
  </si>
  <si>
    <t>1.- Porque debido al uso y desgaste propio de las máquinas por ser vehículos de emergencia, para los casos especificos relacionados,  la garantia no aplicaba, toda vez que aunque se afectaban items similares o iguales, los mismos se presentaban en períodos diferentes de tiempo.</t>
  </si>
  <si>
    <t>1.- Incluir un campo en la matriz de seguimiento de vehículos donde se indique el concepto técnico del proveedor que amerita el mantenimiento y la aclaración en casos similares. En el formato de ingreso de taller, debe aparecer un campo en que se informe si es GARANTIA O NO.</t>
  </si>
  <si>
    <t>2. Incluir en la herramienta de control, un campo donde se justifiquen técnicamente los insumos y/o repuestos y mano de obra requeridos para realizar los mantenimientos.</t>
  </si>
  <si>
    <t>3.- Diligenciar la matriz de revisión de garantias aplicables conforme al diagnóstico técnico dado por el proveedor y la aprobación generada por parte del Ingeniero (IRT) apoyo a la supervisón.</t>
  </si>
  <si>
    <t>4.- Documentar a través del envio de correos electrónicos al proveedor para la solicitud de garantías por parte del residente de taller en los casos que aplique.</t>
  </si>
  <si>
    <t xml:space="preserve">Documentación adecuada de los procedimientos de control y supervisión </t>
  </si>
  <si>
    <t xml:space="preserve">1.- Porque el validador existente no estaba condicionado para identificar la variable items repetidos.   </t>
  </si>
  <si>
    <t>2.- Porque las 
máquinas requieren unas horas especificas de trabajo y/o kilometros para la ejecución de mantenimientos preventivos, en ese sentido se deben realizar mantenimientos correctivos fuera de estos tiempos por fallas inesperadas.</t>
  </si>
  <si>
    <t xml:space="preserve"> 3.- Porque el proveedor cuenta con un sistema que no le permite detallar los items en la factura tal y como lo presenta en la cotización lo cual genera confusión</t>
  </si>
  <si>
    <t>4.- Porque los tiempos de reparación y mantenimiento por parte del proveedor se ven afectados por consecución e importación de repuestos y/o por la complejidad de la falla</t>
  </si>
  <si>
    <t>1.- Como acción correctiva, se generó nota a crédito al caso No. 2, con fecha mayo 15 de 2023, el cual corresponde al vehículo con sigla ME21, por error involuntario en el que se duplica valor en tapa de depósito limpiabrisas.</t>
  </si>
  <si>
    <t>2. - Adoptar un punto de control adicional previo a la aprobación de la factura de la supervisión para que se evidencie la relación y totalidad entre los items facturados y ejecutados</t>
  </si>
  <si>
    <t>3.- Incluir en el cuadro de seguimiento del vehículo un espacio donde se coloque el comentario, en caso de que aplique, que se requiere importar el repuesto y/o otros motivos técnicos que afecten los tiempos de reparación</t>
  </si>
  <si>
    <t>4.- Organizar de manera permanente la información suminstrada por el proveedor (archivo plano) para generar reportes por vehículos para hacer los cruces y validaciones necesarias que permitan evidenciar inconsistencias, información repetida y/o dobles registros</t>
  </si>
  <si>
    <t>5.- Generar un condicional contra el validador de cotizaciones el cual permite identificar los items repetidos previamente a realizar la facturación</t>
  </si>
  <si>
    <t>6.- Generar tablero de control por máquina conforme a los datos arrojados por la plataforma LOG+, con el fin de validar horometros y kilometraje de las máquinas entre otras variables que permitan tomar decisiones frente a la aprobación de los mantenimientos.</t>
  </si>
  <si>
    <t>Complementar Adecuado seguimiento y controles de supervisión</t>
  </si>
  <si>
    <t>1.- Porque los soportes de facturación enviados por el proveedor consolidan la información de todas las máquinas, lo cual al momento de archivar en las respectivas hojas de vida puede generar que se trunquen los documentos</t>
  </si>
  <si>
    <t>2.-  Porque debido al tamaño del archivo digital se debe bajar la resolución al documento a  la hora de realizar la digitalización.</t>
  </si>
  <si>
    <t>1.- Garantizar la legibilidad y completitud de los soportes de las hojas de vida de los vehículos.</t>
  </si>
  <si>
    <t xml:space="preserve">2.-  Escanear las hojas de vida de los vehículos por grupos de folios de menor cantidad con el fin de mejorar la resolución del archivo digitalizado </t>
  </si>
  <si>
    <t>3.- Seguimiento mensual aleatorio de los contratos para la revisión de los soportes documentales y expedientes digitales y fisicos contentivos de esta información previo a la aprobación de las cuentas de cobro</t>
  </si>
  <si>
    <t>Que los expedientes de las hojas de vida de los vehiculos y los expedientes contractuales contengan los soportes requeridos en la lista de chequeo</t>
  </si>
  <si>
    <t>Seguimiento contable-cuenta depreciaciòn acumulada 1685.</t>
  </si>
  <si>
    <t xml:space="preserve">1. Se presentan fallas e inconsistencias con el aplicativo PCT, debido a que se encuentran fallas en la parametrización, fallas en el cálculo de la depreciación, inconcistencias en los saldos contables, descordinación al momento de generar los informes (almacen, inventarios y contabilidad) y fallas en el registro manual de la información en PCT. </t>
  </si>
  <si>
    <t>Identificar y subsanar las posibles variaciones que se presentan en las conciliaciones.</t>
  </si>
  <si>
    <t>conciliaciones planteadas 6/ conciliaciones realizada
Seguimientos realizados (2) / fallas identificadas
Manual realizado</t>
  </si>
  <si>
    <t xml:space="preserve">Incumplimiento a la política de operación numeral 3.5 del Instructivo GR-PR-13-IN01-Reporte de información por parte de las áreas de gestión para el cierre contable, que describe lo siguiente: “Las Subdirecciones Oficinas, y Oficinas Asesoras, directamente o a través de sus áreas de gestión, deben garantizar, previo al reporte de información para el cierre contable, que la información ha sido revisada, conciliada y depurada por cada una de ellas.
</t>
  </si>
  <si>
    <t xml:space="preserve">Auditoria de Contratación Directa y Procesos Públicos </t>
  </si>
  <si>
    <t>2.2</t>
  </si>
  <si>
    <t>Modificaciones contractuales: se evidencia solicitud de modificación contractual del contrato 384 de 2022, en contravía de los términos establecidos en el Manual de contratación, supervisión e interventoría código GJ-MN01 versión 02 vigencia 18/01/2021 pagina 67, igualmente, lo establecido dentro del procedimiento denominado “Modificación Contractual” código: GJ-PR12 vigencia: 13/01/2023 actividad No. 2.</t>
  </si>
  <si>
    <t>Debilidad en Gestión Documental. En el contrato 384 de 2022, en el expediente contractual se observa memorando de solicitud de contratación sin radicado de control doc. Igualmente este contrato presento una adición y prorroga de un mes y 25 días es decir hasta el 30/12/2022, en la unidad documental que allego la Oficina Jurídica se observó archivado hasta el informe del mes de noviembre de 2022, no se encuentra el informe de diciembre, tampoco el informe final.</t>
  </si>
  <si>
    <t>Hay falencias en la radicacación de las Modificaciones contractuales, ya que se realizan  por fuera de los términos establecidos en el Manual de Contratación y en el Procedimiento, con por lo menos ocho (8) días hábiles de anticipación.</t>
  </si>
  <si>
    <t>Remisión tardía de los informes mensuales en los contratos de prestación de servicios profesionales o de apoyo a la gestión con personas naturales.</t>
  </si>
  <si>
    <t>Fecha de Solicitud</t>
  </si>
  <si>
    <t>Enviar, mínimo con 20 días hábiles de anticipación al vencimiento del plazo de cada contrato, vía correo electrónico, una alerta a los apoyos a la supervisión, comunicándoles que la vigencia del contrato está a punto de vencer, de tal manera que se presente la modificación a que haya lugar, dentro del término concedido. Presentar ante la Oficina Jurídica las solicitudes de modificación contractual, en cada uno de los procesos, siempre que haya lugar a eso, respetando el plazo señalado en el manual de contratación de la entidad. (100%)</t>
  </si>
  <si>
    <t>Remitir mensualmente a la Oficina Jurídica mediante memorando, los informes de actividades de la ejecución de los contratos de prestación de servicios profesionales o de apoyo a la gestión para alimentar los expedientes contractuales respectivos. (100%)</t>
  </si>
  <si>
    <t>Subdirección Operativa</t>
  </si>
  <si>
    <t xml:space="preserve">Seguimiento correo </t>
  </si>
  <si>
    <t xml:space="preserve">Memorandos de remisión </t>
  </si>
  <si>
    <t xml:space="preserve">Afiliación ARL. Para el contrato 380 de 2022 suscrito el 26/01/2022, acta de inicio 02/02/2022 terminación 31/08/2022, se realizó modificación contractual el 01/07/2022 cesión del contrato a partir del 01/07/2022, se observa certificado de ARL Positiva inicial vigente desde el 06/07/2022 al 05/09/2022, es decir falto cubrimiento de ARL el 1,2,3,4, 5 de julio de 2022. </t>
  </si>
  <si>
    <t xml:space="preserve">Falta de control y verificación en la cobertura de ARL y poliza, de los contratos que tuvieron modificaciones contractuales durante su viegencia. </t>
  </si>
  <si>
    <t>1. Generar una base de datos de los contratos de prestación de servicios profesionales y apoyo a la gestión vigentes de la subdirección, suscritos con personas naturales, con el fin de hacer un seguimiento de verificación de cumplimientos respecto a los tiempos de cobertura de Pólizas y ARL.
2. Realizar los requerimientos necesarios para ampliación de Pólizas y ARL, una vez se realice una revisión de los contratos vigentes de la Subdirección.</t>
  </si>
  <si>
    <t xml:space="preserve">Cumplimiento de cubrimiento de pólizas y ARL en los contratos de la Subdirección </t>
  </si>
  <si>
    <t>Base de datos generada
Requerimientos realizados/ requerimientos efectivos</t>
  </si>
  <si>
    <t>Poliza. Contrato 380 de 2022, suscrito el 26/01/2022, acta de inicio 01/02/2022 terminación 31/08/2022, con modificación contractual cesión a partir del 01/07/2022, se evidencia dos (2) pólizas, la póliza -46-101042261 anexo 0 del contratista inicial vigente desde 26/01/2022 al 28/02/2023 y póliza 21-46-101048957 anexo 0 del contratista cesionario vigente desde 01/07/2022 al 10/02/2023, es decir falto cubrimiento de póliza 21-46-101048957 anexo 0 del 11 al 28 de febrero de 2023, en mesa de validación la Subdirección de Gestión Corporativa informa que el contratista se encuentra fuera del país, no siendo viable poderlo requerir</t>
  </si>
  <si>
    <t>a). Hoja de vida del SIDEAP. Se observa diferencia en lo registrado dentro del ítem de experiencia de la hoja de vida SIDEAP respecto a las certificaciones aportadas.Contrato 018 de 20220, en el ítem, experiencia de UAECOB indica del 01-06-2020 al 30-12-2020, al verificar el soporte es acta de inicio del 01-06-2020 al 22-10-2020, es de anotar que al revisar dentro de la plataforma SIDEAP el contratista cargo el pantallazo de la adición y prórroga de dos meses y 8 días hasta el 30-12-2020, pero el mismo no reposa dentro del expediente contractual, ni en la publicación de los documentos de acceso público del contratista en SECOP II. Igualmente, para la Empresa Febres Colombia S.A, en ítem experiencia indica 21-06-2018 al 31-07-2021, al verificar certificado 21-07-2018 al 11-05-2020, es de anotar que al revisar dentro de la plataforma SIDEAP el contratista cargo otro certificado de la Empresa Febres Colombia S.A, del 21-06-2018 al 31-07-2021, el cual no corresponde con el certificado del expediente contractual, ni el publicado en SECOP II del 21-07-2018 al 11-05-2020, finalmente, no se observa relacionada la Empresa Febres Colombia S.A, en la hoja de cálculo de experiencia. En mesa de validación la Dirección informa que para el contrato 327 de 2023 se tuvo en cuenta lo presentado quedando ajustado para el contrato actual</t>
  </si>
  <si>
    <t>Falta de aplicación del procedimiento de contratación directa</t>
  </si>
  <si>
    <t>Generar control mediante una matriz que contenga el detalle de los documentos requeridos para la etapa precontractual. De igual forma, los mismos se cargarán en el sistema de contratación para revisión de lo entregado al expediente contra lo cargado en dicho sistema por parte de la oficina jurídica previo al cargue del contrato en SECOP.</t>
  </si>
  <si>
    <t>Revisión del 100% de los documentos aportados por el futuro contratista en SIDEAP, SECOP y expediente contractual</t>
  </si>
  <si>
    <t>Numero de contratos revisados en el periodo/ Número de contratos cargados en secop en el periodo</t>
  </si>
  <si>
    <t xml:space="preserve">Afiliación ARL Positiva. Para el contrato 018 de 2022, suscrito el 13/01/2022 acta de inicio 19/01/2022 terminación 18/12/2022, se realizó el 16/12/2022 prórroga del contrato por dos (2) meses y veinticinco (25) días contados desde el 19 de diciembre de 2022 hasta el 15 de marzo de 2023 y adicionar el valor del contrato en ($26.406.667), se observa certificado de ARL Positiva inicial vigente desde el 15/01/2022 al 19/12/2022 y certificado de ARL Positiva de la adición y prorroga vigente desde el 23/12/2022 y fecha fin del contrato 20/03/2023, es decir falto cubrimiento de ARL el 20, 21, 22 de diciembre de 2022. </t>
  </si>
  <si>
    <t>Falta de seguimiento de la supervisión, al cumplimiento de los requisitos de ejecución del contrato, con el propósito de de verificar el cubrimiento total de la ARL</t>
  </si>
  <si>
    <t>Generar control mediante una matriz que contenga las fechas de inicio y terminación de los contratos con el objeto de verificar que la afiliación a la ARL cubra en su totalidad el plazo de ejecución del contrato. En el evento que no lo cubra se solicitará ante Seguridad y Salud en el Trabajo de la Subdirección de Gestión Humana que se adelanten las modificaciones que correspondan, de tal manera que la afiliación cubra en su totalidad el plazo de ejecución del contrato.</t>
  </si>
  <si>
    <t>Cobertura total de ARL del 100% de los contratos ejecutados en el periodo</t>
  </si>
  <si>
    <t>Contratos con 100% de cobertura / contratos ejecutados en el periodo</t>
  </si>
  <si>
    <t>Modificaciones contractuales: se evidencia solicitud de modificación contractual del contrato 018 de 2022, en contravía de los términos establecidos en el Manual de contratación, supervisión e interventoría código GJ-MN01 versión 02 vigencia 18/01/2021 pagina 67, igualmente, lo establecido dentro del procedimiento denominado “Modificación Contractual” código: GJ-PR12 vigencia: 13/01/2023 actividad No. 2.</t>
  </si>
  <si>
    <t>Falta de aplicación del procedimiento de modificación contractual</t>
  </si>
  <si>
    <t>Interiorizar los lineamientos del  Manual de contratación, supervisión e interventoría, a través de dos actividades:
1- Socializacion del  Manual de contratación, supervisión e interventoría al personal de Dirección ( 50%).</t>
  </si>
  <si>
    <t>Conocimeinto y aplicacion efectiva del  Manual Manual de contratación, supervisión e interventoría código GJ-MN01 versión 02 vigencia 18/01/202.</t>
  </si>
  <si>
    <t>Numero de actividades ejecutadas/ Número de actividades programadas</t>
  </si>
  <si>
    <t>Interiorizar los lineamientos del  Manual de contratación, supervisión e interventoría, a través de dos actividades:
2- Generar control mediante una matriz que contenga las fechas de inicio y terminación de los contratos con el objeto de verificar los plazos para modificaciones contractuales. (50%).</t>
  </si>
  <si>
    <t>Se encontraron debilidades en la revisión de los documentos previos a la contratación (hoja de vida SIDEAP, hoja de cálculo, formato único de declaración de bienes y renta SIGEP). según lo observado en los contratos Nos. 015, 018, 041, 048, 067, 102, 103, 120, 178, 214 y 282 de 2022. Hallazgo que se asigna tanto a los supervisores de los contratos y la Oficina Jurídica. Es de anotar que de lo observado para los contratos 518 y 540 de 2022, únicamente para la Oficina Jurídica. En el contrato 015 de 2022, en el ítem experiencia del Ministerio de Salud y Protección Social indica del 01-08-2017 al 30-01-2018, al verificar el certificado indica del 01-08-2017 al 30-07-2018. Con relación, al registro de los contratistas persona jurídica según lo observado en los contratos 518 y 540 de 2022, se recomienda a la Oficina Jurídica tener en cuenta el INSTRUCTIVO PARA LA PUBLICACIÓN Y DIVULGACIÓN PROACTIVA DE INFORMACIÓN SEGÚN LA LEY 2013 DE 2019 – PERSONA JURÍDICA del Página 14 de 19 Departamento Administrativo de la Función Publica https://www.funcionpublica.gov.co/documents/35162728/35691144/instru ctivo-aplicativo-ley-2013, persona-juridica.pdf/2b2383fa-fcef-1829-df32- a49c394b5d07?t=1609173436446, con el fin de revisar la pertinencia de incluirlo en la lista de chequeo de personas jurídicas.</t>
  </si>
  <si>
    <t>No existe explicita la obligatoriedad de incluir la información pertinente de acuerdo con la Ley 2013 de 2019 en hojas de ruta y/o listas de chequeo y por que no cuentan con una herramienta de control que les impida la ocurrencia de inconsistencia en los documentos</t>
  </si>
  <si>
    <t>Incluir en hojas de ruta y/o listas de chequeo la obligatoriedad de la información pertinente de acuerdo con la Ley 2013 de 2019 e implementar una herramienta de control que limite la ocurrencia de inconsistencia en los documentos:
1. Incluir en las listas de chequeo la obligatoriedad de la información de acuerdo con la Ley 2013 de 2019 (50%)
2. Implementar una herramienta de control que limite la inconsistencia en los documentos en la etapa de la planeación (50%)</t>
  </si>
  <si>
    <t>Hojas de ruta y listas de chequeo actualizadas e Instrumento de control implementado</t>
  </si>
  <si>
    <t>Debilidad en Gestión Documental contrato 424 de 2022, no se observa dentro
del expediente contractual memorando de designación de Comité verificador de ofertas-área técnica debido a que el procedimiento publicado con base en el cual se realizó la observación, no se encontraba vigente</t>
  </si>
  <si>
    <t>no se ha instruido al administrador web a que haga el retiro y actualización de la información del proceso de Gestión Jurídica que se encuentra alojada en lugares distintos al Sistema de Gestión y Desempeño</t>
  </si>
  <si>
    <t xml:space="preserve">Instruir al administrador web a que haga el retiro y actualización de la información del proceso de Gestión Jurídica que se encuentra alojada en lugares distintos al Sistema de Gestión y Desempeño (100%)
</t>
  </si>
  <si>
    <t>Instrucción de actualización de la información y actividad realizada</t>
  </si>
  <si>
    <t>b) Formato único de declaración de bienes y renta del SIGEP. Para esta auditoria se verifico el contrato 282 de 2022 en el aplicativo por la Integridad Pública -SIGEP publicación de los contratistas del formato “Publicación proactiva declaración de bienes y rentas y registro de conflictos de interés, del contratista cesionario, se observa publicación del formato “Publicación proactiva declaración de bienes y rentas y registro de conflictos de interés” en el aplicativo por la Integridad Pública a nombre de la entidad Secretaria Distrital de Ambiente, no se observa publicación del formato “Publicación proactiva declaración de bienes y rentas y registro de conflictos de interés” a nombre de entidad UAECOB  que reposa dentro del expediente contractual.</t>
  </si>
  <si>
    <t xml:space="preserve">Porque cuando se realiza la recepcion de los documentos en la cesion normalmente en ese formato en especifico se revisa la fecha de actualizacion y que adjunte, muchas veces no se revisa la entidad. </t>
  </si>
  <si>
    <t xml:space="preserve">1. Realizar para futuras contrataciones de prestación de servicios el control de registro en la plataforma SIGEP (Plataforma de acceso público), con el fin de corroborar que la información allí cargada corresponda a la suministrada por el contratista para el proceso de contratación. </t>
  </si>
  <si>
    <t>Humanos y tecnológicos</t>
  </si>
  <si>
    <t xml:space="preserve">Nuevos contratos de prestación de servicios validadados en la plataforma SIGEP, de acceso público. </t>
  </si>
  <si>
    <t>Afiliación ARL. Para el contrato 282 de 2022 suscrito el 20/01/2022, acta de inicio 21/01/2022 terminación 20/08/2022, se realizó modificación contractual el 01/03/2022 cesión del contrato a partir del 01/03/2022, se observa certificado de ARL Positiva inicial vigente desde el 03/03/2022 al 13/09/2022, es decir falto cubrimiento de ARL el 1 y 2 de marzo de 2022.</t>
  </si>
  <si>
    <t xml:space="preserve">Porque en el momento de realizar la cesion de contrato en la plataforma del SECOP II la fecha queda con la fecha solicitada por el cesionario el nuevo contratista inicia el dia siguiente dia en que se tramite la ARL, teniendo en cuenta que esta inicia el dia siguiente no se revisaba esas fechas sino la de solicitud. </t>
  </si>
  <si>
    <t xml:space="preserve">Solicitar para futuras secciones de contrato la afiliación a la ARL en la primera cuenta de cobro, esto con el fin de validar que las fechas de inicio y fin de cobertura sean correctas. </t>
  </si>
  <si>
    <t xml:space="preserve">Modificaciones contractuales: se evidencia solicitud de modificación contractual del contrato 282 de 2022, en contravía de los términos establecidos en el Manual de contratación, supervisión e interventoría código GJ-MN01 versión 02 vigencia 18/01/2021 pagina 67, igualmente, lo establecido dentro del procedimiento denominado “Modificación Contractual” código: GJ-PR12 vigencia: 13/01/2023 actividad No. 2
</t>
  </si>
  <si>
    <t xml:space="preserve">Porque en el momento que se solicita la cesion por parte del contratista no se tiene en cuanta los tiempos sino son solicitados de inmediato sin tener en cuenta los tramites administrativos al interior de la entidad. </t>
  </si>
  <si>
    <t xml:space="preserve">Realizar proximas solicitudes de modificación contractual dentro de los tiempos establecidos en el manual de contratación GJ-MN01 versión 02, dando tambien cumplimiento a lo establecido en el procedimiento GJ-PR12. Esto previa revisión del Supervisor del contrato y/o apoyo de la supervisión , antes de que se realice la modificación contractual. </t>
  </si>
  <si>
    <t xml:space="preserve">Afiliaciones a la ARL realizadas en el proceso de sección de contrato, presentadas en primera cuenta. </t>
  </si>
  <si>
    <t xml:space="preserve">Modificaciones contractuales realizadas dentro de los tiempos establecidos en el manual de contratación GJ-MN01. </t>
  </si>
  <si>
    <t xml:space="preserve">a). Hoja de vida del SIDEAP. Se observa diferencia en lo registrado dentro del ítem de experiencia de la hoja de vida SIDEAP respecto a las certificaciones aportadas. Contrato 178 de 2022, en el ítem experiencia de la UAECOB indica del 25-08-2021 al 20-12-2021 cotejado contra el soporte inicio 25-08-2021 terminación 24-12-2021.
b) Formato único de declaración de bienes y renta del SIGEP. Para esta auditoria se verifico el aplicativo por la Integridad Pública -SIGEP publicación de los contratistas del formato “Publicación proactiva declaración de bienes y rentas y registro de conflictos de interés, para el contrato 120 de 2022 se observa publicación del formato “Publicación proactiva declaración de bienes y rentas y registro de conflictos de interés” en el aplicativo por la Integridad Pública a nombre de la entidad Unidad Administrativa Especial del Servicio Público de Empleo, no se observa publicación del formato “Publicación proactiva declaración de bienes y rentas y registro de conflictos de interés” a nombre de entidad UAECOB  que reposa dentro del expediente contractual. Para el contrato 178 de 2022 cargo declaración de renta de la Dian 2019, cuando debía ser vigencia 2020.
</t>
  </si>
  <si>
    <t>Falta de atención al hacer la revisión de los documentos para enviar la carpeta</t>
  </si>
  <si>
    <t>Se realiza la verificación de los documentos por parte del enlace jurídico de la SGR al subir los documentos al aplicativo de contratación y se realiza una segunda revisión de los documentos por parte del abogado de la Oficina Asesora Jurídica asignado al proceso contractual, por otra parte se hace una tercera revisión por parte del auxiliar administrativo de la OJ</t>
  </si>
  <si>
    <t xml:space="preserve">Conocimiento </t>
  </si>
  <si>
    <t>Humano
Tecnológicos</t>
  </si>
  <si>
    <t>Eliminar la presentación de documentación erronea para la contratación de apoyo a la gestión</t>
  </si>
  <si>
    <t>No. de verificaciones de documentos realizadas/No. De procesos de contratación de apoyo a la gestión realizados en el periodo</t>
  </si>
  <si>
    <t xml:space="preserve">Afiliación ARL . Para el contrato 178 de 2022, suscrito el 17/01/2022, acta de inicio 24/01/2022 terminación 23/05/2022, se realizó el 20/05/2022 prorroga al contrato por dos (2) meses, esto es hasta el 30 de julio de 2022, y adicionar el valor de ($9.700.000), se observa certificado de ARL Positiva inicial vigente desde el 18/01/2022 hasta 22/05/2022 y certificado de ARL Positiva de la adición y prorroga vigente desde el 25/05/2022 hasta 04/08/2023, es decir falto cubrimiento de ARL el 23 y 24 de mayo de 2022. </t>
  </si>
  <si>
    <t>No se tiene un control por parte de la SGR de las afiliaciones a la ARL de los contratistas</t>
  </si>
  <si>
    <t>Solicitar la afiliación a la ARL para la realización del acta de inicio que queda publicada en el SECOP II, en ítem 7 ejecución del contrato</t>
  </si>
  <si>
    <t>Eliminar la desviación en los días faltantes de afiliación a la ARL de los contratistas de la SGR</t>
  </si>
  <si>
    <t>No. de verificaciones de afiliación a la ARL/No. De procesos de contratación de apoyo a la gestión realizados en el periodo</t>
  </si>
  <si>
    <t>Modificaciones contractuales: se evidencia solicitud de modificación contractual del contrato 120 de 2022, en contravía de los términos establecidos en el Manual de contratación, supervisión e interventoría código GJ-MN01 versión 02 vigencia 18/01/2021 pagina 67, igualmente, lo establecido dentro del procedimiento denominado “Modificación Contractual” código: GJ-PR12 vigencia: 13/01/2023 actividad No. 2</t>
  </si>
  <si>
    <t>Falta de información del contratista de los tiempos establecidos en el manual de contratación</t>
  </si>
  <si>
    <t>Se realizó al inicio de la vigencia una capactación del Manual de contratación, supervisión e interventoría código GJ-MN01 versión 02, se realizará un correo electrónico a toda la SGR recordando la información</t>
  </si>
  <si>
    <t>Eliminar la desviación en los tiempos establecidos para la solicitud de modificaciones contractuales con contratistas</t>
  </si>
  <si>
    <t>No. de solicitudes de modificación contractual que cumple con los tiempos /No. De procesos de contratación de apoyo a la gestión realizados en el periodo</t>
  </si>
  <si>
    <t>Debilidad en supervisión.  Respecto a los criterios ambientales y de seguridad y salud en el trabajo del contrato 540 de 2022 numeral 2.2.2.3 Obligaciones Ambientales 1-3 -No se observó en el expediente contractual digital el cumplimiento de esta obligación, numeral 2.2.2.4 obligaciones de Seguridad y Salud en el Trabajo1- se observó en el informe de ejecución de noviembre-diciembre 2022 de supervisión (folio 169, 3ra carpeta digital) que no se evaluó las obligaciones ambientales y de seguridad y salud en el trabajo contemplados en el estudio previo y en el clausulado del contrato en las obligaciones específicas 2- No se observó en el expediente contractual digital el cumplimiento de esta obligación. En mesa de validación informa la Subdirección Gestión del Riesgo que se encuentra realizando revisión completa de cada una de las obligaciones específicas del contrato con el expediente contractual con el fin de dejar completa la unidad documental.</t>
  </si>
  <si>
    <t>La persona que se encontraba realizando el apoyo de la supervisión no tenía la experticia para realizar la labor</t>
  </si>
  <si>
    <t>Fortalecer la supervisión del contrato</t>
  </si>
  <si>
    <t>Contrato 540 de 2022 con ajecución del contrato acorde con el clausulado</t>
  </si>
  <si>
    <t xml:space="preserve">Debilidad en Gestión Documental. contrato 178 de 2022, se observa tres (3) certificaciones de IDIGER del folio 47 al 50 reverso (en SECOP II, está igual). </t>
  </si>
  <si>
    <t xml:space="preserve">a). Hoja de vida del SIDEAP. Se observa diferencia en lo registrado dentro del ítem de experiencia de la hoja de vida SIDEAP respecto a las certificaciones aportadas.Contrato 048 de 2022, en el ítem experiencia de Transmilenio indica 03-02-2021 al no diligencia se encuentra espacio en blanco, al verificar certificado del 03-02-2021 al 18-06-2021.
Contrato 102 de 2022, en el ítem experiencia del Fondo de Vigilancia y Seguridad de Bogotá indica 22-01-2014 al 18-11-2014 al verificar certificado del 21-01-2014 al 18-11-2014, del Fondo de Vigilancia y Seguridad de Bogotá indica 26-04-2012 al 25-02-2013, que al verificar certificado del 26-04-2012 al 08-10-2012. Así mismo, en la hoja de vida registra experiencia de la UAESP del 21-09-2020 al 08-04-2021 que, al verificarla con la certificación esta de conformidad, pero en el registro del cálculo de experiencia indica 21-09-2020 al 02-02-2021. 
</t>
  </si>
  <si>
    <t>El control de verificación presentó falla en la revisión</t>
  </si>
  <si>
    <t>1. Revisar el control final para que sea efectiva la revisión final de información en SIDEAP  (10%)
2. Aplicar el control una vez fortalecido, que permita una verificación eficiente de la información del SIDEAP con respecto a los soportes de la hoja de vida, para los nuevos contratos a partir de la fecha (90% del cual cada mes representa un 10%)</t>
  </si>
  <si>
    <t>Oficina Asesora de Planeación</t>
  </si>
  <si>
    <t>Recurso humano, Office</t>
  </si>
  <si>
    <t>Aplicación efectiva del control de verificación del SIDEAP para todos los contratos generados en la OAP</t>
  </si>
  <si>
    <t>(número de contratos verificados) / (Número total de contratos)</t>
  </si>
  <si>
    <t>Modificaciones contractuales: se evidencia solicitud de modificación contractual del contrato 102 de 2022, en contravía de los términos establecidos en el Manual de contratación, supervisión e interventoría código GJ-MN01 versión 02 vigencia 18/01/2021 pagina 67, igualmente, lo establecido dentro del procedimiento denominado “Modificación Contractual” código: GJ-PR12 vigencia: 13/01/2023 actividad No. 2.</t>
  </si>
  <si>
    <t>No se ha diseñado un control que permita alertar sobre el equilibrio entre la necesidad y la capacidad operativa.</t>
  </si>
  <si>
    <t>1. Actualizar la herramienta de control (40%)
2. Realizar mesas de trabajo mensualmente que permita la identificación oportuna de las necesidades de modificacion contractual (60% del cual cada mes representa un 6%)</t>
  </si>
  <si>
    <t>Aplicación correcta de los términos establecidos en el Manual de Contratación, cuando se requieran modificiaciones contractuales</t>
  </si>
  <si>
    <t>3.8.3.2.1</t>
  </si>
  <si>
    <t>Aspectos financieros. Para el contrato 041 de 2022, respecto a las deducciones observadas en las planillas integradas de autoliquidación de aportes, referente a la base tomada para el cálculo de la EPS y ARL, de los meses de febrero y marzo fue de $2.600.000 siendo que el 40% de la base para realizar la deducción era de $2.720.000, lo que genera un menor valor pagado a la entidad prestadora de salud.</t>
  </si>
  <si>
    <t>El control no esta actualizado y no emite alertas</t>
  </si>
  <si>
    <t>Correcta revisión de los valores que se deben pagar en la planilla de Seguridad Social</t>
  </si>
  <si>
    <t>(número des verifica planillas verificadas) / (Número total de planillas)</t>
  </si>
  <si>
    <t>3.8.7.2.1</t>
  </si>
  <si>
    <t>Aspectos financieros. Contrato 102 de 2022. En el expediente virtual enviado por la oficina jurídica, no se evidenciaron los documentos correspondientes al certificado de disponibilidad presupuestal, ni el certificado de registro presupuestal, los cuales fueron solicitados al área financiera y mediante correo electrónico del 15 de marzo de 2023, donde fue remitido, el Certificado de Registro Presupuestal 126 del 1257 del 28 de septiembre de 2022 por valor de $25.500.000, pero no fue remitido el Certificado de Disponibilidad Presupuestal, el cual no fue observado.</t>
  </si>
  <si>
    <t xml:space="preserve"> No se contaba con un aplicativo que permitiera automatizar el proceso de revisión de cuentas de cobro, que generara las alertas de inconsistencias en las planillas, ni la matriz de registro</t>
  </si>
  <si>
    <t>Entrega completa de la documentación física por cada contrato</t>
  </si>
  <si>
    <t>(número de documentación verificada) / (Número total de documentación verificada)</t>
  </si>
  <si>
    <t>Se evidenciaron 14 exfuncionarios retirados de la UAECOB durante la vigencia 2022 que a la fecha del presente informe algunos presentan elementos a cargo según lo observado en el aplicativo PCT-módulo de almacén.</t>
  </si>
  <si>
    <t>Falta de un reporte o comunicación permanente para dar a conocer por parte de la Subdirección de gestion Humana las licencias concedidas.</t>
  </si>
  <si>
    <t xml:space="preserve">1. Realizar la actualización del procedimiento GT-PR19 - Licencias no remuneradas y por luto. Dando precisión en la linea de actividades , que el servidor al momento de realizar la solicitud de licencia no remunerada se le pedirá estar a paz y salvo con el inventario de almacen, trasladando los bienes a su jefe inmediato o quien este delegue. Esto siempre y cuando la solicitud sea mayor a 15 días calendario ó que la suma de la solicitudes en secuencia resultén mayor  a 15 dias calendario.  
2.  Realizar la actualización del procedimiento GT-PR04 - Otorgamiento de vacaciones. Dando precisión en la linea de actividades ,que si despúes de disfrutadas las vacaciones el servidor presenta solicitud de licencia no remunerada (continua) , está se notificará vía correo electronico  inmediatamente al equipo de inventarios de la Subdirección de Gestión Corporativa. Esto con la finalidad de generar la alerta y se realice por parte de este equipo el debido seguimiento al inventario.  </t>
  </si>
  <si>
    <t xml:space="preserve">Subdirecciòn de Gestiòn Humana
</t>
  </si>
  <si>
    <t xml:space="preserve">Humanos y tecnologicos </t>
  </si>
  <si>
    <t xml:space="preserve">1. Procedimiento GT-PR19 - Licencias no remuneradas y por luto. Actualizado, divulgado y cargado en la página web de la entidad y socializado a los jefes de estación. 
2. Procedimiento GT-PR04 - Otorgamiento de vacaciones. Actualizado, divulgado y cargado en la página web de la entidad y  socializado a los jefes de estación. 
</t>
  </si>
  <si>
    <t xml:space="preserve">Procedimientos actualizados / procedimientos actualizado, divulgado y cargado en la página web de la entidad y socializado a los jefes de estación. </t>
  </si>
  <si>
    <t xml:space="preserve">1. Comunicar oportunamente vía correo electronico al equipo de inventarios de la Subdirección de Gestión Corporativa cada vez que se presente una solicitud de licencias no remuneradas superiores a 15 días calendario o aquellas que sumadas en secuencia resultén mayor a 15 dias calendario. Esto con la finalidad de generar la alerta y se realice por parte de este equipo el debido seguimiento al inventario. 
2. Comunicar oportunamente vía correo electronico al equipo de inventarios de la Subdirección de Gestión Corporativa cada vez que se presenten solicitudes de licencias no remuneradas posterior al disfrute del periodo de vacaciones (continua). Esto con la finalidad de generar la alerta y se realice por parte de este equipo el debido seguimiento al inventario.  </t>
  </si>
  <si>
    <t xml:space="preserve">1. Realizar el ajuste en las politicas de operación del procedimiento de Traslados, una vez la Sub. De Gestión Humana realice el ajuste  a los procedimientos:  GT-PR19 - Licencias no remuneradas y por luto / GT-PR04 - Otorgamiento de vacaciones. </t>
  </si>
  <si>
    <t xml:space="preserve">1. Licencias no remuneradas superior a 15 días calendario o aquellas que sumadas en secuencia resultén mayor a 15 dias calendario. Comunicadas oportunamente al equipo de inventarios de la Subdirección de Gestión Corporativa.
2. Solicitudes de licencias no remuneradas posterior al disfrute del periodo de vacaciones (continua). Comunicadas oportunamente al equipo de inventarios de la Subdirección de Gestión Corporativa.
</t>
  </si>
  <si>
    <t>Comunicaciones enviadas / licencias no remuneradas superiores a 15 días calendario.
Comunicaciones enviadas / Solicitudes de licencias no remuneradas posterior al disfrute del periodo de vacaciones (continua).</t>
  </si>
  <si>
    <t xml:space="preserve">
Subdirecciòn de Gestiòn Corportiva</t>
  </si>
  <si>
    <t xml:space="preserve">Procedimiento GR-PR04 Traslado de Bienes  actualizado, divulgado y cargado en la página web de la entidad. </t>
  </si>
  <si>
    <t xml:space="preserve">Procedimiento actualizado / Procedimiento actualizado, divulgado y cargado en la página web de la entidad. </t>
  </si>
  <si>
    <t>Se llevó a cabo reunión de socialización de lineamientos Secop con el fin de clarificar aspectos que no estuvieran claros y dictar un nuevo lineamiento</t>
  </si>
  <si>
    <t>Mediante radicado ID 155651 del 23 de marzo de 2023, la oficina asesora de planeación solicita a la Oficina Jurídica crear el perfil para la Jefe de la OAP y reitera la solicitud de creación de los perfiles para los apoyos a la supervisión como se plantea en el plan de mejoramiento; sin embargo, consultado el flujo de trabajo del ID mencionado, se encuentra que la OJ colocó el siguiente comentario: "Se crea el usuario de la Jefe de la oficina de planeación pero de los demás perfiles no es posible ya que el SECP no tiene desarrollado un perfil para los apoyos a la supervisión, por lo que las actividades que se realizan desde el apoyo en el SECOP II se realizarán por medio del perfil del supervisor del contrato". Se anexa como evidencia el ID: 155651 y pantallazo del flujo de trabajo de dicho documento.</t>
  </si>
  <si>
    <t>Se ajustó el texto correspondiente a la liquidación en el formato de estudios previos y en el formato del clausulado. Fueron debidamente publicados en el Sistema de Gestión y Desempeño de la Oficina Asesora de Planeación</t>
  </si>
  <si>
    <t>Acción cumplida en el seguimiento realizado el 21/04/2023, donde se aportaron las evidencias correspondientes.</t>
  </si>
  <si>
    <t>Norma Cecilia Sánchez Sandino</t>
  </si>
  <si>
    <t>Aplicación del control a través del aplicativo de Sistema de Contratación de Bomberos
1. Diseño del control a través del aplicativo (10%)
2. Implementar el control a través del aplicativo de Sistema de Contratación de Bomberos, para evitar las incongruencias de las planillas mensualmente (90% del cual cada mes representa un 10%)</t>
  </si>
  <si>
    <t>Informe de seguimiento reporte Sideap junio de 2023</t>
  </si>
  <si>
    <t xml:space="preserve">Para el reporte del mes de junio de 2023 dentro de la plataforma SIDEAP realizado por la Subdirección Gestión Humana , no se da cumplimiento a los términos establecidos en la Circular No. 36 de 2016 del Departamento Administrativo del Servicio Civil Distrital que dispone: “cinco (5) primeros días de cada mes”.
</t>
  </si>
  <si>
    <t xml:space="preserve">Falta de una alerta directa por parte del profesional responsable de la actulización en la plataforma al Directivo responsable. </t>
  </si>
  <si>
    <t>1. Informar al Directivo resposable de validar el reporte de actualización de la información del personal de planta en la plataforma SIDEAP, de manera oportuna, dando así cumplimineto al término establecido en la Circular No. 36 de 2016 del Departamento Administrativo del Servicio Civil Distrital. 
2. Remitir apartir de la fecha el reporte que se genera de actualización de la información de la planta dentro de las fechas establecidas por el Departamento Administrativo del Servicio Civil - DASCD.</t>
  </si>
  <si>
    <t>Enviar el reporte de SIDEAP al DASCD dentro del los términos establecidos</t>
  </si>
  <si>
    <t>Reporte generado en la plataforma de SIDEAP/Reporte remitido en los terminos establecidos</t>
  </si>
  <si>
    <t>Auditoria de Regularidad PAD 2023 Cod. 165</t>
  </si>
  <si>
    <t>3.1.1.2.1</t>
  </si>
  <si>
    <t>Hallazgo administrativo por la falta de control en los procedimientos para el manejo de inventarios de los elementos de propiedad de la UAECOB, por cuanto se encontraron tres cámaras térmicas sin la respectiva placa de Inventarios.</t>
  </si>
  <si>
    <t>La entidad adquiere elementos especiales de uso operativo y de alto impacto, y pueden ser sujetos a manipulación en temperaturas extremas o situaciones particulares de su misionalidad lo cual puede ocacionar la caida de las placas.</t>
  </si>
  <si>
    <t>1. Relizar la verificación del total de las cámaras térmicas de la entidad, y en caso de que no se encuentren con identificación, colocar la respectiva placa.</t>
  </si>
  <si>
    <t>3.2.2.2.1</t>
  </si>
  <si>
    <t>Hallazgo administrativo con presunta incidencia disciplinaria por la falta de publicación de soportes en la plataforma SECOP II.</t>
  </si>
  <si>
    <t>Porque no existe un lineamiento interno que armonice la aplicación de la política de tratamiento y protección de datos personales con los espacios previstos en el contrato electronico por colombia compra eficiente.</t>
  </si>
  <si>
    <t xml:space="preserve">Solicitar lineamiento a la agencia Colombia Compra Eficiente, respecto al sitio de publicación de documentos de los contratistas, que contienen datos sensibles en concordancia con la Ley que define la política de tratamiento y protección de datos personales, a partir de lo cual se expida un lineamiento interno para la publicación en Secop de manera pública de documentos que contengan datos personales. 50%
</t>
  </si>
  <si>
    <t>No se ha establecido una metodologia eficente que permita el control y validación total de la información que debe ser cargada en secop ii, para los procesos contractuales</t>
  </si>
  <si>
    <t>1. Realizar seguimientos mensuales a la publicación en SECOP II, de los soportes de la contatación (60%)</t>
  </si>
  <si>
    <t>2. Generar las alertas frente a la no publicación de los soportes de la contratación en SECOP II (40%)</t>
  </si>
  <si>
    <t>3.2.2.2.2</t>
  </si>
  <si>
    <t>Hallazgo administrativo del proceso de contratación directa UAECOB-CPS_x0002_216-2022 del contrato servicios profesionales y apoyo a la gestión No. 216-2022.</t>
  </si>
  <si>
    <t>Porque no existe una directriz interna socializado que dicte pautas sobre la importancia de incluir dentro de la justificación de la contratación de los contratos de prestación de servicios de personas jurídicas, los soportes de las cargas de trabajo de profesionales y personas naturales contratistas y de insuficiencia de personal al interior de la entidad para realizar las tareas y actividades que se van a contratar, incluyendo una justificación cuantitativa y cualitativa de la necesidad.</t>
  </si>
  <si>
    <t xml:space="preserve">
1. Expedir lineamiento interno por parte de la Oficina Juridica para orientar la estructuración de los procesos de contratación por prestación de servicios de personas jurídicas teniendo en cuenta cargas de trabajo e insuficiencia de personal, así como justificación de necesidades cuantitativas y cualitativas. 50%
</t>
  </si>
  <si>
    <t>3.2.2.2.3</t>
  </si>
  <si>
    <t>Hallazgo administrativo con presunta incidencia disciplinaria por celebración de contratos sin cumplimento de los requisitos legales, como lo establece el Decreto 1068 de 2015 de documentos en la plataforma SECOP II del Proceso de contratación directa UAECOB-CPS-216-2022 del contrato Servicios profesionales y apoyo a la 
gestión No. 216-2022.</t>
  </si>
  <si>
    <t>Porque no existe claridad sobre la necesidad de incluir dentro de la estructuración de los contratos de prestación de servicios de persona jurídica certificación de inexistencia e insuficiencia de personal.</t>
  </si>
  <si>
    <t>1. Solicitar a la Subdirección de Gestión Humana se emita lineamientos precisos respecto a las solicitudes de certificación de inexistencia o insuficiencia de personal respecto a personas juridicas y en consecuencia de ello se establezca el procedimiento para realizar el trámite y obtención de las mismas  100%</t>
  </si>
  <si>
    <t>3.2.2.2.4</t>
  </si>
  <si>
    <t>Hallazgo administrativo por falencias en la supervisión del proceso de 
contratación directa UAECOB-CPS-216-2022 que dio lugar al contrato de Servicios profesionales y apoyo a la gestión No. 216-2022.</t>
  </si>
  <si>
    <t>Porque no se han dictado los lineamientos a los supervisores respecto de las publicaciones de los informes de ejecución o supervisión y sus soportes cuando se traten de contratos, producto de los mecanismos de agregación por demanda y de la correcta incorporación de estos documentos dentro del expediente físico.</t>
  </si>
  <si>
    <t>Porque no se han dictado los lineamientos a los supervisores respecto de las publicaciones de los informes de ejecución o supervisión y sus soportes cuando se traten de contratos producto de los mecanismos de agregación por demanda y de la correcta incorporación de estos documentos dentro del expediente físico.</t>
  </si>
  <si>
    <t>3.2.2.2.6</t>
  </si>
  <si>
    <t xml:space="preserve">Hallazgo administrativo con presunta incidencia disciplinaria por la falta de revisión y control documental en el expediente del contrato de seguros No. 633 de 2020. </t>
  </si>
  <si>
    <t>Se presenta un error humano involuntario en el cargue de los documentos en secop, para pago del contrato 633 del proceso de seguros.</t>
  </si>
  <si>
    <t>Remitir comunicación oficial a los supervisores y apoyos a la supervisión de los contratos, para que realicen la respectiva verificación y validación de los documentos para los pagos de proveedores previo al cargue y/o autorización en el SECOP II</t>
  </si>
  <si>
    <t>3.2.2.2.9</t>
  </si>
  <si>
    <t>Hallazgo administrativo por no anexar las consideraciones establecidas por Colombia compra eficiente al momento de firmar el acta de inicio del contrato de prestación de servicios No. 430 de 2022</t>
  </si>
  <si>
    <t>Porque los cronogramas realizados se presentaron mensualmente, considerando las necesidades del servicio.  porque las camionetas blancas se programaron de acuerdo con las necesidades de la operación por ser entidad de emergencia pero no conforme a lo establecido en la minuta. porque no se socializó la minuta del acuerdo marco con el contratista.</t>
  </si>
  <si>
    <t xml:space="preserve">1 Enlistar y revisar los requisitos especiales en los diferentes acuerdos marcos.
</t>
  </si>
  <si>
    <t>preventiva</t>
  </si>
  <si>
    <t>3.2.2.2.10</t>
  </si>
  <si>
    <t>Hallazgo administrativo con presunta incidencia disciplinaria por las deficiencias encontradas en la gestión documental del contrato de compraventa No. 504 de 2022, vulnerando el principio de transparencia.</t>
  </si>
  <si>
    <t>La no posibilidad de uso otras herramientas ofimaticas que permitierán la digitalización de documentos en alta resolución.</t>
  </si>
  <si>
    <t xml:space="preserve">Realizar la revisión a los soportes de ejecución e informes de supervisón publicado en el SECOPII del contrato 504 de 2022, reemplazando aquellos que sean poco legibles o no estén cargados correctamente. 
</t>
  </si>
  <si>
    <t>3.2.2.2.12</t>
  </si>
  <si>
    <t>Hallazgo administrativo con presunta Incidencia Disciplinaria por el no ingreso ni egreso al almacén de bienes que pertenecen a la UAECOB, adquiridos y desinstalados mediante el contrato de suministro No. 424 de 2019.</t>
  </si>
  <si>
    <t>Falta de claridad en la clasificasión de los elementos que ingresan y deben hacer parte del inventario de la entidad.</t>
  </si>
  <si>
    <t>1.Solicitar a la Secretaria de Hacienda Distrital, concepto técnico sobre la clasificación de elementos que deben ser ingresados al almacén y que son adquiridos mediante los contratos de infraestructura.</t>
  </si>
  <si>
    <t>2. Realizar la actualización del procedimiento de Ingreso y Admnistración de bienes, una vez se tenga la respuesta de la SHD.</t>
  </si>
  <si>
    <t>3.2.2.2.13</t>
  </si>
  <si>
    <t xml:space="preserve">Reducción </t>
  </si>
  <si>
    <t>Hallazgo administrativo con presunta incidencia disciplinaria por la falta de requisitos de los estudios preliminares de orden técnico, financiero y jurídico requeridos para determinar la viabilidad económica para la suscripción del contrato de prestación de servicios No.443 de 2022.</t>
  </si>
  <si>
    <t>Es una función atipica en la prestación del servicio que depende de las actuaciones terceros (policia, inspectores ctp, rnmc)</t>
  </si>
  <si>
    <t>La Subdirección de Gestión de Riesgo, desarrollará analisís de precios y caracteristicas tecnicas mas detalladas en aras de encontrar alternativas en temporadas valle para la prestacion del servicio.</t>
  </si>
  <si>
    <t>3.2.2.2.14</t>
  </si>
  <si>
    <t>Servicio al Ciudadano</t>
  </si>
  <si>
    <t>Hallazgo administrativo con presunta incidencia disciplinaria por  inconsistencias en la información suministrada de los contratos de prestación de servicios No. 674 de 2021 y No. 443 de 2022.</t>
  </si>
  <si>
    <t>La entidad adquiere elementos especiales de uso operativo y de alto impacto, y pueden ser sujetos a manipulación en temperaturas extremas o situaciones particulares de su misionalidad lo cual puede ocacionar la caida de las placas. sgc</t>
  </si>
  <si>
    <t>1. Desde la Subdirección de Gestión Corporativa, relizar un análisis de mercado de las alternativas para la identificación de las cámaras térmicas de uso de la entidad, de modo que se pueda evitar la caida o desprendimiento de la identificación.</t>
  </si>
  <si>
    <t xml:space="preserve">2.Desde la Subdirección de Gestión Corporativa, realizar Sensibilización mensual de los procedimientos de inventarios al personal operativo mediante piezas comunicativas. SGC
</t>
  </si>
  <si>
    <t>No se allegan los documentos de manera oportuna por parte de las áreas implicadas en el proceso , sgr</t>
  </si>
  <si>
    <t xml:space="preserve">3. Desde la Subdireccion de Gestión de Riesgo, para el contrato 443-2022 y demas expedientes contractuales realizara una verificacion mensual de los documentos, durante la ejecucion de los mismos para mantener actualizada la informacion y se pueda entregar completa. "																																																														</t>
  </si>
  <si>
    <t>Porque se requiere mayor verificación y seguimiento al manejo del inventario antes de realizar la intervención de los equipos de la entidad</t>
  </si>
  <si>
    <t xml:space="preserve">1. Para los bienes adquiridos por la Subdirección Logistica se dejará registro y se hará seguimiento de ingreso al almacen, garantizando que cuente con placa de inventario.
</t>
  </si>
  <si>
    <t>3.2.2.2.16</t>
  </si>
  <si>
    <t>Gestión tecnológica de la información y las comunicaciones</t>
  </si>
  <si>
    <t>Hallazgo administrativo con presunta incidencia disciplinaria por la falta de publicación de algunos soportes del proceso de contratación directa UAECOB-CD-002-2022 que dio origen al contrato servicios profesionales y apoyo a la gestión No. 376-2022.</t>
  </si>
  <si>
    <t>1. Generar los lineamientos  por parte de la Oficina Juridica a cargo de la contratación, en donde se indique donde se deberá publicar los documentos propios de la contratación y de la ejecución del contrato (30%)</t>
  </si>
  <si>
    <t xml:space="preserve">2.	 Realizar seguimientos mensuales a la publicación en SECOP II, de los soportes de la contatación (30%)
</t>
  </si>
  <si>
    <t>3.	Generar las alertas frente a la no publicación de los soportes de la contratación en SECOP II (40%)</t>
  </si>
  <si>
    <t>3.3.1.2.1.2</t>
  </si>
  <si>
    <t>Hallazgo administrativo con incidencia fiscal y presunta incidencia disciplinaria por la falta de gestión oportuna en el cobro de incapacidades ante las EPS y ARL que superan los tres años en cuantía de $68.868.699, generando sobreestimación en las Cuentas por Cobrar de Difícil Recaudo, código 1385.</t>
  </si>
  <si>
    <t>La no existencia de un procedimiento de incapacidades acorde en su momento, que permitiera identificar los tiempos para las diferentes gestiones y cobros.</t>
  </si>
  <si>
    <t>3.3.1.2.2.1</t>
  </si>
  <si>
    <t xml:space="preserve">Hallazgo administrativo por falta de gestión en la depuración del saldo de la Cuenta Construcciones en curso, código 1615, por una obra que ya culminó y continúa figurando en los estados financieros. </t>
  </si>
  <si>
    <t>Falta del lleno de requisitos para la liquidación del contrato de obra, por ende hacer entrega del predio al dadep y hacer la depuración de la cuenta.</t>
  </si>
  <si>
    <t>1. Por parte de la supervisión del contrato se realizaran a tarves de oficio los  requerimientos al contratista interventor, con el fin de lograr la liquidación del contrato dentro de los terminos previstos por la Ley.</t>
  </si>
  <si>
    <t>3.3.1.2.2.2</t>
  </si>
  <si>
    <t>Hallazgo administrativo por la falta de consistencia en el saldo del grupo de propiedades planta y equipo en la cuenta Equipo de Transporte Tracción y Elevación, código 1675 frente a la base de datos Inventario Físico formato CBN 1026, generando sobreestimación en cuantía de $23.010.251.</t>
  </si>
  <si>
    <t>Pese a la conciliación realizada entre los proceso de inventarios y contable,  sin embargo no fue claro el cuadro suministrado donde se hace la clasificación de inventario y se muestra la mejora.</t>
  </si>
  <si>
    <t>1. El equipo de inventarios y contador de la entidad a traves de acta realizarán la conciliación mensual entre inventarios y contabilidad la cual permitirá releflejar la igualdad entre los estados financieros y los bienes de la entidad.</t>
  </si>
  <si>
    <t>3.3.1.2.2.3</t>
  </si>
  <si>
    <t>Hallazgo administrativo por bienes clasificados en servicio y según el 
inventario se encuentran en estado “Inservible”, situación que genera sobreestimación en el saldo del grupo de propiedades planta y equipo por valor de $1.702.005.934 y de $438.689.005,98 en el Gasto.</t>
  </si>
  <si>
    <t>Los elementos que se encuentran clasificados en servicio, a su vez identificados como inservible, corresponde a la actualización de la toma física realizada. lo cual genera confusión debido a que estos elementos se encuentran en proceso de la baja correspondiente.</t>
  </si>
  <si>
    <t>1. Adelantar el procedimiento de retiro de bienes y bajas en cuenta PR GR 32 de acuerdo a la necesidad de la entidad con el proposito de depurar los inventarios que se encuentran inservebibles</t>
  </si>
  <si>
    <t>3.3.1.2.6.1</t>
  </si>
  <si>
    <t>Hallazgo administrativo por la existencia de procesos reportados en el 
Reporte SIPROJ por valor de $4.908.062.141 clasificados como "SIN OBLIGACION", cuando éstos reportan valoración.</t>
  </si>
  <si>
    <t>Porque no se ha realizado revisión por parte de las entidades y los administradores de siproj que permita a este último realizar los ajustes que arrojen la valoración adecuada</t>
  </si>
  <si>
    <t>1. Solicitar de manera formal a la secretaria Jurídica se realice ajuste a la plataforma SIPROJ para que permita calificar los procesos que reportan valoración "SIN OBLIGACIÓN" con VALORACIÓN de acuerdo a los valores que reportan estos procesos ya que afectarían el estado de la situación financiera de la entidad. 50%</t>
  </si>
  <si>
    <t>2. Realizar revisión trimestral, a través de archivo en excel o matriz, que se validará con la información remitida por correo electrónico por parte del area contable,  de acuerdo a la calificación del contingente judicial que se realiza en esta periodicidad entre la Subdirección de Gestión Corporativa - área contable y Oficina Jurídica del listado que arroja SIPROJ con la calificación de los procesos "SIN ONBLIGACIÓN" para que de manera conjunta con la Oficina Jurídica se identifique o no cuales son los procesos con alta probabilidad de perdida, que requieran ser provisionados por la entidad para pago y de esta forma atender los criterios de reconocimiento definidos para este tipo de obligaciones en los estados financieros, acción que se adelantará mientras la plataforma SIPROJ es ajustada en su desarrollo para que permita dar la calificación correspondiente. 50%</t>
  </si>
  <si>
    <t>3.3.3.2.4.1.1</t>
  </si>
  <si>
    <t>Hallazgo administrativo con presunta incidencia disciplinaria por concepto del pago de sanción tributaria a la DIAN.</t>
  </si>
  <si>
    <t>El sistema de información financiera bogdata de la sdh, no generan automáticamente los archivos xml necesarios para el reporte de información exógena a la dian, por lo que se requiere del procesamiento manual de datos en excel  donde pueden presentarse errores humanos al momento en el proceso de consolidación que pueden afectar la calidad de dichos reportes.</t>
  </si>
  <si>
    <t>Asistir a la capacitación que programa anualmente la Secretaría Distrital de Hacienda, relacionada con la preparación de la información exogena que se debe reportar a la DIAN por parte de la entidad.</t>
  </si>
  <si>
    <t>Identificación de las cámaras térmicas</t>
  </si>
  <si>
    <t>Sensibilización del personal operativo</t>
  </si>
  <si>
    <t>Oficina Jurídica
Subdirección Logística
Oficina Asesora de Planeación
Subdirección de Gestión Humana
Subdirección de Gestión del Riesgo</t>
  </si>
  <si>
    <t>Lideres de los Procesos afectados</t>
  </si>
  <si>
    <t>NA</t>
  </si>
  <si>
    <t>Lineamiento interno para la publicación en secop ii - datos personales</t>
  </si>
  <si>
    <t>Humano
Tecnológico</t>
  </si>
  <si>
    <t>Documentos debida y oportunamente publicados en secop ii</t>
  </si>
  <si>
    <t>Contratación</t>
  </si>
  <si>
    <t>Lineamiento interno para la estructuración de los procesos de  contratación de ps de personas jurídi</t>
  </si>
  <si>
    <t>Dictar y socializar lineamiento para la publicación en tvec y revisión y verificación de expediente</t>
  </si>
  <si>
    <t>Prevenir errores en el cargue de documentos contractuales en secop ii</t>
  </si>
  <si>
    <t>Que se cumplan las condiciones establecidas en la minuta de colombia compra eficiente</t>
  </si>
  <si>
    <t xml:space="preserve">Acciones realizadas vs Acciones totales </t>
  </si>
  <si>
    <t>Humano - Tecnologico</t>
  </si>
  <si>
    <t>Informes y soportes de ejecución de futuros contratos digitalizados correctamente en  secop ii</t>
  </si>
  <si>
    <t>Clasificación de los bienes adquiridos en infraestructura correctamente en el inventario</t>
  </si>
  <si>
    <t>Humanos
Tecnologicos</t>
  </si>
  <si>
    <t>Es una función atipica en la prestación del servicio que depende de las actuaciones terceros (polici</t>
  </si>
  <si>
    <t>Mesas trabajo realizadas/mesas propuestas</t>
  </si>
  <si>
    <t>Prevenir inconsistencias en los inventarios</t>
  </si>
  <si>
    <t>Mesas realizadas</t>
  </si>
  <si>
    <t xml:space="preserve">Logísticos, humanos y tecnológicos </t>
  </si>
  <si>
    <t>Placa de inventario para los equipos menor de sl</t>
  </si>
  <si>
    <t>Humano - Tecnologico - Financiero</t>
  </si>
  <si>
    <t>Cumplimiento de acciones propuestas con comité de sostenibilidad contable</t>
  </si>
  <si>
    <t>Liquidación del  contrato que afecten la cuenta construcciones en curso</t>
  </si>
  <si>
    <t>Inventarios y contabilidad</t>
  </si>
  <si>
    <t>Conciliación entre inventarios y contabilidad</t>
  </si>
  <si>
    <t>Depurar el 60% de los elementos identificados como inservibles.</t>
  </si>
  <si>
    <t>Defensa Jurídica</t>
  </si>
  <si>
    <t>Obtener un diagnóstico y corrección de la clasificación de los procesos en siproj</t>
  </si>
  <si>
    <t>Diagnóstico y corrección de la clasificación de los procesos en siproj</t>
  </si>
  <si>
    <t>Asistencia a la capacitación</t>
  </si>
  <si>
    <t>Capacitación realizada/ capacitación programada</t>
  </si>
  <si>
    <t>William Alfonso Tovar Segura</t>
  </si>
  <si>
    <t>Amalín Ariza Mahuad</t>
  </si>
  <si>
    <t>actividades realizadas/actividades programadas</t>
  </si>
  <si>
    <t>comunicación enviada/comunicación proyectada</t>
  </si>
  <si>
    <t>Acciones realizadas/Acciones propuestas</t>
  </si>
  <si>
    <t>requerimientos atendidos/Requerimientos solicitados</t>
  </si>
  <si>
    <t>contratos liquidados/Contratos a liquidar</t>
  </si>
  <si>
    <t>conciliaciones realizadas/Conciliaciones programadas</t>
  </si>
  <si>
    <t>cantidad de elementos dados de baja/Cantidad de elementos identificados como inservibles</t>
  </si>
  <si>
    <t>Auditoria al procedimiento CN-PR03 Revisión de Hidrantes</t>
  </si>
  <si>
    <t>3.1</t>
  </si>
  <si>
    <t>No fue allegada evidencia alguna que diera cuenta del cumplimiento de las actividades del procedimiento por parte de la Subdirección de Gestión del Riesgo impidiendo establecer si es negligencia de la Empresa de Acueducto de Bogotá- EAAB el que no se realicen los mantenimientos respectivos a los hidrantes que reporta la UAECOB como dañados o fuera de servicio; o es la Subdirección del Gestión del riego quien no está informando de manera oportuna a la EAAB tal como lo establece la actividad 14 del procedimiento CN-PR03 Revisión de Hidrantes</t>
  </si>
  <si>
    <t xml:space="preserve">No se realizaron los seguimientos adecuados de acuerdo al procedimiento establecido </t>
  </si>
  <si>
    <t>1. Revisar el procedimiento y realizar los ajustes necesarios de tal manera que se ajuste a las acciones que bomberos debe realizar
2. Establecer el cronograma de trabajo para revisión y seguimiento de las actividades asociadas al procedimiento</t>
  </si>
  <si>
    <t>Número de acciones realizadas/número de acciones planteadas</t>
  </si>
  <si>
    <t>Ajuste procedimiento CN-PR03</t>
  </si>
  <si>
    <t>Incumplimiento debido a la falta de realización del "Plan de Trabajo Nacional de Seguridad y Salud en el Trabajo 2022-2031".</t>
  </si>
  <si>
    <t>No se tenia conocimiento de dicha normatividad al momento de la última actualización del Normograma de la Subdirección de Gestión Humana.</t>
  </si>
  <si>
    <t>Escalar la consulta del requerimiento de cumplimiento por parte de nuestra entidad a lo establecido en la normatividad del Plan de Trabajo Nacional de Seguridad y Salud en el Trabajo 2022-2031 al Ministerio del Trabajo y a la Administradora de Riesgos Laborales ARL.</t>
  </si>
  <si>
    <t>No se evidenció la licencia de SST de Eddy Nilson Gamboa Vásquez representante del SG-SST CC 79.571.484, ni el curso de 20 horas de actualización.</t>
  </si>
  <si>
    <t xml:space="preserve">El manual de funciones de la entidad  para el cargo se realizó no contempla lo establecido en la resolución 0312 de 2019, donde se establecen los estandares minimos para el Sistema de Gestión de Seguridad y Salud en el trabajo. </t>
  </si>
  <si>
    <t xml:space="preserve">Ajustar el manual de funciones con respecto al cargo el cual ocupe el lider de Seguridad y salud en el trabajo como profesional especializado, de manera que cumpla con las especificaciones solicitadas en la resolucion 0312 de 2019. </t>
  </si>
  <si>
    <t>No se observó que para la vigencia 2022 estuviera firmado por el empleador y representante del SG-SST el plan anual de SST.
Se observó que la entidad no ha estado llevando a cabo las acciones y medidas establecidas en el plan operativo, lo que puede debilitar la efectividad de las iniciativas de seguridad y salud y afectar negativamente la protección de los trabajadores.</t>
  </si>
  <si>
    <t>Cada mes se realiza el cargue de una o más evidencias que soporten el avance de las actividades conducentes al cumplimiento de las acciones y medidas establecidas en el plan operativo. Sin embargo el % de avance no indica que se cumpla la meta propuesta, indica que está avanzando su cumplimiento.
Exceso de confianza en el documento de acta aportado por la Oficina Asesora de Planeación.</t>
  </si>
  <si>
    <t xml:space="preserve">1. Generar mediante correo electrónico al subdirector de Gestión Humana el reporte del posible incumplimiento por parte de los proveedores y ARL con el fin de que se ajusten las fechas de cumplimiento de las actividades propuestas que así lo requerieran. De manera de que se refleje un real cumplimiento a la hora de reportar ante la Oficina Asesora de Planeación las matrices PETH -FOGEDI. 
2. Solicitar a la Oficina Asesora de Planeación alcance al acta de aprobación de planes de la Subdirección, de manera que se ajuste la fecha como corresponde. Así mismo verificar que esta se cuentre disponible en el espacio de mejora continua (Share Point). </t>
  </si>
  <si>
    <t>No se aportó las mediciones higiénicas para el 2022 ya que no se realizaron
Se observó que los controles implementados para mitigar los riesgos identificados en la matriz de identificación de peligros, evaluación y valoración de riesgos, no se están aplicando adecuadamente, lo que puede aumentar la exposición de los trabajadores a peligros y amenazar su seguridad.</t>
  </si>
  <si>
    <t xml:space="preserve">Algunos de los controles se encuentran proyectados a mediano y largo plazo. Así mismo para su cumplimiento dependerá de recurso asignado a otras áreas y a proveedores.
No se han detectado cambio significativo en estaciones, herramientas,  equipos y procedimientos. Esto en cumpliento de la normatividad vigente. </t>
  </si>
  <si>
    <t>Realizar las mediciones ambientales acorde a lo establecido en el plan operativo 2023.</t>
  </si>
  <si>
    <t>Se constató que la entidad no ha estado llevando a cabo adecuadamente las investigaciones de incidentes y accidentes ni implementando los controles necesarios para prevenir su recurrencia, como tampoco el reporte en los tiempos a los entes de control, lo que puede aumentar la exposición de los trabajadores a riesgos laborales y comprometer su seguridad.</t>
  </si>
  <si>
    <t>Falta de personal calificado para la realización de todas las investigaciones de accidentes presentadas en la UAECOB. 
Frecuencia de ocurrencia de los accidentes leves en la UAECOB y la dificultad en la cobertura de todos los AT.</t>
  </si>
  <si>
    <t xml:space="preserve">Realizar las investigaciones de accidentes que se encuentran representados de la  vigencia anterior (2022) y los de la actual vigencia (2023), así mismo conservar el cumplimiento de los tiempos de investigación a partir de la fecha. </t>
  </si>
  <si>
    <t>De acuerdo a la autoevaluación realizada y a las evidencias aportadas en cada uno de los ítems revisados se encontró varias falencias, por lo que se evidenció una falta de veracidad y fiabilidad a la hora de realizar la autoevaluación y esto lleva a no realizar acciones de mejora en pro de cumplir con los objetivos propuestos.</t>
  </si>
  <si>
    <t>Los criterios de calificación de la autoevaluación son estructurados y no cuentan con especificaciones detalladas de los procesos.</t>
  </si>
  <si>
    <t xml:space="preserve">Realizar la autoevaluación de manera objetiva cada uno de los items. Tomando en cuenta el seguimiento realizado por la oficina de control interno al SGSST en el año 2023. </t>
  </si>
  <si>
    <t>Debilidad en la revisión de los documentos para el pago de los contratos 575 y 578 de 2022 al evidenciar que el Certificado de cumplimiento fue radicado a financiera sin diligenciar la información de seguridad social y sin adjuntar el soporte del mismo</t>
  </si>
  <si>
    <r>
      <t>Falta de actualización del procedimiento de pagos y el instructivo de presentaión de cuentas de cobro, atendiendiendo los lineamientos del</t>
    </r>
    <r>
      <rPr>
        <sz val="11"/>
        <color rgb="FFFF0000"/>
        <rFont val="Calibri"/>
        <family val="2"/>
        <scheme val="minor"/>
      </rPr>
      <t xml:space="preserve"> </t>
    </r>
    <r>
      <rPr>
        <sz val="11"/>
        <rFont val="Calibri"/>
        <family val="2"/>
        <scheme val="minor"/>
      </rPr>
      <t>DECRETO 1273 DE 2018</t>
    </r>
  </si>
  <si>
    <t>1.Se realizará una mesa de trabajo entre la Oficina Jurídica y la Subdirección de Gestión Corporativa a fin de elaborar la Circular en la que se den los lineamientos de la entidad frente al cumplimiento del Decreto 1273 de 2018
2.Realizar una  actualización del instructivo de presentación cuentas de cobro, teniendo encuenta los lineamientos y conceptos emitidos por parte de la Oficina Jurídica frente al DECRETO 1273 DE 2018, teniendo en cuenta los vacios normativos del mismo.</t>
  </si>
  <si>
    <t>En las visitas realizadas a las estaciones se observó que presentan riesgos para la seguridad y salud de los trabajadores debido a problemas relacionados con el entorno físico y que puede ocasionar accidentes de trabajo.</t>
  </si>
  <si>
    <t>No se realiza un diagnostico del estado de las estaciones, que permita evidenciar oportunamente los problemas en la infraestructura que generen riesgos al personal que labora en ellas.</t>
  </si>
  <si>
    <t xml:space="preserve">1. Realizar visitas a las estaciones, con el fin de hacer una revisión del estado de la infraestructura.
</t>
  </si>
  <si>
    <t>Durante las visitas realizadas a las estaciones, se observó que las lavadoras no funcionan y las secadoras, lo cual está impidiendo que los bomberos realicen una buena descontaminación de sus EPP después de la atención de servicios</t>
  </si>
  <si>
    <t>No se cuenta con plan de contigencia por parte del contratista para la atención oportuna, en el mantenimiento de las maquinas (lavadora-secadoras).</t>
  </si>
  <si>
    <t>1. Solicitar plan de contigencia al contratista para el arreglo y mantenimiento de las lavadoras y secadoras.
2. Se realizará un manual de buen uso de los equipos, con el fin de evitar el daño de estos equipos.</t>
  </si>
  <si>
    <t>Humanos - tecnológicos</t>
  </si>
  <si>
    <t>Respuesta de no obligatoriedad de los requimientos de la normatividad nacional</t>
  </si>
  <si>
    <t xml:space="preserve">Acciones propuestas / Acciones realizadas </t>
  </si>
  <si>
    <t xml:space="preserve">Manual de funciones ajustado  respecto al cargo el cual ocupe el lider de Seguridad y salud en el trabajo como profesional especializado. En cumplimineto a la resolucion 0312 de 2019. </t>
  </si>
  <si>
    <t xml:space="preserve">Correo electrónico al Subdirector de Gestión Humana reportando situaciones de  incumplimiento por parte de los proveedores y ARL.
Acta de aprobación de planes de la Subdirección ajustada en fecha. </t>
  </si>
  <si>
    <t xml:space="preserve">Informe de mediciones ambientales </t>
  </si>
  <si>
    <t xml:space="preserve">Soportes de las investigaciones de AT de  las vigencias 2022-2023 -2024. 
Base de accidentalidad actualizada. </t>
  </si>
  <si>
    <t xml:space="preserve">Autoevaluación al SG-SST, donde se evidencie la evaluación a cada uno de los items. </t>
  </si>
  <si>
    <t>Actualización del instructivo y procedimiento de pagos</t>
  </si>
  <si>
    <t>acciones programadas/acciones realizadas</t>
  </si>
  <si>
    <t>Diagnostico del estado de la infraestructura las estaciones</t>
  </si>
  <si>
    <t>Visitas estaciones realizadas</t>
  </si>
  <si>
    <t>Funcionamiento de las maquinas (lavadoras-Secadoras) en las estaciones</t>
  </si>
  <si>
    <t>Lavadoras y secadoras en buen estado y funcionando/lavadoras y secadoras sin funcionar.</t>
  </si>
  <si>
    <t>Generar un control para la verificación permanente de los kits y elementos básicos de las máquinas extintoras y/o de alturas a través de las siguientes actividades:
1. Elaborar diagnóstico de los kits de herramientas y elementos básicos, que deben tener las maquinas extintoras y/o de alturas para la atención de eventos IEGA del manual MN-PR05-MN01 (40%)
2. Solicitar ante la Subdirección Logística adelantar las gestiones que correspondan para efectos de adquirir elementos que conforman el KIT IEGA, de acuerdo con las necesidades de cada estación  (30%)
3. Socializar la ruta de consulta manual MN-PR05-MN01  (30%)</t>
  </si>
  <si>
    <t xml:space="preserve"> El catálogo de bienes definido en el modulo de almacén, requiere una revisión y depuración, debido a esto puede generar incertidumbre al momento del ingreso de los bienes, lo cual a su vez afecta otros procedimientos que se ejecutan a travez del modulo de almacen y que afectan posteriormente los registros contables de la Unidad. </t>
  </si>
  <si>
    <t>Depuración de las categorias</t>
  </si>
  <si>
    <t>Categorias verificadas</t>
  </si>
  <si>
    <t>1. Elaborar por parte de almacén e inventarios, para el cierre contable mensual, conciliación de  los datos de depreciación acumulada que muestran el reporte de bienes en Excel mensual, generado desde el modulo de almacén de PCT, contra los reporte automáticos generados desde el mismo modulo, relacionados con el proceso de depreciación.(6 conciliaciones)
2. Notificar el hallazgo que vincula a la oficina Asesora de Planeación en relación al funcionamiento de PCT, para evidenciar la cauza raiz que dío origen al hallazgo. (30/06/2023)
4.  Realizar seguimiento trimestral en la vigencia 2023, donde se realizará las respectivas revisiones en cuanto : cruce de información (inventarios, almacen y contabilidad), con el fin de identificar posibles flallas o la mitigación del origen del hallazgo.   (28/12/2023) Dos seguimientos.</t>
  </si>
  <si>
    <t>3,Realizar verificación de las categorías que componen la matriz de inventario de la Entidad y notificar los ajustes correspondientes a la OAP (PCT)</t>
  </si>
  <si>
    <t>Auditoria Ingresos Recibidos por Anticipado</t>
  </si>
  <si>
    <t>Se evidenciaron pagos realizados por mayor y  menor valor, producto de liquidaciones de solicitudes de inspecciones técnicas. 3.1 Consideraciones Generales (3.1.1, 3.1.2 y 3.1.8)</t>
  </si>
  <si>
    <t xml:space="preserve">La generación del recibo de código de barras a través del SAP es realizada de manera manual, por lo que se pueden presentar errores humanos digitación, así mismo, la información suministrada desde Tesorería Distrital de la Secretaría Distrital de Hacienda, no se realiza al inicio de cada vigencia sino dos o tres meses después de acuerdo con los tiempos establecidos por dicha entidad para la declaración de renta de la ciudadanía, lo que genera confusión entre los valores liquidados y la información del ICA, en el momento de los seguimientos y procesos de auditorias. </t>
  </si>
  <si>
    <t>Documentar en el procedimiento de servicio a la ciudadanía los controles y criterios para el proceso de liquidación, así como las acciones que realiza el equipo de servicio a la ciudadanía para el trámite y expedición de concepto técnico.</t>
  </si>
  <si>
    <t>Un procedimiento de servicio a la ciudadanía que incluya controles y criterios para el proceso de liquidación, así como las acciones que realiza el equipo de servicio a la ciudadanía para el trámite y expedición de concepto técnico.</t>
  </si>
  <si>
    <t>Procedimiento aprobado y publicado / Procedimiento programado</t>
  </si>
  <si>
    <t xml:space="preserve">Se evidencia que el procedimiento “Liquidación y registro de pago para concepto técnico a establecimientos comerciales y otros” -SC-PR03 versión 01 no ha sido actualizado con las políticas de operación y actividades que se realizan en el portal de servicios.
Se evidencia la Guía prestación del servicio de inspecciones técnicas y emisión del concepto 
técnico – concepto técnico de seguridad humana y protección contra incendio de bomberos RD-PR03-GA01, sin publicación en la página web de la Entidad, como documento que soporta las Se evidencia la Guía prestación del servicio de inspecciones técnicas y emisión del concepto  técnico – concepto técnico de seguridad humana y protección contra incendio de bomberos RD-PR03- GA01, sin publicación en la página web de la Entidad, como documento que soporta las actividades realizadas en la emisión del concepto técnico.
En la página web de la Entidad, se observa el procedimiento -Concepto Técnico Establecimientos Riesgo moderado y riesgo alto -PROD-CR-1- versión 05, desactualizado </t>
  </si>
  <si>
    <t>Los documentos asociados al trámite y expedición de conceptos técnicos se deben elaborar en procesos separados de acuerdo con las competencias del equipo de servicio a la ciudadanía y la Subdirección de Gestión del Riesgo.
 Tanto la  Guía prestación del servicio de inspecciones técnicas y emisión del concepto 
técnico – concepto técnico de seguridad humana y protección contra incendio de bomberos RD-PR03-GA01 y el procedimiento -Concepto Técnico fueron actualizados y aprobados, y se encuentran en etapa de publicación
Durante la vigencia 2023 se trabajó conjuntamente con la profesional de Subdirección de Gestión de Riesgo Guía prestación del servicio de inspecciones técnicas y emisión del concepto 
técnico – concepto técnico de seguridad humana y protección contra incendio de bomberos RD-PR03-GA01 y el l procedimiento -Concepto Técnico Establecimientos Riesgo moderado y riesgo alto -PROD-CR-1- versión 05, sin embargo cuando los documentos se encontraban en esta de firma el Subdirector indicó que las actividades de servicio a la ciudadanía y la Subdirección de Gestión del Riesgo se debían registrar en documentos separados.</t>
  </si>
  <si>
    <t xml:space="preserve">1. Generar un procedimiento de servicio a la ciudadanía que incluya las actividades que realiza el equipo de servicio a la ciudadanía para la expedición del concepto técnico.
2. Publicar la  Guía prestación del servicio de inspecciones técnicas y emisión del concepto técnico – concepto técnico de seguridad humana y protección contra incendio de bomberos RD-PR03-GA01 y el procedimiento -Concepto Técnico en la página web de la entidad.
</t>
  </si>
  <si>
    <t>Subdirección de Gestión del Riesgo 
Subdirección de Gestión Corporativa (equipo Servicio al Ciudadano)</t>
  </si>
  <si>
    <t>Amalin Ariza Mahuad William Alfonzo Tovar Segura</t>
  </si>
  <si>
    <t>Un procedimiento de servicio a la ciudadanía que incluya las actividades que realiza el equipo de servicio a la ciudadanía para la expedición del concepto técnico.
 Guía prestación del servicio de inspecciones técnicas y emisión del concepto técnico – concepto técnico de seguridad humana y protección contra incendio de bomberos RD-PR03-GA01 y procedimiento -Concepto Técnico en la página web de la entidad.</t>
  </si>
  <si>
    <t>Número de acciones realizadas/número de acciones proyectadas</t>
  </si>
  <si>
    <t>Amalín  Ariza Mahuad</t>
  </si>
  <si>
    <t>Esta actividad se cumplió y se suministraron evidencias de la capacitación a los apoyos a la supervisión, en revisiones anteriores</t>
  </si>
  <si>
    <t>Se elaboran las matrices de riesgos desde el componente técnico , financiero y jurídico, de conformidad con la tipologia y objeto contractual, estas matrices pasan para revisión de los profesionales de la OAP cuyas firmas dan cuenta de la verificacion del contenido de las mismas. Se aporta al dive  3 matrices.</t>
  </si>
  <si>
    <t>1. Se evidencia actualización de formato "Matriz de análisis, estimación y tipificación de riesgos de contratos" código GJ-FT13 versión 1 vigencia 24/11/2022 el cual se encuentra publicado dentro de los formatos del proceso Gestión Jurídica  https://www.bomberosbogota.gov.co/transparencia/procesos/gestion-juridica
2. Se evidencia acta de reunión del 28/11/2022 y lista de asistencia de socialización de la matriz de tipificación y asignación de riesgos de los contratos. 
3. Formato que está siendo aplicado en los contratos de la vigencia 2023.</t>
  </si>
  <si>
    <t>Se realizó seguimiento a los términos para la liquidación de los contatos. En los meses de julio, agosto y septiembre. Se adjuntan actas de seguimiento.</t>
  </si>
  <si>
    <t>Se realizaron las actualizaciones de todos los procedimientos de las modalidades de selección: "licitación pública, selección abreviada, concurso de méritos y mínima cuantía con la siguiente instrucción: "Un (1) día hábil antes de la fecha programada en el cronograma del proceso para publicación, el área debe remitir a la OJ respuestas a observaciones"</t>
  </si>
  <si>
    <t>Se realizaron las actualizaciones de todos los procedimientos de las modalidades de selección así: "licitación pública” código: GJ-PR01 versión 03 vigencia: 20/10/2023, “selección abreviada de menor cuantía” código: GJ-PR06 versión: 02 vigencia: 20/10/2023, “concurso de mérito abierto” código: GJ-PR05 versión: 02 vigencia: 20/10/2023, “mínima cuantía” código: GJ-PR03 versión: 02 vigencia: 20/10/2023,en todos los procedimiento quedo establecida actividad de las respuestas a las observaciones deben ser allegadas a la Oficina Jurídica con un (1) día de antelación a su publicación en el Secop para que el abogado estructurador pueda revisar que las respuestas cumplen los criterios de suficiencia y claridad necesarios para garantizar la libre concurrencia y la transparencia.
Se evidencia dentro de la página web la actualización de los procedimientos en el link  https://www.bomberosbogota.gov.co/transparencia/procesos/gestion-juridica.</t>
  </si>
  <si>
    <t>No ha iniciado ejecución</t>
  </si>
  <si>
    <t>Informe Comité de Conciliación UAECOB primer semestre 2023.</t>
  </si>
  <si>
    <t xml:space="preserve">Incumplimiento a lo establecido en el artículo 2.2.4.3.1.2.12. Del Decreto 1069 de 2016 “.
De la acción de repetición. Los Comités de Conciliación de las entidades públicas deberán realizar
los estudios pertinentes para determinar la procedencia de la acción de repetición. (…) cuando la
misma resulte procedente, dentro de los dos (2) meses siguientes a la decisión”, </t>
  </si>
  <si>
    <t xml:space="preserve">Los documentos y pruebas necesarias para la elaboración y argumentación de la demanda no se solicitaron con la debida antelación. </t>
  </si>
  <si>
    <t xml:space="preserve">Generar las alertas y seguimiento trimestralmente por correo electrónico de las actuaciones necesarias para la elaboración, argumentación y presentación de las acciones de repetición, siempre que haya lugar a estas.  </t>
  </si>
  <si>
    <t>Oficina Jurídica</t>
  </si>
  <si>
    <t>Presentación de la demanda de acción de repetición dentro de los dos meses siguientes a la aprobación por el comité de conciliación.</t>
  </si>
  <si>
    <t xml:space="preserve">No. de acciones planeadas / No. de acciones ejecutadas
</t>
  </si>
  <si>
    <t>Incumplimiento al artículo 10 de la resolución 1644 de 2022 "presentada la petición de
conciliación ante la entidad, el comité de conciliación cuenta con quince (15) días hábiles a
partir de su recibo para tomar la correspondiente decisión”, toda vez que, cuatro peticiones
presentadas en el primer semestre 2023 del Comité de Conciliación, no cumplen los
términos establecidos.</t>
  </si>
  <si>
    <t>No se contaba con una herramienta de seguimiento que permitiera validar las fechas requeridas para la presentación ante el Comité de Conciliación.</t>
  </si>
  <si>
    <t xml:space="preserve">Diseñar e implementar un mecanismo de control en formato Excel que permita evidenciar las solicitudes de conciliación extrajudicial junto con las fechas de presentación ante el Comité de Conciliación, en cumplimiento a lo previsto en el artículo 10 de la resolución 1644 de 2022. </t>
  </si>
  <si>
    <t>Incumplimiento a los artículos 21 y 22 de la resolución 1644 de 2022, teniendo en cuenta
que hay catorce (14) fichas técnicas de conciliación y cuatro (4) fichas técnicas de
repetición del primer semestre de 2023, que no se presentaron en los términos
establecidos a la secretaria técnica del Comité de Conciliación.</t>
  </si>
  <si>
    <t>No se atendió lo previsto en el artículo 21 y 22 de la Resolución 1644 de 2022 de conformidad con el agendamiento de los Comités de Conciliación.</t>
  </si>
  <si>
    <t>Remitir las fichas de conciliación y de Acción de Repetición dentro de los cinco (5) días hábiles previos a la citación al Comité de Conciliación, de acuerdo con lo establecido en artículo 21 y 22 de la Resolución 1644 de 2022 y realizar control de la actividad en cuadro de Excel.</t>
  </si>
  <si>
    <t>Presentación de fichas de comité dentro de los quince días siguientes a la solicitud en la Entidad.</t>
  </si>
  <si>
    <t>Presentar fichas de conciliación y acción de repetición dentro de los cinco días previos al Comité de Conciliación.</t>
  </si>
  <si>
    <t>Fichas remitidas dentro de los 5 días hábiles previos a la convocatoria del comité de conciliación / Fichas analizadas por el comité de conciliación</t>
  </si>
  <si>
    <t>Subdirección de Gestión Corporativa
Subdirección Logísitca 
Subdirección Riesgos</t>
  </si>
  <si>
    <t>3. Se registrará la placa del equipo intervenido, tanto en el Plan de mantenimiento de equipo menor como en la hoja de vida del mismo. SL</t>
  </si>
  <si>
    <t>2. Cuando se deba realizar la intervención de un equipo "mantenimiento",  para que este pueda ser gestionado, se solicitará por el aplicativo de mesa de ayuda "LIA", que se envie previamente el registro fotográfico de la placa del equipo.</t>
  </si>
  <si>
    <t>Generar una matriz con las posibles causales de depuración de acuerdo a la normatividad vigente.</t>
  </si>
  <si>
    <t xml:space="preserve">Efectuar clasificación de las incapacidades de las vigencias 2015-2019,para determinar causal de depuración. Así mismo organizar los expedientes por incapacidades. </t>
  </si>
  <si>
    <t xml:space="preserve">2. Realizar los seguimientos por parte de la supervisión para efecto de las liquidaciones que afecten la cuenta construcciones en curso. </t>
  </si>
  <si>
    <t xml:space="preserve">2. Generar cronograma conforme a la minuta y el Acuerdo Marco establecido a través de la plataforma Colombia Compra Eficiente.
</t>
  </si>
  <si>
    <t>2. Realizar revisión y ajuste al expediente físico del contrato 284 de 2023. 20%</t>
  </si>
  <si>
    <t>1. Expedir lineamiento interno para orientar las publicaciones de los informes de ejecución o supervisión y sus soportes cuando se traten de contratos producto de los mecanismos de agregación de demanda y Socializar lineamientos para realizar las publicaciones de los informes de ejecución o supervisión y sus soportes cuando se traten de contratos producto de los mecanismos de agregación de demanda. 80%</t>
  </si>
  <si>
    <t>2. Capacitar a las áreas misionales y transversales de la entidad en la estructuración de la necesidad y justificación de la misma en atención a los lineamientos impartidos por la Oficina Juridica. 50%</t>
  </si>
  <si>
    <t>2. Capacitar a los abogados de la Oficina Jurídica a través de CCE de acuerdo a los lineamientos impartidos. 50%</t>
  </si>
  <si>
    <t>2.Realizar Sensibilización mensual de los procedimientos de inventarios al personal operativo mediante piezas comunicativas.</t>
  </si>
  <si>
    <t>1. Dar uso a la herramienta de contratación establecida a partir del año 2023 (100%)</t>
  </si>
  <si>
    <t>Se realizó la revisión de la carpeta contractual y se hicieron los ajustes respectivos para el cumplimiento de lo acordado en el contrato ya se cuenta con la información subsanada en el expediente y cambio de apyo a la supervsión desde el mes de mayo de 2023.
Hacer revisión periódica de la carpeta contractual</t>
  </si>
  <si>
    <t xml:space="preserve">Informe de seguimiento al procedimiento pago sentencias judiciales y conciliaciones </t>
  </si>
  <si>
    <t xml:space="preserve">Registros contables que hicieron parte de los auxiliares de la cuenta 2460-Créditos judiciales que no hacían parte de los giros por concepto de litigios y demandas.
</t>
  </si>
  <si>
    <t>Al momento de realizar el registro de la causación y pago de Sentencias en el sistema contable de la Unidad, se pueden presentar, esporádicamente, errores humanos en la digitación de las cuentas contables asociadas a la operación, teniendo en cuenta que esta es una actividad que se realiza 100% de forma manual y en un aplicativo diferente al sistema SAPBogadata de la SDH, órgano que a la fecha, no ha integrado en la operación de BOGData, lo correspondiente al proceso contable de las entidades del nivel central.</t>
  </si>
  <si>
    <t>1.Realizar reunión con el equipo de profesionales del área de contabilidad, para socializar el resultado del informe de seguimiento realizado a la cuenta Sentencias y Conciliaciones del año 2023 llevado a cabo por la oficna de control, con el fin de revisar las recomendaciones.
2.Implementar un modelo en Excel para la conciliación mensual de movimientos por pagos de sentencias y conciliaciones judiciales ( Conciliación- Sentencias Siproj).
3.El contador de la entidad validará de forma mensual lo registrado en la conciliación preparada por la profesional de contabilidad encargada del registro de sentencias en el sistema SIPROJ ( Conciliación- Sentencias Siproj).</t>
  </si>
  <si>
    <t xml:space="preserve">Amalin Ariza Mahuad </t>
  </si>
  <si>
    <t xml:space="preserve">
Subdirección de Gestión Corporativa</t>
  </si>
  <si>
    <t xml:space="preserve">Francisco Valencia Carvajal
</t>
  </si>
  <si>
    <t>Humanos - Tecnologicos</t>
  </si>
  <si>
    <t>Conciliar movimientos mensuales de pagos por sentencias y conciliaciones judiciales</t>
  </si>
  <si>
    <t>Validaciones planeadas (4)/validaciones efectuadas</t>
  </si>
  <si>
    <t>Seguimiento-Comitè Tecnico de Sostenibilidad Contable</t>
  </si>
  <si>
    <t>Incumplimiento del numeral 8.19 del procedimiento de retiro de bienes y baja en cuentas-GR-PR32.</t>
  </si>
  <si>
    <t>Se presenta retrasos en la revisión de la resolución de bajas, teniendo encuenta que la revisión juridica se realiza con el acta del comité de Gestión y Desempeño firmada. Así mismo, se hace necesario la actualización y ajuste al procedimiento de bajas.</t>
  </si>
  <si>
    <t>Realizar la actualización y ajuste del GR-PR32 Retiro de Bienes y Baja en Cuentas, incluyendo puntos de control que faciliten el cumplimiento del mismo.</t>
  </si>
  <si>
    <t>Procedimiento actualizado</t>
  </si>
  <si>
    <t>Actividad realizada/actividad programada</t>
  </si>
  <si>
    <t>Auditoria Logìstica para Suministro de Incidentes</t>
  </si>
  <si>
    <t>2.1.1</t>
  </si>
  <si>
    <t>No se observó el cumplimiento de los estudios previos en cuanto a los criterios ambientales y de seguridad y salud en el trabajo para los contratos 434 y 571 de 2022.</t>
  </si>
  <si>
    <t xml:space="preserve">Porque el contrato 434- 2022 el criterio ambiental #3 indica que "El contratista ...deberá remitir las fichas técnicas o informe en los cuales se evidencia el cumplimiento de la presente obligación al finalizar la ejecución contractual" y se radicó con ID 145777 (folio 258-260) la ficha técnica de productos envases y ficha técnica de recipientes de foil de aluminio para alimentos sin recubrimientos, por lo que no se requiere entregar informe. Para el criterion # 1 ".. y en los siete (7) días hábiles a partir del inicio del contrato deberá 
solicitar y realizar reunión con el área de Gestión Ambiental", esta reunión se está llevando a cabo con el proveedor y la ingeniera ambiental de la Subdirección </t>
  </si>
  <si>
    <t xml:space="preserve">1. Solicitar a Gestión Ambiental  ampliar el plazo del criterio ambiental No.1 la parte de "en los siete (7) días hábiles a partir del inicio del contrato deberá  solicitar y realizar reunión con el área de Gestión Ambiental" para que queden 15 dias </t>
  </si>
  <si>
    <t xml:space="preserve">2. Revisar expediente e incorporar en el mismo mediante radicado en la OAJ, los documentos faltantes </t>
  </si>
  <si>
    <t>3. Solicitar al área de Gestión Ambiental de Subd. Corporativa programar las reuniones de socialización de los criterios ambientales y de SG-SST con los provedores de los contratos en ejecución</t>
  </si>
  <si>
    <t>2.1.2</t>
  </si>
  <si>
    <t>No se observó dentro de la plataforma SECOP II, la póliza 21-44-101381844 con su respectivo anexo que modifique la vigencia de los amparos según la prórroga No. 1 del 03/04/2023, de un (1) mes más, iniciando el 5 de abril 2023 con fecha final el 4 de mayo 2023.</t>
  </si>
  <si>
    <t xml:space="preserve"> Errores en la información reportada por el proveedor y falta de la debida revisión por parte de O A Juridica  de las garantías publicadas</t>
  </si>
  <si>
    <t>1. Solicitar al proveedor el anexo número 2 de la póliza,  y cargarlo en el SECOP PII en la sección de ejecución</t>
  </si>
  <si>
    <t>2. Solicitar al proveedor para su revisión via correo electrónico, antes de su publicación las garantias y validar los anexos luego de su publicación</t>
  </si>
  <si>
    <t>2.1.3</t>
  </si>
  <si>
    <t>Se observó que para los pagos 4, 6 y 7 no se le ha dado el estado de pagado.</t>
  </si>
  <si>
    <t>Errores en la información de los pagos cargada por el proveedor en SECOP que fueron rechazados y no los ha corregido el proveedor</t>
  </si>
  <si>
    <t>Requerir vía oficio al proveedor para que actualice en forma adecuada la información de los pagos en el SECOP y los mismos puedan ser aprobados.</t>
  </si>
  <si>
    <t>correctiva</t>
  </si>
  <si>
    <t>A fin de garantizar el correcto cargue de los pagos por parte del proveedor, una vez radicada la cuenta en financiera, el apoyo a la supervisión enviará al proveedor la información vía correo electrónico para su respectiva publicación en SECOP II</t>
  </si>
  <si>
    <t>3.6.1</t>
  </si>
  <si>
    <t>Se observó varios elementos de bioseguridad, que presentaban fechas de vencimiento expiradas. Estos elementos con fechas de vencimiento vencidas representan un riesgo significativo para la seguridad y la salud del personal, ya que su eficacia en la protección contra riesgos biológicos puede estar comprometida, adicional a esto no se tiene establecido un procedimiento o lineamiento frente al manejo de inventarios y rotación de los mismo, así mismo no se le ha hecho la exigencia al contratista frente a este ítem incluido la disposición final de estos elementos.</t>
  </si>
  <si>
    <t xml:space="preserve">Debido a la pandemia por escases de insumo se compró una cantidad mayor de elementos, con el fin de prevenir que se agotaran </t>
  </si>
  <si>
    <t>1. Realizar validación mensual de las existencias de insumos de bioseguridad en las estaciones, y registrar en el control de inventarios las cantidades, elementos con fechas de caducidad menores a 6 meses y generar las alertas a través de las herramientas tecnologicas.</t>
  </si>
  <si>
    <t>2. Establecer una obligación dentro del Procedimiento de Logistica y suministros en la que las estaciones de forma mensual reporten, via mesa logistica, las existencias de inventario de bioseguridad, con el fin de garantizar su stock mínimo y una adecuada rotación del inventario</t>
  </si>
  <si>
    <t>3. Definir unos stocks máximos de elementos a tener en cada estación, para garantizar que estos roten teniendo en cuenta la fecha de vencimiento.</t>
  </si>
  <si>
    <t>5. Recoger insumos vencidos y gestionar con el proveedor para su disposición final</t>
  </si>
  <si>
    <t>6. Incluir dentro de los próximos contratos una obligación ambiental en la que:
1. Se solicite que las fechas de vencimiento de los elementos sean superiores a dos años
2. El proveedor o contratista se encargue de hacer la disposición final de los elementos con fecha de vencimiento caducado y los desechos que se generen post consumo.</t>
  </si>
  <si>
    <t>Auditoria Logìtica para Suministro de Incidentes</t>
  </si>
  <si>
    <t>3.6.2</t>
  </si>
  <si>
    <t>Se evidenció incumplimiento a las actividades descritas en los procedimientos del "Procedimiento Solicitud y Entrega De Suministros, Combustibles Y Aditivos GR-PR09, Versión 01, Vigente 28-12-2020, Procedimiento GR-PR06 "Logística para suministro de Incidentes" y Procedimiento préstamo y devolución de parque automotor GR-PR05, Versión 02, Vigente 13-05-2022.</t>
  </si>
  <si>
    <t>Porque existen 2 formatos similares que no se estan usando adecuadamente.</t>
  </si>
  <si>
    <t>1. Actualizar el  procedimiento "Logistica para suministro en incidentes", teniendo en cuenta la nueva funcionalidad para la atención de los mismos a través de LOG+, y se modfica el nombre del formato GR-PR08-FT04 Control de seguimiento de recursos por el de GR-PR08-FT04 "Control de suministro de recursos en Activaciones"</t>
  </si>
  <si>
    <t>2Modificar el nombre del formato GR-PR08-FT02 Control y seguimiento a suministros  por el de GR-PR08-FT02 "Control y seguimiento a suministros en estaciones "</t>
  </si>
  <si>
    <t>3. Actualizar Procedimiento GR-PR09 Solicitud y Entrega de Suministros de Combustibles y Aditivos con los cambios definidos en el formato "GR-PR08-FT02 Control seguimiento suministros"</t>
  </si>
  <si>
    <t>4. Eliminar formato GR-PR08-FT-03- "Suministros con fechas de vencimiento", teniendo en cuenta que por el nuevo módulo de LOG+ no se esta utilizando</t>
  </si>
  <si>
    <t>5. Crear un instructivo para proceso de disposición final de los elementos cuya fecha se haya vencido, que incluya revisión previa con el proveedor de la posiblidad de reemplazo</t>
  </si>
  <si>
    <t>6. Revisar de forma aleatoria por parte del jefe de turno que las minutas de guardia sean diligenciadas, dejando la evidencia dentro de la minuta de su revisión con nombre y fecha.</t>
  </si>
  <si>
    <t>Subdirección logística</t>
  </si>
  <si>
    <t>Cumplir con los criterios ambientales establecidos en el contrato</t>
  </si>
  <si>
    <t>Acciones cumplidas vs acciones totales</t>
  </si>
  <si>
    <t>Cumplir con los garantias exigidas por la entidad</t>
  </si>
  <si>
    <t>Aprobación de los pagos en el SECOP II</t>
  </si>
  <si>
    <t>Logístico - Humanos - Tecnológicos</t>
  </si>
  <si>
    <t xml:space="preserve">Lograr adecuada rotación de los elementos de suministros </t>
  </si>
  <si>
    <t>Cumpir los procedimientos establecidos para control de suministros</t>
  </si>
  <si>
    <t>1.Fecha seguimiento</t>
  </si>
  <si>
    <t>1.Evidencias o soportes ejecución acción de mejora</t>
  </si>
  <si>
    <t>1.Actividades realizadas  a la fecha</t>
  </si>
  <si>
    <t>1.Resultado del indicador</t>
  </si>
  <si>
    <t>1.% avance en ejecución de la meta</t>
  </si>
  <si>
    <t>1.Alerta</t>
  </si>
  <si>
    <t>1.Analisis - Seguimiento OCI</t>
  </si>
  <si>
    <t>1.Auditor que realizó el seguimiento</t>
  </si>
  <si>
    <r>
      <t xml:space="preserve">En la carpeta </t>
    </r>
    <r>
      <rPr>
        <b/>
        <sz val="7"/>
        <rFont val="Calibri"/>
        <family val="2"/>
        <scheme val="minor"/>
      </rPr>
      <t>Matriz documentos etapa precontractual Dirección</t>
    </r>
    <r>
      <rPr>
        <sz val="7"/>
        <rFont val="Calibri"/>
        <family val="2"/>
        <scheme val="minor"/>
      </rPr>
      <t xml:space="preserve">, se anexa matriz de revisión y validación de los documentos requeridos para la etapa precontractual de los dos contratos que se tramitaron en el area de Dirección y Prensa entre agosto y diciembre de 2023: 490 y 590 de 2023 . También se adjunta en cada carpeta del proceso la documentación enviada por los contratistas, así como el correo donde se reporta el diligenciamiento de la matriz a la Asesora de Despacho. </t>
    </r>
  </si>
  <si>
    <r>
      <t xml:space="preserve">En la carpeta </t>
    </r>
    <r>
      <rPr>
        <b/>
        <sz val="7"/>
        <rFont val="Calibri"/>
        <family val="2"/>
        <scheme val="minor"/>
      </rPr>
      <t>Matriz CTOS Dirección</t>
    </r>
    <r>
      <rPr>
        <sz val="7"/>
        <rFont val="Calibri"/>
        <family val="2"/>
        <scheme val="minor"/>
      </rPr>
      <t xml:space="preserve"> se encuentra la Matriz  de excel que contiene toda la información de los contratos, entre ellos las fechas de inicio y terminación, objeto, modificación, así como los pagos cargados en Secop II. En la misma hoja esta  la información de la ARL y las polizas de cada uno de los contratos a cargo de Dirección, con el fin de verificar que estas cubran en su totalidad el plazo de ejecución del contrato.
Y en la carpeta </t>
    </r>
    <r>
      <rPr>
        <b/>
        <sz val="7"/>
        <rFont val="Calibri"/>
        <family val="2"/>
        <scheme val="minor"/>
      </rPr>
      <t>Solicitudes de ampliación cobertura ARL</t>
    </r>
    <r>
      <rPr>
        <sz val="7"/>
        <rFont val="Calibri"/>
        <family val="2"/>
        <scheme val="minor"/>
      </rPr>
      <t xml:space="preserve">, se anexan las solicitudes por correo a Seguridad y Salud en el Trabajo de la Subdirección de Gestión Humana para que se adelanten las modificaciones de los contratos que hayan sido modificados, de tal manera que la afiliación cubra en su totalidad el plazo de ejecución del contrato. </t>
    </r>
  </si>
  <si>
    <r>
      <t xml:space="preserve">En la carpeta </t>
    </r>
    <r>
      <rPr>
        <b/>
        <sz val="7"/>
        <rFont val="Calibri"/>
        <family val="2"/>
        <scheme val="minor"/>
      </rPr>
      <t>Capacitación Manual de contratación</t>
    </r>
    <r>
      <rPr>
        <sz val="7"/>
        <rFont val="Calibri"/>
        <family val="2"/>
        <scheme val="minor"/>
      </rPr>
      <t xml:space="preserve">, se anexan las actas de las dos capacitaciones  sobre el Manual de Contratación que la Oficina Jurídica realizó al area de Dirección y Prensa los días 18 y 23 de agosto en la sala de juntas de Dirección y la sala de juntas de Gestión Humana. Se anexan al final de cada una la lista de asistencia así como el correo con la solicitud de la inducción a la Oficina Jurídica y las diapositivas compartidas desde el área en mención. Lo anterior al cumplimiento del Plan de Mejoramiento. </t>
    </r>
  </si>
  <si>
    <r>
      <t xml:space="preserve">En la carpeta </t>
    </r>
    <r>
      <rPr>
        <b/>
        <sz val="7"/>
        <rFont val="Calibri"/>
        <family val="2"/>
        <scheme val="minor"/>
      </rPr>
      <t>Matriz CTOS Dirección</t>
    </r>
    <r>
      <rPr>
        <sz val="7"/>
        <rFont val="Calibri"/>
        <family val="2"/>
        <scheme val="minor"/>
      </rPr>
      <t xml:space="preserve"> se encuentra la Matriz  de excel que contiene toda la información de los contratos, entre ellos las fechas de inicio y terminación, objeto, si tuvieron alguna modificación, cuándo se solicitó dicha modificación y el estado de las cuentas de cobro que deben ser cargadas en Secop II. Se hace permanente actualización de la matriz. </t>
    </r>
  </si>
  <si>
    <t xml:space="preserve">Se evidencia matriz documentos etapa precontractual Dirección, se anexa matriz de revisión y validación de los documentos requeridos para la etapa precontractual de los dos contratos que se tramitaron en el área de Dirección y Prensa entre agosto y diciembre de 2023: 490 y 590 de 2023. Por lo anterior, se recomienda continuar con los controles establecidos y la documentación de los mismos dentro de los procedimientos asociados a la Dirección. Por consiguiente, la acción queda cumplida no cerrada hasta que se verifique su efectividad. 
</t>
  </si>
  <si>
    <t xml:space="preserve">Se evidencia matriz contratos Dirección que contiene toda la información de los contratos, entre ellos las fechas de inicio y terminación, objeto, modificación, así como los pagos cargados en Secop II. En la misma hoja esta la información de la ARL y las pólizas de cada uno de los contratos a cargo de Dirección. Por lo anterior, se recomienda continuar con los controles establecidos y la documentación de los mismos dentro de los procedimientos asociados a la Dirección, Por consiguiente, la acción queda cumplida no cerrada hasta que se verifique su efectividad. </t>
  </si>
  <si>
    <t xml:space="preserve">Se evidencia las actas de las dos capacitaciones sobre el Manual de Contratación que la Oficina Jurídica realizó al área de Dirección y Prensa los días 18 y 23 de agosto en la sala de juntas de Dirección y la sala de juntas de Gestión Humana con su respectiva lista de asistencia. Por lo anterior, se recomienda continuar con los controles establecidos y la documentación de los mismos dentro de los procedimientos asociados a la Dirección. Por consiguiente, la acción queda cumplida no cerrada hasta que se verifique su efectividad. 
</t>
  </si>
  <si>
    <t xml:space="preserve">Se evidencia matriz contratos Dirección que contiene toda la información de los contratos, entre ellos las fechas de inicio y terminación, objeto, modificación, así como los pagos cargados en Secop II. En la misma hoja esta la información de la ARL y las pólizas de cada uno de los contratos a cargo de Dirección. Por lo anterior, se recomienda continuar con los controles establecidos y la documentación de los mismos dentro de los procedimientos asociados a la Dirección.  Por consiguiente, la acción queda cumplida no cerrada hasta que se verifique su efectividad. </t>
  </si>
  <si>
    <t>1) Se adjunta soporte que evidencia la aprobación en su totalidad de los pagos realizados a los contratos 117, 151 y 061 del 2023.
2) Se adjunta como evidencia matriz de seguimiento a publicaciones soportes de ejecución contractual proveedores</t>
  </si>
  <si>
    <t>1) Actas de conciliación con las áreas, las cuales se realizan conjuntamente entre la OAP y la Dirección (Se realizaron reuniones mensuales con las áreas para conciliación de las cifras de cada meta proyecto de inversión)
2) Informes de seguimiento a la gestión (presentaciones con alerta de metas resagadas) puestos a consideración de los comités de gestión y desempeño.</t>
  </si>
  <si>
    <t>1) Actas 08 y 09 de Comité de Gestión y Desempeño</t>
  </si>
  <si>
    <t>1) Se hace validación para contratación nueva (Cto 615 de 2023), se adjunta las observaciones realizadas en la validación</t>
  </si>
  <si>
    <t>1) Se adjunta como evidencia matriz de seguimiento contractual, con fechas de terminación y seguimiento general a la ejecución
2)Se adjunta como evidencia actas de reunion de seguimiento a los procesos contractuales a cargo de Tecnología, Segun El PAA, realizadas en los meses de octubre, noviembre y diciembre</t>
  </si>
  <si>
    <t>El control se encuentra implementado en el aplicativo de pagos, toda vez que en el momento que se está registrando la información de la planilla, la información cambia de color o se torna roja, siendo esta la aleta para quien ejerce el control de verificación y aprobación. Gracias a esta alerta, se devuelve las cuena que no cumplen con las condiciones de pago de seguridad social. Se adjunta a manera de ejemplo la alerta que emite el sistems</t>
  </si>
  <si>
    <t xml:space="preserve">  Se adjuntan evidencias de la entrega a la OJ de los documentos correspondientes a cada contrato 555,557,558, 578 y 582 de 2023), en el aplicativo de contratación</t>
  </si>
  <si>
    <t xml:space="preserve">Esta acción la cumplieron en el seguimiento realizado en diciembre de 2022, no allegan nuevas evidencias </t>
  </si>
  <si>
    <t>Allegan las matrices de riesgos presentadas en el seguimiento anterior de los contratos que ha  celebrado la OAP en la vigencia de la acción de la mejora, a la fecha del seguimiento no presentan nuevas evidencias. La acción se encuentra cumplida y pendiente de ser cerrada por el ente de control externo</t>
  </si>
  <si>
    <t>Las evidencias para este hallazgo fueron verificadas el pasado mes de julio/2023, no allegan nuevas evidencias. La acción se encuentra cumplida y pendiente de ser cerrada por el ente de control externo</t>
  </si>
  <si>
    <t>Se verificó en la plataforma transaccional SECOP de manera aleatoria los contratos 647-2022,6625-2022, 330-2023 y 394-2023 y se encuentran dispuestos los documentos pertinentes que hacen parte del proceso, Para el contrato 267-2023  se observó que no se ha dado el estado de pagado por parte del supervisor del contrato y éste ya se efectuó 8 Consultado en la pág. de la SDH). importante garantizar que el control se aplique a todos los contratos de la OAP</t>
  </si>
  <si>
    <t>Se evidencian las actas de reunión realizadas con las áreas mensuales desde enero a mayo de 2023, sin embargo no se observan reuniones realizadas en junio ni tampoco se evidencian los informes trimestrales de 1ro y 2do trimestre de 2023 mencionados en las evidencias reportadas, a la fecha de este seguimiento no allegan nuevas evidencias</t>
  </si>
  <si>
    <t>Se observa en el acta #8 del mes fe octubre las advertencias que realiza la OAP frente a la ejecución de los proyectos de inversión. Han venido cumpliendo con la acción propuesta.</t>
  </si>
  <si>
    <t>Allegan evidencias que dan cuenta de la aplicación del control propuesto.</t>
  </si>
  <si>
    <t>Se observan las actas mencionadas en las evidencias que dan cuenta de las reuniones realizadas por el equipo de la OAP con el fin de tratar los seguimientos realizados a los procesos contractuales de la dependencia. Han venido cumpliendo con la acción propuesta</t>
  </si>
  <si>
    <t>Se verificó el 31/01/2024 en el módulo de informes de pago la creación del control y se encuentra presente y funcionando, se recomienda para el próximo seguimiento mencionar la cantidad de planillas verificadas con el fin de realizar el cálculo del indicador propuesto por la OAP en la acción.</t>
  </si>
  <si>
    <t>Han venido cumpliendo con la acción propuesta, en el próximo seguimiento se verificará de manera aleatoria la aplicando el control establecido en esta acción de mejora con el fin de verificar la efectividad de la misma</t>
  </si>
  <si>
    <t>Se recibieron un total de 101 respuestas por parte de las estaciones B1 - B2 - B3 - B4 - B5 - B6 - B7 - B8 -B9- B10 - B11 - B12 - B13 - B14 - B15 - B16 - B17),  las cuales están asociadas al equipamento IEGA y el kit de herramientas. Adicionalmente y con el propósito de atender el hallazgo, sobre los elementos IEGA, adjunto el PAA - 2024, el cual tiene 10 líneas con objeto "Adquisición de equipos, herramientas y accesorios (E.H.A.´s) para la atención de emergencias. - Subdirección Operativa", una de ellas estará designada para la adquisición de aquellos elementos que como resultado del uso y desgaste, se requieren obtener para el cumplimiento en la atención de emergencias e incidentes.</t>
  </si>
  <si>
    <t>Se adjunta la de notificación del correo (Alerta finalización de contrato de prestación de servicios 2023 de la Subdirección Operativa)</t>
  </si>
  <si>
    <t xml:space="preserve">Se remiten los memorandos que se han enviado a la oficina juridica, los informes derivados de la ejecución mensual de los contratos de prestación de servicios profesionales y de apoyo, vigencia 2023 para la respectiva alimentación de expedientes físicos. </t>
  </si>
  <si>
    <t>Se observa la V0 del PAA -2024 en donde incorporan 10 líneas por el proyecto 7658 para la adquisición de HEAS, para la vigencia 2024. Cumplieron con la meta propuesta</t>
  </si>
  <si>
    <t>Se observan correos de septiembre y noviembre de 2023, en donde  ALERTAN de la  FINALIZACIÓN DE CONTRATOS DE PRESTACIÓN DE SERVICIOS 2023 DE LA
SUBDIRECCIÓN OPERATIVA. Importante que esta buena practica se documente. Cumplen con la meta propuesta</t>
  </si>
  <si>
    <t>Se observan oficios de remisión a la OJ de los meses de mayo, junio, octubre y noviembre, mediante los cuales han venido remitiendo los informes derivados de la ejecución mensual de los contratos de prestación de servicios profesionales y de apoyo, vigencia 2023. Cumplieron con la meta propuesta.</t>
  </si>
  <si>
    <t>Correo enviado a la OJ solicitando los ajustes en la etapa precontractual del contrato 372/2022
Seleccionar la opción que indique que el contrato requiere liquidación.
2. Diligenciar la información presupuestal, asignación para el seguimiento y por último
3. Hacer el cargue de los documentos del contratista</t>
  </si>
  <si>
    <t>1) Se adjunta matriz de seguimiento a la aprobación de pagos  de los contratos de Prestación de Servicios.
2) Se adjunta como evidencia matriz de seguimiento a publicaciones soportes de ejecución contractual proveedores</t>
  </si>
  <si>
    <t>Se observa el correo enviado por la OAP  solicitando a la OJ los ajustes en la etapa precontractual del proceso 376/2022, se consultó en SECOP y se observan los pagos y los informes dispuestos en esta plataforma, la OAP ha venido avanzando en la corrección, no allegan evidencias de la acción correctiva que debe ser ejecuta por la OJ</t>
  </si>
  <si>
    <t>Todas las listas de chequeo de la Oficina Jurídica en las que aplica, tienen incluida la información pertinente de acuerdo con la Ley 2013 de 2019 y se implementó la herramienta de control que limite la inconsistencia en los documentos en la etapa de la planeación a través del Sistema de Contratación. Verificar controles con la encargada de la herramienta tecnológica. En el caso de las listas de chequeo de procesos de selección, éstas no contienen dentro de sus listas la información referente a la Ley 2013 de 2019 ya que estos formatos se solicitan con las propuestas en la etapa de selección.</t>
  </si>
  <si>
    <t>Se instruyó al administrador web a que haga el retiro y actualización de la información del proceso de Gestión Jurídica en el mes de junio y posteriormente en el mes de noviembre que se encuentra alojada en lugares distintos al Sistema de Gestión y Desempeño</t>
  </si>
  <si>
    <t>Se solicitó lineamiento a la agencia Colombia Compra Eficiente, respecto al sitio de publicación de documentos de los contratistas, que contienen datos sensibles en concordancia con la Ley que define la política de tratamiento y protección de datos personales, la agencia dió respuesta con lineamientos respecto a dichas publicaciones. Pendiente expedición de un lineamiento interno para la publicación en Secop de manera pública de documentos que contengan datos personales después de una capacitación solicitada a la agencia.
Al respecto, teniendo en cuenta la acción “Solicitar lineamiento a la agencia Colombia Compra Eficiente, respecto al sitio de publicación de documentos de los contratistas, que contienen datos sensibles en concordancia con la Ley que define la política de tratamiento y protección de datos personales, a partir de lo cual se expida un lineamiento interno para la publicación en Secop de manera pública de documentos que contengan datos personales. 50%”, con fecha de terminación: 31/03/2024, 
Se recomienda tener en cuenta lo dispuesto en la Resolución No. 036 del 28/12/2023 de la Contraloría de Bogotá “Por la cual se modifica y reglamenta el trámite del Plan de Mejoramiento que presentan los sujetos de vigilancia y control a la gestión fiscal de Contraloría de Bogotá D.C. y se adopta el procedimiento interno” en el capítulo IV modificación, seguimiento y reporte que dispone: 
“Modificación. El responsable podrá solicitar por escrito, la modificación de la acción por una sola vez, al Director Sectorial de Fiscalización debidamente justificada. La modificación se permite para los campos de: acción, área responsable, fecha de terminación, indicador o meta formulada. No se podrá adicionar nuevas acciones, ni eliminar las inicialmente formuladas.
El Director Sectorial de Fiscalización, según corresponda, deberán dar respuesta al Sujeto de Vigilancia y Control Fiscal, dentro de los tres (3) días hábiles siguientes a la fecha de radicación de la solicitud.
 No se podrán modificar aquellas acciones a las cuales les falte treinta (30) días hábiles para su terminación.
 La nueva fecha de terminación de la acción(es) a modificar, no podrá superar seis (6) meses adicionales a los doce (12) meses, contados a partir de la fecha de formulación del respectivo plan de mejoramiento, sin superar los dieciocho (18) meses en total”</t>
  </si>
  <si>
    <t>Se solicitó acompañamiento a la agencia CCE para impartir capacitación respecto a varios temas. Pendiente la realización de las mismas</t>
  </si>
  <si>
    <t>Se expidió lineamiento interno por parte de la Oficina Juridica para orientar la estructuración de los procesos de contratación por prestación de servicios de personas jurídicas teniendo en cuenta cargas de trabajo e insuficiencia de personal, teniendo en cuenta en la justificación de necesidades cuantitativas y cualitativas por medio de la actualización del formato de Estudios previos en el que se dan las instrucciones precisas</t>
  </si>
  <si>
    <t>Se solicitó a la Subdirección de Gestión Humana que emita lineamientos precisos respecto a las solicitudes de certificación de inexistencia o insuficiencia de personal respecto a personas juridicas y en consecuencia de ello se establezca dentro del procedimiento de su proceso, para realizar el trámite y obtención de las mismas</t>
  </si>
  <si>
    <t>Se solicitó lineamiento a CCE para orientar las publicaciones de los informes de ejecución o supervisión y sus soportes cuando se traten de contratos producto de los mecanismos de agregación de demanda. Pendiente de respuesta para socializar lineamientos para realizar las publicaciones de los informes de ejecución o supervisión y sus soportes</t>
  </si>
  <si>
    <t>Se realizó revisión y ajuste del expediente por parte de los técnicos de gestión documental de la Oficina Jurídica y de la Supervisión del contrato en cabeza de Subdirección logística</t>
  </si>
  <si>
    <t>Se solicitó de manera formal a la secretaria Jurídica se realice ajuste a la plataforma SIPROJ para que permita calificar los procesos que reportan valoración "SIN OBLIGACIÓN" con VALORACIÓN de acuerdo a los valores que reportan estos procesos ya que afectarían el estado de la situación financiera de la entidad</t>
  </si>
  <si>
    <t>Se realizó revisión trimestral, a través de archivo en excel que se validó con la información remitida por correo electrónico por parte del area contable,  de acuerdo a la calificación del contingente judicial que se realizó en esta periodicidad entre la Subdirección de Gestión Corporativa - área contable y Oficina Jurídica del listado que arroja SIPROJ con la calificación de los procesos "SIN OBLIGACIÓN" y de forma conjunta se identificaron los procesos con alta probabilidad de perdida, que requerirían ser provisionados por la entidad para pago</t>
  </si>
  <si>
    <t>Se generó alerta y seguimiento trimestralmente de las actuaciones necesarias para la elaboración, argumentación y presentación de una sola acción de repetición que se presentó en el período</t>
  </si>
  <si>
    <t xml:space="preserve">Se diseñó e implementó un mecanismo de control en formato Excel para evidenciar las solicitudes de conciliación extrajudicial junto con las fechas de presentación ante el Comité de Conciliación, en cumplimiento a lo previsto en el artículo 10 de la resolución 1644 de 2022. </t>
  </si>
  <si>
    <t>las fichas de conciliación y de Acción de Repetición dentro de los cinco (5) días hábiles previos a la citación al Comité de Conciliación</t>
  </si>
  <si>
    <t>1. Se evidencia invitación del 09/02/2023 a socialización de los lineamientos para la publicación de documentos en plataforma Secop II.
2. Se evidencia acta de reunión del 10/02/2023 y lista de asistencia de lineamientos para la publicación de documentos en plataforma Secop II del certificado de afiliación de ARL debe seguir siendo realizado por parte de los supervisores como requisito de ejecución, en el módulo de ejecución.</t>
  </si>
  <si>
    <t>1. Se evidencia correo electrónico del 04/10/2023 solicitud de la Oficina Jurídica a mesa de ayuda publicación del PPA versión 23.
2. Se evidencia correo electrónico del 19/10/2023 solicitud de la Oficina Jurídica a mesa de ayuda publicación del PPA versión 24.
3. Se evidencia correo electrónico del 19/10/2023 solicitud de la Oficina Jurídica a mesa de ayuda publicación del PPA versión 25.
4. Se evidencia correo electrónico del 24/10/2023 solicitud de la Oficina Jurídica a mesa de ayuda publicación del PPA versión 26.
5. Se evidencia correo electrónico del 27/10/2023 solicitud de la Oficina Jurídica a mesa de ayuda publicación del PPA versión 27.
6. Se evidencia correo electrónico del 03/11/2023 solicitud de la Oficina Jurídica a mesa de ayuda publicación del PPA versión 28.
7. Se evidencia correo electrónico del 13/11/2023 solicitud de la Oficina Jurídica a mesa de ayuda publicación del PPA versión 29.
8. Se evidencia correo electrónico del 22/11/2023 solicitud de la Oficina Jurídica a mesa de ayuda publicación del PPA versión 30.
9. Se evidencia correo electrónico del 06/12/2023 solicitud de la Oficina Jurídica a mesa de ayuda publicación del PPA versión 31
10. Se evidencia correo electrónico del 14/12/2023 solicitud de la Oficina Jurídica a mesa de ayuda publicación del PPA versión 32
11. Se evidencia correo electrónico del 21/12/2023 solicitud de la Oficina Jurídica a mesa de ayuda publicación del PPA versión 33
12. Se evidencia correo electrónico del 27/12/2023 solicitud de la Oficina Jurídica a mesa de ayuda publicación del PPA versión 34
13. Se verifica dentro de la página de la Unidad y se observa publicación del plan anual de adquisiciones versiones del 23 al 34  en el link https://www.bomberosbogota.gov.co/transparencia/contratacion/plan-anual-adquisiciones.</t>
  </si>
  <si>
    <t>1. Se evidencia formato de estudios previos de convocatoria pública Código: GJ-FT12 versión 02 vigencia 24/112022 en el numeral 21 Liquidación –orientación de texto para incluir, el cual se encuentra ubicado en la página de la Unidad dentro de los formatos del proceso contractual en el link. https://www.bomberosbogota.gov.co/transparencia/procesos/gestion-juridica.
2. Se evidencia formato clausulado o aceptación de oferta   número: uaecob-contrato-xxx-202x” código: GJ-FT04Vigencia: 3/06/2023 el cual está publicado en la página web de la unidad https://www.bomberosbogota.gov.co/transparencia/procesos/gestion-juridica.</t>
  </si>
  <si>
    <t>Se evidencia actas de reunión seguimiento contratos pendientes de liquidar realizada por la Oficina Jurídica con cada una de las Subdirecciones y oficinas en carpeta actas de seguimiento liquidaciones octubre fecha 27/10/2023 con SO, fecha 30/10/2023 con SL, SGR, SGH, OAP,  fecha 31/10/2023 con SGC, se evidencia carpeta de actas de seguimiento liquidaciones noviembre fecha 27/11/2023 con SGC,SGR,  fecha 28/11/2023 con Dirección SGH, SO, fecha 29/11/2023 con SL,   , fecha 30/11/2023 con OAP, se evidencia actas de seguimiento liquidaciones diciembre fecha 27/12/2023 con SL, OAP, SGC, SGR, fecha 28/12/2023 con SGH, y SO. 
Por lo anterior, se recomienda documentar los controles que se formulan dentro de las políticas de operación de la dependencia bien sea en procedimiento, instructivos y/o mapa de riesgos de gestión, para que cuando se termine la acción de mejora, los controles continúen minimizando el riesgo de futuras reiteraciones de hallazgos al concluir las acciones de mejora.</t>
  </si>
  <si>
    <t xml:space="preserve">1. Se evidencia actualización de listas de chequeo donde se incluyó formato diligenciado conflicto de interés persona natural o jurídica, de conformidad con lo indicado en la Ley 2013 de 2019 así: 
“Lista de chequeo inexistencia de pluralidad de oferentes” código: GJ-PR02-FT32 versión: 02 vigencia: 15/06/2023.
“lista de chequeo Contratación directa – contratos interadministrativos” código: GJ-PR02-FT29 Versión: 02 Vigencia: 15/06/2023.
 “lista de chequeo contratación directa – convenios de asociación” código: GJ-PR02-FT27 versión: 02 vigencia: 15/06/2023.
“lista de chequeo prestación de servicios profesionales y de apoyo a la gestión (persona natural)” código: GJ-PR02-FT18 versión: 06 vigencia: 15/01/2024.
“lista de chequeo contratación directa – prestación de servicios profesionales y de apoyo a la gestión (persona jurídica)” código: GJ-PR02-FT23 versión: 03 vigencia: 15/01/2024.
“lista de chequeo contratación directa – arrendamiento de bienes inmuebles” Código: GJ-PR02-FT22 Versión: 04 Vigencia: 15/01/2024.
Se evidencia en la página web la actualización de las listas de chequeo en el siguiente link.https://www.bomberosbogota.gov.co/transparencia/procesos/gestion-juridica.
Con relación a las demás modalidades contractuales informa la Oficina Jurídica que a partir del mes de julio de 2023 dentro del documento proyecto de pliego de condiciones en ítem 3.9 se exige registro del SIGEP para todos los proponentes.
2. Se evidencia que se implementó la herramienta de control de los documentos en la etapa de la planeación a través del Sistema de Contratación. </t>
  </si>
  <si>
    <t xml:space="preserve">Se evidencia correo electrónico del 09/11/2023 por parte de la Jefe Jurídica al administrador web solicitando el retiro y actualización de la información del proceso de Gestión Jurídica en el mes de junio y posteriormente en el mes de noviembre que se encuentra alojada en lugares distintos al Sistema de Gestión y Desempeño. Al revisar la página web se evidencia en el numeral 4.3 únicamente el Manual de Contratación e Interventoría, los procedimientos se retiraron y se encuentran en el numeral 1.9. </t>
  </si>
  <si>
    <t xml:space="preserve">Se evidencia oficio radicado E-01052-2023005867-UAECOB Id: 170845 del 30/08/2023 por parte de la Jefe Jurídica a la AGENCIA NACIONAL DE CONTRATACIÓN solicitando jornadas de capacitación dirigida a los funcionarios y colaboradores de la Unidad Administrativa Especial del Cuerpo Oficial de Bogotá, frente al uso, publicación de procesos, ejecución y buenas prácticas en la plataforma de SECOP II, y frente al uso de la Tienda Virtual Del Estado Colombiano.
Al respecto, si bien se evidencia solicitud de la UAECOB a la AGNC radicado E-01052-2023005867-UAECOB Id: 170845 del 30/08/2023, teniendo en cuenta que la acción indica: “ Solicitar lineamiento a la agencia Colombia Compra Eficiente, respecto al sitio de publicación de documentos de los contratistas, que contienen datos sensibles en concordancia con la Ley que define la política de tratamiento y protección de datos personales, a partir de lo cual se expida un lineamiento interno para la publicación en Secop de manera pública de documentos que contengan datos personales”,  la cual se informa que está pendiente de realización y fecha de terminación: 31/03/2024 de esta acción, se recomienda tener en cuenta lo dispuesto en la Resolución No. 036 del 28/12/2023 de la Contraloría de Bogotá “Por la cual se modifica y reglamenta el trámite del Plan de Mejoramiento que presentan los sujetos de vigilancia y control a la gestión fiscal de Contraloría de Bogotá D.C. y se adopta el procedimiento interno” en el capítulo IV modificación, seguimiento y reporte que dispone: 
“Modificación. El responsable podrá solicitar por escrito, la modificación de la acción por una sola vez, al Director Sectorial de Fiscalización debidamente justificada. La modificación se permite para los campos de: acción, área responsable, fecha de terminación, indicador o meta formulada. No se podrá adicionar nuevas acciones, ni eliminar las inicialmente formuladas.
El Director Sectorial de Fiscalización, según corresponda, deberán dar respuesta al Sujeto de Vigilancia y Control Fiscal, dentro de los tres (3) días hábiles siguientes a la fecha de radicación de la solicitud. 
No se podrán modificar aquellas acciones a las cuales les falte treinta (30) días hábiles para su terminación.
 La nueva fecha de terminación de la acción(es) a modificar, no podrá superar seis (6) meses adicionales a los doce (12) meses, contados a partir de la fecha de formulación del respectivo plan de mejoramiento, sin superar los dieciocho (18) meses en total”
</t>
  </si>
  <si>
    <t xml:space="preserve">Se evidencia oficio radicado E-01052-2023005867-UAECOB Id: 170845 del 30/08/2023 por parte de la Jefe Jurídica a la AGENCIA NACIONAL DE CONTRATACIÓN solicitando jornadas de capacitación dirigida a los funcionarios y colaboradores de la Unidad Administrativa Especial del Cuerpo Oficial de Bogotá, frente al uso, publicación de procesos, ejecución y buenas prácticas en la plataforma de SECOP II, y frente al uso de la Tienda Virtual Del Estado Colombiano. Se informa que pendiente la realización de las mismas. 
Al respecto teniendo en cuenta que la acción indica: “Capacitar a los abogados de la Oficina Jurídica a través de CCE de acuerdo a los lineamientos impartidos”, con fecha de terminación: 31/03/2024, se recomienda tener en cuenta lo dispuesto en la Resolución No. 036 del 28/12/2023 de la Contraloría de Bogotá “Por la cual se modifica y reglamenta el trámite del Plan de Mejoramiento que presentan los sujetos de vigilancia y control a la gestión fiscal de Contraloría de Bogotá D.C. y se adopta el procedimiento interno” en el capítulo IV modificación, seguimiento y reporte que dispone: 
“Modificación. El responsable podrá solicitar por escrito, la modificación de la acción por una sola vez, al Director Sectorial de Fiscalización debidamente justificada. La modificación se permite para los campos de: acción, área responsable, fecha de terminación, indicador o meta formulada. No se podrá adicionar nuevas acciones, ni eliminar las inicialmente formuladas.
El Director Sectorial de Fiscalización, según corresponda, deberán dar respuesta al Sujeto de Vigilancia y Control Fiscal, dentro de los tres (3) días hábiles siguientes a la fecha de radicación de la solicitud. 
No se podrán modificar aquellas acciones a las cuales les falte treinta (30) días hábiles para su terminación.
 La nueva fecha de terminación de la acción(es) a modificar, no podrá superar seis (6) meses adicionales a los doce (12) meses, contados a partir de la fecha de formulación del respectivo plan de mejoramiento, sin superar los dieciocho (18) meses en total”
 </t>
  </si>
  <si>
    <t xml:space="preserve">Se evidencia actualización del “Estudios previos contratación directa de prestación de servicios profesionales y/o de apoyo a la gestión” Código: GJ-PR02-FT17 versión: 05 vigencia: 11/01/2024, en la descripción de la necesidad que se pretende satisfacer en el presente proceso de selección se indica: “Desde esta perspectiva, para la ejecución de este proyecto se requiere contratar (Describir el perfil de la persona a contratar y justificar en detalle porque se requiere su contratación, así como la indicación en términos cualitativos y cuantitativos que soporten la inexistencia o insuficiencia del personal que se requiere contratar y los servicios o necesidades que se deben atender para contratar la persona”. Formato que se encuentra cargado en la página web de la entidad. Por lo anterior si bien se realizó lineamiento a través del formato “Estudios previos contratación directa de prestación de servicios profesionales y/o de apoyo a la gestión”, se recomienda tener en cuenta la acción “Capacitar a las áreas misionales y transversales de la entidad en la estructuración de la necesidad y justificación de la misma en atención a los lineamientos impartidos por la Oficina Jurídica” y la fecha de terminación 31/03/2024 de esta acción de mejora.  
</t>
  </si>
  <si>
    <t xml:space="preserve">Se evidencia memorando de la Oficina Jurídica con Radicado I-00643-2024002071-UAECOB Id: 184949 para el Subdirector de Gestión Humana, solicitud de lineamiento respecto a las solicitudes de certificación de inexistencia o insuficiencia de personal, respecto a contratos de prestación de servicios ejecutados por un grupo de personas a través de personas naturales o jurídicas. 
Al respecto teniendo en cuenta que la acción indica: “Solicitar a la Subdirección de Gestión Humana se emita lineamientos precisos respecto a las solicitudes de certificación de inexistencia o insuficiencia de personal respecto a personas jurídicas y en consecuencia de ello se establezca el procedimiento para realizar el trámite y obtención de las mismas” con fecha de terminación: 31/03/2024, se recomienda tener en cuenta lo dispuesto en la Resolución No. 036 del 28/12/2023 de la Contraloría de Bogotá “Por la cual se modifica y reglamenta el trámite del Plan de Mejoramiento que presentan los sujetos de vigilancia y control a la gestión fiscal de Contraloría de Bogotá D.C. y se adopta el procedimiento interno” en el capítulo IV modificación, seguimiento y reporte que dispone: 
“Modificación. El responsable podrá solicitar por escrito, la modificación de la acción por una sola vez, al Director Sectorial de Fiscalización debidamente justificada. La modificación se permite para los campos de: acción, área responsable, fecha de terminación, indicador o meta formulada. No se podrá adicionar nuevas acciones, ni eliminar las inicialmente formuladas.
El Director Sectorial de Fiscalización, según corresponda, deberán dar respuesta al Sujeto de Vigilancia y Control Fiscal, dentro de los tres (3) días hábiles siguientes a la fecha de radicación de la solicitud. 
No se podrán modificar aquellas acciones a las cuales les falte treinta (30) días hábiles para su terminación.
 La nueva fecha de terminación de la acción(es) a modificar, no podrá superar seis (6) meses adicionales a los doce (12) meses, contados a partir de la fecha de formulación del respectivo plan de mejoramiento, sin superar los dieciocho (18) meses en total”
</t>
  </si>
  <si>
    <t xml:space="preserve">Se evidencia memorando Radicado I-01052-2024002096-UAECOB Id: 185001 del 01/02/2024 de la Jefe Jurídica a Agencia Nacional de Contratación solicitud de lineamientos para realizar las publicaciones de los informes de ejecución o supervisión y sus soportes cuando se traten de contratos producto de los mecanismos de agregación por demanda, por lo anterior teniendo en cuenta la acción que indica: “Expedir lineamiento interno para orientar las publicaciones de los informes de ejecución o supervisión y sus soportes cuando se traten de contratos producto de los mecanismos de agregación de demanda y Socializar lineamientos para realizar las publicaciones de los informes de ejecución o supervisión y sus soportes cuando se traten de contratos producto de los mecanismos de agregación de demanda” con fecha de terminación: 31/03/2024, se recomienda 
 tener en cuenta lo dispuesto en la Resolución No. 036 del 28/12/2023 de la Contraloría de Bogotá “Por la cual se modifica y reglamenta el trámite del Plan de Mejoramiento que presentan los sujetos de vigilancia y control a la gestión fiscal de Contraloría de Bogotá D.C. y se adopta el procedimiento interno” en el capítulo IV modificación, seguimiento y reporte que dispone: 
“Modificación. El responsable podrá solicitar por escrito, la modificación de la acción por una sola vez, al Director Sectorial de Fiscalización debidamente justificada. La modificación se permite para los campos de: acción, área responsable, fecha de terminación, indicador o meta formulada. No se podrá adicionar nuevas acciones, ni eliminar las inicialmente formuladas.
El Director Sectorial de Fiscalización, según corresponda, deberán dar respuesta al Sujeto de Vigilancia y Control Fiscal, dentro de los tres (3) días hábiles siguientes a la fecha de radicación de la solicitud. 
No se podrán modificar aquellas acciones a las cuales les falte treinta (30) días hábiles para su terminación.
 La nueva fecha de terminación de la acción(es) a modificar, no podrá superar seis (6) meses adicionales a los doce (12) meses, contados a partir de la fecha de formulación del respectivo plan de mejoramiento, sin superar los dieciocho (18) meses en total”. 
</t>
  </si>
  <si>
    <t xml:space="preserve">Se evidencia pdf del contrato 284 de 2023 y nota de constancia que informa que el contrato ha sido sujeto de barias revisiones por los diferentes entes de control igualmente el apoyo a la supervisión ha revisado los soportes del contrato en pdf, por lo anterior se recomienda continuar con los controles establecidos y la documentación de los mismos dentro de los procedimientos asociados minimizando el riesgo de futuras reiteraciones al concluir las acciones de mejora.
</t>
  </si>
  <si>
    <t xml:space="preserve">Se evidencia correos electrónicos de la UAECOB del 27/07/2023, 19/09/2023 solicitud aclaración ítem reporte contable y respuesta por la Secretaria Jurídica en correo electrónico del 25/10/2023. Así mismo oficio con radicado E-01020-2023007483 UAECOB-177078 del 09/11/2023 de la Jefe Jurídica a Secretaria Jurídica Distrital haciendo alusión a la respuesta en correo electrónico de la Secretaria Jurídica Distrital.  </t>
  </si>
  <si>
    <t xml:space="preserve">Se evidencia Excel conciliación extrajudicial. 
</t>
  </si>
  <si>
    <t>La Subdirección de Gestión Corporativa responde lo siguiente: "No se tiene reporte de salida de elementos a la fecha del presente seguimiento".</t>
  </si>
  <si>
    <t>Para el presente seguimiento la Subdirección de Gestión Corporativa no envia evidencias. Acción cumplida en el seguimiento realizado el 23 de octubre de 2023, donde se aportaron las evidencias correspondientes.</t>
  </si>
  <si>
    <t>La Subdirección de Gestión Corporativa responde lo siguiente: "Se evidencia Acta de reunión con profesional de seguridad y salud en el trabajo el día 3 de nov 2023.Se evidencia acta de reunión del día 10de nov 2023, donde se socializa el procedimiento para determinar los criterios en seguridad y salud en el trabajo en etapa precontractual y contractual.
Se evidencia 4 estudios previos, los cuales cuentan con los criterios de seguridad y salud en el trabajo acordados".</t>
  </si>
  <si>
    <t>La Subdirección de Gestión Corporativa responde lo siguiente: "1. Se evidencia conciliaciónes de julio, agosto, septiembre, octubre, noviembre y diciembre."</t>
  </si>
  <si>
    <t>La subdirección de Gestión Corporativa responde lo siguiente: "Se evidencia la verificacion de cada una de las categorias que componen el inventario general de la Entidad".</t>
  </si>
  <si>
    <t>La subdirección de Gestión Corporativa responde lo siguiente:"1. Se evidencia matriz de relación de contratos de la La subdirección de Gestión Corporativa responde lo siguiente: "Subdirección de Gestión Corporativa.
2. Se envia comunicación Radicado E-01052-2023007874-UAECOB Id: 178424, del 24 de noviembre, solicitando nuevamente a los apoyos a ala supervisión, la verificación de cubrimiento de polizas y arl de los contratistas.
Así mismo, se recibe información por parte de Servicio al ciudadano, contratación, gestión ambiental, gestión documental, las modificaciones realizadas a los contratos con novedades, esta información se encuentra adjunta."</t>
  </si>
  <si>
    <t>La subdirección de Gestión Corporativa responde lo siguiente: "Teniendo en cuenta que los procedimientos fueron ajustados y publicados en pagina web, no se recibieron reportes por parte de GH en el periodo del seguimiento".</t>
  </si>
  <si>
    <t>La Subdirección de Gestión Corporativa responde lo siguiente: "No se presentaron reportes por parte de GH en el periodo del presente seguimiento".</t>
  </si>
  <si>
    <t>La Subdirección de Gestión Corporativa responde lo siguiente: "Se evidencia el procedimiento de traslado ajustado de acuerdo al compromiso en el plan de mejoramiento".</t>
  </si>
  <si>
    <t>La Subdirección de Gestión Corporativa responde lo siguiente: "La evidencia de la verificación de las camaras,se encuentra en control de firmas, que debido a la emergencia presentada, no se ha culminado este proceso".</t>
  </si>
  <si>
    <t>La Subdirección de Gestión Corporativa responde lo siguiente: "Se evidencia socialización por correo masivo de los procedimientos de inventarios, 3 piezas comunicativas."</t>
  </si>
  <si>
    <t>La Subdirección de Gestión Corporativa responde lo siguiente: "Se evidencia comunicación  Radicado E-01052-2023008530-UAECOB Id: 181598, a los supervisores y apoyos a la supervisión de contratos de la Subdirección".</t>
  </si>
  <si>
    <t xml:space="preserve"> La Subdirección de Gestión Corporativa responde lo siguiente: "Se envia comunicación a la SHD el día 4 de diciembre 2023, solicitando el concepto sobre la clasificación elementos".</t>
  </si>
  <si>
    <t xml:space="preserve"> La Subdirección de Gestión Corporativa responde lo siguiente: "Aun no se tiene respuesta de la SHD."</t>
  </si>
  <si>
    <t>La Subdirección de Gestión Corporativa responde lo siguiente: "Se evidencia socialización por correo masivo de los procedimientos de inventarios, 3 piezas comunicativas"</t>
  </si>
  <si>
    <t>La Subdirección de Gestión Corporativa responde lo siguiente: "Se evidencia dos comunicaciones de requerimientos al contratista".</t>
  </si>
  <si>
    <t>La Subdirección de Gestión Corporativa responde lo siguiente: "Se realizarón 2 mesas de trabajo los días 14 y 19 de diciembre 2023, con el contratista aclarando temas para la liquidación del contrato".</t>
  </si>
  <si>
    <t>La Subdirección de Gestión Corporativa responde lo siguiente: "Se evidencia conciliaciones de Julio, agosto,  Septiembre, Octubre 2023".</t>
  </si>
  <si>
    <t>La Subdirección de Gestión Corporativa responde lo siguiente: "Se evidencia la Reso. de bajas 1684, Acta No. 9 Comite Institucional de GYD, Acta del Equipo Técnico, Conceptos Técnicos y el procedimiento de Bienes revisado por parte del contador".</t>
  </si>
  <si>
    <t>La Subdirección de Gestión Corporativa responde lo siguiente: "No se tienen fecha de la capacitación por parte de la DIAN".</t>
  </si>
  <si>
    <t>1. La Subdirección de Gestión Corporativa responde lo siguiente: "Se evidencia, Acta de reunión con el equipo contable de la Unidad para tratar el tema.
2. Se evidencia, Modelo de excel para conciliación de los registros realizados a la cuenta 2460-sentencias judiciales 
3. Se evidencia, Conciliaciones de los meses de septiembre a diciembre de 2023 de la cuenta 2460- sentencias judiciales aprobadas por el contador de la Unidad.</t>
  </si>
  <si>
    <t>La Subdirección de Gestión Corporativa responde lo siguiente: "Se tiene un borrador del procedimiento, se encuentra en revisión y ajuste".</t>
  </si>
  <si>
    <t xml:space="preserve">Para el presente seguimiento no se evidenciaron soportes. Con lo anterior, se mantiene el avance del 67% respecto a la meta establecida. </t>
  </si>
  <si>
    <t>Se evidencia el ajuste al procedimiento de traslado de bienes, GR-PROD04 versión 04 del 15 de diciembre de 2023, donde se establecieron controles para el manejo de inventarios en estos casos. Con o anterior, se observa un cumplimiento del 100% respecto a la acción establecida.</t>
  </si>
  <si>
    <t>Se evidencia memorando con radicado  E-01052-2023008530-UAECOB Id: 181598 del 27 de diciembre de 2023, de la subdirectora de gestión corporativa a los supervisores y apoyo a la supervisión de los contratos, donde se dan algunas instrucciones sobre el manejo contractual en el cargue de la documentación en el campo de información que se carga por parte de los proveedores en el “Plan de Pagos”, del numeral 7 Ejecución del Contrato, de la plataforma SECOP II, de manera previa a la aprobación de la misma en el sistema y a la autorización de los respectivos pagos. Con lo anterior, se evidencia un cumplimiento del 100% respecto a la meta establecida.</t>
  </si>
  <si>
    <t>Se evidencia oficio con radicado E-01052-2023008100 Id. 179376 Id. 4 de diciembre de 2023, donde la Entidad solicitó a la Secretaria Distrital de Hacienda, concepto sobre el manejo de las compras de las puertas que hacen parte de las estaciones de bomberos (Contrato 424 de 2019) y que las mismas hacen parte del parque inmobiliario que está a nombre del DADEP.</t>
  </si>
  <si>
    <t>No se evidencian soportes para el análisis que hace parte de la acción establecida. Es importante mencionar que el Oficio y de acuerdo con lo observado lo tiene para dar respuesta la Dirección Distrital de Contabilidad de la Secretaria Distrital de Hacienda, se recomienda realizar la gestión con el profesional que tiene asignado la Unidad con la Dirección Distrital de Contabilidad con el fin de poder agilizar la gestión, respecto al registro correspondiente,  la actualización de procedimientos si lo amerita y cumplimiento de la acción producto de la desviación detectada por el ente de control.</t>
  </si>
  <si>
    <t>Se observación la invitación por teams del 14 de diciembre de 2023, sobre la liquidación del contrato 470 de 2018, sin tener evidenciar de la grabación de la reunión. Con lo anterior, se observa un avance del 20% respecto a las acciones y metas establecidas.</t>
  </si>
  <si>
    <t xml:space="preserve">No se presentaron evidencias para el presente seguimiento. </t>
  </si>
  <si>
    <t xml:space="preserve">Con respecto al contrato 535 de 2023, éste tuvo una sesión a la cual se le realizaron las respectivas verificaciones como se puede observar en los pantallazos adjuntos.
Por otra parte en el periodo del 1 de octubre al 31 de diciembre se realizaron 7 contratos a los cuales se les realizó la verificación documental tanto por parte de de la SGR como por parte de la OAJ </t>
  </si>
  <si>
    <t>Con respecto a las fechas de cubrimiento de la ARL, una vez se revisa y se detecta  la no  cobertura hasta la finalización inicial del contrato se hace el reporte a la Subdirección de Talento Humano como se puede observar en el caso del contrato 467 y se queda a la espera de la gestión respectiva por el área en cuestión; por otra parte, se anexan las ARL de los 7 contratos realizados en el último trimestre de 2023, ls cuales concuerdancon las fechas de inicio y finalización de los mismos.</t>
  </si>
  <si>
    <t>Se envía el correo a toda la SGR con asunto "SOCIALIZACIÓN MANUAL DE CONTRATACIÓN Y OBSERVACIONES A TENER EN CUENTA." en donde se socializa la versión vigente del manual de contratación y se hacen recomendaciones puntuales sobre la expedición de la declaración de Bienes y rentas y registro de conflicto de intereses  SIGEP, fechas de la ARL y la ampliación de las garantías.</t>
  </si>
  <si>
    <t>Se realizó la revisión documental del contrato en las fechas 19 y 23 de enero de 2024, una vez terminada su ejecución y se encía al área jurídica para iniciar el proceso de liquidación.</t>
  </si>
  <si>
    <t xml:space="preserve">En el periodo del 1 de octubre al 31 de diciembre se realizaron 7 contratos a los cuales se les realizó la verificación documental tanto por parte de de la SGR como por parte de la OAJ </t>
  </si>
  <si>
    <t>Se realiza la revisión del procedimiento punto por punto y se genera el cronograma de seguimiento con cada una de las acciones del mismo y responsable, dentro de las conclusiones se indica que éste procedimiento debe estar a caergo de la Subdirección Operativa por competencia.</t>
  </si>
  <si>
    <t>Una vez revisadas las evidencias presentadas se identifica el cumplimiento de la acción propuesta para mitigar el hallazgo</t>
  </si>
  <si>
    <t>Camilo Caicedo</t>
  </si>
  <si>
    <t>Una vez verificadas las evidencias presentadas se identifica el cumplimiento de la acción</t>
  </si>
  <si>
    <t>Una vez revisadas las evidencias presentadas y los documentos digitales en el SECOP II de los 07 contratos relacionados se evidencia que se esta cumpliendo con la adecuada organización de la gestión documental, por lo cual se observa el cumplimiento de la acción</t>
  </si>
  <si>
    <t>se hace un análisis de los desarrollos de los diferentes contratos, tanto en cantidades como en costos de los diferentes contrartos que se han manejado, de esos análisis se han determinado la necesidad de estalecer unas temporalidades altas como bajas, se recomienda la revisión de las competencias dadas a Bomberos con relación al Decreto 360 de 2018, enespecial el artículo 21, máxime cuanto e Ministerio del Interior reglamentó la Ley 2224 de 2022 através del Decreto 2174 de 2023, donde establece unas funciones a las diferentes entidades que tienen que ver con el tema de pirotecnia , especialmente con lo que tiene que ver con manipulación, transporte, almacenamiento y disposición final de los materiales incautados por las autoridades y con relación al Fondo Prevenir es vivir liderada por el Ministerio de Salud</t>
  </si>
  <si>
    <t>Se realizó verificación del expediente del contrato 443 de 2022 tanto en el SECOP como en la carpeta física, se envió al área jurídica la solicitud de liquidación con el ID 182748</t>
  </si>
  <si>
    <t xml:space="preserve">1. Acta de reunió  del 19 d diciembre de 2023 para denidir las tareas para avanzar en el cumplimiento de las acciones.
2.  Archivo excel con borrador de la nueva estructura del procedimiento de servicio a la ciudadanía
3. Borrador procedimiento de servicio a la ciudadanìa </t>
  </si>
  <si>
    <t>Una vez revisadas las evidencias se identifica que la acción tiene un cumplimiento del 50% teniendo en cuenta que aun falta aprobar y publicar el procedimiento de servicio al ciudadano</t>
  </si>
  <si>
    <t>Una vez revisadas las evidencias se identifica que la acción tiene dos actividades, en la primer actividad se identifica que aun falta aprobar y publicar el procedimiento de servicio al ciudadano, en cuanto a la segunda actividad se encuentra pendiente la publicación del procedimiento de Concepto Técnico</t>
  </si>
  <si>
    <t xml:space="preserve">1. Memorando radicado I-00643-2023018929-UAECOB Id: 178210, solicitud ampliacion.
2. Correo solicitud ampliacion a control interno. </t>
  </si>
  <si>
    <t xml:space="preserve">1. Acta de reunión y plan interno de capacitación 2023, con el equipo UARBO. Donde se establecieron responsabilidades respecto a la ejecución del plan interno de capacitación del equipo. 
2. Memorando radicado I-00643-2023018929-UAECOB Id: 178210, solicitud ampliacion.
3. Correo solicitud ampliacion a control interno. 
</t>
  </si>
  <si>
    <t>1, Para este seguimiento no se presentó evidencia nueva, por lo tanto, se evaluó con la anterior, evidenciando el cumplimiento de la acción propuesta y la meta estabelcida.</t>
  </si>
  <si>
    <t xml:space="preserve">1, Lista de chequeo GJ-PR02-FT18  Lista de chequeo prestación de servicios profesionales.
2. Registro de los contratistas en la plataforma sigep como requisito.  </t>
  </si>
  <si>
    <t xml:space="preserve">1. Para el cierre del mes de dicimebre no se habian presentado cuentas de cobro con cesion. </t>
  </si>
  <si>
    <t>1.  Pantallazo de los correos eletrocnicos de los meses de noviembre, dicimebre y enero de reporte de actualización de la información del personal de planta en la plataforma SIDEAP.
2. Pantallazo del SIDEAP, donde se puede validar el reporte de manera oportuna, noviembre, diciembre y enero.</t>
  </si>
  <si>
    <t>1, Se realizo el cargue del informe de supervision de Junio. 
2, Se realizo el cargue de soportes de los meses de agosto - septiembre. La informacion puede ser verificada en el SECOP II cto. 504-2022</t>
  </si>
  <si>
    <t>1. Matriz con el estado de cada una de las incapacidades indicando su estado y/o causal de depuración</t>
  </si>
  <si>
    <t xml:space="preserve">1. Matriz 2015-2019 especificando causal de depuración. 
2. Carpeta con los expedientes organizados.
3.  Resolucion 990-2023. 
4. Manual cobro coactivo 
</t>
  </si>
  <si>
    <t>1. Correo Resolucion 3077 - A SST distrital.
2. Correo de bomberos a ministerio del trabajo.
3. Solicitud concepto juridico frente a la aplicación e implementacion de la resolucion 3077 de 2022.
4. Solicitud al dr. Jaime Arias para revion hallazgo resolucion 3077 de 2022.</t>
  </si>
  <si>
    <t>1. Concepto Técnico Favorable emitido por el DASCD en julio de 2022, donde avalan la modificación de los Manuales de Funciones incluyendo el PE código 222 grado 26 de SyST.
2.Resolución Anexo del concepto, se encuentra en la página 77.</t>
  </si>
  <si>
    <t>1. Plan Operativo 2024</t>
  </si>
  <si>
    <t>1. Informe de mediciones estaciones B1,B2,B3,B4,B5,B6,B7,B8,B9,B10,B11,B12,B13,B14,B15,B16,B17.
2. Infome mediciones edificio comando.</t>
  </si>
  <si>
    <t>1. Matriz de accidentalidad</t>
  </si>
  <si>
    <t>1. Cicular No. 0093 de 2023 donde acalaran fechas de presentacion del registro anual de autoevaluaciones y planes de mejoramiento de SG-SST.</t>
  </si>
  <si>
    <t>1. Informe inspecciones locativas B1,B2,B3,B4,B5,B6,B7,B8,B9,B10,B11,B12,B13,B14,B15,B16,B17.
2. Matriz de condiciones inseguras SGC</t>
  </si>
  <si>
    <t>1. Reiteracion Solicitud cumplimiento de obligaciones.
2. Solicitud cumplimineto obligaciones.
3. Manual Uso de Lavadoras.
4. Visitas estaciones.</t>
  </si>
  <si>
    <t>La Subdirección de Gestión Corporativa responde lo siguiente: "Se evidencia correo electrónico a diferentes empresas donde se solicita cotización marcación laser de activos fijos UAECOB, con fecha del 3 de diciembre 2023.
Se evidencia respuesta por parte de HGPROMOCIONALES HECTOR GOMEZ del 4 de diciembre".
Mediante correo electrònico del 8 de febrero de 2023, la Subdirecciòn responde lo siguiente: "Se realiza un análisis de mercado de las alternativas para la identificación de las cámaras térmicas de uso de la entidad, de modo que se pueda evitar la caída o desprendimiento de la identificación, para lo cual se solicitó el 3 de diciembre de 2023, por medio de correo electrónico cotización a 10 empresas especializadas en marcación de elementos, en consecuencia, la empresa HGPROMOCIONALES, dio respuesta con la opción de marcación laser, de la siguiente manera:
Buenso dias, 
Si se puede marcar a laser y el color de la marca lo da el material
la marca de cada pieza le sale a $ 9000 + iva".</t>
  </si>
  <si>
    <t>Con las actualizaciones de los procedimientos publicados en la página web, se observa un cumplimiento del 100% respecto a las acciones establecidas.</t>
  </si>
  <si>
    <t>De acuerdo con lo soportado por la Subdirección de Gestión Corporativa, para el presente seguimiento la Subdirección de Gestión Humana, no presentó reportes para el presente seguimiento. Se evidencia un cumplimiento del 100% respecto a las acciones establecidas. Se recomienda que se tenga un seguimiento mensual para que se siga cumpliendo con estas acciones, con el fin de evitar que la desviación se vuelva a presentar.
Con las evidencias aportadas por parte de la Subdirección de Gestión Corporativa, de los bienes de los exfuncionarios que hacen parte del hallazgo, fueron reportados a Control Disciplinario Interno.</t>
  </si>
  <si>
    <t>Se observan correos electrónicos de fecha 3 de diciembre de 2023, para el estudio de mercado, enviados a 4 empresas, solicitando el valor de la placa para los bienes objeto del hallazgo. El 4 de diciembre de 2023, solamente responde 1 sola empresa describiendo el valor de una placa en laser para ese tipo de elemento y de acuerdo con lo soportado en el análisis realizado por la Subdirección de Gestión Corporativa, se observa un cumplimiento del 100% respecto a la acción establecida.</t>
  </si>
  <si>
    <t>Teniendo en cuenta la Resolución 20223040040595 de 2022, se actualizo el plan de seguridad vial considerando los 24 pasos que esta solicita para su implementación, para lo cual se requiere de la participación de las diferentes areas, para tal fin se construyo documento del plan el cual se encuentra en la siguiente ruta. https://bomberosbog.sharepoint.com/:f:/s/SUBDIRECCINLOGISTICA/EsZiOo_kyBVNr-gR2O-JOAYBg8Pv-Nm8ZzO_-rHMQwnjKA?e=Cpjv61</t>
  </si>
  <si>
    <t xml:space="preserve">Teniendo en cuenta el plan de trabajo de las subdirección logistica a la fecha se han realizado xx seguimientos a la ejecución del Plan estrategico de seguridad vial cuya ruta de acceso se encuentra en el siguiente link. </t>
  </si>
  <si>
    <t>No se presento evidencia</t>
  </si>
  <si>
    <t>1. Teniendo en cuenta la observación generada se realizó la solicitud de la modificación de la meta conforme con el memorando con ID 175271, el cual se evidencia en la siguiente ruta de acceso https://bomberosbog.sharepoint.com/:f:/s/SUBDIRECCINLOGISTICA/Enht_eQu-7BKjWii5aq6I8QBUb6fHUXt8Lj2Fpnwpy1NUA?e=JhaGGi
Por lo anterior se reitera el cumplimiento de la acción a traves de las siguientes actividades:
1. Se cuenta con los informes de ejecución mensual, en los cuales se indica el % de cumplimiento de los contratos y se hace seguimiento de las obligaciones establecidas en el contrato, lo cual es equivalente a la matriz mencionada, lo anterior se evidencia en las carpetas de proveedores- subcarpeta de ejecución de cada contrato de la subdirección, de acuerdo con el siguiente link. https://bomberosbog.sharepoint.com/:f:/s/SUBDIRECCINLOGISTICA/EhRKHdEy80FGqe9jkh_K3xoB9OduPercczqzWYCWTDtVUQ?e=AMpvKB
2. Para las obligaciones de SG-SST y ambiental se cuenta con una matriz de seguimiento por contrato, lo cual se evidencia en el siguiente link. https://bomberosbog.sharepoint.com/:f:/s/SUBDIRECCINLOGISTICA/Enht_eQu-7BKjWii5aq6I8QBUb6fHUXt8Lj2Fpnwpy1NUA?e=QQpCPr</t>
  </si>
  <si>
    <t>Teniendo en cuenta la observación generada se realizó la solicitud de la modificación de la meta conforme con el memorando ID 175271, lo cual se evidencia en la siguiente ruta de acceso https://bomberosbog.sharepoint.com/:f:/s/SUBDIRECCINLOGISTICA/Enht_eQu-7BKjWii5aq6I8QBUb6fHUXt8Lj2Fpnwpy1NUA?e=CALnPi
Así mismo, se reitera la ejecución de la actividad, la cual se evidencia en las actas existentes en el siguiente link. https://bomberosbog.sharepoint.com/:f:/s/SUBDIRECCINLOGISTICA/Enht_eQu-7BKjWii5aq6I8QBUb6fHUXt8Lj2Fpnwpy1NUA?e=DPZoXE</t>
  </si>
  <si>
    <t>Se adjunta información del seguimiento N° 3, en esta información se evidencian unos PDF que se llaman revisión archivo plano, al revisar ese documento se lograra identificar las correcciones que se solicitan a los archivo planos, adicional se adjuntaran los correo actualizados de las nuevas revisiones que se han realizado en el siguiente link:  https://bomberosbog.sharepoint.com/:f:/s/SUBDIRECCINLOGISTICA/EtDzq4AcFJFIikzSNSX7KPsBVyEKTSlYhUO5oLtR8I37jQ?e=CIHQT4</t>
  </si>
  <si>
    <t>Tal y como se indico en el memorando ID. 175271 punto 3, solicitamos, modificar la acción de realizar la actualización de los procedimientos GR-06 Y GR-26, por actualizar solo el procedimiento GR-26 ya que el GR06 no existe y es probable que en su momento se presentará un error de digitación
https://bomberosbog.sharepoint.com/:f:/s/SUBDIRECCINLOGISTICA/Em3lPEHSMOFPoY8SZotnG5YBE3RnNO8fYCE3CqcNvUSTwg?e=xeh0Uf</t>
  </si>
  <si>
    <t>Se adjunta carpeta con las evidencias de las actas de los comites realizadas posteriormente https://bomberosbog.sharepoint.com/:f:/s/SUBDIRECCINLOGISTICA/EqsAV1ndP05Io5XGMLvjYGUBVh5UtAmjgaCxSAgyVprDkw?e=IkqYy8</t>
  </si>
  <si>
    <t xml:space="preserve">Se adjunta link de la carpeta con las evidencias de las actas de reunión con el proveedor en el siguiente link: https://bomberosbog.sharepoint.com/:f:/s/SUBDIRECCINLOGISTICA/EtUwLGtQ7XBFjP_847X4YjEB5t5pXjz4Ik0792J-m9LpTg?e=qMUIod
</t>
  </si>
  <si>
    <t>Se realiza entrega de las purebas de ruta y salida a satisfacción en el siguiente link: https://bomberosbog.sharepoint.com/:f:/s/SUBDIRECCINLOGISTICA/Euj4N0528mFEm-WEMosgOScB_sltX88eLUS4Nk0LQ5fGsg?e=ZrkF7n</t>
  </si>
  <si>
    <t>Se proyectó propuesta de modificación de la Resolución 618 del 2021 del comité de vehículos, la cual se encuentra en proceso de aprobación de la Oficina Asesora Jurídica con ID. 373395, como se evidencia en el siguiente link         https://bomberosbog.sharepoint.com/:f:/s/SUBDIRECCINLOGISTICA/Ejtou66brRhFjmAP31YEA84BpdFh-s5YpAoiQgRZEFMRsg?e=ElMg6m</t>
  </si>
  <si>
    <t>Teniendo en cuenta la realidad de la operación, actualmente desde el equipo de parque automotor de la Subdirección Logistica se realiza seguimiento a las garantias a partir de la matriz de garantias y correos de soporte.
La matriz de seguimiento a garantias se puede evidenciar en el siguiente link: https://bomberosbog.sharepoint.com/:f:/s/SUBDIRECCINLOGISTICA/EkWkFq9k9GtAmRzkkFMV5ZIBuqzoQZWNfGEru9SfATE2xQ?e=Qe17Wx</t>
  </si>
  <si>
    <t>Se adjunta validador de cotizaciones actualizado a la fecha  con informe tecnico de los casos desde junio del 2023 al 31 de diciembre de 2023
Link de evidencias https://bomberosbog.sharepoint.com/:f:/s/SUBDIRECCINLOGISTICA/EkWkFq9k9GtAmRzkkFMV5ZIBuqzoQZWNfGEru9SfATE2xQ?e=Qe17Wx</t>
  </si>
  <si>
    <t>SIN EVIDENCIA</t>
  </si>
  <si>
    <t>Se organizaron  las 138 hojas de vida distribuidas 225 carpetas y se ha revisado la foliación y actualizado los folios faltantes con el fin de garantizar una mejor digitalización-  A la fecha se lleva un consolidado de 10 hojas de vida digitalizadas en forma correcta</t>
  </si>
  <si>
    <t xml:space="preserve">Con la revisión de los soportes de los informes de ejecución se hace revisión aleatorio de los soportes documentales y expedientes digitales y fisicos que se incluyen en el expediente. Estos se dejan como soportes en la carpeta de ejecución parte contractual de cada contrato </t>
  </si>
  <si>
    <t>Antes de suscribir las actas de inicio de los contratos bajo acuerdo marco se enlistan y revisan los requisitos especiales. Para esta vigencia se establecieron contratos por acuerdo marco para combustible el 019-2023 y de suministro de herramientas el cto 580-2023. https://bomberosbog.sharepoint.com/:f:/s/SUBDIRECCINLOGISTICA/EozQyMlHZoNJpkMgW9BQJX0Bqp4KzWK7ZdmG4ajn2N07iA?e=25L9RJ</t>
  </si>
  <si>
    <t>Hasta la fecha no se han realizados contratos de transporte por acuerdo marco</t>
  </si>
  <si>
    <t>Las compras de herramientas realizadas por el contrato 571-2022 ingresaron con entrada de Almacén y fueron plaqueteadas por el área de almacén</t>
  </si>
  <si>
    <t xml:space="preserve">2. Cuando se deba realizar la intervención de un equipo "mantenimiento", para que este pueda ser gestionado, se solicitará por el aplicativo de mesa de ayuda "LIA", que se envie previamente el registro fotográfico de la placa del equipo. ver link https://bomberosbog-my.sharepoint.com/:f:/r/personal/slombana_bomberosbogota_gov_co/Documents/A.%20GRUPO%20EQUIPO%20MENOR/PLANES%20DE%20MANTENIMIENTO/PLAN%20DE%20MANTENIMIENTO/Repositorio%20PCT/REPOSITORIO%20CONTROL%20INTERNO?csf=1&amp;web=1&amp;e=tZ2IEE
</t>
  </si>
  <si>
    <t>Se envio por correo la solicitud de ampliacion de plazo para criterio 1, el 17/11/2023 y en enero 2024, sin respuesta aun.</t>
  </si>
  <si>
    <t xml:space="preserve">2.	Se revisó el criterio ambiental #3 del contrato 434- 2022 encontrándose que este indica que "El contratista ...deberá remitir las fichas técnicas o informe en los cuales se evidencia el cumplimiento de la presente obligación al finalizar la ejecución contractual" y se radicó con ID 145777 (folio 258-260) la ficha técnica de productos envases y ficha técnica de recipientes de foil de aluminio para alimentos sin recubrimientos, por lo que no se requiere entregar informe. 
Para el criterio # 1 ".. y en los siete (7) días hábiles a partir del inicio del contrato deberá solicitar y realizar reunión con el área de Gestión Ambiental", esta reunión se está llevando a cabo con el proveedor y la ingeniera ambiental de la Subdirección
</t>
  </si>
  <si>
    <t>Con Gestion ambiental, se realizaron socializaciones a 4 contratistas y/o proveedores de subdireccion logisticaCriterios ambientales en One Drive de los siguientes contratos (346,573,425,408,531,449,580 y 581)</t>
  </si>
  <si>
    <t>No se presentò evidencia</t>
  </si>
  <si>
    <t xml:space="preserve">Se realiza informe mensual de entrega de suministros el cual contempla, la relacion y cantidad de entrega a las dependencias, y este se cruza con el inventario de suministros y las planillas de logistica.
Se revisan los inventarios de logistica y se valida vencimiento.
Se envia correo electrónico a las estaciones para que validen los suministros que de bioseguridad vencidos y los regresen a logistica para su disposición.
Evidencia en el link  https://acortar.link/Bup6v2
</t>
  </si>
  <si>
    <t>Se actualiza el procedimiento GR-P08 Logística para suministro en incidentes. con los requerimientos solicitados, el cual se encuentra publicado en el siguiente linkhttps://www.bomberosbogota.gov.co/transparencia/procesos/gestion-recursos</t>
  </si>
  <si>
    <t>Para este reporte no se cuenta con avance de la accion, se esta trabajando en desarrollar la estrategia para identificar el stock minimo</t>
  </si>
  <si>
    <t>se realizó recolección de elementos de bioseguridad vencidos, durante noviembre y diciembre de 2023, y se tramitó disposición final con el proveedor, Intercomercial Médica el 10/01/2024</t>
  </si>
  <si>
    <t>Los estudios previos para contratacion 2024 estan en desarrollo, estas clausulas se contemplaran una vez se adelante el proceso de contratación de la vigencia</t>
  </si>
  <si>
    <t>Se actualiza procedimiento GR-P08 Logistica para suministro en incidentes. con los requierimiento solicitados, el cual se encuentra publicado en el siguiente link. https://www.bomberosbogota.gov.co/transparencia/procesos/gestion-recursos</t>
  </si>
  <si>
    <t>2.	Se solicitó a gestión y desempeño la eliminación de este formato, se recibió confirmación de esta en enero 2024</t>
  </si>
  <si>
    <t>El procedimiento se encuentra en proceso de actualización, para el proximo seguimiento se reportará avance</t>
  </si>
  <si>
    <t>Se esta revisando el ajuste de los formatos, para el proximo seguimiento se reportará avance.</t>
  </si>
  <si>
    <t>Nos encontramos en la actualización y elabaración de los documentos relacionados.</t>
  </si>
  <si>
    <t>En el relevo de turno, se realiza la verificación de la minuta y dentro de la misma se firma la entrega y recepción de lo evidenciado.
La evidencia se encuentra en el siguiente link. https://bomberosbog.sharepoint.com/:f:/s/SUBDIRECCINLOGISTICA/EsbNEBVqpMRDjW3HmGFlyA8BwTiv41Kjcv6DFaMhbcfjXw?e=7L8mQ2</t>
  </si>
  <si>
    <t>No se reportó evidencia nueva, ya que en el anterior seguimiento se le había dado por cumplida, por lo que se reitera su cumplimiento</t>
  </si>
  <si>
    <t>De acuerdo a las evidencias aportadas en el link https://bomberosbog.sharepoint.com/sites/SUBDIRECCINLOGISTICA/Documentos%20compartidos/Forms/AllItems.aspx?id=%2Fsites%2FSUBDIRECCINLOGISTICA%2FDocumentos%20compartidos%2FGESTI%C3%93N%20y%20PLANEACI%C3%93N%20LOGISTICA%2FPLAN%20DE%20MEJORAMIENTO%2F10%2E%20Seguimiento%20C%2EI%2E%202024%2F1%2E%20Primer%20seguimiento%20CI%2FEvidencias%2FAuditoria%20de%20desempe%C3%B1o%20186%2D2022%203%2E3%2E1%2E1%2E4&amp;p=true&amp;ga=1, se observó la actualización del procedimiento GR-PR26, de acuerdo a la información suministrada por la referente del proceso el procedimiento GR06 no existe e informa que fue un error de digitación, se realizó una reunión con el jefe de la OCI y nuevamente se le explicó que estos requerimientos se debe realizar directamente al ente de control, así mismo compartió las resoluciones 26 de 2019 y 2023 para su conocimiento, para la OCI la acción está cumplida, sin embargo, será el ente de control quien lo avale, por eso seguirá en rojo.</t>
  </si>
  <si>
    <t>De acuerdo a las evidencias aportadas en el link https://bomberosbog.sharepoint.com/sites/SUBDIRECCINLOGISTICA/Documentos%20compartidos/Forms/AllItems.aspx?id=%2Fsites%2FSUBDIRECCINLOGISTICA%2FDocumentos%20compartidos%2FGESTI%C3%93N%20y%20PLANEACI%C3%93N%20LOGISTICA%2FPLAN%20DE%20MEJORAMIENTO%2F10%2E%20Seguimiento%20C%2EI%2E%202024%2F1%2E%20Primer%20seguimiento%20CI%2FEvidencias%2FAuditoria%20de%20desempe%C3%B1o%20186%2D2022%203%2E3%2E1%2E1%2E7&amp;p=true&amp;ga=1, Se observó la prueba de ruta y recibo de satisfacción para los arreglos (se hizo una muestra aleatoria) de  los mantenimientos de las máquinas ME37 con fecha del 02-06-2023, 09-06-2023, 20-06-2023, ME39 del 02-06-2023, URA01 del 21-06-2023, ME29 del 23-06-2023, ME20 del 23-06-2023 y ME40 del 05-06-2023   (Se anexó prueba de ruta y formato entrega de vehículo firmado que es el recibo de satisfacción)por lo anterior se observa el cumplimiento de la acción junto con la meta establecida</t>
  </si>
  <si>
    <t xml:space="preserve">Se evidenció base de datos para los contratos 380 y 573, en donde se lleva el seguimiento de las garantías de acuerdo a los diferentes mantenimientos, por lo que el 0,5 de la acción está cumplida; sin embargo, no se aportó el formato de ingreso a taller en donde se especifique si ingreso por garantía no, tal como lo dice la acción, por lo anterior no se observa el 100% de su cumplimiento, la acción se encuentra vencida, en el próximo seguimiento se verificará su cumplimiento con el formato en donde se evidencie esta casilla. </t>
  </si>
  <si>
    <t xml:space="preserve">De acuerdo a las evidencias aportadas, no se observó en el validar el campo en dónde se evidencie la justificación de los mantenimientos y por ende de los insumos requeridos, tal como lo dice la acción, por lo que no se observa avance, la acción se encuentra vencida, en el próximo seguimiento se verificara su cumplimiento del 100% con la inclusión de este campo en el validador. </t>
  </si>
  <si>
    <t>Se observa avance en la implementación de la acción; sin embargo, no se ha cumplido con la meta establecida de acuerdo al número de vehículos, la acción se encuentra vencida, en el próximo seguimiento se verificará el cumplimiento total de la acción.</t>
  </si>
  <si>
    <t xml:space="preserve">Se evidenció correo electrónico del 17-11-2023 al área ambiental solicitando la ampliación de los días hábiles, adicional se evidenció las actas de reunión de las diferentes socializaciones que se les ha dando a los contratistas sobre el PIGA, por lo que se observa el cumplimiento de la acción propuesta y la meta establecida </t>
  </si>
  <si>
    <t>De acuerdo con las evidencias aportadas se observó el cumplimiento de la acción junto con la meta establecida</t>
  </si>
  <si>
    <t xml:space="preserve">Se observó correo electrónico del 08-02-2024 solicitando al contratista del contrato 573 de 2022 el cargue de los pagos al Secop II, correo electrónico 18-10-2023 para el proveedor del contrato 449-2023, correo electrónico del 19-12-2023 del contrato 583-2022,l correo electrónico del 14-12-2023 del contrato 517-2022, por lo anterior se observa el cumplimiento de la acción propuesta </t>
  </si>
  <si>
    <t>Se observó borrador de estudios previos para el sector alimentación e hidración, en donde se observa algunas de estas clausulas, por lo que se evidencia avance en la acción establecida</t>
  </si>
  <si>
    <t>Se evidenció la actualización del documento " Plan Estratégico de Seguridad Vial GR-PL05-vigencia 25-01-2024, este mismo se encuentra publicado en la pagina web de la entidad. Por lo anterior se observa el cumplimiento de la acción propuesta y la meta establecida.</t>
  </si>
  <si>
    <t>se observó evidenció  el cumplimiento de la acción establecida junto con la meta, de acuerdo a las evidencias aportadas</t>
  </si>
  <si>
    <t>No se presentó evidencia nueva para reforzar la actividad No. 5,sin embargo, en el seguimiento anterior se dio por cumplida.</t>
  </si>
  <si>
    <t xml:space="preserve">se observó memorando ID 178210 del 2023-11-12 en donde se solicitó la ampliación de la fecha de terminación de la acción (27-12-2024) a la OCI, esto teniendo en cuenta que no se pudo realizar el proceso de selección del proveedor para realizar el curso, por lo que la OCI realizará la modificación entendiendo que son razones ajenas y que el proceso se realizó. </t>
  </si>
  <si>
    <t>Se observó el cumplimiento de la acción y de la meta establecida, adicional se corroboró con la líder del proceso quien informo que para el 2024 dentro del plan de capacitación PIC se programó dos capacitaciones de open y advance.</t>
  </si>
  <si>
    <t>Para este seguimiento no se presentó evidencia nueva, por lo tanto, se evaluó con la anterior, evidenciando el cumplimiento de la acción propuesta y la meta establecida.</t>
  </si>
  <si>
    <t>Se evidenció memorando ID:172571 a la OCI, solicitando la modificación, esta solicitud se debió hacer directamente a la contraloría, se realizó una reunión con la referente del proceso y se le explicó nuevamente que estas solicitudes se deben hacer directamente, la acción ya está vencida, sin embargo, y de acuerdo con las evidencias aportadas en el link https://bomberosbog.sharepoint.com/sites/SUBDIRECCINLOGISTICA/Documentos%20compartidos/Forms/AllItems.aspx?id=%2Fsites%2FSUBDIRECCINLOGISTICA%2FDocumentos%20compartidos%2FPROVEEDORES&amp;p=true&amp;ga=1 se observa los diferentes informes de ejecución y los seguimientos realizados con actas de reunión, memorandos, matrices, esto dependiendo el contrato, por lo que la acción se da por cumplida y también la meta por parte de la OCI, es importante mencionar que la solicitud de modificación de universo no se realizó a tiempo ante el ente de control, razón por la cual él será el que avale el cierre y su cumplimiento total, se reitera que estas solicitudes se deben hacer antes de que se venza las acciones y directamente al ente de control cuando, razón por la cual el jefe de la OCI comparte las dos resoluciones 36-2019 y 2023 de la contraloría para el conocimiento de la referente. la acción seguirá en rojo hasta tanto el ente de control avale las evidencias.</t>
  </si>
  <si>
    <t xml:space="preserve">Se evidenció actas de reunión de: Talleres del Norte "actualización aplicativo log+" del  16-01-2023, 07-05-2023,10-07-2023 10-07-2023 y  15-09-2023, 15-11-2023  de Navitrans, por lo que la acción estaría cumplida de acuerdo con las evidencias aportadas en el link https://bomberosbog.sharepoint.com/sites/SUBDIRECCINLOGISTICA/Documentos%20compartidos/Forms/AllItems.aspx?id=%2Fsites%2FSUBDIRECCINLOGISTICA%2FDocumentos%20compartidos%2FGESTI%C3%93N%20y%20PLANEACI%C3%93N%20LOGISTICA%2FPLAN%20DE%20MEJORAMIENTO%2F10%2E%20Seguimiento%20C%2EI%2E%202024%2F1%2E%20Primer%20seguimiento%20CI%2FEvidencias%2FAuditoria%20de%20desempe%C3%B1o%20186%2D2022%203%2E3%2E1%2E1%2E1&amp;p=true&amp;ga=1, también se  evidenció memorando ID:172571 a la OCI, solicitando la modificación del universo, sin embargo, esta solicitud se debió hacer directamente a la contraloría, se realizó una reunión con la referente del proceso y se le explicó nuevamente que estas solicitudes se deben hacer directamente al ente de control y el jefe OCI compartió las resoluciones 36 de 2019 y 2023 de la contraloría  para su conocimiento, la acción ya está vencida, es importante mencionar que seguirá en rojo hasta que el ente de control avale las evidencias.  </t>
  </si>
  <si>
    <t xml:space="preserve">Se evidenció correo electrónicos en el link https://bomberosbog.sharepoint.com/sites/SUBDIRECCINLOGISTICA/Documentos%20compartidos/Forms/AllItems.aspx?id=%2Fsites%2FSUBDIRECCINLOGISTICA%2FDocumentos%20compartidos%2FGESTI%C3%93N%20y%20PLANEACI%C3%93N%20LOGISTICA%2FPLAN%20DE%20MEJORAMIENTO%2F10%2E%20Seguimiento%20C%2EI%2E%202024%2F1%2E%20Primer%20seguimiento%20CI%2FEvidencias%2FAuditoria%20de%20desempe%C3%B1o%20186%2D2022%203%2E3%2E1%2E1%2E3&amp;p=true&amp;ga=1 del 17-08-2023, 29-09-2023, cto 380-2023, 13-12-2023, 12-01-2024, 29-09-2023 cto 441-2022 y cto 573-2023 del 23-11-2023, 28-12-2023, de acuerdo a las evidencias aportadas se evidencia el cumplimiento de la acción propuesta junto con la meta establecida. </t>
  </si>
  <si>
    <t>De acuerdo a las evidencias aportadas en el link https://bomberosbog.sharepoint.com/sites/SUBDIRECCINLOGISTICA/Documentos%20compartidos/Forms/AllItems.aspx?id=%2Fsites%2FSUBDIRECCINLOGISTICA%2FDocumentos%20compartidos%2FGESTI%C3%93N%20y%20PLANEACI%C3%93N%20LOGISTICA%2FPLAN%20DE%20MEJORAMIENTO%2F10%2E%20Seguimiento%20C%2EI%2E%202024%2F1%2E%20Primer%20seguimiento%20CI%2FEvidencias%2FAuditoria%20de%20desempe%C3%B1o%20186%2D2022%2D%203%2E3%2E1%2E1%2E5&amp;p=true&amp;ga=1, se observa las actas de reunión del comité de vehículos del 19-10-2023 y 6-12-2023 de manera virtual, po lo anterior se observa el cumplimiento de la acción propuesta junto con la meta establecida</t>
  </si>
  <si>
    <t>Se evidenció actas de reunión de: Talleres del Norte "actualización aplicativo log+" del  16-01-2023, 07-05-2023,10-07-2023 10-07-2023 y  15-09-2023, 15-11-2023  de Navitrans, por lo que la acción estaría cumplida de acuerdo con las evidencias aportadas en el link https://bomberosbog.sharepoint.com/sites/SUBDIRECCINLOGISTICA/Documentos%20compartidos/Forms/AllItems.aspx?id=%2Fsites%2FSUBDIRECCINLOGISTICA%2FDocumentos%20compartidos%2FGESTI%C3%93N%20y%20PLANEACI%C3%93N%20LOGISTICA%2FPLAN%20DE%20MEJORAMIENTO%2F10%2E%20Seguimiento%20C%2EI%2E%202024%2F1%2E%20Primer%20seguimiento%20CI%2FEvidencias%2FAuditoria%20de%20desempe%C3%B1o%20186%2D2022%203%2E3%2E1%2E1%2E1&amp;p=true&amp;ga=1</t>
  </si>
  <si>
    <t>Respecto a la primera acción, se evidencia acta del 3 de marzo de 2023, donde se deja consignado, que la Subdirección de Gestión Humana, en el área de SST están trabajando en la elaboración de un documento en donde se dará claridad a cada criterio para que se dé cumplimiento al mismo sin lugar a interpretaciones erróneas, de igual manera se plantea realizar una reunión al inicio de cada contrato junto con los contratistas externos con el fin de exponer y dar claridad del cumplimiento de los criterios SST en la ejecución de cada contrato del área de infraestructura, soportes verificados en el seguimiento del 23 de octubre de 2023.
Para la segunda acción, se evidencia actas del 3 y 11 de noviembre de 2023 firmadas por los lideres de los procesos de infraestructura de la Subdirección de Gestión Corporativa y los lideres de seguridad y salud en el trabajo de la Subdirección de Gestión Humana, donde se evaluaron los criterios en los estudios previos en los procesos de selección y en la etapa precontractual y contractual.
Para la tercera acción se evidenciaron los estudios previos para contratos de mínima cuantía, convocatoria pública, donde se observaron las condiciones y requisitos que se deben tener encuentra al elaborar un contrato, en temas de seguridad y salud en el trabajo. Con lo anterior, se observa un cumplimiento del 100% respecto a las acciones establecidas.</t>
  </si>
  <si>
    <t>Se evidencia borrador de la resolución la cual esta para aprobación por parte del área jurídica, en el próximo seguimiento se verificará el 100% del cumplimiento de la acción y de la meta establecida con la aprobación y publica, la acción se encuentra vencida</t>
  </si>
  <si>
    <t>No se presentó evidencia nueva, se le dio por cumplida en el seguimiento anterior</t>
  </si>
  <si>
    <t>Para este seguimiento no se aportó evidencia nueva, ya  en anterior seguimiento se le dio por cumplida.</t>
  </si>
  <si>
    <t xml:space="preserve">Se realizó una muestra aleatoria de las hojas de vida de los vehículos en físico y se evidenció que se encontraban organizadas y legibles los documentos, por lo que se evidencia el cumplimiento de la acción y la meta establecida </t>
  </si>
  <si>
    <t>Acción No.1, se evidencia la conciliación de bienes en bodega, en servicio y no explotados de los meses de septiembre de 2023, entre inventarios, almacén y contabilidad, repitiendo el mes de octubre y faltando los meses de noviembre y diciembre de 2023. Con lo anterior, se evalúan 4 conciliaciones de 6 formuladas.
Acción No. 2 Memorando con radicado  I-00643-2023012541-UAECOB Id: 166618 del 11 de julio de 2023 dirigido a la Oficina Asesora de Planeación, comunicando el hallazgo y solicitando intermediación con el proveedor de PCT para la subsanación de los problemas que se presentan en el aplicativo referente al módulo de almacén, inventarios y contabilidad, sin conocer a la fecha respuesta por parte de esa oficina, y los motivos de la causa raíz que originó el hallazgo.
Acción No. 4: Se evidencia  acta de inventarios del 28 de octubre de 2023, firmada por el contador y el responsable de inventarios de la Entidad, donde se realiza un seguimiento y verificación al procedimiento mensual de depreciaciones, para verificar la consistencia de los movimientos contables con la información que reporta almacén. Desde el punto de vista contable, el Contador informó que se realizaron las correcciones en algunos parámetros de cuentas de la interface de movimientos y expuso que realizará un ajuste de saldos al corte de octubre, conforme el reporte de Excel que arroje almacén.
Salvo un caso identificado, contabilidad pudo constatar que los movimientos de depreciación registrados a nivel de almacén coinciden con los movimientos registrados a nivel de contabilidad.
Concluyendo, que las  diferencias observadas, son arrastres de saldos de inicio de la vigencia.  De la acción anterior, se tenia previsto realizar 2 seguimientos, faltando 1 que será evaluado en el siguiente seguimiento. Con lo anterior, se observa un avance del 70% respecto a las acciones establecidas. Es importante mencionar que este hallazgo vencía el 31 de enero de 2024.</t>
  </si>
  <si>
    <t>Se evidencia base en Excel, con la depuración de las categorías de los bienes muebles que hacen parte del inventario de la Entidad, los cuales con corte al 31 de diciembre asciende a 23,395 elementos. Al realizar una muestra en la categoría de herramientas y accesorios se observa que aún existen elementos que hacen parte del activo, y  no se observan con valores depreciados. Asimismo, la acción comprende un envió a la Oficina Asesora de Planeación, informando los ajustes que hayan lugar, el cual no fue evidenciado. Con lo anterior, se observa un avance del 71% respecto a las acciones establecidas.</t>
  </si>
  <si>
    <t>Se observó que para las contrataciones de prestación de servicios de: Daisy Rudi  Ruano Rivera, Brigeet Karina Hernandez Rozo, Diana Milena Sánchez Pinzón y Claribel del Pilar Suarez  Castrillón se realizó el registro en el SIGEP, cumpliendo con la acción establecida y la meta propuesta.</t>
  </si>
  <si>
    <t>Se evidencia base en Excel con 122 contratos de vigencia 2023 de la subdirección de Gestión Corporativa, donde se observaron 9 contratos con novedades en las fechas de pólizas y ARL así:
Servicio al ciudadano: 6 contratos, se evidencia la subsanación, Subdirección Corporativa: 2 contratos, se evidencia subsanación y Gestión Documental: 2 contrato, se evidencia subsanación, con la emisión de las pólizas de cumplimiento y en las ARL de los contratos.</t>
  </si>
  <si>
    <t>No se presentó avance, teniendo en cuenta que en diciembre de 2023 no se realizó contratación con cesión, por lo que en el próximo seguimiento se verificará su cumplimiento.</t>
  </si>
  <si>
    <t>En este seguimiento no se presentó avance o inicio a la ejecución de la acción, por lo que en el próximo seguimiento se verificará su cumplimiento</t>
  </si>
  <si>
    <t>Una vez revisadas las evidencias, se identifica que mediante correo electrónico del 26 de diciembre se envió correo al equipo de la SGR la socialización del Manual de Contratación dando cumplimiento a la acción implementada para mitigar el hallazgo</t>
  </si>
  <si>
    <t>Una vez verificadas las evidencias presentadas se identifica el cumplimiento de la acción, sin embargo quedara pendiente cerrar esta acción hasta que se evidencie la liquidación del contrato la cual será verificada en el próximo seguimiento.</t>
  </si>
  <si>
    <t>De acuerdo a las evidencias reportadas se observa el cumplimiento de las dos acciones propuestas, sin embrago, el universo quedo  3 actividades( por error de digitación), en el seguimiento pasado se dejó la observación pero la subdirección no realizó la solicitud de modificación, sin embargo desde control interno se le da por cumplida, ya que las evidencias dan muestra de ese cumplimiento.</t>
  </si>
  <si>
    <t xml:space="preserve">Se evidencia imágenes de las cámaras térmicas, identificadas con número de placas, legibles. Para el próximo seguimiento, se verificará la evidencia con el control de firmas mencionado por la líder del proceso. </t>
  </si>
  <si>
    <t>Se evidencia 3 piezas comunicativas socializadas mediante correo institucional, en el Hidrante de la Entidad, con algunos tips importantes que se deben tener en cuenta para realizar el traslado de bienes y toma física. Es importante mencionar que el hallazgo fue establecido por la falta de las placas en la cámaras térmicas. Con lo anterior, se recomienda que la sensibilización este direccionada a eso. Asimismo se observa un avance del 27% respecto a la acción establecida.</t>
  </si>
  <si>
    <t>Se observan las matrices creadas para hacer seguimiento a la publicación de los documentos contractuales y a la aprobación de los pagos de los procesos a cargo de la OAP, han venido cumpliendo con la acción propuesta, en el próximo seguimiento se verificará la efectiva de la acción de mejora y se tomara como muestra contratos del 2024 .</t>
  </si>
  <si>
    <t xml:space="preserve">Se evidencia en el formato de “Estudios previos contratación directa de prestación de servicios profesionales y/o de apoyo a la gestión” Código: GJ-PR02-FT17 versión: 05 vigencia: 11/01/2024, en la descripción de la necesidad que se pretende satisfacer en el presente proceso de selección se indica: “Desde esta perspectiva, para la ejecución de este proyecto se requiere contratar (Describir el perfil de la persona a contratar y justificar en detalle porque se requiere su contratación, así como la indicación en términos cualitativos y cuantitativos que soporten la inexistencia o insuficiencia del personal que se requiere contratar y los servicios o necesidades que se deben atender para contratar la persona)”, documento que se encuentra cargado dentro de los formatos del proceso Gestión Jurídica 
</t>
  </si>
  <si>
    <t>Se evidenció como avance estudios previos para el contrato de combustible, como parte del cumplimiento de la acción en el próximo seguimiento se verificará con otros contratos esta lista de verificación.</t>
  </si>
  <si>
    <t>de acuerdo con la acción propuesta no se ha generado ningún contrato por acuerdo marco a la fecha del seguimiento, por lo que no se pudo evidenciar avance o cumplimiento de la misma. Fecha de inicio posterior a la fecha del seguimiento (06-02-2024)</t>
  </si>
  <si>
    <t>De acuerdo a las evidencias aportadas y a lo registrado en la plataforma SECOP II,(vista el 01-02-2024) se observó el cargue de la información legible del contrato 504-2022, por lo que se evidencia el cumplimiento de la acción propuesta y de la meta establecida</t>
  </si>
  <si>
    <t>Una vez verificadas las evidencias presentadas, se identifican 4 mesas de trabajo realizadas en donde se desarrollaron análisis de precios y características técnicas mas detalladas y así poder subsanar el hallazgo identificado. Por lo anterior se identifica el cumplimiento de la acción</t>
  </si>
  <si>
    <t>Se evidencia 3 piezas comunicativas socializadas mediante correo institucional, y en el Hidrante de la Entidad, con algunos tips importantes que se deben tener en cuenta para realizar el traslado de bienes y toma física.  Con lo anterio9r, se observa un cumplimiento del 100% respecto a la acción establecida.</t>
  </si>
  <si>
    <t>Una vez verificadas las evidencias presentadas se identifican acta de reunión del 16 de enero de 2024 en donde se verificaron los documentos del contrato 443 de 2022 y de igual forma se identifica memorando I-00643-2024000563 del 12 de enero de 2024 donde se solicita la liquidación del contrato, por lo cual se espera que para el próximo seguimiento el contrato se encuentre liquidado y así poder analizar el cumplimiento total de la acción</t>
  </si>
  <si>
    <t>se observó los formatos entradas de almacén con fecha del 1-02-2023, 18-04-2023 y 21-04-2023, por lo anterior se observó avance en la implementación de la acción, en el próximo seguimiento se realizará otra muestra para verificar su efectividad.</t>
  </si>
  <si>
    <t>De acuerdo con las evidencias aportadas se observó formato único de mantenimiento de equipo menor de los equipos con placa: 27880, 4700054,4801419 y 39655, adicional se observó pantallazo del PCT en donde se evidenció el numero de la placa, por lo anterior se observa avance en la acción establecida, en el próximo seguimiento se hará una muestra aleatoria para verificar su efectividad.</t>
  </si>
  <si>
    <t>Se evidenció avance en la elaboración de la matriz consolidado en donde se registra los cobros de las incapacidades, se recomienda diligenciar todos los campos,  adicional a esto se observa los radicado a las diferentes EPS con sus incapacidades, en el próximo seguimiento se verificará su efectividad y avance con la matriz inicial y la que se revise el momento del seguimiento.</t>
  </si>
  <si>
    <t>Se evidencia oficio No. E-01052-2023006952-UAECOB Id: 175115 del 19 de octubre de 2023, donde se solicitó al contratista la actualización de la póliza de seguros (Contrato 470 de 2018) y al  contrato 337 de 2019 de interventoría, con radicado E-01052-2023008022-UAECOB Id: 179000 del 30 de noviembre de 2023, donde se solicitó el estado d ela obra del contrato 470 de 2018. Con lo anterior se observa un avance del 80% respecto a las acciones y metas establecidas. Es importante mencionar que la meta describe la liquidación, con el fin de poder realizar el traslado al DADEP y poder depurar la cuenta contable 1615-Construcciones en curso, objeto de la desviación.</t>
  </si>
  <si>
    <t>La acción inicio el 10 de octubre de 2023 y terminó el 31 de diciembre de 2023, las conciliaciones a evaluar son: Octubre, noviembre y diciembre de 2023, donde se evidencio solamente la conciliación del mes de octubre de 2023, sin el soporte del archivo de inventarios con el fin de cotejar los datos descritos. Se anexaron evidencias de los meses de julio, agosto y septiembre de 2023 que no hacen parte del periodo de la acción. Con lo anterior, se observa un avance del 33% respecto a la acción y meta establecida. Asimismo, a la fecha del seguimiento la acción se encuentra vencida.</t>
  </si>
  <si>
    <t>El hallazgo hace referencia 821 elementos catalogados como inservibles, en valores están detallados en $1.702.005.934 del activo y $438.689.005. del gasto. La meta describe "Depurar el 60% de los elementos identificados como inservibles", lo que equivale a 493 bienes. Asimismo los bienes inservibles fueron observados por el ente de control en los siguientes rubros contables: 1675 $1.512.109.517, 1655 $79.415.365, 1670 $39.038.229 y 1665 $71.442.823. Al analizar la resolución 1684 del 29 de diciembre de 2023, describe que fueron de baja 610 bienes detallando , 556 del gasto y 54 del activo, teniendo en cuenta que esta resolución tiene categorías de bienes que no hacen parte del hallazgo establecido. Por lo anterior, se recomienda verificar cuales fueron lo bienes identificados en el hallazgo, con el fin de realizar la depuración por categorías correspondiente. Para el presente seguimiento se observa un avance del 17% respecto a la acción y meta establecida.</t>
  </si>
  <si>
    <t xml:space="preserve">Se evidencia reporte Excel diciembre 2023del SIPROJ al respecto informa la Oficina Jurídica que se realizó seguimiento entre la firma y Subdirección Corporativa, por lo que se recomienda dejar constancia de las revisiones trimestrales en actas de reunión. </t>
  </si>
  <si>
    <t xml:space="preserve">Se evidencia acta de reunión del 11 de diciembre de 2023 donde se revisa el procedimiento de hidrantes, y también se evidencia el cronograma de trabajo para revisión y seguimiento de las actividades asociadas al procedimiento, identificando que la acción se encuentra al día con el corte del seguimiento. </t>
  </si>
  <si>
    <t>De acuerdo a la acción propuesta se observa el cumplimiento de la misma junto con su meta, así mismo y de acuerdo al comunicado ID: 172260 del 2023-09-17, se observa que si se tiene conocimiento frente a las diferentes líneas que contempla el plan nacional de SST y su soporte frente a cada una, que finalmente dentro de la auditoría era lo que se quería verificar, por lo que se recomienda seguir alineado los procesos y los conocimientos frente a la normativa en todo lo relacionado al SG-SST</t>
  </si>
  <si>
    <t>Se observó avance con el  radicado No. 2-2022-1277 del 11/07/2022 con el concepto de favorable por parte del Departamento Administrativo del Servicio Civil Distrital  y se observa borrador de la resolución con los ajustes. En el próximo seguimiento se verificará su efectividad con la resolución aprobada y publicada en la página web de la entidad.</t>
  </si>
  <si>
    <t>De acuerdo a las acciones propuestas no se evidenció avance, la evidencia que se cargo ( plan operativo 2024)  no corresponde de acuerdo a lo descrito, en el próximo seguimiento se verificará el cumplimiento total, la acción se encuentra vencida</t>
  </si>
  <si>
    <t>De acuerdo con las evidencias aportadas se realizaron mediciones higiénicas en la vigencia 2023 a las 17 estaciones y al edificio comando, se observó los informes de cada una de las mediciones realizadas, por lo que se evidencia el cumplimiento de la acción establecida junto con la meta.</t>
  </si>
  <si>
    <t>Se evidenció la base de datos de accidentalidad, sin embargo no se observaron los soportes de las investigaciones realizadas para las vigencias 2022 y 2023 como parte del cumplimiento de la acción y la meta establecida, en el próximo seguimiento se verificará si avance con los soportes de las investigaciones de acuerdo a la base de datos.</t>
  </si>
  <si>
    <t>Se evidencia circular 0093 de 2023 de 18 de diciembre del 2023 en donde se amplia el plazo para el registro de la autoevaluación, por lo que en el próximo seguimiento se verificará el cumplimiento total de la acción junto con la meta establecida con el reporte de la autoevaluación.</t>
  </si>
  <si>
    <t>No se presentó avance.</t>
  </si>
  <si>
    <t>Se observó el informe de las inspecciones de infraestructura de las 17 estaciones , así mismo, se evidenció la matriz de condiciones inseguras GT-PR27-FT05, en donde se lleva el seguimiento de las diferentes condiciones por estación reportadas de su antes y su después, por lo que se evidencia el cumplimiento de la acción propuesta junto con la meta establecida.</t>
  </si>
  <si>
    <t>Se observó radicados ID: 172435 del 2023-09-19 y ID: 169508 del 2023-08-14 en donde se le solicita al contratista el cumplimiento de las obligaciones contractuales(entre esas el manual de uso de las lavadoras), el manual y las visitas realizadas a las diferentes estaciones, por lo que se evidencia el cumplimiento de las acciones propuestas y la meta establecida.</t>
  </si>
  <si>
    <t xml:space="preserve">Se informa que para el periodo revisado únicamente se inicio la acción de repetición 2023-00327, al respecto se recomienda tener en cuenta la acción que se dispuso “Generar las alertas y seguimiento trimestralmente por correo electrónico de las actuaciones necesarias para la elaboración, argumentación y presentación de las acciones de repetición, siempre que haya lugar a estas”, para que en el próximo se cuente con evidencias de conformidad con la acción planteada. 
</t>
  </si>
  <si>
    <t xml:space="preserve">Se evidencia constancia de Secretaria Técnica del Comité de Conciliación donde se informa que se inició acción de repetición con ocasión al pago de las sentencias proferidas dentro del Proceso de Nulidad y Restablecimiento del Derecho 2017-00269. Al respecto se recomienda tener en cuenta la acción que se planteó “Remitir las fichas de conciliación y de Acción de Repetición dentro de los cinco (5) días hábiles previos a la citación al Comité de Conciliación, de acuerdo con lo establecido en artículo 21 y 22 de la Resolución 1644 de 2022 y realizar control de la actividad en cuadro de Excel”, para que en el próximo se cuente con evidencias de conformidad con la acción planteada. 
</t>
  </si>
  <si>
    <t>Acción No, 1:  Se evidencia acta del 9 de octubre de 2023, donde se  realizó la socialización y  recomendaciones de informe de seguimiento cuenta sentencias judiciales, aspectos relevantes manual de políticas contable y Aplicación de procedimientos relacionados con el área contable. (Reunión liderada por el contador de la Entidad el equipo contable).
Acción No. 2:  Se evidencia formato de conciliación, creado para realizar la conciliación de saldos reportados entre Siprojweb, Bogdata y libros auxiliares de contabilidad (PCT).
Acción No. 3: Se evidencia las conciliaciones de los meses de septiembre, octubre, noviembre y diciembre de 2023, con los soportes de libros auxiliares y los saldos arrojadas en Bogdata. Con lo anterior, se observa un cumplimiento del 100% respecto a las acciones meta establecida.</t>
  </si>
  <si>
    <t xml:space="preserve">Se observa evidencia de correo electrónico del 31 de diciembre de 2023, del envió del proyecto de la actualización del procedimiento de bajas y traslado de bienes por parte del líder del proceso, con el fin de realizar la revisión. </t>
  </si>
  <si>
    <t>Se observó que para los siguientes contratos 573 con fecha del 27-09-2023, 425 del 18-07-2023, 408 del 26-06-2023, 531 del 04-09-2023, 449 del 04-07-2023 en donde se socializó los criterios ambientales por parte del PIGA, adicional se observaron actas de reunión y correos electrónicos en donde se le hace seguimiento al cumplimiento de estos criterios, por lo anterior se evidencia el cumplimiento de la acción propuesta junto con la meta establecida.</t>
  </si>
  <si>
    <t>No se presentó evidencia de acuerdo al memorando ID:185098,  por lo que no se pudo observar su avance, se recomienda que para el próximo seguimiento se presenten las evidencias ya que de acuerdo con la fecha de inicio de la acción esta esta vencida. Fecha de inicio posterior a la fecha del seguimiento (06-02-2024)</t>
  </si>
  <si>
    <t>De acuerdo al link reportado en el memorando ID: 185098 https://acortar.link/Bup6v2, Se evidenció que la carpeta estaba vacía, es decir sin ninguna evidencia por lo que no se puede observar su avance o cumplimiento, se realizar un autocontrol para que se verifique que la información este cargada antes de ser remitida a los entes de control. Fecha de inicio posterior a la fecha del seguimiento (06-02-2024)</t>
  </si>
  <si>
    <t>Se evidenció procedimiento  GR-PR08-Vigencia 27-11-2023-versiòn 3 actualizado de acuerdo a la acción propuesta y a la meta, por lo que se observa su cumplimiento.</t>
  </si>
  <si>
    <t xml:space="preserve">No se presentó evidencia. Fecha de inicio posterior a la fecha del seguimiento (06-02-2024) </t>
  </si>
  <si>
    <t xml:space="preserve">De acuerdo  al memorando ID: 185098 se observó que en el link https://acortar.link/Bup6v2, la carpeta esta vacía, por lo que no se pudo verificar su avance o cumplimiento. Fecha de inicio posterior a la fecha del seguimiento (06-02-2024) </t>
  </si>
  <si>
    <t>Se evidenciò procedimiento  GR-PR08-Vigencia 27-11-2023-versiòn 3 actualizado de acuerdo a la acción propuesta y a la meta, por lo que se observa su cumplimiento.</t>
  </si>
  <si>
    <t>De acuerdo al correo electrónico del 12-01-2024, se observa la eliminación del formato Control y Seguimiento a Suministros  GR-PR08-FT02, por lo que se evidencia el cumplimiento de la acción establecida.</t>
  </si>
  <si>
    <t xml:space="preserve">De acuerdo a las evidencias aportadas se observa el cumplimiento de la acción propuesta y la meta establecida </t>
  </si>
  <si>
    <t>PRIMER SEGUIMIENTO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</si>
</sst>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8"/>
      <color theme="1"/>
      <name val="Calibri"/>
      <family val="2"/>
      <scheme val="minor"/>
    </font>
    <font>
      <sz val="7"/>
      <color theme="1"/>
      <name val="Calibri"/>
      <family val="2"/>
      <scheme val="minor"/>
    </font>
    <font>
      <b/>
      <sz val="7"/>
      <color theme="1"/>
      <name val="Calibri"/>
      <family val="2"/>
      <scheme val="minor"/>
    </font>
    <font>
      <b/>
      <sz val="7"/>
      <color theme="0"/>
      <name val="Calibri"/>
      <family val="2"/>
      <scheme val="minor"/>
    </font>
    <font>
      <b/>
      <sz val="6"/>
      <color theme="1"/>
      <name val="Calibri"/>
      <family val="2"/>
      <scheme val="minor"/>
    </font>
    <font>
      <sz val="11"/>
      <color theme="1"/>
      <name val="Calibri"/>
      <family val="2"/>
      <scheme val="minor"/>
    </font>
    <font>
      <b/>
      <sz val="7"/>
      <name val="Calibri"/>
      <family val="2"/>
      <scheme val="minor"/>
    </font>
    <font>
      <sz val="10"/>
      <name val="Arial"/>
      <family val="2"/>
    </font>
    <font>
      <sz val="6"/>
      <color theme="1"/>
      <name val="Calibri"/>
      <family val="2"/>
      <scheme val="minor"/>
    </font>
    <font>
      <sz val="7"/>
      <name val="Calibri"/>
      <family val="2"/>
      <scheme val="minor"/>
    </font>
    <font>
      <sz val="7"/>
      <color rgb="FF000000"/>
      <name val="Calibri"/>
      <family val="2"/>
      <scheme val="minor"/>
    </font>
    <font>
      <sz val="11"/>
      <color rgb="FFFF0000"/>
      <name val="Calibri"/>
      <family val="2"/>
      <scheme val="minor"/>
    </font>
    <font>
      <sz val="11"/>
      <name val="Calibri"/>
      <family val="2"/>
      <scheme val="minor"/>
    </font>
    <font>
      <sz val="8"/>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6600CC"/>
        <bgColor indexed="64"/>
      </patternFill>
    </fill>
    <fill>
      <patternFill patternType="solid">
        <fgColor rgb="FFFBE7FD"/>
        <bgColor indexed="64"/>
      </patternFill>
    </fill>
    <fill>
      <patternFill patternType="solid">
        <fgColor rgb="FF92D050"/>
        <bgColor indexed="64"/>
      </patternFill>
    </fill>
  </fills>
  <borders count="24">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right style="thin">
        <color indexed="64"/>
      </right>
      <top style="thin">
        <color theme="1" tint="0.499984740745262"/>
      </top>
      <bottom/>
      <diagonal/>
    </border>
    <border>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diagonal/>
    </border>
    <border>
      <left style="hair">
        <color rgb="FF000000"/>
      </left>
      <right style="hair">
        <color rgb="FF000000"/>
      </right>
      <top style="hair">
        <color rgb="FF000000"/>
      </top>
      <bottom/>
      <diagonal/>
    </border>
  </borders>
  <cellStyleXfs count="9">
    <xf numFmtId="0" fontId="0" fillId="0" borderId="0"/>
    <xf numFmtId="9" fontId="6"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6" fillId="0" borderId="0"/>
    <xf numFmtId="0" fontId="8" fillId="0" borderId="0"/>
  </cellStyleXfs>
  <cellXfs count="89">
    <xf numFmtId="0" fontId="0" fillId="0" borderId="0" xfId="0"/>
    <xf numFmtId="0" fontId="1" fillId="0" borderId="0" xfId="0" applyFont="1"/>
    <xf numFmtId="0" fontId="0" fillId="0" borderId="0" xfId="0" applyAlignment="1">
      <alignment horizontal="left"/>
    </xf>
    <xf numFmtId="0" fontId="2" fillId="0" borderId="0" xfId="0" applyFont="1"/>
    <xf numFmtId="0" fontId="2" fillId="0" borderId="0" xfId="0" applyFont="1" applyAlignment="1">
      <alignment horizont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xf>
    <xf numFmtId="0" fontId="2" fillId="3" borderId="20" xfId="0" applyFont="1" applyFill="1" applyBorder="1" applyAlignment="1">
      <alignment horizontal="center" vertical="center"/>
    </xf>
    <xf numFmtId="0" fontId="5" fillId="2" borderId="12" xfId="0" applyFont="1" applyFill="1" applyBorder="1" applyAlignment="1">
      <alignment horizontal="center" vertical="center" wrapText="1"/>
    </xf>
    <xf numFmtId="0" fontId="2" fillId="0" borderId="0" xfId="0" applyFont="1" applyAlignment="1">
      <alignment horizontal="left" vertical="top"/>
    </xf>
    <xf numFmtId="0" fontId="2" fillId="4" borderId="19"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5" borderId="19" xfId="0" applyFont="1" applyFill="1" applyBorder="1" applyAlignment="1">
      <alignment horizontal="left" vertical="center" wrapText="1"/>
    </xf>
    <xf numFmtId="0" fontId="2" fillId="5" borderId="19"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3" xfId="0" applyFont="1" applyFill="1" applyBorder="1" applyAlignment="1">
      <alignment horizontal="left" vertical="center" wrapText="1"/>
    </xf>
    <xf numFmtId="0" fontId="2" fillId="0" borderId="20" xfId="0" applyFont="1" applyBorder="1" applyAlignment="1">
      <alignment horizontal="center" vertical="center"/>
    </xf>
    <xf numFmtId="164" fontId="2" fillId="0" borderId="20" xfId="0" applyNumberFormat="1" applyFont="1" applyBorder="1" applyAlignment="1">
      <alignment horizontal="center" vertical="center"/>
    </xf>
    <xf numFmtId="164" fontId="2" fillId="0" borderId="21" xfId="0" applyNumberFormat="1" applyFont="1" applyBorder="1" applyAlignment="1">
      <alignment horizontal="center" vertical="center"/>
    </xf>
    <xf numFmtId="2" fontId="2" fillId="0" borderId="20" xfId="0" applyNumberFormat="1" applyFont="1" applyBorder="1" applyAlignment="1">
      <alignment horizontal="center" vertical="center"/>
    </xf>
    <xf numFmtId="9" fontId="2" fillId="0" borderId="20" xfId="1" applyFont="1" applyFill="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wrapText="1"/>
    </xf>
    <xf numFmtId="0" fontId="2" fillId="3" borderId="20" xfId="0" applyFont="1" applyFill="1" applyBorder="1" applyAlignment="1">
      <alignment horizontal="center" vertical="center" wrapText="1"/>
    </xf>
    <xf numFmtId="14" fontId="2" fillId="0" borderId="20"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0" xfId="0" applyFont="1" applyFill="1" applyAlignment="1">
      <alignment horizontal="center" vertical="center" wrapText="1"/>
    </xf>
    <xf numFmtId="0" fontId="4" fillId="7" borderId="19" xfId="0" applyFont="1" applyFill="1" applyBorder="1" applyAlignment="1">
      <alignment vertical="center" wrapText="1"/>
    </xf>
    <xf numFmtId="0" fontId="4" fillId="7" borderId="13"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0" fillId="9" borderId="0" xfId="0" applyFill="1"/>
    <xf numFmtId="0" fontId="0" fillId="9" borderId="0" xfId="0" applyFill="1" applyAlignment="1">
      <alignment horizontal="left"/>
    </xf>
    <xf numFmtId="0" fontId="2" fillId="9" borderId="0" xfId="0" applyFont="1" applyFill="1" applyAlignment="1">
      <alignment horizontal="left" vertical="top"/>
    </xf>
    <xf numFmtId="0" fontId="2" fillId="9" borderId="0" xfId="0" applyFont="1" applyFill="1"/>
    <xf numFmtId="0" fontId="2" fillId="9" borderId="0" xfId="0" applyFont="1" applyFill="1" applyAlignment="1">
      <alignment horizontal="center" vertical="center"/>
    </xf>
    <xf numFmtId="14" fontId="10" fillId="0" borderId="21" xfId="0" applyNumberFormat="1" applyFont="1" applyBorder="1" applyAlignment="1">
      <alignment horizontal="center" vertical="center" wrapText="1"/>
    </xf>
    <xf numFmtId="0" fontId="2" fillId="0" borderId="21" xfId="0" applyFont="1" applyFill="1" applyBorder="1" applyAlignment="1">
      <alignment horizontal="center" vertical="center" wrapText="1"/>
    </xf>
    <xf numFmtId="14" fontId="2" fillId="3" borderId="21" xfId="0" applyNumberFormat="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14" fontId="2" fillId="0" borderId="21" xfId="0" applyNumberFormat="1" applyFont="1" applyBorder="1" applyAlignment="1">
      <alignment horizontal="center" vertical="center" wrapText="1"/>
    </xf>
    <xf numFmtId="0" fontId="2"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14"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Fill="1" applyAlignment="1">
      <alignment horizontal="center" vertical="center" wrapText="1"/>
    </xf>
    <xf numFmtId="0" fontId="11" fillId="0" borderId="21" xfId="0" applyFont="1" applyBorder="1" applyAlignment="1">
      <alignment horizontal="center" vertical="center" wrapText="1"/>
    </xf>
    <xf numFmtId="0" fontId="11" fillId="0" borderId="0" xfId="0" applyFont="1" applyAlignment="1">
      <alignment horizontal="center" vertical="center" wrapText="1"/>
    </xf>
    <xf numFmtId="0" fontId="11" fillId="3" borderId="0" xfId="0" applyFont="1" applyFill="1" applyAlignment="1">
      <alignment horizontal="center" vertical="center" wrapText="1"/>
    </xf>
    <xf numFmtId="0" fontId="2" fillId="0" borderId="20" xfId="0" applyFont="1" applyFill="1" applyBorder="1" applyAlignment="1">
      <alignment horizontal="center"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3" fillId="6" borderId="1" xfId="0" applyFont="1" applyFill="1" applyBorder="1" applyAlignment="1">
      <alignment vertical="center"/>
    </xf>
    <xf numFmtId="0" fontId="3" fillId="6" borderId="2" xfId="0" applyFont="1" applyFill="1" applyBorder="1" applyAlignment="1">
      <alignment vertical="center"/>
    </xf>
    <xf numFmtId="0" fontId="3" fillId="6" borderId="3"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4" fillId="7" borderId="1" xfId="0" applyFont="1" applyFill="1" applyBorder="1" applyAlignment="1">
      <alignment vertical="center" wrapText="1"/>
    </xf>
    <xf numFmtId="0" fontId="4" fillId="7" borderId="2" xfId="0" applyFont="1" applyFill="1" applyBorder="1" applyAlignment="1">
      <alignment vertical="center" wrapText="1"/>
    </xf>
    <xf numFmtId="0" fontId="4" fillId="7" borderId="3" xfId="0" applyFont="1" applyFill="1" applyBorder="1" applyAlignment="1">
      <alignment vertical="center" wrapText="1"/>
    </xf>
    <xf numFmtId="0" fontId="4" fillId="7" borderId="2" xfId="0" applyFont="1" applyFill="1" applyBorder="1" applyAlignment="1">
      <alignment vertical="center"/>
    </xf>
    <xf numFmtId="0" fontId="3" fillId="6" borderId="6" xfId="0" applyFont="1" applyFill="1" applyBorder="1" applyAlignment="1">
      <alignment vertical="center" wrapText="1"/>
    </xf>
    <xf numFmtId="0" fontId="3" fillId="6" borderId="0" xfId="0" applyFont="1" applyFill="1" applyAlignment="1">
      <alignment vertical="center" wrapText="1"/>
    </xf>
    <xf numFmtId="0" fontId="3" fillId="6" borderId="22" xfId="0" applyFont="1" applyFill="1" applyBorder="1" applyAlignment="1">
      <alignment vertical="center" wrapText="1"/>
    </xf>
    <xf numFmtId="0" fontId="3" fillId="2" borderId="11" xfId="0" applyFont="1" applyFill="1" applyBorder="1" applyAlignment="1">
      <alignment vertical="center" wrapText="1"/>
    </xf>
    <xf numFmtId="0" fontId="3" fillId="2" borderId="13" xfId="0" applyFont="1" applyFill="1" applyBorder="1" applyAlignment="1">
      <alignment vertical="center"/>
    </xf>
    <xf numFmtId="0" fontId="3" fillId="2" borderId="13" xfId="0" applyFont="1" applyFill="1" applyBorder="1" applyAlignment="1">
      <alignment vertical="center" wrapText="1"/>
    </xf>
    <xf numFmtId="0" fontId="3" fillId="2" borderId="18" xfId="0" applyFont="1" applyFill="1" applyBorder="1" applyAlignment="1">
      <alignment vertical="center" wrapText="1"/>
    </xf>
    <xf numFmtId="0" fontId="3" fillId="2" borderId="9" xfId="0" applyFont="1" applyFill="1" applyBorder="1" applyAlignment="1">
      <alignment horizontal="center" vertical="center"/>
    </xf>
    <xf numFmtId="0" fontId="7" fillId="8" borderId="6" xfId="0" applyFont="1" applyFill="1" applyBorder="1" applyAlignment="1">
      <alignment vertical="center" wrapText="1"/>
    </xf>
    <xf numFmtId="0" fontId="7" fillId="8" borderId="17" xfId="0" applyFont="1" applyFill="1" applyBorder="1" applyAlignment="1">
      <alignment vertical="center" wrapText="1"/>
    </xf>
    <xf numFmtId="0" fontId="7" fillId="8" borderId="13" xfId="0" applyFont="1" applyFill="1" applyBorder="1" applyAlignment="1">
      <alignment vertical="center" wrapText="1"/>
    </xf>
    <xf numFmtId="0" fontId="7" fillId="8" borderId="18" xfId="0" applyFont="1" applyFill="1" applyBorder="1" applyAlignment="1">
      <alignment vertical="center" wrapText="1"/>
    </xf>
    <xf numFmtId="14" fontId="2" fillId="0" borderId="20" xfId="0" applyNumberFormat="1" applyFont="1" applyBorder="1" applyAlignment="1">
      <alignment horizontal="center" vertical="center"/>
    </xf>
    <xf numFmtId="14" fontId="2" fillId="0" borderId="20" xfId="0" applyNumberFormat="1" applyFont="1" applyFill="1" applyBorder="1" applyAlignment="1">
      <alignment horizontal="center" vertical="center"/>
    </xf>
    <xf numFmtId="14" fontId="2" fillId="0" borderId="21" xfId="0" applyNumberFormat="1" applyFont="1" applyBorder="1" applyAlignment="1">
      <alignment horizontal="center" vertical="center"/>
    </xf>
    <xf numFmtId="14" fontId="2" fillId="0" borderId="21" xfId="0" applyNumberFormat="1" applyFont="1" applyFill="1" applyBorder="1" applyAlignment="1">
      <alignment horizontal="center" vertical="center"/>
    </xf>
    <xf numFmtId="0" fontId="9" fillId="0" borderId="20" xfId="0" applyFont="1" applyBorder="1" applyAlignment="1">
      <alignment horizontal="center" vertical="center" wrapText="1"/>
    </xf>
  </cellXfs>
  <cellStyles count="9">
    <cellStyle name="Normal" xfId="0" builtinId="0"/>
    <cellStyle name="Normal 2" xfId="2"/>
    <cellStyle name="Normal 2 2" xfId="3"/>
    <cellStyle name="Normal 3" xfId="5"/>
    <cellStyle name="Normal 4" xfId="7"/>
    <cellStyle name="Normal 5" xfId="4"/>
    <cellStyle name="Normal 6" xfId="8"/>
    <cellStyle name="Porcentaje" xfId="1" builtinId="5"/>
    <cellStyle name="Porcentual 10" xfId="6"/>
  </cellStyles>
  <dxfs count="3">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6600CC"/>
      <color rgb="FFFBE7FD"/>
      <color rgb="FFF58B17"/>
      <color rgb="FFAD6B0B"/>
      <color rgb="FFFFFFFF"/>
      <color rgb="FFFF2D2D"/>
      <color rgb="FF1A8E9E"/>
      <color rgb="FFE5A793"/>
      <color rgb="FFCC99FF"/>
      <color rgb="FFFC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onilla/Downloads/Solicitud%20ACPM%20(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bonilla\Downloads\Copia%20de%20FOR-GI-04-01%20Solicitud%20ACPM%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bonilla\Downloads\Excel%20ACPM-OA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92.9\Ruta%20de%20la%20Calidad\Users\BIBI\Downloads\Copia%20de%20FOR-GI-04-01%20Solicitud%20ACP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caicedo\Downloads\Copia%20de%20FOR-GI-04-01%20Solicitud%20ACPM%20----%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caicedo\Downloads\FOR-GI-04-01%20Solicitud%20ACPM_Ajust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caicedo\Downloads\PLAN%20DE%20MEJORAMIENTO%20VF1%202023%20revisado%20mmpdic%20con%20ajuste%20fech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caicedo\Downloads\FOR-GI-04-01%20Solicitud%20ACPM%20-%20Contrataci&#243;n%20Direc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row r="2">
          <cell r="A2" t="str">
            <v xml:space="preserve">Conocimiento </v>
          </cell>
          <cell r="B2" t="str">
            <v>William Alfonso Tovar Segura</v>
          </cell>
        </row>
        <row r="3">
          <cell r="A3" t="str">
            <v>Dirección</v>
          </cell>
          <cell r="B3" t="str">
            <v>Diego Andrés Moreno Bedoya</v>
          </cell>
        </row>
        <row r="4">
          <cell r="A4" t="str">
            <v>Evaluación y Control</v>
          </cell>
          <cell r="B4" t="str">
            <v>Jaime Hernando Arias Patiño</v>
          </cell>
        </row>
        <row r="5">
          <cell r="A5" t="str">
            <v>Gestión Jurídica</v>
          </cell>
          <cell r="B5" t="str">
            <v>Mónica María Pérez Barragán</v>
          </cell>
        </row>
        <row r="6">
          <cell r="A6" t="str">
            <v>Gestión de Recursos</v>
          </cell>
          <cell r="B6" t="str">
            <v>Norma Cecilia Sánchez Sandino</v>
          </cell>
        </row>
        <row r="7">
          <cell r="A7" t="str">
            <v>Gestión tecnológica de la información y las comunicaciones</v>
          </cell>
          <cell r="B7" t="str">
            <v>Olga Soraida Silva Albarrán</v>
          </cell>
        </row>
        <row r="8">
          <cell r="A8" t="str">
            <v>Servicio al Ciudadano</v>
          </cell>
          <cell r="B8" t="str">
            <v>Amalín  Aiza Mahuad</v>
          </cell>
        </row>
        <row r="9">
          <cell r="A9" t="str">
            <v>Gestión Estratégica</v>
          </cell>
          <cell r="B9" t="str">
            <v>Olga Soraida Silva Albarrán</v>
          </cell>
        </row>
        <row r="10">
          <cell r="A10" t="str">
            <v>Gestión del Talento Humano</v>
          </cell>
          <cell r="B10" t="str">
            <v>Javier Ricardo Ballesteros Gutierrez</v>
          </cell>
        </row>
        <row r="11">
          <cell r="A11" t="str">
            <v>Manejo</v>
          </cell>
          <cell r="B11" t="str">
            <v>Paula Ximena Henao Escobar</v>
          </cell>
        </row>
        <row r="12">
          <cell r="A12" t="str">
            <v xml:space="preserve">Reducción </v>
          </cell>
          <cell r="B12" t="str">
            <v>William Alfonso Tovar Segura</v>
          </cell>
        </row>
        <row r="19">
          <cell r="A19" t="str">
            <v>DEPENDENCIA / ÁREA</v>
          </cell>
          <cell r="B19" t="str">
            <v>LÍDER DEPENDENCIA / ÁREA</v>
          </cell>
        </row>
        <row r="20">
          <cell r="A20" t="str">
            <v>Acuático</v>
          </cell>
          <cell r="B20" t="str">
            <v>Tte. Rodolfo Barrera Soto</v>
          </cell>
        </row>
        <row r="21">
          <cell r="A21" t="str">
            <v>Almacén</v>
          </cell>
          <cell r="B21" t="str">
            <v>Amalín Ariza Mahuad</v>
          </cell>
        </row>
        <row r="22">
          <cell r="A22" t="str">
            <v>Compras de consumo</v>
          </cell>
          <cell r="B22" t="str">
            <v>Amalín Ariza Mahuad</v>
          </cell>
        </row>
        <row r="23">
          <cell r="A23" t="str">
            <v>Contratación</v>
          </cell>
          <cell r="B23" t="str">
            <v>Mónica María Pérez Barragán</v>
          </cell>
        </row>
        <row r="24">
          <cell r="A24" t="str">
            <v>Dirección</v>
          </cell>
          <cell r="B24" t="str">
            <v>Diego Andrés Moreno Bedoya</v>
          </cell>
        </row>
        <row r="25">
          <cell r="A25" t="str">
            <v>Gestión del parque automotor y HEA</v>
          </cell>
          <cell r="B25" t="str">
            <v>Norma Cecilia Sánchez Sandino</v>
          </cell>
        </row>
        <row r="26">
          <cell r="A26" t="str">
            <v>Inventarios</v>
          </cell>
          <cell r="B26" t="str">
            <v>Amalín Ariza Mahuad</v>
          </cell>
        </row>
        <row r="27">
          <cell r="A27" t="str">
            <v>Investigación de incendios</v>
          </cell>
          <cell r="B27" t="str">
            <v>Tte. Luis Fernando Caicedo Neira</v>
          </cell>
        </row>
        <row r="28">
          <cell r="A28" t="str">
            <v>Oficina asesora de planeación</v>
          </cell>
          <cell r="B28" t="str">
            <v>Olga Soraida Silva Albarrán</v>
          </cell>
        </row>
        <row r="29">
          <cell r="A29" t="str">
            <v>Oficina asesora jurídica</v>
          </cell>
          <cell r="B29" t="str">
            <v>Mónica María Pérez Barragán</v>
          </cell>
        </row>
        <row r="30">
          <cell r="A30" t="str">
            <v>Oficina de control interno</v>
          </cell>
          <cell r="B30" t="str">
            <v>Jaime Hernando Arias Patiño</v>
          </cell>
        </row>
        <row r="31">
          <cell r="A31" t="str">
            <v>Prevención</v>
          </cell>
          <cell r="B31" t="str">
            <v>Carlos Alberto Espitia Virgüez</v>
          </cell>
        </row>
        <row r="32">
          <cell r="A32" t="str">
            <v>Programa canino</v>
          </cell>
          <cell r="B32" t="str">
            <v>Sgto. Roger Andrés Peña Guzmán</v>
          </cell>
        </row>
        <row r="33">
          <cell r="A33" t="str">
            <v>Rescate técnico</v>
          </cell>
          <cell r="B33" t="str">
            <v>Sgto. Fabio Sastoque</v>
          </cell>
        </row>
        <row r="34">
          <cell r="A34" t="str">
            <v>Seguros</v>
          </cell>
          <cell r="B34" t="str">
            <v>Amalín Ariza Mahuad</v>
          </cell>
        </row>
        <row r="35">
          <cell r="A35" t="str">
            <v>Sistema integrado de gestión</v>
          </cell>
          <cell r="B35" t="str">
            <v>Amalín Ariza Mahuad</v>
          </cell>
        </row>
        <row r="36">
          <cell r="A36" t="str">
            <v>Subdirección de gestión corporativa</v>
          </cell>
          <cell r="B36" t="str">
            <v>Amalín Ariza Mahuad</v>
          </cell>
        </row>
        <row r="37">
          <cell r="A37" t="str">
            <v>Subdirección de gestión del riesgo</v>
          </cell>
          <cell r="B37" t="str">
            <v>William Alfonso Tovar Segura</v>
          </cell>
        </row>
        <row r="38">
          <cell r="A38" t="str">
            <v>Subdirección de gestión humana</v>
          </cell>
          <cell r="B38" t="str">
            <v>Javier Ricardo Ballesteros Gutierrez</v>
          </cell>
        </row>
        <row r="39">
          <cell r="A39" t="str">
            <v>Subdirección logística</v>
          </cell>
          <cell r="B39" t="str">
            <v>Norma Cecilia Sánchez Sandino</v>
          </cell>
        </row>
        <row r="40">
          <cell r="A40" t="str">
            <v>Subdirección operativa</v>
          </cell>
          <cell r="B40" t="str">
            <v>Paula Ximena Henao Escobar</v>
          </cell>
        </row>
        <row r="41">
          <cell r="A41" t="str">
            <v>B1 - Chapinero</v>
          </cell>
          <cell r="B41" t="str">
            <v>Tte. Ciprian Bohorquez</v>
          </cell>
        </row>
        <row r="42">
          <cell r="A42" t="str">
            <v>B10 - Marichuela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row r="2">
          <cell r="A2" t="str">
            <v xml:space="preserve">Conocimiento </v>
          </cell>
          <cell r="B2" t="str">
            <v>William Alfonso Tovar Segura</v>
          </cell>
        </row>
        <row r="3">
          <cell r="A3" t="str">
            <v>Dirección</v>
          </cell>
          <cell r="B3" t="str">
            <v>Diego Andrés Moreno Bedoya</v>
          </cell>
        </row>
        <row r="4">
          <cell r="A4" t="str">
            <v>Evaluación y Control</v>
          </cell>
          <cell r="B4" t="str">
            <v>Jaime Hernando Arias Patiño</v>
          </cell>
        </row>
        <row r="5">
          <cell r="A5" t="str">
            <v>Gestión Jurídica</v>
          </cell>
          <cell r="B5" t="str">
            <v>Mónica María Pérez Barragán</v>
          </cell>
        </row>
        <row r="6">
          <cell r="A6" t="str">
            <v>Gestión de Recursos</v>
          </cell>
          <cell r="B6" t="str">
            <v>Norma Cecilia Sánchez Sandino</v>
          </cell>
        </row>
        <row r="7">
          <cell r="A7" t="str">
            <v>Gestión tecnológica de la información y las comunicaciones</v>
          </cell>
          <cell r="B7" t="str">
            <v>Olga Soraida Silva Albarrán</v>
          </cell>
        </row>
        <row r="8">
          <cell r="A8" t="str">
            <v>Servicio al Ciudadano</v>
          </cell>
          <cell r="B8" t="str">
            <v>Amalín  Aiza Mahuad</v>
          </cell>
        </row>
        <row r="9">
          <cell r="A9" t="str">
            <v>Gestión Estratégica</v>
          </cell>
          <cell r="B9" t="str">
            <v>Olga Soraida Silva Albarrán</v>
          </cell>
        </row>
        <row r="10">
          <cell r="A10" t="str">
            <v>Gestión del Talento Humano</v>
          </cell>
          <cell r="B10" t="str">
            <v>Javier Ricardo Ballesteros Gutierrez</v>
          </cell>
        </row>
        <row r="11">
          <cell r="A11" t="str">
            <v>Manejo</v>
          </cell>
          <cell r="B11" t="str">
            <v>Paula Ximena Henao Escobar</v>
          </cell>
        </row>
        <row r="12">
          <cell r="A12" t="str">
            <v xml:space="preserve">Reducción </v>
          </cell>
          <cell r="B12" t="str">
            <v>William Alfonso Tovar Segura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2.1"/>
      <sheetName val="2.3"/>
      <sheetName val="3.8.3.2.1"/>
      <sheetName val="3.8.7.2.1"/>
      <sheetName val="Datos"/>
    </sheetNames>
    <sheetDataSet>
      <sheetData sheetId="0" refreshError="1"/>
      <sheetData sheetId="1" refreshError="1"/>
      <sheetData sheetId="2" refreshError="1"/>
      <sheetData sheetId="3" refreshError="1"/>
      <sheetData sheetId="4" refreshError="1"/>
      <sheetData sheetId="5" refreshError="1">
        <row r="2">
          <cell r="A2" t="str">
            <v xml:space="preserve">Conocimiento </v>
          </cell>
          <cell r="B2" t="str">
            <v>William Alfonso Tovar Segura</v>
          </cell>
        </row>
        <row r="3">
          <cell r="A3" t="str">
            <v>Dirección</v>
          </cell>
          <cell r="B3" t="str">
            <v>Diego Andrés Moreno Bedoya</v>
          </cell>
        </row>
        <row r="4">
          <cell r="A4" t="str">
            <v>Evaluación y Control</v>
          </cell>
          <cell r="B4" t="str">
            <v>Jaime Hernando Arias Patiño</v>
          </cell>
        </row>
        <row r="5">
          <cell r="A5" t="str">
            <v>Gestión Jurídica</v>
          </cell>
          <cell r="B5" t="str">
            <v>Mónica María Pérez Barragán</v>
          </cell>
        </row>
        <row r="6">
          <cell r="A6" t="str">
            <v>Gestión de Recursos</v>
          </cell>
          <cell r="B6" t="str">
            <v>Norma Cecilia Sánchez Sandino</v>
          </cell>
        </row>
        <row r="7">
          <cell r="A7" t="str">
            <v>Gestión tecnológica de la información y las comunicaciones</v>
          </cell>
          <cell r="B7" t="str">
            <v>Olga Soraida Silva Albarrán</v>
          </cell>
        </row>
        <row r="8">
          <cell r="A8" t="str">
            <v>Servicio al Ciudadano</v>
          </cell>
          <cell r="B8" t="str">
            <v>Amalín  Aiza Mahuad</v>
          </cell>
        </row>
        <row r="9">
          <cell r="A9" t="str">
            <v>Gestión Estratégica</v>
          </cell>
          <cell r="B9" t="str">
            <v>Olga Soraida Silva Albarrán</v>
          </cell>
        </row>
        <row r="10">
          <cell r="A10" t="str">
            <v>Gestión del Talento Humano</v>
          </cell>
          <cell r="B10" t="str">
            <v>Javier Ricardo Ballesteros Gutierrez</v>
          </cell>
        </row>
        <row r="11">
          <cell r="A11" t="str">
            <v>Manejo</v>
          </cell>
          <cell r="B11" t="str">
            <v>Paula Ximena Henao Escobar</v>
          </cell>
        </row>
        <row r="12">
          <cell r="A12" t="str">
            <v xml:space="preserve">Reducción </v>
          </cell>
          <cell r="B12" t="str">
            <v>William Alfonso Tovar Segura</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t="str">
            <v>DEPENDENCIA / ÁREA</v>
          </cell>
          <cell r="B19" t="str">
            <v>LÍDER DEPENDENCIA / ÁREA</v>
          </cell>
        </row>
        <row r="20">
          <cell r="A20" t="str">
            <v>Acuático</v>
          </cell>
          <cell r="B20" t="str">
            <v>Tte. Rodolfo Barrera Soto</v>
          </cell>
        </row>
        <row r="21">
          <cell r="A21" t="str">
            <v>Almacén</v>
          </cell>
          <cell r="B21" t="str">
            <v>Amalín Ariza Mahuad</v>
          </cell>
        </row>
        <row r="22">
          <cell r="A22" t="str">
            <v>Compras de consumo</v>
          </cell>
          <cell r="B22" t="str">
            <v>Amalín Ariza Mahuad</v>
          </cell>
        </row>
        <row r="23">
          <cell r="A23" t="str">
            <v>Contratación</v>
          </cell>
          <cell r="B23" t="str">
            <v>Mónica María Pérez Barragán</v>
          </cell>
        </row>
        <row r="24">
          <cell r="A24" t="str">
            <v>Dirección</v>
          </cell>
          <cell r="B24" t="str">
            <v>Diego Andrés Moreno Bedoya</v>
          </cell>
        </row>
        <row r="25">
          <cell r="A25" t="str">
            <v>Gestión del parque automotor y HEA</v>
          </cell>
          <cell r="B25" t="str">
            <v>Norma Cecilia Sánchez Sandino</v>
          </cell>
        </row>
        <row r="26">
          <cell r="A26" t="str">
            <v>Inventarios</v>
          </cell>
          <cell r="B26" t="str">
            <v>Amalín Ariza Mahuad</v>
          </cell>
        </row>
        <row r="27">
          <cell r="A27" t="str">
            <v>Investigación de incendios</v>
          </cell>
          <cell r="B27" t="str">
            <v>Tte. Luis Fernando Caicedo Neira</v>
          </cell>
        </row>
        <row r="28">
          <cell r="A28" t="str">
            <v>Oficina asesora de planeación</v>
          </cell>
          <cell r="B28" t="str">
            <v>Olga Soraida Silva Albarrán</v>
          </cell>
        </row>
        <row r="29">
          <cell r="A29" t="str">
            <v>Oficina asesora jurídica</v>
          </cell>
          <cell r="B29" t="str">
            <v>Mónica María Pérez Barragán</v>
          </cell>
        </row>
        <row r="30">
          <cell r="A30" t="str">
            <v>Oficina de control interno</v>
          </cell>
          <cell r="B30" t="str">
            <v>Jaime Hernando Arias Patiño</v>
          </cell>
        </row>
        <row r="31">
          <cell r="A31" t="str">
            <v>Prevención</v>
          </cell>
          <cell r="B31" t="str">
            <v>Carlos Alberto Espitia Virgüez</v>
          </cell>
        </row>
        <row r="32">
          <cell r="A32" t="str">
            <v>Programa canino</v>
          </cell>
          <cell r="B32" t="str">
            <v>Sgto. Roger Andrés Peña Guzmán</v>
          </cell>
        </row>
        <row r="33">
          <cell r="A33" t="str">
            <v>Rescate técnico</v>
          </cell>
          <cell r="B33" t="str">
            <v>Sgto. Fabio Sastoque</v>
          </cell>
        </row>
        <row r="34">
          <cell r="A34" t="str">
            <v>Seguros</v>
          </cell>
          <cell r="B34" t="str">
            <v>Amalín Ariza Mahuad</v>
          </cell>
        </row>
        <row r="35">
          <cell r="A35" t="str">
            <v>Sistema integrado de gestión</v>
          </cell>
          <cell r="B35" t="str">
            <v>Amalín Ariza Mahuad</v>
          </cell>
        </row>
        <row r="36">
          <cell r="A36" t="str">
            <v>Subdirección de gestión corporativa</v>
          </cell>
          <cell r="B36" t="str">
            <v>Amalín Ariza Mahuad</v>
          </cell>
        </row>
        <row r="37">
          <cell r="A37" t="str">
            <v>Subdirección de gestión del riesgo</v>
          </cell>
          <cell r="B37" t="str">
            <v>William Alfonso Tovar Segura</v>
          </cell>
        </row>
        <row r="38">
          <cell r="A38" t="str">
            <v>Subdirección de gestión humana</v>
          </cell>
          <cell r="B38" t="str">
            <v>Javier Ricardo Ballesteros Gutierrez</v>
          </cell>
        </row>
        <row r="39">
          <cell r="A39" t="str">
            <v>Subdirección logística</v>
          </cell>
          <cell r="B39" t="str">
            <v>Norma Cecilia Sánchez Sandino</v>
          </cell>
        </row>
        <row r="40">
          <cell r="A40" t="str">
            <v>Subdirección operativa</v>
          </cell>
          <cell r="B40" t="str">
            <v>Paula Ximena Henao Escobar</v>
          </cell>
        </row>
        <row r="41">
          <cell r="A41" t="str">
            <v>B1 - Chapinero</v>
          </cell>
          <cell r="B41" t="str">
            <v>Tte. Ciprian Bohorquez</v>
          </cell>
        </row>
        <row r="42">
          <cell r="A42" t="str">
            <v>B10 - Marichuela</v>
          </cell>
          <cell r="B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1048495"/>
  <sheetViews>
    <sheetView tabSelected="1" zoomScaleNormal="100" workbookViewId="0">
      <pane ySplit="4" topLeftCell="A5" activePane="bottomLeft" state="frozen"/>
      <selection pane="bottomLeft" activeCell="A5" sqref="A5"/>
    </sheetView>
  </sheetViews>
  <sheetFormatPr baseColWidth="10" defaultColWidth="11.42578125" defaultRowHeight="15" x14ac:dyDescent="0.25"/>
  <cols>
    <col min="1" max="1" width="8.7109375" style="2" customWidth="1"/>
    <col min="4" max="4" width="9.5703125" style="9" customWidth="1"/>
    <col min="5" max="5" width="15.28515625" customWidth="1"/>
    <col min="8" max="8" width="11.42578125" customWidth="1"/>
    <col min="9" max="9" width="14.7109375" style="3" customWidth="1"/>
    <col min="10" max="10" width="19.5703125" style="3" customWidth="1"/>
    <col min="11" max="11" width="26.7109375" customWidth="1"/>
    <col min="12" max="13" width="11.42578125" customWidth="1"/>
    <col min="14" max="14" width="13.85546875" customWidth="1"/>
    <col min="15" max="18" width="11.42578125" customWidth="1"/>
    <col min="19" max="19" width="13.5703125" customWidth="1"/>
    <col min="20" max="20" width="14.42578125" customWidth="1"/>
    <col min="21" max="22" width="11.42578125" customWidth="1"/>
    <col min="23" max="23" width="11.42578125" style="21" customWidth="1"/>
    <col min="24" max="24" width="16.42578125" style="21" customWidth="1"/>
    <col min="25" max="30" width="11.42578125" style="21" customWidth="1"/>
    <col min="31" max="33" width="11.42578125" style="3"/>
  </cols>
  <sheetData>
    <row r="1" spans="1:33" s="1" customFormat="1" ht="21.6" customHeight="1" x14ac:dyDescent="0.2">
      <c r="A1" s="63"/>
      <c r="B1" s="64"/>
      <c r="C1" s="64"/>
      <c r="D1" s="64"/>
      <c r="E1" s="64" t="s">
        <v>0</v>
      </c>
      <c r="F1" s="64"/>
      <c r="G1" s="64"/>
      <c r="H1" s="64"/>
      <c r="I1" s="65"/>
      <c r="J1" s="66"/>
      <c r="K1" s="67"/>
      <c r="L1" s="67"/>
      <c r="M1" s="67"/>
      <c r="N1" s="67" t="s">
        <v>1</v>
      </c>
      <c r="O1" s="67"/>
      <c r="P1" s="67"/>
      <c r="Q1" s="67"/>
      <c r="R1" s="67"/>
      <c r="S1" s="67"/>
      <c r="T1" s="67"/>
      <c r="U1" s="67"/>
      <c r="V1" s="67"/>
      <c r="W1" s="68"/>
      <c r="X1" s="69"/>
      <c r="Y1" s="69"/>
      <c r="Z1" s="71" t="s">
        <v>955</v>
      </c>
      <c r="AA1" s="69"/>
      <c r="AB1" s="69"/>
      <c r="AC1" s="69"/>
      <c r="AD1" s="70"/>
      <c r="AE1" s="3"/>
      <c r="AF1" s="3"/>
      <c r="AG1" s="3"/>
    </row>
    <row r="2" spans="1:33" s="1" customFormat="1" ht="39.75" customHeight="1" x14ac:dyDescent="0.2">
      <c r="A2" s="53" t="s">
        <v>2</v>
      </c>
      <c r="B2" s="54" t="s">
        <v>297</v>
      </c>
      <c r="C2" s="54" t="s">
        <v>3</v>
      </c>
      <c r="D2" s="54" t="s">
        <v>4</v>
      </c>
      <c r="E2" s="54" t="s">
        <v>5</v>
      </c>
      <c r="F2" s="54" t="s">
        <v>6</v>
      </c>
      <c r="G2" s="54" t="s">
        <v>7</v>
      </c>
      <c r="H2" s="54" t="s">
        <v>8</v>
      </c>
      <c r="I2" s="55" t="s">
        <v>9</v>
      </c>
      <c r="J2" s="56" t="s">
        <v>10</v>
      </c>
      <c r="K2" s="5" t="s">
        <v>11</v>
      </c>
      <c r="L2" s="79"/>
      <c r="M2" s="57" t="s">
        <v>12</v>
      </c>
      <c r="N2" s="57" t="s">
        <v>13</v>
      </c>
      <c r="O2" s="57" t="s">
        <v>14</v>
      </c>
      <c r="P2" s="57" t="s">
        <v>15</v>
      </c>
      <c r="Q2" s="57" t="s">
        <v>16</v>
      </c>
      <c r="R2" s="57" t="s">
        <v>17</v>
      </c>
      <c r="S2" s="57" t="s">
        <v>18</v>
      </c>
      <c r="T2" s="57" t="s">
        <v>19</v>
      </c>
      <c r="U2" s="57" t="s">
        <v>20</v>
      </c>
      <c r="V2" s="58" t="s">
        <v>21</v>
      </c>
      <c r="W2" s="61" t="s">
        <v>711</v>
      </c>
      <c r="X2" s="62" t="s">
        <v>712</v>
      </c>
      <c r="Y2" s="59" t="s">
        <v>713</v>
      </c>
      <c r="Z2" s="59" t="s">
        <v>714</v>
      </c>
      <c r="AA2" s="59" t="s">
        <v>715</v>
      </c>
      <c r="AB2" s="59" t="s">
        <v>716</v>
      </c>
      <c r="AC2" s="59" t="s">
        <v>717</v>
      </c>
      <c r="AD2" s="60" t="s">
        <v>718</v>
      </c>
      <c r="AE2" s="3"/>
      <c r="AF2" s="3"/>
      <c r="AG2" s="3"/>
    </row>
    <row r="3" spans="1:33" s="1" customFormat="1" ht="23.45" customHeight="1" x14ac:dyDescent="0.2">
      <c r="A3" s="72"/>
      <c r="B3" s="73"/>
      <c r="C3" s="73"/>
      <c r="D3" s="73"/>
      <c r="E3" s="73"/>
      <c r="F3" s="73"/>
      <c r="G3" s="73"/>
      <c r="H3" s="73"/>
      <c r="I3" s="74"/>
      <c r="J3" s="75"/>
      <c r="K3" s="8" t="s">
        <v>22</v>
      </c>
      <c r="L3" s="6" t="s">
        <v>23</v>
      </c>
      <c r="M3" s="76"/>
      <c r="N3" s="77"/>
      <c r="O3" s="77"/>
      <c r="P3" s="77"/>
      <c r="Q3" s="77"/>
      <c r="R3" s="77"/>
      <c r="S3" s="77"/>
      <c r="T3" s="77"/>
      <c r="U3" s="77"/>
      <c r="V3" s="78"/>
      <c r="W3" s="80"/>
      <c r="X3" s="81"/>
      <c r="Y3" s="82"/>
      <c r="Z3" s="82"/>
      <c r="AA3" s="82"/>
      <c r="AB3" s="82"/>
      <c r="AC3" s="82"/>
      <c r="AD3" s="83"/>
      <c r="AE3" s="3"/>
      <c r="AF3" s="3"/>
      <c r="AG3" s="3"/>
    </row>
    <row r="4" spans="1:33" s="1" customFormat="1" ht="56.45" customHeight="1" x14ac:dyDescent="0.2">
      <c r="A4" s="10" t="s">
        <v>24</v>
      </c>
      <c r="B4" s="11" t="s">
        <v>25</v>
      </c>
      <c r="C4" s="11" t="s">
        <v>26</v>
      </c>
      <c r="D4" s="11" t="s">
        <v>27</v>
      </c>
      <c r="E4" s="11" t="s">
        <v>28</v>
      </c>
      <c r="F4" s="11" t="s">
        <v>25</v>
      </c>
      <c r="G4" s="11" t="s">
        <v>29</v>
      </c>
      <c r="H4" s="11" t="s">
        <v>26</v>
      </c>
      <c r="I4" s="11" t="s">
        <v>30</v>
      </c>
      <c r="J4" s="12" t="s">
        <v>31</v>
      </c>
      <c r="K4" s="13" t="s">
        <v>32</v>
      </c>
      <c r="L4" s="14" t="s">
        <v>33</v>
      </c>
      <c r="M4" s="14" t="s">
        <v>26</v>
      </c>
      <c r="N4" s="14" t="s">
        <v>34</v>
      </c>
      <c r="O4" s="15" t="s">
        <v>26</v>
      </c>
      <c r="P4" s="14" t="s">
        <v>34</v>
      </c>
      <c r="Q4" s="14" t="s">
        <v>35</v>
      </c>
      <c r="R4" s="14" t="s">
        <v>36</v>
      </c>
      <c r="S4" s="14" t="s">
        <v>26</v>
      </c>
      <c r="T4" s="14" t="s">
        <v>37</v>
      </c>
      <c r="U4" s="14" t="s">
        <v>25</v>
      </c>
      <c r="V4" s="14" t="s">
        <v>25</v>
      </c>
      <c r="W4" s="28" t="s">
        <v>25</v>
      </c>
      <c r="X4" s="29" t="s">
        <v>38</v>
      </c>
      <c r="Y4" s="29" t="s">
        <v>39</v>
      </c>
      <c r="Z4" s="29" t="s">
        <v>40</v>
      </c>
      <c r="AA4" s="29" t="s">
        <v>40</v>
      </c>
      <c r="AB4" s="29" t="s">
        <v>34</v>
      </c>
      <c r="AC4" s="29" t="s">
        <v>41</v>
      </c>
      <c r="AD4" s="30" t="s">
        <v>26</v>
      </c>
      <c r="AE4" s="4"/>
      <c r="AF4" s="4"/>
      <c r="AG4" s="4"/>
    </row>
    <row r="5" spans="1:33" s="1" customFormat="1" ht="30" customHeight="1" x14ac:dyDescent="0.2">
      <c r="A5" s="16">
        <v>360</v>
      </c>
      <c r="B5" s="84">
        <v>44130</v>
      </c>
      <c r="C5" s="16" t="s">
        <v>48</v>
      </c>
      <c r="D5" s="16"/>
      <c r="E5" s="22" t="s">
        <v>59</v>
      </c>
      <c r="F5" s="84">
        <v>44102</v>
      </c>
      <c r="G5" s="52" t="s">
        <v>60</v>
      </c>
      <c r="H5" s="22" t="s">
        <v>42</v>
      </c>
      <c r="I5" s="22" t="s">
        <v>61</v>
      </c>
      <c r="J5" s="22" t="s">
        <v>105</v>
      </c>
      <c r="K5" s="22" t="s">
        <v>107</v>
      </c>
      <c r="L5" s="16">
        <v>1</v>
      </c>
      <c r="M5" s="16" t="s">
        <v>43</v>
      </c>
      <c r="N5" s="22" t="s">
        <v>407</v>
      </c>
      <c r="O5" s="22" t="s">
        <v>45</v>
      </c>
      <c r="P5" s="22" t="s">
        <v>407</v>
      </c>
      <c r="Q5" s="22" t="s">
        <v>62</v>
      </c>
      <c r="R5" s="22" t="s">
        <v>109</v>
      </c>
      <c r="S5" s="17">
        <v>0.9</v>
      </c>
      <c r="T5" s="22" t="s">
        <v>63</v>
      </c>
      <c r="U5" s="84">
        <v>44805</v>
      </c>
      <c r="V5" s="85">
        <v>45170</v>
      </c>
      <c r="W5" s="24">
        <v>45328</v>
      </c>
      <c r="X5" s="22" t="s">
        <v>845</v>
      </c>
      <c r="Y5" s="22">
        <v>1</v>
      </c>
      <c r="Z5" s="19">
        <f t="shared" ref="Z5" si="0">IF(Y5="","",IF(OR($L5=0,$L5="",W5=""),"",Y5/$L5))</f>
        <v>1</v>
      </c>
      <c r="AA5" s="20">
        <f t="shared" ref="AA5" si="1">IF(OR($S5="",Z5=""),"",IF(OR($S5=0,Z5=0),0,IF((Z5*100%)/$S5&gt;100%,100%,(Z5*100%)/$S5)))</f>
        <v>1</v>
      </c>
      <c r="AB5" s="7" t="str">
        <f t="shared" ref="AB5" si="2">IF(Y5="","",IF(W5="","FALTA FECHA SEGUIMIENTO",IF(W5&gt;$V5,IF(AA5=100%,"OK","ROJO"),IF(AA5&lt;ROUND(DAYS360($U5,W5,FALSE),0)/ROUND(DAYS360($U5,$V5,FALSE),-1),"ROJO",IF(AA5=100%,"OK","AMARILLO")))))</f>
        <v>OK</v>
      </c>
      <c r="AC5" s="42" t="s">
        <v>890</v>
      </c>
      <c r="AD5" s="22" t="s">
        <v>47</v>
      </c>
      <c r="AE5" s="3"/>
      <c r="AF5" s="3"/>
      <c r="AG5" s="3"/>
    </row>
    <row r="6" spans="1:33" s="1" customFormat="1" ht="30" customHeight="1" x14ac:dyDescent="0.2">
      <c r="A6" s="16">
        <v>360</v>
      </c>
      <c r="B6" s="84">
        <v>44130</v>
      </c>
      <c r="C6" s="16" t="s">
        <v>48</v>
      </c>
      <c r="D6" s="16"/>
      <c r="E6" s="22" t="s">
        <v>59</v>
      </c>
      <c r="F6" s="84">
        <v>44102</v>
      </c>
      <c r="G6" s="52" t="s">
        <v>64</v>
      </c>
      <c r="H6" s="22" t="s">
        <v>42</v>
      </c>
      <c r="I6" s="22" t="s">
        <v>65</v>
      </c>
      <c r="J6" s="22" t="s">
        <v>106</v>
      </c>
      <c r="K6" s="22" t="s">
        <v>108</v>
      </c>
      <c r="L6" s="16">
        <v>1</v>
      </c>
      <c r="M6" s="16" t="s">
        <v>43</v>
      </c>
      <c r="N6" s="22" t="s">
        <v>407</v>
      </c>
      <c r="O6" s="22" t="s">
        <v>45</v>
      </c>
      <c r="P6" s="22" t="s">
        <v>407</v>
      </c>
      <c r="Q6" s="22" t="s">
        <v>62</v>
      </c>
      <c r="R6" s="22" t="s">
        <v>110</v>
      </c>
      <c r="S6" s="17">
        <v>0.9</v>
      </c>
      <c r="T6" s="22" t="s">
        <v>63</v>
      </c>
      <c r="U6" s="84">
        <v>44805</v>
      </c>
      <c r="V6" s="85">
        <v>45170</v>
      </c>
      <c r="W6" s="24">
        <v>45328</v>
      </c>
      <c r="X6" s="22" t="s">
        <v>846</v>
      </c>
      <c r="Y6" s="22">
        <v>1</v>
      </c>
      <c r="Z6" s="19">
        <f t="shared" ref="Z6:Z69" si="3">IF(Y6="","",IF(OR($L6=0,$L6="",W6=""),"",Y6/$L6))</f>
        <v>1</v>
      </c>
      <c r="AA6" s="20">
        <f t="shared" ref="AA6:AA69" si="4">IF(OR($S6="",Z6=""),"",IF(OR($S6=0,Z6=0),0,IF((Z6*100%)/$S6&gt;100%,100%,(Z6*100%)/$S6)))</f>
        <v>1</v>
      </c>
      <c r="AB6" s="7" t="str">
        <f t="shared" ref="AB6:AB69" si="5">IF(Y6="","",IF(W6="","FALTA FECHA SEGUIMIENTO",IF(W6&gt;$V6,IF(AA6=100%,"OK","ROJO"),IF(AA6&lt;ROUND(DAYS360($U6,W6,FALSE),0)/ROUND(DAYS360($U6,$V6,FALSE),-1),"ROJO",IF(AA6=100%,"OK","AMARILLO")))))</f>
        <v>OK</v>
      </c>
      <c r="AC6" s="42" t="s">
        <v>890</v>
      </c>
      <c r="AD6" s="22" t="s">
        <v>47</v>
      </c>
      <c r="AE6" s="3"/>
      <c r="AF6" s="3"/>
      <c r="AG6" s="3"/>
    </row>
    <row r="7" spans="1:33" s="1" customFormat="1" ht="44.25" customHeight="1" x14ac:dyDescent="0.2">
      <c r="A7" s="16">
        <v>378</v>
      </c>
      <c r="B7" s="84">
        <v>44718</v>
      </c>
      <c r="C7" s="16" t="s">
        <v>48</v>
      </c>
      <c r="D7" s="16"/>
      <c r="E7" s="22" t="s">
        <v>74</v>
      </c>
      <c r="F7" s="84">
        <v>44676</v>
      </c>
      <c r="G7" s="52" t="s">
        <v>75</v>
      </c>
      <c r="H7" s="22" t="s">
        <v>42</v>
      </c>
      <c r="I7" s="22" t="s">
        <v>76</v>
      </c>
      <c r="J7" s="22" t="s">
        <v>247</v>
      </c>
      <c r="K7" s="22" t="s">
        <v>248</v>
      </c>
      <c r="L7" s="16">
        <v>5</v>
      </c>
      <c r="M7" s="16" t="s">
        <v>43</v>
      </c>
      <c r="N7" s="22" t="s">
        <v>407</v>
      </c>
      <c r="O7" s="22" t="s">
        <v>42</v>
      </c>
      <c r="P7" s="22" t="s">
        <v>407</v>
      </c>
      <c r="Q7" s="40" t="s">
        <v>57</v>
      </c>
      <c r="R7" s="40" t="s">
        <v>249</v>
      </c>
      <c r="S7" s="18">
        <v>0.5</v>
      </c>
      <c r="T7" s="40" t="s">
        <v>58</v>
      </c>
      <c r="U7" s="86">
        <v>45047</v>
      </c>
      <c r="V7" s="87">
        <v>45291</v>
      </c>
      <c r="W7" s="24">
        <v>45328</v>
      </c>
      <c r="X7" s="40" t="s">
        <v>847</v>
      </c>
      <c r="Y7" s="40">
        <v>5</v>
      </c>
      <c r="Z7" s="19">
        <f t="shared" si="3"/>
        <v>1</v>
      </c>
      <c r="AA7" s="20">
        <f t="shared" si="4"/>
        <v>1</v>
      </c>
      <c r="AB7" s="7" t="str">
        <f t="shared" si="5"/>
        <v>OK</v>
      </c>
      <c r="AC7" s="37" t="s">
        <v>891</v>
      </c>
      <c r="AD7" s="22" t="s">
        <v>47</v>
      </c>
      <c r="AE7" s="3"/>
      <c r="AF7" s="3"/>
      <c r="AG7" s="3"/>
    </row>
    <row r="8" spans="1:33" s="1" customFormat="1" ht="30" customHeight="1" x14ac:dyDescent="0.2">
      <c r="A8" s="16">
        <v>380</v>
      </c>
      <c r="B8" s="84">
        <v>44729</v>
      </c>
      <c r="C8" s="16" t="s">
        <v>48</v>
      </c>
      <c r="D8" s="16"/>
      <c r="E8" s="22" t="s">
        <v>77</v>
      </c>
      <c r="F8" s="84">
        <v>44706</v>
      </c>
      <c r="G8" s="52" t="s">
        <v>250</v>
      </c>
      <c r="H8" s="22" t="s">
        <v>42</v>
      </c>
      <c r="I8" s="22" t="s">
        <v>78</v>
      </c>
      <c r="J8" s="22" t="s">
        <v>79</v>
      </c>
      <c r="K8" s="22" t="s">
        <v>80</v>
      </c>
      <c r="L8" s="16">
        <v>1</v>
      </c>
      <c r="M8" s="16" t="s">
        <v>43</v>
      </c>
      <c r="N8" s="22" t="s">
        <v>613</v>
      </c>
      <c r="O8" s="22" t="s">
        <v>51</v>
      </c>
      <c r="P8" s="22" t="s">
        <v>538</v>
      </c>
      <c r="Q8" s="40" t="s">
        <v>53</v>
      </c>
      <c r="R8" s="40" t="s">
        <v>82</v>
      </c>
      <c r="S8" s="18">
        <v>1</v>
      </c>
      <c r="T8" s="40" t="s">
        <v>83</v>
      </c>
      <c r="U8" s="86">
        <v>44707</v>
      </c>
      <c r="V8" s="87">
        <v>45071</v>
      </c>
      <c r="W8" s="38">
        <v>45322</v>
      </c>
      <c r="X8" s="40" t="s">
        <v>780</v>
      </c>
      <c r="Y8" s="26">
        <v>0.67</v>
      </c>
      <c r="Z8" s="19">
        <f t="shared" si="3"/>
        <v>0.67</v>
      </c>
      <c r="AA8" s="20">
        <f t="shared" si="4"/>
        <v>0.67</v>
      </c>
      <c r="AB8" s="7" t="str">
        <f t="shared" si="5"/>
        <v>ROJO</v>
      </c>
      <c r="AC8" s="37" t="s">
        <v>802</v>
      </c>
      <c r="AD8" s="23" t="s">
        <v>50</v>
      </c>
      <c r="AE8" s="3"/>
      <c r="AF8" s="3"/>
      <c r="AG8" s="3"/>
    </row>
    <row r="9" spans="1:33" s="1" customFormat="1" ht="30" customHeight="1" x14ac:dyDescent="0.2">
      <c r="A9" s="16">
        <v>382</v>
      </c>
      <c r="B9" s="84">
        <v>44776</v>
      </c>
      <c r="C9" s="16" t="s">
        <v>48</v>
      </c>
      <c r="D9" s="16"/>
      <c r="E9" s="22" t="s">
        <v>85</v>
      </c>
      <c r="F9" s="84">
        <v>44757</v>
      </c>
      <c r="G9" s="52" t="s">
        <v>88</v>
      </c>
      <c r="H9" s="22" t="s">
        <v>42</v>
      </c>
      <c r="I9" s="22" t="s">
        <v>92</v>
      </c>
      <c r="J9" s="22" t="s">
        <v>247</v>
      </c>
      <c r="K9" s="22" t="s">
        <v>248</v>
      </c>
      <c r="L9" s="16">
        <v>5</v>
      </c>
      <c r="M9" s="16" t="s">
        <v>43</v>
      </c>
      <c r="N9" s="22" t="s">
        <v>407</v>
      </c>
      <c r="O9" s="22" t="s">
        <v>42</v>
      </c>
      <c r="P9" s="22" t="s">
        <v>407</v>
      </c>
      <c r="Q9" s="40" t="s">
        <v>57</v>
      </c>
      <c r="R9" s="40" t="s">
        <v>249</v>
      </c>
      <c r="S9" s="18">
        <v>0.5</v>
      </c>
      <c r="T9" s="40" t="s">
        <v>58</v>
      </c>
      <c r="U9" s="86">
        <v>45047</v>
      </c>
      <c r="V9" s="87">
        <v>45291</v>
      </c>
      <c r="W9" s="24">
        <v>45328</v>
      </c>
      <c r="X9" s="40" t="s">
        <v>847</v>
      </c>
      <c r="Y9" s="40">
        <v>5</v>
      </c>
      <c r="Z9" s="19">
        <f t="shared" si="3"/>
        <v>1</v>
      </c>
      <c r="AA9" s="20">
        <f t="shared" si="4"/>
        <v>1</v>
      </c>
      <c r="AB9" s="7" t="str">
        <f t="shared" si="5"/>
        <v>OK</v>
      </c>
      <c r="AC9" s="37" t="s">
        <v>892</v>
      </c>
      <c r="AD9" s="22" t="s">
        <v>47</v>
      </c>
      <c r="AE9" s="3"/>
      <c r="AF9" s="3"/>
      <c r="AG9" s="3"/>
    </row>
    <row r="10" spans="1:33" s="1" customFormat="1" ht="30" customHeight="1" x14ac:dyDescent="0.2">
      <c r="A10" s="16">
        <v>385</v>
      </c>
      <c r="B10" s="84">
        <v>44789</v>
      </c>
      <c r="C10" s="16" t="s">
        <v>48</v>
      </c>
      <c r="D10" s="16"/>
      <c r="E10" s="22" t="s">
        <v>94</v>
      </c>
      <c r="F10" s="84">
        <v>44755</v>
      </c>
      <c r="G10" s="52" t="s">
        <v>95</v>
      </c>
      <c r="H10" s="22" t="s">
        <v>70</v>
      </c>
      <c r="I10" s="88" t="s">
        <v>96</v>
      </c>
      <c r="J10" s="22" t="s">
        <v>97</v>
      </c>
      <c r="K10" s="22" t="s">
        <v>98</v>
      </c>
      <c r="L10" s="16">
        <v>1</v>
      </c>
      <c r="M10" s="16" t="s">
        <v>43</v>
      </c>
      <c r="N10" s="22" t="s">
        <v>245</v>
      </c>
      <c r="O10" s="22" t="s">
        <v>392</v>
      </c>
      <c r="P10" s="22" t="s">
        <v>245</v>
      </c>
      <c r="Q10" s="40" t="s">
        <v>102</v>
      </c>
      <c r="R10" s="40" t="s">
        <v>103</v>
      </c>
      <c r="S10" s="18">
        <v>1</v>
      </c>
      <c r="T10" s="40" t="s">
        <v>101</v>
      </c>
      <c r="U10" s="86">
        <v>44802</v>
      </c>
      <c r="V10" s="87">
        <v>45260</v>
      </c>
      <c r="W10" s="41">
        <v>45323</v>
      </c>
      <c r="X10" s="37" t="s">
        <v>824</v>
      </c>
      <c r="Y10" s="40">
        <v>0.2</v>
      </c>
      <c r="Z10" s="19">
        <f t="shared" si="3"/>
        <v>0.2</v>
      </c>
      <c r="AA10" s="20">
        <f t="shared" si="4"/>
        <v>0.2</v>
      </c>
      <c r="AB10" s="7" t="str">
        <f t="shared" si="5"/>
        <v>ROJO</v>
      </c>
      <c r="AC10" s="37" t="s">
        <v>893</v>
      </c>
      <c r="AD10" s="40" t="s">
        <v>47</v>
      </c>
      <c r="AE10" s="3"/>
      <c r="AF10" s="3"/>
      <c r="AG10" s="3"/>
    </row>
    <row r="11" spans="1:33" s="1" customFormat="1" ht="30" customHeight="1" x14ac:dyDescent="0.2">
      <c r="A11" s="16">
        <v>385</v>
      </c>
      <c r="B11" s="84">
        <v>44789</v>
      </c>
      <c r="C11" s="16" t="s">
        <v>48</v>
      </c>
      <c r="D11" s="16"/>
      <c r="E11" s="22" t="s">
        <v>94</v>
      </c>
      <c r="F11" s="84">
        <v>44755</v>
      </c>
      <c r="G11" s="52" t="s">
        <v>95</v>
      </c>
      <c r="H11" s="22" t="s">
        <v>70</v>
      </c>
      <c r="I11" s="88" t="s">
        <v>96</v>
      </c>
      <c r="J11" s="22" t="s">
        <v>97</v>
      </c>
      <c r="K11" s="22" t="s">
        <v>99</v>
      </c>
      <c r="L11" s="16">
        <v>1</v>
      </c>
      <c r="M11" s="16" t="s">
        <v>55</v>
      </c>
      <c r="N11" s="22" t="s">
        <v>245</v>
      </c>
      <c r="O11" s="22" t="s">
        <v>104</v>
      </c>
      <c r="P11" s="22" t="s">
        <v>245</v>
      </c>
      <c r="Q11" s="40" t="s">
        <v>100</v>
      </c>
      <c r="R11" s="40" t="s">
        <v>103</v>
      </c>
      <c r="S11" s="18">
        <v>1</v>
      </c>
      <c r="T11" s="40" t="s">
        <v>101</v>
      </c>
      <c r="U11" s="86">
        <v>44763</v>
      </c>
      <c r="V11" s="87">
        <v>44865</v>
      </c>
      <c r="W11" s="41">
        <v>45323</v>
      </c>
      <c r="X11" s="37" t="s">
        <v>825</v>
      </c>
      <c r="Y11" s="40">
        <v>1</v>
      </c>
      <c r="Z11" s="19">
        <f t="shared" si="3"/>
        <v>1</v>
      </c>
      <c r="AA11" s="20">
        <f t="shared" si="4"/>
        <v>1</v>
      </c>
      <c r="AB11" s="7" t="str">
        <f t="shared" si="5"/>
        <v>OK</v>
      </c>
      <c r="AC11" s="37" t="s">
        <v>894</v>
      </c>
      <c r="AD11" s="40" t="s">
        <v>47</v>
      </c>
      <c r="AE11" s="3"/>
      <c r="AF11" s="3"/>
      <c r="AG11" s="3"/>
    </row>
    <row r="12" spans="1:33" s="1" customFormat="1" ht="30" customHeight="1" x14ac:dyDescent="0.2">
      <c r="A12" s="16">
        <v>386</v>
      </c>
      <c r="B12" s="84">
        <v>44838</v>
      </c>
      <c r="C12" s="16" t="s">
        <v>48</v>
      </c>
      <c r="D12" s="16"/>
      <c r="E12" s="22" t="s">
        <v>111</v>
      </c>
      <c r="F12" s="84">
        <v>44825</v>
      </c>
      <c r="G12" s="52" t="s">
        <v>112</v>
      </c>
      <c r="H12" s="22" t="s">
        <v>54</v>
      </c>
      <c r="I12" s="88" t="s">
        <v>113</v>
      </c>
      <c r="J12" s="22" t="s">
        <v>114</v>
      </c>
      <c r="K12" s="22" t="s">
        <v>594</v>
      </c>
      <c r="L12" s="16">
        <v>3</v>
      </c>
      <c r="M12" s="16" t="s">
        <v>43</v>
      </c>
      <c r="N12" s="22" t="s">
        <v>44</v>
      </c>
      <c r="O12" s="22" t="s">
        <v>68</v>
      </c>
      <c r="P12" s="22" t="s">
        <v>44</v>
      </c>
      <c r="Q12" s="40" t="s">
        <v>46</v>
      </c>
      <c r="R12" s="40" t="s">
        <v>115</v>
      </c>
      <c r="S12" s="18">
        <v>1</v>
      </c>
      <c r="T12" s="40" t="s">
        <v>116</v>
      </c>
      <c r="U12" s="86">
        <v>44866</v>
      </c>
      <c r="V12" s="87">
        <v>45199</v>
      </c>
      <c r="W12" s="41">
        <v>45321</v>
      </c>
      <c r="X12" s="40" t="s">
        <v>744</v>
      </c>
      <c r="Y12" s="40">
        <v>3</v>
      </c>
      <c r="Z12" s="19">
        <f t="shared" si="3"/>
        <v>1</v>
      </c>
      <c r="AA12" s="20">
        <f t="shared" si="4"/>
        <v>1</v>
      </c>
      <c r="AB12" s="7" t="str">
        <f t="shared" si="5"/>
        <v>OK</v>
      </c>
      <c r="AC12" s="37" t="s">
        <v>747</v>
      </c>
      <c r="AD12" s="40" t="s">
        <v>175</v>
      </c>
      <c r="AE12" s="3"/>
      <c r="AF12" s="3"/>
      <c r="AG12" s="3"/>
    </row>
    <row r="13" spans="1:33" s="1" customFormat="1" ht="30" customHeight="1" x14ac:dyDescent="0.2">
      <c r="A13" s="16">
        <v>387</v>
      </c>
      <c r="B13" s="84" t="s">
        <v>117</v>
      </c>
      <c r="C13" s="16" t="s">
        <v>118</v>
      </c>
      <c r="D13" s="16"/>
      <c r="E13" s="22" t="s">
        <v>119</v>
      </c>
      <c r="F13" s="84">
        <v>44826</v>
      </c>
      <c r="G13" s="52" t="s">
        <v>120</v>
      </c>
      <c r="H13" s="22" t="s">
        <v>121</v>
      </c>
      <c r="I13" s="88" t="s">
        <v>122</v>
      </c>
      <c r="J13" s="22" t="s">
        <v>123</v>
      </c>
      <c r="K13" s="22" t="s">
        <v>124</v>
      </c>
      <c r="L13" s="16">
        <v>1</v>
      </c>
      <c r="M13" s="16" t="s">
        <v>43</v>
      </c>
      <c r="N13" s="22" t="s">
        <v>239</v>
      </c>
      <c r="O13" s="22" t="s">
        <v>161</v>
      </c>
      <c r="P13" s="22" t="s">
        <v>239</v>
      </c>
      <c r="Q13" s="40" t="s">
        <v>46</v>
      </c>
      <c r="R13" s="40" t="s">
        <v>162</v>
      </c>
      <c r="S13" s="18">
        <v>1</v>
      </c>
      <c r="T13" s="40" t="s">
        <v>163</v>
      </c>
      <c r="U13" s="86">
        <v>44839</v>
      </c>
      <c r="V13" s="87">
        <v>45107</v>
      </c>
      <c r="W13" s="44">
        <v>45316</v>
      </c>
      <c r="X13" s="45" t="s">
        <v>614</v>
      </c>
      <c r="Y13" s="45">
        <v>1</v>
      </c>
      <c r="Z13" s="19">
        <f t="shared" si="3"/>
        <v>1</v>
      </c>
      <c r="AA13" s="20">
        <f t="shared" si="4"/>
        <v>1</v>
      </c>
      <c r="AB13" s="7" t="str">
        <f t="shared" si="5"/>
        <v>OK</v>
      </c>
      <c r="AC13" s="46" t="s">
        <v>734</v>
      </c>
      <c r="AD13" s="47" t="s">
        <v>175</v>
      </c>
      <c r="AE13" s="3"/>
      <c r="AF13" s="3"/>
      <c r="AG13" s="3"/>
    </row>
    <row r="14" spans="1:33" s="1" customFormat="1" ht="30" customHeight="1" x14ac:dyDescent="0.2">
      <c r="A14" s="16">
        <v>387</v>
      </c>
      <c r="B14" s="84" t="s">
        <v>117</v>
      </c>
      <c r="C14" s="16" t="s">
        <v>118</v>
      </c>
      <c r="D14" s="16"/>
      <c r="E14" s="22" t="s">
        <v>119</v>
      </c>
      <c r="F14" s="84">
        <v>44826</v>
      </c>
      <c r="G14" s="52" t="s">
        <v>120</v>
      </c>
      <c r="H14" s="22" t="s">
        <v>121</v>
      </c>
      <c r="I14" s="88" t="s">
        <v>125</v>
      </c>
      <c r="J14" s="22" t="s">
        <v>123</v>
      </c>
      <c r="K14" s="22" t="s">
        <v>126</v>
      </c>
      <c r="L14" s="16">
        <v>1</v>
      </c>
      <c r="M14" s="16" t="s">
        <v>43</v>
      </c>
      <c r="N14" s="22" t="s">
        <v>239</v>
      </c>
      <c r="O14" s="22" t="s">
        <v>161</v>
      </c>
      <c r="P14" s="22" t="s">
        <v>239</v>
      </c>
      <c r="Q14" s="40" t="s">
        <v>46</v>
      </c>
      <c r="R14" s="40" t="s">
        <v>162</v>
      </c>
      <c r="S14" s="18">
        <v>1</v>
      </c>
      <c r="T14" s="40" t="s">
        <v>163</v>
      </c>
      <c r="U14" s="86">
        <v>44839</v>
      </c>
      <c r="V14" s="87">
        <v>45107</v>
      </c>
      <c r="W14" s="44">
        <v>45316</v>
      </c>
      <c r="X14" s="45" t="s">
        <v>615</v>
      </c>
      <c r="Y14" s="45">
        <v>2</v>
      </c>
      <c r="Z14" s="19">
        <f t="shared" si="3"/>
        <v>2</v>
      </c>
      <c r="AA14" s="20">
        <f t="shared" si="4"/>
        <v>1</v>
      </c>
      <c r="AB14" s="7" t="str">
        <f t="shared" si="5"/>
        <v>OK</v>
      </c>
      <c r="AC14" s="46" t="s">
        <v>735</v>
      </c>
      <c r="AD14" s="47" t="s">
        <v>175</v>
      </c>
      <c r="AE14" s="3"/>
      <c r="AF14" s="3"/>
      <c r="AG14" s="3"/>
    </row>
    <row r="15" spans="1:33" s="1" customFormat="1" ht="30" customHeight="1" x14ac:dyDescent="0.2">
      <c r="A15" s="16">
        <v>387</v>
      </c>
      <c r="B15" s="84" t="s">
        <v>117</v>
      </c>
      <c r="C15" s="16" t="s">
        <v>118</v>
      </c>
      <c r="D15" s="16"/>
      <c r="E15" s="22" t="s">
        <v>119</v>
      </c>
      <c r="F15" s="84">
        <v>44826</v>
      </c>
      <c r="G15" s="52" t="s">
        <v>120</v>
      </c>
      <c r="H15" s="22" t="s">
        <v>66</v>
      </c>
      <c r="I15" s="88" t="s">
        <v>125</v>
      </c>
      <c r="J15" s="22" t="s">
        <v>123</v>
      </c>
      <c r="K15" s="22" t="s">
        <v>127</v>
      </c>
      <c r="L15" s="16">
        <v>1</v>
      </c>
      <c r="M15" s="16" t="s">
        <v>43</v>
      </c>
      <c r="N15" s="22" t="s">
        <v>128</v>
      </c>
      <c r="O15" s="22" t="s">
        <v>625</v>
      </c>
      <c r="P15" s="22" t="s">
        <v>128</v>
      </c>
      <c r="Q15" s="40" t="s">
        <v>46</v>
      </c>
      <c r="R15" s="40" t="s">
        <v>162</v>
      </c>
      <c r="S15" s="18">
        <v>1</v>
      </c>
      <c r="T15" s="40" t="s">
        <v>163</v>
      </c>
      <c r="U15" s="86">
        <v>44839</v>
      </c>
      <c r="V15" s="87">
        <v>45107</v>
      </c>
      <c r="W15" s="41">
        <v>45320</v>
      </c>
      <c r="X15" s="40" t="s">
        <v>177</v>
      </c>
      <c r="Y15" s="40">
        <v>1</v>
      </c>
      <c r="Z15" s="19">
        <f t="shared" si="3"/>
        <v>1</v>
      </c>
      <c r="AA15" s="20">
        <f t="shared" si="4"/>
        <v>1</v>
      </c>
      <c r="AB15" s="7" t="str">
        <f t="shared" si="5"/>
        <v>OK</v>
      </c>
      <c r="AC15" s="37" t="s">
        <v>616</v>
      </c>
      <c r="AD15" s="40" t="s">
        <v>176</v>
      </c>
      <c r="AE15" s="3"/>
      <c r="AF15" s="3"/>
      <c r="AG15" s="3"/>
    </row>
    <row r="16" spans="1:33" s="1" customFormat="1" ht="30" customHeight="1" x14ac:dyDescent="0.2">
      <c r="A16" s="16">
        <v>387</v>
      </c>
      <c r="B16" s="84" t="s">
        <v>117</v>
      </c>
      <c r="C16" s="16" t="s">
        <v>118</v>
      </c>
      <c r="D16" s="16"/>
      <c r="E16" s="22" t="s">
        <v>119</v>
      </c>
      <c r="F16" s="84">
        <v>44826</v>
      </c>
      <c r="G16" s="52" t="s">
        <v>129</v>
      </c>
      <c r="H16" s="22" t="s">
        <v>66</v>
      </c>
      <c r="I16" s="88" t="s">
        <v>130</v>
      </c>
      <c r="J16" s="22" t="s">
        <v>131</v>
      </c>
      <c r="K16" s="22" t="s">
        <v>132</v>
      </c>
      <c r="L16" s="16">
        <v>1</v>
      </c>
      <c r="M16" s="16" t="s">
        <v>43</v>
      </c>
      <c r="N16" s="22" t="s">
        <v>128</v>
      </c>
      <c r="O16" s="22" t="s">
        <v>625</v>
      </c>
      <c r="P16" s="22" t="s">
        <v>128</v>
      </c>
      <c r="Q16" s="40" t="s">
        <v>46</v>
      </c>
      <c r="R16" s="40" t="s">
        <v>164</v>
      </c>
      <c r="S16" s="18">
        <v>1</v>
      </c>
      <c r="T16" s="40" t="s">
        <v>163</v>
      </c>
      <c r="U16" s="86">
        <v>44839</v>
      </c>
      <c r="V16" s="87">
        <v>45107</v>
      </c>
      <c r="W16" s="41">
        <v>45320</v>
      </c>
      <c r="X16" s="40" t="s">
        <v>403</v>
      </c>
      <c r="Y16" s="40">
        <v>1</v>
      </c>
      <c r="Z16" s="19">
        <f t="shared" si="3"/>
        <v>1</v>
      </c>
      <c r="AA16" s="20">
        <f t="shared" si="4"/>
        <v>1</v>
      </c>
      <c r="AB16" s="7" t="str">
        <f t="shared" si="5"/>
        <v>OK</v>
      </c>
      <c r="AC16" s="37" t="s">
        <v>766</v>
      </c>
      <c r="AD16" s="40" t="s">
        <v>176</v>
      </c>
      <c r="AE16" s="3"/>
      <c r="AF16" s="3"/>
      <c r="AG16" s="3"/>
    </row>
    <row r="17" spans="1:33" s="1" customFormat="1" ht="30" customHeight="1" x14ac:dyDescent="0.2">
      <c r="A17" s="16">
        <v>387</v>
      </c>
      <c r="B17" s="84" t="s">
        <v>117</v>
      </c>
      <c r="C17" s="16" t="s">
        <v>118</v>
      </c>
      <c r="D17" s="16"/>
      <c r="E17" s="22" t="s">
        <v>119</v>
      </c>
      <c r="F17" s="84">
        <v>44826</v>
      </c>
      <c r="G17" s="52" t="s">
        <v>129</v>
      </c>
      <c r="H17" s="22" t="s">
        <v>121</v>
      </c>
      <c r="I17" s="88" t="s">
        <v>130</v>
      </c>
      <c r="J17" s="22" t="s">
        <v>131</v>
      </c>
      <c r="K17" s="22" t="s">
        <v>133</v>
      </c>
      <c r="L17" s="16">
        <v>1</v>
      </c>
      <c r="M17" s="16" t="s">
        <v>43</v>
      </c>
      <c r="N17" s="22" t="s">
        <v>239</v>
      </c>
      <c r="O17" s="22" t="s">
        <v>161</v>
      </c>
      <c r="P17" s="22" t="s">
        <v>239</v>
      </c>
      <c r="Q17" s="40" t="s">
        <v>46</v>
      </c>
      <c r="R17" s="40" t="s">
        <v>164</v>
      </c>
      <c r="S17" s="18">
        <v>1</v>
      </c>
      <c r="T17" s="40" t="s">
        <v>163</v>
      </c>
      <c r="U17" s="86">
        <v>44839</v>
      </c>
      <c r="V17" s="87">
        <v>45107</v>
      </c>
      <c r="W17" s="44">
        <v>45316</v>
      </c>
      <c r="X17" s="45" t="s">
        <v>404</v>
      </c>
      <c r="Y17" s="45">
        <v>1</v>
      </c>
      <c r="Z17" s="19">
        <f t="shared" si="3"/>
        <v>1</v>
      </c>
      <c r="AA17" s="20">
        <f t="shared" si="4"/>
        <v>1</v>
      </c>
      <c r="AB17" s="7" t="str">
        <f t="shared" si="5"/>
        <v>OK</v>
      </c>
      <c r="AC17" s="48" t="s">
        <v>736</v>
      </c>
      <c r="AD17" s="47" t="s">
        <v>175</v>
      </c>
      <c r="AE17" s="3"/>
      <c r="AF17" s="3"/>
      <c r="AG17" s="3"/>
    </row>
    <row r="18" spans="1:33" s="1" customFormat="1" ht="30" customHeight="1" x14ac:dyDescent="0.2">
      <c r="A18" s="16">
        <v>387</v>
      </c>
      <c r="B18" s="84" t="s">
        <v>117</v>
      </c>
      <c r="C18" s="16" t="s">
        <v>118</v>
      </c>
      <c r="D18" s="16"/>
      <c r="E18" s="22" t="s">
        <v>119</v>
      </c>
      <c r="F18" s="84">
        <v>44826</v>
      </c>
      <c r="G18" s="52" t="s">
        <v>129</v>
      </c>
      <c r="H18" s="22" t="s">
        <v>121</v>
      </c>
      <c r="I18" s="88" t="s">
        <v>130</v>
      </c>
      <c r="J18" s="22" t="s">
        <v>131</v>
      </c>
      <c r="K18" s="22" t="s">
        <v>134</v>
      </c>
      <c r="L18" s="16">
        <v>8</v>
      </c>
      <c r="M18" s="16" t="s">
        <v>43</v>
      </c>
      <c r="N18" s="22" t="s">
        <v>239</v>
      </c>
      <c r="O18" s="22" t="s">
        <v>161</v>
      </c>
      <c r="P18" s="22" t="s">
        <v>239</v>
      </c>
      <c r="Q18" s="40" t="s">
        <v>46</v>
      </c>
      <c r="R18" s="40" t="s">
        <v>164</v>
      </c>
      <c r="S18" s="18">
        <v>1</v>
      </c>
      <c r="T18" s="40" t="s">
        <v>163</v>
      </c>
      <c r="U18" s="86">
        <v>44839</v>
      </c>
      <c r="V18" s="87">
        <v>45107</v>
      </c>
      <c r="W18" s="44">
        <v>45316</v>
      </c>
      <c r="X18" s="45" t="s">
        <v>727</v>
      </c>
      <c r="Y18" s="45">
        <v>8</v>
      </c>
      <c r="Z18" s="19">
        <f t="shared" si="3"/>
        <v>1</v>
      </c>
      <c r="AA18" s="20">
        <f t="shared" si="4"/>
        <v>1</v>
      </c>
      <c r="AB18" s="7" t="str">
        <f t="shared" si="5"/>
        <v>OK</v>
      </c>
      <c r="AC18" s="48" t="s">
        <v>737</v>
      </c>
      <c r="AD18" s="47" t="s">
        <v>175</v>
      </c>
      <c r="AE18" s="3"/>
      <c r="AF18" s="3"/>
      <c r="AG18" s="3"/>
    </row>
    <row r="19" spans="1:33" s="1" customFormat="1" ht="30" customHeight="1" x14ac:dyDescent="0.2">
      <c r="A19" s="16">
        <v>387</v>
      </c>
      <c r="B19" s="84" t="s">
        <v>117</v>
      </c>
      <c r="C19" s="16" t="s">
        <v>118</v>
      </c>
      <c r="D19" s="16"/>
      <c r="E19" s="22" t="s">
        <v>119</v>
      </c>
      <c r="F19" s="84">
        <v>44826</v>
      </c>
      <c r="G19" s="52" t="s">
        <v>129</v>
      </c>
      <c r="H19" s="22" t="s">
        <v>66</v>
      </c>
      <c r="I19" s="88" t="s">
        <v>130</v>
      </c>
      <c r="J19" s="22" t="s">
        <v>131</v>
      </c>
      <c r="K19" s="22" t="s">
        <v>135</v>
      </c>
      <c r="L19" s="16">
        <v>1</v>
      </c>
      <c r="M19" s="16" t="s">
        <v>43</v>
      </c>
      <c r="N19" s="22" t="s">
        <v>128</v>
      </c>
      <c r="O19" s="22" t="s">
        <v>625</v>
      </c>
      <c r="P19" s="22" t="s">
        <v>128</v>
      </c>
      <c r="Q19" s="40" t="s">
        <v>46</v>
      </c>
      <c r="R19" s="40" t="s">
        <v>164</v>
      </c>
      <c r="S19" s="18">
        <v>1</v>
      </c>
      <c r="T19" s="40" t="s">
        <v>163</v>
      </c>
      <c r="U19" s="86">
        <v>44839</v>
      </c>
      <c r="V19" s="87">
        <v>45107</v>
      </c>
      <c r="W19" s="41">
        <v>45320</v>
      </c>
      <c r="X19" s="40" t="s">
        <v>238</v>
      </c>
      <c r="Y19" s="40">
        <v>1</v>
      </c>
      <c r="Z19" s="19">
        <f t="shared" si="3"/>
        <v>1</v>
      </c>
      <c r="AA19" s="20">
        <f t="shared" si="4"/>
        <v>1</v>
      </c>
      <c r="AB19" s="7" t="str">
        <f t="shared" si="5"/>
        <v>OK</v>
      </c>
      <c r="AC19" s="37" t="s">
        <v>767</v>
      </c>
      <c r="AD19" s="40" t="s">
        <v>176</v>
      </c>
      <c r="AE19" s="3"/>
      <c r="AF19" s="3"/>
      <c r="AG19" s="3"/>
    </row>
    <row r="20" spans="1:33" s="1" customFormat="1" ht="30" customHeight="1" x14ac:dyDescent="0.2">
      <c r="A20" s="16">
        <v>387</v>
      </c>
      <c r="B20" s="84" t="s">
        <v>117</v>
      </c>
      <c r="C20" s="16" t="s">
        <v>118</v>
      </c>
      <c r="D20" s="16"/>
      <c r="E20" s="22" t="s">
        <v>119</v>
      </c>
      <c r="F20" s="84">
        <v>44826</v>
      </c>
      <c r="G20" s="52" t="s">
        <v>136</v>
      </c>
      <c r="H20" s="22" t="s">
        <v>66</v>
      </c>
      <c r="I20" s="88" t="s">
        <v>137</v>
      </c>
      <c r="J20" s="22" t="s">
        <v>138</v>
      </c>
      <c r="K20" s="22" t="s">
        <v>139</v>
      </c>
      <c r="L20" s="16">
        <v>1</v>
      </c>
      <c r="M20" s="16" t="s">
        <v>43</v>
      </c>
      <c r="N20" s="22" t="s">
        <v>128</v>
      </c>
      <c r="O20" s="22" t="s">
        <v>237</v>
      </c>
      <c r="P20" s="22" t="s">
        <v>240</v>
      </c>
      <c r="Q20" s="40" t="s">
        <v>46</v>
      </c>
      <c r="R20" s="40" t="s">
        <v>165</v>
      </c>
      <c r="S20" s="18">
        <v>1</v>
      </c>
      <c r="T20" s="40" t="s">
        <v>163</v>
      </c>
      <c r="U20" s="86">
        <v>44839</v>
      </c>
      <c r="V20" s="87">
        <v>45107</v>
      </c>
      <c r="W20" s="41">
        <v>45320</v>
      </c>
      <c r="X20" s="40" t="s">
        <v>405</v>
      </c>
      <c r="Y20" s="40">
        <v>1</v>
      </c>
      <c r="Z20" s="19">
        <f t="shared" si="3"/>
        <v>1</v>
      </c>
      <c r="AA20" s="20">
        <f t="shared" si="4"/>
        <v>1</v>
      </c>
      <c r="AB20" s="7" t="str">
        <f t="shared" si="5"/>
        <v>OK</v>
      </c>
      <c r="AC20" s="37" t="s">
        <v>768</v>
      </c>
      <c r="AD20" s="40" t="s">
        <v>176</v>
      </c>
      <c r="AE20" s="3"/>
      <c r="AF20" s="3"/>
      <c r="AG20" s="3"/>
    </row>
    <row r="21" spans="1:33" s="1" customFormat="1" ht="30" customHeight="1" x14ac:dyDescent="0.2">
      <c r="A21" s="16">
        <v>387</v>
      </c>
      <c r="B21" s="84" t="s">
        <v>117</v>
      </c>
      <c r="C21" s="16" t="s">
        <v>118</v>
      </c>
      <c r="D21" s="16"/>
      <c r="E21" s="22" t="s">
        <v>119</v>
      </c>
      <c r="F21" s="84">
        <v>44826</v>
      </c>
      <c r="G21" s="52" t="s">
        <v>136</v>
      </c>
      <c r="H21" s="22" t="s">
        <v>66</v>
      </c>
      <c r="I21" s="88" t="s">
        <v>137</v>
      </c>
      <c r="J21" s="22" t="s">
        <v>138</v>
      </c>
      <c r="K21" s="22" t="s">
        <v>140</v>
      </c>
      <c r="L21" s="16">
        <v>1</v>
      </c>
      <c r="M21" s="16" t="s">
        <v>43</v>
      </c>
      <c r="N21" s="22" t="s">
        <v>128</v>
      </c>
      <c r="O21" s="22" t="s">
        <v>625</v>
      </c>
      <c r="P21" s="22" t="s">
        <v>128</v>
      </c>
      <c r="Q21" s="40" t="s">
        <v>46</v>
      </c>
      <c r="R21" s="40" t="s">
        <v>165</v>
      </c>
      <c r="S21" s="18">
        <v>1</v>
      </c>
      <c r="T21" s="40" t="s">
        <v>163</v>
      </c>
      <c r="U21" s="86">
        <v>44839</v>
      </c>
      <c r="V21" s="87">
        <v>45107</v>
      </c>
      <c r="W21" s="41">
        <v>45320</v>
      </c>
      <c r="X21" s="40" t="s">
        <v>617</v>
      </c>
      <c r="Y21" s="40">
        <v>1</v>
      </c>
      <c r="Z21" s="19">
        <f t="shared" si="3"/>
        <v>1</v>
      </c>
      <c r="AA21" s="20">
        <f t="shared" si="4"/>
        <v>1</v>
      </c>
      <c r="AB21" s="7" t="str">
        <f t="shared" si="5"/>
        <v>OK</v>
      </c>
      <c r="AC21" s="37" t="s">
        <v>769</v>
      </c>
      <c r="AD21" s="40" t="s">
        <v>176</v>
      </c>
      <c r="AE21" s="3"/>
      <c r="AF21" s="3"/>
      <c r="AG21" s="3"/>
    </row>
    <row r="22" spans="1:33" s="1" customFormat="1" ht="30" customHeight="1" x14ac:dyDescent="0.2">
      <c r="A22" s="16">
        <v>387</v>
      </c>
      <c r="B22" s="84">
        <v>44840</v>
      </c>
      <c r="C22" s="16" t="s">
        <v>118</v>
      </c>
      <c r="D22" s="16"/>
      <c r="E22" s="22" t="s">
        <v>119</v>
      </c>
      <c r="F22" s="84">
        <v>44826</v>
      </c>
      <c r="G22" s="52" t="s">
        <v>141</v>
      </c>
      <c r="H22" s="22" t="s">
        <v>70</v>
      </c>
      <c r="I22" s="88" t="s">
        <v>142</v>
      </c>
      <c r="J22" s="22" t="s">
        <v>143</v>
      </c>
      <c r="K22" s="22" t="s">
        <v>144</v>
      </c>
      <c r="L22" s="16">
        <v>1</v>
      </c>
      <c r="M22" s="16" t="s">
        <v>43</v>
      </c>
      <c r="N22" s="22" t="s">
        <v>245</v>
      </c>
      <c r="O22" s="22" t="s">
        <v>166</v>
      </c>
      <c r="P22" s="22" t="s">
        <v>245</v>
      </c>
      <c r="Q22" s="40" t="s">
        <v>84</v>
      </c>
      <c r="R22" s="40" t="s">
        <v>167</v>
      </c>
      <c r="S22" s="18">
        <v>1</v>
      </c>
      <c r="T22" s="40" t="s">
        <v>168</v>
      </c>
      <c r="U22" s="86">
        <v>44837</v>
      </c>
      <c r="V22" s="87">
        <v>45107</v>
      </c>
      <c r="W22" s="41">
        <v>45323</v>
      </c>
      <c r="X22" s="37" t="s">
        <v>826</v>
      </c>
      <c r="Y22" s="40">
        <v>1</v>
      </c>
      <c r="Z22" s="19">
        <f t="shared" si="3"/>
        <v>1</v>
      </c>
      <c r="AA22" s="20">
        <f t="shared" si="4"/>
        <v>1</v>
      </c>
      <c r="AB22" s="7" t="str">
        <f t="shared" si="5"/>
        <v>OK</v>
      </c>
      <c r="AC22" s="37" t="s">
        <v>895</v>
      </c>
      <c r="AD22" s="40" t="s">
        <v>47</v>
      </c>
      <c r="AE22" s="3"/>
      <c r="AF22" s="3"/>
      <c r="AG22" s="3"/>
    </row>
    <row r="23" spans="1:33" s="1" customFormat="1" ht="30" customHeight="1" x14ac:dyDescent="0.2">
      <c r="A23" s="16">
        <v>387</v>
      </c>
      <c r="B23" s="84" t="s">
        <v>117</v>
      </c>
      <c r="C23" s="16" t="s">
        <v>118</v>
      </c>
      <c r="D23" s="16"/>
      <c r="E23" s="22" t="s">
        <v>119</v>
      </c>
      <c r="F23" s="84">
        <v>44826</v>
      </c>
      <c r="G23" s="52" t="s">
        <v>145</v>
      </c>
      <c r="H23" s="22" t="s">
        <v>42</v>
      </c>
      <c r="I23" s="88" t="s">
        <v>146</v>
      </c>
      <c r="J23" s="22" t="s">
        <v>147</v>
      </c>
      <c r="K23" s="22" t="s">
        <v>188</v>
      </c>
      <c r="L23" s="16">
        <v>1</v>
      </c>
      <c r="M23" s="16" t="s">
        <v>43</v>
      </c>
      <c r="N23" s="22" t="s">
        <v>613</v>
      </c>
      <c r="O23" s="22" t="s">
        <v>67</v>
      </c>
      <c r="P23" s="22" t="s">
        <v>538</v>
      </c>
      <c r="Q23" s="40" t="s">
        <v>169</v>
      </c>
      <c r="R23" s="40" t="s">
        <v>189</v>
      </c>
      <c r="S23" s="18">
        <v>1</v>
      </c>
      <c r="T23" s="40" t="s">
        <v>190</v>
      </c>
      <c r="U23" s="84">
        <v>44928</v>
      </c>
      <c r="V23" s="85">
        <v>45107</v>
      </c>
      <c r="W23" s="38">
        <v>45322</v>
      </c>
      <c r="X23" s="40" t="s">
        <v>241</v>
      </c>
      <c r="Y23" s="26">
        <v>1</v>
      </c>
      <c r="Z23" s="19">
        <f t="shared" si="3"/>
        <v>1</v>
      </c>
      <c r="AA23" s="20">
        <f t="shared" si="4"/>
        <v>1</v>
      </c>
      <c r="AB23" s="7" t="str">
        <f t="shared" si="5"/>
        <v>OK</v>
      </c>
      <c r="AC23" s="37" t="s">
        <v>242</v>
      </c>
      <c r="AD23" s="23" t="s">
        <v>50</v>
      </c>
      <c r="AE23" s="3"/>
      <c r="AF23" s="3"/>
      <c r="AG23" s="3"/>
    </row>
    <row r="24" spans="1:33" s="1" customFormat="1" ht="32.25" customHeight="1" x14ac:dyDescent="0.2">
      <c r="A24" s="16">
        <v>387</v>
      </c>
      <c r="B24" s="84" t="s">
        <v>117</v>
      </c>
      <c r="C24" s="16" t="s">
        <v>118</v>
      </c>
      <c r="D24" s="16"/>
      <c r="E24" s="22" t="s">
        <v>119</v>
      </c>
      <c r="F24" s="84">
        <v>44826</v>
      </c>
      <c r="G24" s="52" t="s">
        <v>148</v>
      </c>
      <c r="H24" s="22" t="s">
        <v>121</v>
      </c>
      <c r="I24" s="88" t="s">
        <v>149</v>
      </c>
      <c r="J24" s="22" t="s">
        <v>150</v>
      </c>
      <c r="K24" s="22" t="s">
        <v>151</v>
      </c>
      <c r="L24" s="16">
        <v>3</v>
      </c>
      <c r="M24" s="16" t="s">
        <v>43</v>
      </c>
      <c r="N24" s="22" t="s">
        <v>239</v>
      </c>
      <c r="O24" s="22" t="s">
        <v>161</v>
      </c>
      <c r="P24" s="22" t="s">
        <v>239</v>
      </c>
      <c r="Q24" s="40" t="s">
        <v>46</v>
      </c>
      <c r="R24" s="40" t="s">
        <v>170</v>
      </c>
      <c r="S24" s="18">
        <v>1</v>
      </c>
      <c r="T24" s="40" t="s">
        <v>163</v>
      </c>
      <c r="U24" s="86">
        <v>44839</v>
      </c>
      <c r="V24" s="87">
        <v>45107</v>
      </c>
      <c r="W24" s="44">
        <v>45316</v>
      </c>
      <c r="X24" s="45" t="s">
        <v>728</v>
      </c>
      <c r="Y24" s="45">
        <v>3</v>
      </c>
      <c r="Z24" s="19">
        <f t="shared" si="3"/>
        <v>1</v>
      </c>
      <c r="AA24" s="20">
        <f t="shared" si="4"/>
        <v>1</v>
      </c>
      <c r="AB24" s="7" t="str">
        <f t="shared" si="5"/>
        <v>OK</v>
      </c>
      <c r="AC24" s="37" t="s">
        <v>738</v>
      </c>
      <c r="AD24" s="47" t="s">
        <v>175</v>
      </c>
      <c r="AE24" s="3"/>
      <c r="AF24" s="3"/>
      <c r="AG24" s="3"/>
    </row>
    <row r="25" spans="1:33" s="1" customFormat="1" ht="30" customHeight="1" x14ac:dyDescent="0.2">
      <c r="A25" s="16">
        <v>387</v>
      </c>
      <c r="B25" s="84" t="s">
        <v>117</v>
      </c>
      <c r="C25" s="16" t="s">
        <v>118</v>
      </c>
      <c r="D25" s="16"/>
      <c r="E25" s="22" t="s">
        <v>119</v>
      </c>
      <c r="F25" s="84">
        <v>44826</v>
      </c>
      <c r="G25" s="52" t="s">
        <v>148</v>
      </c>
      <c r="H25" s="22" t="s">
        <v>121</v>
      </c>
      <c r="I25" s="88" t="s">
        <v>149</v>
      </c>
      <c r="J25" s="22" t="s">
        <v>150</v>
      </c>
      <c r="K25" s="22" t="s">
        <v>152</v>
      </c>
      <c r="L25" s="16">
        <v>3</v>
      </c>
      <c r="M25" s="16" t="s">
        <v>43</v>
      </c>
      <c r="N25" s="22" t="s">
        <v>239</v>
      </c>
      <c r="O25" s="22" t="s">
        <v>161</v>
      </c>
      <c r="P25" s="22" t="s">
        <v>239</v>
      </c>
      <c r="Q25" s="40" t="s">
        <v>46</v>
      </c>
      <c r="R25" s="40" t="s">
        <v>170</v>
      </c>
      <c r="S25" s="18">
        <v>1</v>
      </c>
      <c r="T25" s="40" t="s">
        <v>163</v>
      </c>
      <c r="U25" s="86">
        <v>44839</v>
      </c>
      <c r="V25" s="87">
        <v>45107</v>
      </c>
      <c r="W25" s="44">
        <v>45316</v>
      </c>
      <c r="X25" s="45" t="s">
        <v>729</v>
      </c>
      <c r="Y25" s="45">
        <v>3</v>
      </c>
      <c r="Z25" s="19">
        <f t="shared" si="3"/>
        <v>1</v>
      </c>
      <c r="AA25" s="20">
        <f t="shared" si="4"/>
        <v>1</v>
      </c>
      <c r="AB25" s="7" t="str">
        <f t="shared" si="5"/>
        <v>OK</v>
      </c>
      <c r="AC25" s="48" t="s">
        <v>739</v>
      </c>
      <c r="AD25" s="47" t="s">
        <v>175</v>
      </c>
      <c r="AE25" s="3"/>
      <c r="AF25" s="3"/>
      <c r="AG25" s="3"/>
    </row>
    <row r="26" spans="1:33" s="1" customFormat="1" ht="30" customHeight="1" x14ac:dyDescent="0.2">
      <c r="A26" s="16">
        <v>387</v>
      </c>
      <c r="B26" s="84" t="s">
        <v>117</v>
      </c>
      <c r="C26" s="16" t="s">
        <v>118</v>
      </c>
      <c r="D26" s="16"/>
      <c r="E26" s="22" t="s">
        <v>119</v>
      </c>
      <c r="F26" s="84">
        <v>44826</v>
      </c>
      <c r="G26" s="52" t="s">
        <v>153</v>
      </c>
      <c r="H26" s="22" t="s">
        <v>42</v>
      </c>
      <c r="I26" s="88" t="s">
        <v>154</v>
      </c>
      <c r="J26" s="22" t="s">
        <v>155</v>
      </c>
      <c r="K26" s="22" t="s">
        <v>156</v>
      </c>
      <c r="L26" s="16">
        <v>1</v>
      </c>
      <c r="M26" s="16" t="s">
        <v>43</v>
      </c>
      <c r="N26" s="22" t="s">
        <v>613</v>
      </c>
      <c r="O26" s="22" t="s">
        <v>52</v>
      </c>
      <c r="P26" s="22" t="s">
        <v>538</v>
      </c>
      <c r="Q26" s="40" t="s">
        <v>169</v>
      </c>
      <c r="R26" s="40" t="s">
        <v>171</v>
      </c>
      <c r="S26" s="18">
        <v>1</v>
      </c>
      <c r="T26" s="40" t="s">
        <v>172</v>
      </c>
      <c r="U26" s="86">
        <v>44832</v>
      </c>
      <c r="V26" s="87">
        <v>45170</v>
      </c>
      <c r="W26" s="38">
        <v>45322</v>
      </c>
      <c r="X26" s="40" t="s">
        <v>781</v>
      </c>
      <c r="Y26" s="26">
        <v>1</v>
      </c>
      <c r="Z26" s="19">
        <f t="shared" si="3"/>
        <v>1</v>
      </c>
      <c r="AA26" s="20">
        <f t="shared" si="4"/>
        <v>1</v>
      </c>
      <c r="AB26" s="7" t="str">
        <f t="shared" si="5"/>
        <v>OK</v>
      </c>
      <c r="AC26" s="37" t="s">
        <v>242</v>
      </c>
      <c r="AD26" s="23" t="s">
        <v>50</v>
      </c>
      <c r="AE26" s="3"/>
      <c r="AF26" s="3"/>
      <c r="AG26" s="3"/>
    </row>
    <row r="27" spans="1:33" s="1" customFormat="1" ht="30" customHeight="1" x14ac:dyDescent="0.2">
      <c r="A27" s="16">
        <v>387</v>
      </c>
      <c r="B27" s="84" t="s">
        <v>117</v>
      </c>
      <c r="C27" s="16" t="s">
        <v>118</v>
      </c>
      <c r="D27" s="16"/>
      <c r="E27" s="22" t="s">
        <v>119</v>
      </c>
      <c r="F27" s="84">
        <v>44826</v>
      </c>
      <c r="G27" s="52" t="s">
        <v>157</v>
      </c>
      <c r="H27" s="22" t="s">
        <v>42</v>
      </c>
      <c r="I27" s="88" t="s">
        <v>158</v>
      </c>
      <c r="J27" s="22" t="s">
        <v>159</v>
      </c>
      <c r="K27" s="22" t="s">
        <v>160</v>
      </c>
      <c r="L27" s="16">
        <v>1</v>
      </c>
      <c r="M27" s="16" t="s">
        <v>43</v>
      </c>
      <c r="N27" s="22" t="s">
        <v>613</v>
      </c>
      <c r="O27" s="22" t="s">
        <v>71</v>
      </c>
      <c r="P27" s="22" t="s">
        <v>538</v>
      </c>
      <c r="Q27" s="40" t="s">
        <v>169</v>
      </c>
      <c r="R27" s="40" t="s">
        <v>173</v>
      </c>
      <c r="S27" s="18">
        <v>1</v>
      </c>
      <c r="T27" s="40" t="s">
        <v>174</v>
      </c>
      <c r="U27" s="86">
        <v>44832</v>
      </c>
      <c r="V27" s="87">
        <v>45107</v>
      </c>
      <c r="W27" s="38">
        <v>45322</v>
      </c>
      <c r="X27" s="40" t="s">
        <v>781</v>
      </c>
      <c r="Y27" s="26">
        <v>1</v>
      </c>
      <c r="Z27" s="19">
        <f t="shared" si="3"/>
        <v>1</v>
      </c>
      <c r="AA27" s="20">
        <f t="shared" si="4"/>
        <v>1</v>
      </c>
      <c r="AB27" s="7" t="str">
        <f t="shared" si="5"/>
        <v>OK</v>
      </c>
      <c r="AC27" s="37" t="s">
        <v>406</v>
      </c>
      <c r="AD27" s="23" t="s">
        <v>50</v>
      </c>
      <c r="AE27" s="3"/>
      <c r="AF27" s="3"/>
      <c r="AG27" s="3"/>
    </row>
    <row r="28" spans="1:33" s="1" customFormat="1" ht="30" customHeight="1" x14ac:dyDescent="0.2">
      <c r="A28" s="16">
        <v>388</v>
      </c>
      <c r="B28" s="84">
        <v>44914</v>
      </c>
      <c r="C28" s="16" t="s">
        <v>118</v>
      </c>
      <c r="D28" s="16"/>
      <c r="E28" s="22" t="s">
        <v>178</v>
      </c>
      <c r="F28" s="84">
        <v>44875</v>
      </c>
      <c r="G28" s="52">
        <v>1</v>
      </c>
      <c r="H28" s="22" t="s">
        <v>66</v>
      </c>
      <c r="I28" s="88" t="s">
        <v>179</v>
      </c>
      <c r="J28" s="22" t="s">
        <v>180</v>
      </c>
      <c r="K28" s="22" t="s">
        <v>181</v>
      </c>
      <c r="L28" s="16">
        <v>1</v>
      </c>
      <c r="M28" s="16" t="s">
        <v>43</v>
      </c>
      <c r="N28" s="22" t="s">
        <v>128</v>
      </c>
      <c r="O28" s="22" t="s">
        <v>66</v>
      </c>
      <c r="P28" s="22" t="s">
        <v>128</v>
      </c>
      <c r="Q28" s="40" t="s">
        <v>46</v>
      </c>
      <c r="R28" s="40" t="s">
        <v>182</v>
      </c>
      <c r="S28" s="18">
        <v>1</v>
      </c>
      <c r="T28" s="40" t="s">
        <v>183</v>
      </c>
      <c r="U28" s="86">
        <v>44896</v>
      </c>
      <c r="V28" s="87">
        <v>45078</v>
      </c>
      <c r="W28" s="41">
        <v>45320</v>
      </c>
      <c r="X28" s="40" t="s">
        <v>243</v>
      </c>
      <c r="Y28" s="40">
        <v>1</v>
      </c>
      <c r="Z28" s="19">
        <f t="shared" si="3"/>
        <v>1</v>
      </c>
      <c r="AA28" s="20">
        <f t="shared" si="4"/>
        <v>1</v>
      </c>
      <c r="AB28" s="7" t="str">
        <f t="shared" si="5"/>
        <v>OK</v>
      </c>
      <c r="AC28" s="37" t="s">
        <v>244</v>
      </c>
      <c r="AD28" s="40" t="s">
        <v>176</v>
      </c>
      <c r="AE28" s="3"/>
      <c r="AF28" s="3"/>
      <c r="AG28" s="3"/>
    </row>
    <row r="29" spans="1:33" s="1" customFormat="1" ht="30" customHeight="1" x14ac:dyDescent="0.2">
      <c r="A29" s="16">
        <v>388</v>
      </c>
      <c r="B29" s="84">
        <v>44914</v>
      </c>
      <c r="C29" s="16" t="s">
        <v>118</v>
      </c>
      <c r="D29" s="16"/>
      <c r="E29" s="22" t="s">
        <v>178</v>
      </c>
      <c r="F29" s="84">
        <v>44875</v>
      </c>
      <c r="G29" s="52">
        <v>2</v>
      </c>
      <c r="H29" s="22" t="s">
        <v>66</v>
      </c>
      <c r="I29" s="88" t="s">
        <v>184</v>
      </c>
      <c r="J29" s="22" t="s">
        <v>185</v>
      </c>
      <c r="K29" s="22" t="s">
        <v>186</v>
      </c>
      <c r="L29" s="16">
        <v>1</v>
      </c>
      <c r="M29" s="16" t="s">
        <v>43</v>
      </c>
      <c r="N29" s="22" t="s">
        <v>128</v>
      </c>
      <c r="O29" s="22" t="s">
        <v>66</v>
      </c>
      <c r="P29" s="22" t="s">
        <v>128</v>
      </c>
      <c r="Q29" s="40" t="s">
        <v>46</v>
      </c>
      <c r="R29" s="40" t="s">
        <v>187</v>
      </c>
      <c r="S29" s="18">
        <v>1</v>
      </c>
      <c r="T29" s="40" t="s">
        <v>183</v>
      </c>
      <c r="U29" s="86">
        <v>44896</v>
      </c>
      <c r="V29" s="87">
        <v>45078</v>
      </c>
      <c r="W29" s="41">
        <v>45320</v>
      </c>
      <c r="X29" s="40" t="s">
        <v>618</v>
      </c>
      <c r="Y29" s="40">
        <v>1</v>
      </c>
      <c r="Z29" s="19">
        <f t="shared" si="3"/>
        <v>1</v>
      </c>
      <c r="AA29" s="20">
        <f t="shared" si="4"/>
        <v>1</v>
      </c>
      <c r="AB29" s="7" t="str">
        <f t="shared" si="5"/>
        <v>OK</v>
      </c>
      <c r="AC29" s="37" t="s">
        <v>619</v>
      </c>
      <c r="AD29" s="40" t="s">
        <v>176</v>
      </c>
      <c r="AE29" s="3"/>
      <c r="AF29" s="3"/>
      <c r="AG29" s="3"/>
    </row>
    <row r="30" spans="1:33" s="1" customFormat="1" ht="30" customHeight="1" x14ac:dyDescent="0.2">
      <c r="A30" s="16">
        <v>390</v>
      </c>
      <c r="B30" s="84">
        <v>44915</v>
      </c>
      <c r="C30" s="16" t="s">
        <v>118</v>
      </c>
      <c r="D30" s="16"/>
      <c r="E30" s="22" t="s">
        <v>191</v>
      </c>
      <c r="F30" s="84">
        <v>44914</v>
      </c>
      <c r="G30" s="52" t="s">
        <v>192</v>
      </c>
      <c r="H30" s="22" t="s">
        <v>42</v>
      </c>
      <c r="I30" s="88" t="s">
        <v>193</v>
      </c>
      <c r="J30" s="22" t="s">
        <v>194</v>
      </c>
      <c r="K30" s="22" t="s">
        <v>228</v>
      </c>
      <c r="L30" s="16">
        <v>7</v>
      </c>
      <c r="M30" s="16" t="s">
        <v>43</v>
      </c>
      <c r="N30" s="22" t="s">
        <v>407</v>
      </c>
      <c r="O30" s="22" t="s">
        <v>45</v>
      </c>
      <c r="P30" s="22" t="s">
        <v>407</v>
      </c>
      <c r="Q30" s="40" t="s">
        <v>219</v>
      </c>
      <c r="R30" s="40" t="s">
        <v>220</v>
      </c>
      <c r="S30" s="18">
        <v>1</v>
      </c>
      <c r="T30" s="40" t="s">
        <v>221</v>
      </c>
      <c r="U30" s="86">
        <v>44986</v>
      </c>
      <c r="V30" s="87">
        <v>45278</v>
      </c>
      <c r="W30" s="24">
        <v>45328</v>
      </c>
      <c r="X30" s="40" t="s">
        <v>848</v>
      </c>
      <c r="Y30" s="40">
        <v>6.9</v>
      </c>
      <c r="Z30" s="19">
        <f t="shared" si="3"/>
        <v>0.98571428571428577</v>
      </c>
      <c r="AA30" s="20">
        <f t="shared" si="4"/>
        <v>0.98571428571428577</v>
      </c>
      <c r="AB30" s="7" t="str">
        <f t="shared" si="5"/>
        <v>ROJO</v>
      </c>
      <c r="AC30" s="37" t="s">
        <v>896</v>
      </c>
      <c r="AD30" s="22" t="s">
        <v>47</v>
      </c>
      <c r="AE30" s="3"/>
      <c r="AF30" s="3"/>
      <c r="AG30" s="3"/>
    </row>
    <row r="31" spans="1:33" s="1" customFormat="1" ht="30" customHeight="1" x14ac:dyDescent="0.2">
      <c r="A31" s="16">
        <v>390</v>
      </c>
      <c r="B31" s="84">
        <v>44915</v>
      </c>
      <c r="C31" s="16" t="s">
        <v>118</v>
      </c>
      <c r="D31" s="16"/>
      <c r="E31" s="22" t="s">
        <v>191</v>
      </c>
      <c r="F31" s="84">
        <v>44914</v>
      </c>
      <c r="G31" s="52" t="s">
        <v>192</v>
      </c>
      <c r="H31" s="22" t="s">
        <v>42</v>
      </c>
      <c r="I31" s="88" t="s">
        <v>193</v>
      </c>
      <c r="J31" s="22" t="s">
        <v>194</v>
      </c>
      <c r="K31" s="22" t="s">
        <v>195</v>
      </c>
      <c r="L31" s="16">
        <v>7</v>
      </c>
      <c r="M31" s="16" t="s">
        <v>43</v>
      </c>
      <c r="N31" s="22" t="s">
        <v>407</v>
      </c>
      <c r="O31" s="22" t="s">
        <v>45</v>
      </c>
      <c r="P31" s="22" t="s">
        <v>407</v>
      </c>
      <c r="Q31" s="40" t="s">
        <v>219</v>
      </c>
      <c r="R31" s="40" t="s">
        <v>220</v>
      </c>
      <c r="S31" s="18">
        <v>1</v>
      </c>
      <c r="T31" s="40" t="s">
        <v>221</v>
      </c>
      <c r="U31" s="86">
        <v>44986</v>
      </c>
      <c r="V31" s="87">
        <v>45278</v>
      </c>
      <c r="W31" s="24">
        <v>45328</v>
      </c>
      <c r="X31" s="40" t="s">
        <v>849</v>
      </c>
      <c r="Y31" s="40">
        <v>6.9</v>
      </c>
      <c r="Z31" s="19">
        <f t="shared" si="3"/>
        <v>0.98571428571428577</v>
      </c>
      <c r="AA31" s="20">
        <f t="shared" si="4"/>
        <v>0.98571428571428577</v>
      </c>
      <c r="AB31" s="7" t="str">
        <f t="shared" si="5"/>
        <v>ROJO</v>
      </c>
      <c r="AC31" s="37" t="s">
        <v>897</v>
      </c>
      <c r="AD31" s="22" t="s">
        <v>47</v>
      </c>
      <c r="AE31" s="3"/>
      <c r="AF31" s="3"/>
      <c r="AG31" s="3"/>
    </row>
    <row r="32" spans="1:33" s="1" customFormat="1" ht="30" customHeight="1" x14ac:dyDescent="0.2">
      <c r="A32" s="16">
        <v>390</v>
      </c>
      <c r="B32" s="84">
        <v>44915</v>
      </c>
      <c r="C32" s="16" t="s">
        <v>118</v>
      </c>
      <c r="D32" s="16"/>
      <c r="E32" s="22" t="s">
        <v>191</v>
      </c>
      <c r="F32" s="84">
        <v>44914</v>
      </c>
      <c r="G32" s="52" t="s">
        <v>196</v>
      </c>
      <c r="H32" s="22" t="s">
        <v>42</v>
      </c>
      <c r="I32" s="88" t="s">
        <v>197</v>
      </c>
      <c r="J32" s="22" t="s">
        <v>198</v>
      </c>
      <c r="K32" s="22" t="s">
        <v>199</v>
      </c>
      <c r="L32" s="16">
        <v>1</v>
      </c>
      <c r="M32" s="16" t="s">
        <v>43</v>
      </c>
      <c r="N32" s="22" t="s">
        <v>407</v>
      </c>
      <c r="O32" s="22" t="s">
        <v>45</v>
      </c>
      <c r="P32" s="22" t="s">
        <v>407</v>
      </c>
      <c r="Q32" s="40" t="s">
        <v>219</v>
      </c>
      <c r="R32" s="40" t="s">
        <v>222</v>
      </c>
      <c r="S32" s="18">
        <v>1</v>
      </c>
      <c r="T32" s="40" t="s">
        <v>221</v>
      </c>
      <c r="U32" s="86">
        <v>44986</v>
      </c>
      <c r="V32" s="87">
        <v>45278</v>
      </c>
      <c r="W32" s="24">
        <v>45328</v>
      </c>
      <c r="X32" s="40" t="s">
        <v>847</v>
      </c>
      <c r="Y32" s="40">
        <v>1</v>
      </c>
      <c r="Z32" s="19">
        <f t="shared" si="3"/>
        <v>1</v>
      </c>
      <c r="AA32" s="20">
        <f t="shared" si="4"/>
        <v>1</v>
      </c>
      <c r="AB32" s="7" t="str">
        <f t="shared" si="5"/>
        <v>OK</v>
      </c>
      <c r="AC32" s="37" t="s">
        <v>880</v>
      </c>
      <c r="AD32" s="22" t="s">
        <v>47</v>
      </c>
      <c r="AE32" s="3"/>
      <c r="AF32" s="3"/>
      <c r="AG32" s="3"/>
    </row>
    <row r="33" spans="1:33" s="1" customFormat="1" ht="30" customHeight="1" x14ac:dyDescent="0.2">
      <c r="A33" s="16">
        <v>390</v>
      </c>
      <c r="B33" s="84">
        <v>44915</v>
      </c>
      <c r="C33" s="16" t="s">
        <v>118</v>
      </c>
      <c r="D33" s="16"/>
      <c r="E33" s="22" t="s">
        <v>191</v>
      </c>
      <c r="F33" s="84">
        <v>44914</v>
      </c>
      <c r="G33" s="52" t="s">
        <v>200</v>
      </c>
      <c r="H33" s="22" t="s">
        <v>42</v>
      </c>
      <c r="I33" s="88" t="s">
        <v>201</v>
      </c>
      <c r="J33" s="22" t="s">
        <v>202</v>
      </c>
      <c r="K33" s="22" t="s">
        <v>203</v>
      </c>
      <c r="L33" s="16">
        <v>9</v>
      </c>
      <c r="M33" s="16" t="s">
        <v>43</v>
      </c>
      <c r="N33" s="22" t="s">
        <v>407</v>
      </c>
      <c r="O33" s="22" t="s">
        <v>45</v>
      </c>
      <c r="P33" s="22" t="s">
        <v>407</v>
      </c>
      <c r="Q33" s="40" t="s">
        <v>219</v>
      </c>
      <c r="R33" s="40" t="s">
        <v>223</v>
      </c>
      <c r="S33" s="18">
        <v>1</v>
      </c>
      <c r="T33" s="40" t="s">
        <v>221</v>
      </c>
      <c r="U33" s="86">
        <v>44986</v>
      </c>
      <c r="V33" s="87">
        <v>45278</v>
      </c>
      <c r="W33" s="24">
        <v>45328</v>
      </c>
      <c r="X33" s="40" t="s">
        <v>850</v>
      </c>
      <c r="Y33" s="40">
        <v>9</v>
      </c>
      <c r="Z33" s="19">
        <f t="shared" si="3"/>
        <v>1</v>
      </c>
      <c r="AA33" s="20">
        <f t="shared" si="4"/>
        <v>1</v>
      </c>
      <c r="AB33" s="7" t="str">
        <f t="shared" si="5"/>
        <v>OK</v>
      </c>
      <c r="AC33" s="37" t="s">
        <v>898</v>
      </c>
      <c r="AD33" s="22" t="s">
        <v>47</v>
      </c>
      <c r="AE33" s="3"/>
      <c r="AF33" s="3"/>
      <c r="AG33" s="3"/>
    </row>
    <row r="34" spans="1:33" s="1" customFormat="1" ht="22.5" customHeight="1" x14ac:dyDescent="0.2">
      <c r="A34" s="16">
        <v>390</v>
      </c>
      <c r="B34" s="84">
        <v>44915</v>
      </c>
      <c r="C34" s="16" t="s">
        <v>118</v>
      </c>
      <c r="D34" s="16"/>
      <c r="E34" s="22" t="s">
        <v>191</v>
      </c>
      <c r="F34" s="84">
        <v>44914</v>
      </c>
      <c r="G34" s="52" t="s">
        <v>204</v>
      </c>
      <c r="H34" s="22" t="s">
        <v>42</v>
      </c>
      <c r="I34" s="88" t="s">
        <v>205</v>
      </c>
      <c r="J34" s="22" t="s">
        <v>206</v>
      </c>
      <c r="K34" s="22" t="s">
        <v>207</v>
      </c>
      <c r="L34" s="16">
        <v>2</v>
      </c>
      <c r="M34" s="16" t="s">
        <v>43</v>
      </c>
      <c r="N34" s="22" t="s">
        <v>407</v>
      </c>
      <c r="O34" s="22" t="s">
        <v>45</v>
      </c>
      <c r="P34" s="22" t="s">
        <v>407</v>
      </c>
      <c r="Q34" s="40" t="s">
        <v>219</v>
      </c>
      <c r="R34" s="40" t="s">
        <v>224</v>
      </c>
      <c r="S34" s="18">
        <v>1</v>
      </c>
      <c r="T34" s="40" t="s">
        <v>221</v>
      </c>
      <c r="U34" s="86">
        <v>44986</v>
      </c>
      <c r="V34" s="87">
        <v>45278</v>
      </c>
      <c r="W34" s="24">
        <v>45328</v>
      </c>
      <c r="X34" s="40" t="s">
        <v>851</v>
      </c>
      <c r="Y34" s="40">
        <v>1.95</v>
      </c>
      <c r="Z34" s="19">
        <f t="shared" si="3"/>
        <v>0.97499999999999998</v>
      </c>
      <c r="AA34" s="20">
        <f t="shared" si="4"/>
        <v>0.97499999999999998</v>
      </c>
      <c r="AB34" s="7" t="str">
        <f t="shared" si="5"/>
        <v>ROJO</v>
      </c>
      <c r="AC34" s="37" t="s">
        <v>881</v>
      </c>
      <c r="AD34" s="22" t="s">
        <v>47</v>
      </c>
      <c r="AE34" s="3"/>
      <c r="AF34" s="3"/>
      <c r="AG34" s="3"/>
    </row>
    <row r="35" spans="1:33" s="1" customFormat="1" ht="30" customHeight="1" x14ac:dyDescent="0.2">
      <c r="A35" s="16">
        <v>390</v>
      </c>
      <c r="B35" s="84">
        <v>44915</v>
      </c>
      <c r="C35" s="16" t="s">
        <v>118</v>
      </c>
      <c r="D35" s="16"/>
      <c r="E35" s="22" t="s">
        <v>191</v>
      </c>
      <c r="F35" s="84">
        <v>44914</v>
      </c>
      <c r="G35" s="52" t="s">
        <v>208</v>
      </c>
      <c r="H35" s="22" t="s">
        <v>42</v>
      </c>
      <c r="I35" s="88" t="s">
        <v>209</v>
      </c>
      <c r="J35" s="22" t="s">
        <v>210</v>
      </c>
      <c r="K35" s="22" t="s">
        <v>211</v>
      </c>
      <c r="L35" s="16">
        <v>9</v>
      </c>
      <c r="M35" s="16" t="s">
        <v>43</v>
      </c>
      <c r="N35" s="22" t="s">
        <v>407</v>
      </c>
      <c r="O35" s="22" t="s">
        <v>45</v>
      </c>
      <c r="P35" s="22" t="s">
        <v>407</v>
      </c>
      <c r="Q35" s="40" t="s">
        <v>219</v>
      </c>
      <c r="R35" s="40" t="s">
        <v>225</v>
      </c>
      <c r="S35" s="18">
        <v>1</v>
      </c>
      <c r="T35" s="40" t="s">
        <v>221</v>
      </c>
      <c r="U35" s="86">
        <v>44986</v>
      </c>
      <c r="V35" s="87">
        <v>45278</v>
      </c>
      <c r="W35" s="24">
        <v>45328</v>
      </c>
      <c r="X35" s="40" t="s">
        <v>852</v>
      </c>
      <c r="Y35" s="40">
        <v>9</v>
      </c>
      <c r="Z35" s="19">
        <f t="shared" si="3"/>
        <v>1</v>
      </c>
      <c r="AA35" s="20">
        <f t="shared" si="4"/>
        <v>1</v>
      </c>
      <c r="AB35" s="7" t="str">
        <f t="shared" si="5"/>
        <v>OK</v>
      </c>
      <c r="AC35" s="37" t="s">
        <v>899</v>
      </c>
      <c r="AD35" s="22" t="s">
        <v>47</v>
      </c>
      <c r="AE35" s="3"/>
      <c r="AF35" s="3"/>
      <c r="AG35" s="3"/>
    </row>
    <row r="36" spans="1:33" s="1" customFormat="1" ht="30" customHeight="1" x14ac:dyDescent="0.2">
      <c r="A36" s="16">
        <v>390</v>
      </c>
      <c r="B36" s="84">
        <v>44915</v>
      </c>
      <c r="C36" s="16" t="s">
        <v>118</v>
      </c>
      <c r="D36" s="16"/>
      <c r="E36" s="22" t="s">
        <v>191</v>
      </c>
      <c r="F36" s="84">
        <v>44914</v>
      </c>
      <c r="G36" s="52" t="s">
        <v>212</v>
      </c>
      <c r="H36" s="22" t="s">
        <v>42</v>
      </c>
      <c r="I36" s="88" t="s">
        <v>213</v>
      </c>
      <c r="J36" s="22" t="s">
        <v>202</v>
      </c>
      <c r="K36" s="22" t="s">
        <v>214</v>
      </c>
      <c r="L36" s="16">
        <v>5</v>
      </c>
      <c r="M36" s="16" t="s">
        <v>43</v>
      </c>
      <c r="N36" s="22" t="s">
        <v>407</v>
      </c>
      <c r="O36" s="22" t="s">
        <v>45</v>
      </c>
      <c r="P36" s="22" t="s">
        <v>407</v>
      </c>
      <c r="Q36" s="40" t="s">
        <v>219</v>
      </c>
      <c r="R36" s="40" t="s">
        <v>226</v>
      </c>
      <c r="S36" s="18">
        <v>1</v>
      </c>
      <c r="T36" s="40" t="s">
        <v>221</v>
      </c>
      <c r="U36" s="86">
        <v>44986</v>
      </c>
      <c r="V36" s="87">
        <v>45278</v>
      </c>
      <c r="W36" s="24">
        <v>45328</v>
      </c>
      <c r="X36" s="26" t="s">
        <v>853</v>
      </c>
      <c r="Y36" s="40">
        <v>5</v>
      </c>
      <c r="Z36" s="19">
        <f t="shared" si="3"/>
        <v>1</v>
      </c>
      <c r="AA36" s="20">
        <f t="shared" si="4"/>
        <v>1</v>
      </c>
      <c r="AB36" s="7" t="str">
        <f t="shared" si="5"/>
        <v>OK</v>
      </c>
      <c r="AC36" s="37" t="s">
        <v>900</v>
      </c>
      <c r="AD36" s="22" t="s">
        <v>47</v>
      </c>
      <c r="AE36" s="3"/>
      <c r="AF36" s="3"/>
      <c r="AG36" s="3"/>
    </row>
    <row r="37" spans="1:33" s="1" customFormat="1" ht="30" customHeight="1" x14ac:dyDescent="0.2">
      <c r="A37" s="16">
        <v>390</v>
      </c>
      <c r="B37" s="84">
        <v>44915</v>
      </c>
      <c r="C37" s="16" t="s">
        <v>118</v>
      </c>
      <c r="D37" s="16"/>
      <c r="E37" s="22" t="s">
        <v>191</v>
      </c>
      <c r="F37" s="84">
        <v>44914</v>
      </c>
      <c r="G37" s="52" t="s">
        <v>215</v>
      </c>
      <c r="H37" s="22" t="s">
        <v>42</v>
      </c>
      <c r="I37" s="88" t="s">
        <v>216</v>
      </c>
      <c r="J37" s="22" t="s">
        <v>217</v>
      </c>
      <c r="K37" s="22" t="s">
        <v>218</v>
      </c>
      <c r="L37" s="16">
        <v>1</v>
      </c>
      <c r="M37" s="16" t="s">
        <v>43</v>
      </c>
      <c r="N37" s="22" t="s">
        <v>407</v>
      </c>
      <c r="O37" s="22" t="s">
        <v>45</v>
      </c>
      <c r="P37" s="22" t="s">
        <v>407</v>
      </c>
      <c r="Q37" s="40" t="s">
        <v>219</v>
      </c>
      <c r="R37" s="40" t="s">
        <v>227</v>
      </c>
      <c r="S37" s="18">
        <v>1</v>
      </c>
      <c r="T37" s="40" t="s">
        <v>221</v>
      </c>
      <c r="U37" s="86">
        <v>44986</v>
      </c>
      <c r="V37" s="87">
        <v>45278</v>
      </c>
      <c r="W37" s="24">
        <v>45328</v>
      </c>
      <c r="X37" s="40" t="s">
        <v>854</v>
      </c>
      <c r="Y37" s="40">
        <v>1</v>
      </c>
      <c r="Z37" s="19">
        <f t="shared" si="3"/>
        <v>1</v>
      </c>
      <c r="AA37" s="20">
        <f t="shared" si="4"/>
        <v>1</v>
      </c>
      <c r="AB37" s="7" t="str">
        <f t="shared" si="5"/>
        <v>OK</v>
      </c>
      <c r="AC37" s="37" t="s">
        <v>882</v>
      </c>
      <c r="AD37" s="22" t="s">
        <v>47</v>
      </c>
      <c r="AE37" s="3"/>
      <c r="AF37" s="3"/>
      <c r="AG37" s="3"/>
    </row>
    <row r="38" spans="1:33" s="1" customFormat="1" ht="30" customHeight="1" x14ac:dyDescent="0.2">
      <c r="A38" s="16">
        <v>391</v>
      </c>
      <c r="B38" s="84">
        <v>44937</v>
      </c>
      <c r="C38" s="16" t="s">
        <v>48</v>
      </c>
      <c r="D38" s="16"/>
      <c r="E38" s="22" t="s">
        <v>229</v>
      </c>
      <c r="F38" s="84">
        <v>44900</v>
      </c>
      <c r="G38" s="52" t="s">
        <v>230</v>
      </c>
      <c r="H38" s="22" t="s">
        <v>42</v>
      </c>
      <c r="I38" s="88" t="s">
        <v>231</v>
      </c>
      <c r="J38" s="22" t="s">
        <v>232</v>
      </c>
      <c r="K38" s="22" t="s">
        <v>233</v>
      </c>
      <c r="L38" s="16">
        <v>3</v>
      </c>
      <c r="M38" s="16" t="s">
        <v>43</v>
      </c>
      <c r="N38" s="22" t="s">
        <v>613</v>
      </c>
      <c r="O38" s="22" t="s">
        <v>73</v>
      </c>
      <c r="P38" s="22" t="s">
        <v>538</v>
      </c>
      <c r="Q38" s="40" t="s">
        <v>234</v>
      </c>
      <c r="R38" s="40" t="s">
        <v>235</v>
      </c>
      <c r="S38" s="18">
        <v>1</v>
      </c>
      <c r="T38" s="40" t="s">
        <v>236</v>
      </c>
      <c r="U38" s="86">
        <v>44927</v>
      </c>
      <c r="V38" s="87">
        <v>45291</v>
      </c>
      <c r="W38" s="38">
        <v>45322</v>
      </c>
      <c r="X38" s="40" t="s">
        <v>782</v>
      </c>
      <c r="Y38" s="26">
        <v>3</v>
      </c>
      <c r="Z38" s="19">
        <f t="shared" si="3"/>
        <v>1</v>
      </c>
      <c r="AA38" s="20">
        <f t="shared" si="4"/>
        <v>1</v>
      </c>
      <c r="AB38" s="7" t="str">
        <f t="shared" si="5"/>
        <v>OK</v>
      </c>
      <c r="AC38" s="37" t="s">
        <v>901</v>
      </c>
      <c r="AD38" s="23" t="s">
        <v>50</v>
      </c>
      <c r="AE38" s="3"/>
      <c r="AF38" s="3"/>
      <c r="AG38" s="3"/>
    </row>
    <row r="39" spans="1:33" s="1" customFormat="1" ht="30" customHeight="1" x14ac:dyDescent="0.2">
      <c r="A39" s="16">
        <v>393</v>
      </c>
      <c r="B39" s="84">
        <v>45075</v>
      </c>
      <c r="C39" s="16" t="s">
        <v>118</v>
      </c>
      <c r="D39" s="16"/>
      <c r="E39" s="22" t="s">
        <v>251</v>
      </c>
      <c r="F39" s="84">
        <v>45072</v>
      </c>
      <c r="G39" s="52" t="s">
        <v>192</v>
      </c>
      <c r="H39" s="22" t="s">
        <v>42</v>
      </c>
      <c r="I39" s="88" t="s">
        <v>252</v>
      </c>
      <c r="J39" s="22" t="s">
        <v>256</v>
      </c>
      <c r="K39" s="22" t="s">
        <v>257</v>
      </c>
      <c r="L39" s="16">
        <v>1</v>
      </c>
      <c r="M39" s="16" t="s">
        <v>43</v>
      </c>
      <c r="N39" s="22" t="s">
        <v>407</v>
      </c>
      <c r="O39" s="22" t="s">
        <v>258</v>
      </c>
      <c r="P39" s="22" t="s">
        <v>407</v>
      </c>
      <c r="Q39" s="40" t="s">
        <v>259</v>
      </c>
      <c r="R39" s="40" t="s">
        <v>260</v>
      </c>
      <c r="S39" s="18">
        <v>0.5</v>
      </c>
      <c r="T39" s="40" t="s">
        <v>58</v>
      </c>
      <c r="U39" s="86">
        <v>45108</v>
      </c>
      <c r="V39" s="87">
        <v>45291</v>
      </c>
      <c r="W39" s="24">
        <v>45328</v>
      </c>
      <c r="X39" s="40" t="s">
        <v>855</v>
      </c>
      <c r="Y39" s="40">
        <v>0.3</v>
      </c>
      <c r="Z39" s="19">
        <f t="shared" si="3"/>
        <v>0.3</v>
      </c>
      <c r="AA39" s="20">
        <f t="shared" si="4"/>
        <v>0.6</v>
      </c>
      <c r="AB39" s="7" t="str">
        <f t="shared" si="5"/>
        <v>ROJO</v>
      </c>
      <c r="AC39" s="37" t="s">
        <v>902</v>
      </c>
      <c r="AD39" s="22" t="s">
        <v>47</v>
      </c>
      <c r="AE39" s="3"/>
      <c r="AF39" s="3"/>
      <c r="AG39" s="3"/>
    </row>
    <row r="40" spans="1:33" s="1" customFormat="1" ht="30" customHeight="1" x14ac:dyDescent="0.2">
      <c r="A40" s="16">
        <v>393</v>
      </c>
      <c r="B40" s="84">
        <v>45075</v>
      </c>
      <c r="C40" s="16" t="s">
        <v>118</v>
      </c>
      <c r="D40" s="16"/>
      <c r="E40" s="22" t="s">
        <v>251</v>
      </c>
      <c r="F40" s="84">
        <v>45072</v>
      </c>
      <c r="G40" s="52" t="s">
        <v>192</v>
      </c>
      <c r="H40" s="22" t="s">
        <v>42</v>
      </c>
      <c r="I40" s="88" t="s">
        <v>252</v>
      </c>
      <c r="J40" s="22" t="s">
        <v>256</v>
      </c>
      <c r="K40" s="22" t="s">
        <v>261</v>
      </c>
      <c r="L40" s="16">
        <v>1</v>
      </c>
      <c r="M40" s="16" t="s">
        <v>43</v>
      </c>
      <c r="N40" s="22" t="s">
        <v>407</v>
      </c>
      <c r="O40" s="22" t="s">
        <v>258</v>
      </c>
      <c r="P40" s="22" t="s">
        <v>407</v>
      </c>
      <c r="Q40" s="40" t="s">
        <v>259</v>
      </c>
      <c r="R40" s="40" t="s">
        <v>260</v>
      </c>
      <c r="S40" s="18">
        <v>0.5</v>
      </c>
      <c r="T40" s="40" t="s">
        <v>58</v>
      </c>
      <c r="U40" s="86">
        <v>45108</v>
      </c>
      <c r="V40" s="87">
        <v>45291</v>
      </c>
      <c r="W40" s="24">
        <v>45328</v>
      </c>
      <c r="X40" s="40" t="s">
        <v>847</v>
      </c>
      <c r="Y40" s="40">
        <v>1</v>
      </c>
      <c r="Z40" s="19">
        <f t="shared" si="3"/>
        <v>1</v>
      </c>
      <c r="AA40" s="20">
        <f t="shared" si="4"/>
        <v>1</v>
      </c>
      <c r="AB40" s="7" t="str">
        <f t="shared" si="5"/>
        <v>OK</v>
      </c>
      <c r="AC40" s="37" t="s">
        <v>903</v>
      </c>
      <c r="AD40" s="22" t="s">
        <v>47</v>
      </c>
      <c r="AE40" s="3"/>
      <c r="AF40" s="3"/>
      <c r="AG40" s="3"/>
    </row>
    <row r="41" spans="1:33" s="1" customFormat="1" ht="30" customHeight="1" x14ac:dyDescent="0.2">
      <c r="A41" s="16">
        <v>393</v>
      </c>
      <c r="B41" s="84">
        <v>45075</v>
      </c>
      <c r="C41" s="16" t="s">
        <v>118</v>
      </c>
      <c r="D41" s="16"/>
      <c r="E41" s="22" t="s">
        <v>251</v>
      </c>
      <c r="F41" s="84">
        <v>45072</v>
      </c>
      <c r="G41" s="52" t="s">
        <v>192</v>
      </c>
      <c r="H41" s="22" t="s">
        <v>42</v>
      </c>
      <c r="I41" s="88" t="s">
        <v>252</v>
      </c>
      <c r="J41" s="22" t="s">
        <v>256</v>
      </c>
      <c r="K41" s="22" t="s">
        <v>262</v>
      </c>
      <c r="L41" s="16">
        <v>1</v>
      </c>
      <c r="M41" s="16" t="s">
        <v>43</v>
      </c>
      <c r="N41" s="22" t="s">
        <v>407</v>
      </c>
      <c r="O41" s="22" t="s">
        <v>258</v>
      </c>
      <c r="P41" s="22" t="s">
        <v>407</v>
      </c>
      <c r="Q41" s="40" t="s">
        <v>259</v>
      </c>
      <c r="R41" s="40" t="s">
        <v>260</v>
      </c>
      <c r="S41" s="18">
        <v>0.5</v>
      </c>
      <c r="T41" s="40" t="s">
        <v>58</v>
      </c>
      <c r="U41" s="86">
        <v>45108</v>
      </c>
      <c r="V41" s="87">
        <v>45291</v>
      </c>
      <c r="W41" s="24">
        <v>45328</v>
      </c>
      <c r="X41" s="40" t="s">
        <v>847</v>
      </c>
      <c r="Y41" s="40">
        <v>1</v>
      </c>
      <c r="Z41" s="19">
        <f t="shared" si="3"/>
        <v>1</v>
      </c>
      <c r="AA41" s="20">
        <f t="shared" si="4"/>
        <v>1</v>
      </c>
      <c r="AB41" s="7" t="str">
        <f t="shared" si="5"/>
        <v>OK</v>
      </c>
      <c r="AC41" s="37" t="s">
        <v>903</v>
      </c>
      <c r="AD41" s="22" t="s">
        <v>47</v>
      </c>
      <c r="AE41" s="3"/>
      <c r="AF41" s="3"/>
      <c r="AG41" s="3"/>
    </row>
    <row r="42" spans="1:33" s="1" customFormat="1" ht="30" customHeight="1" x14ac:dyDescent="0.2">
      <c r="A42" s="16">
        <v>393</v>
      </c>
      <c r="B42" s="84">
        <v>45075</v>
      </c>
      <c r="C42" s="16" t="s">
        <v>118</v>
      </c>
      <c r="D42" s="16"/>
      <c r="E42" s="22" t="s">
        <v>251</v>
      </c>
      <c r="F42" s="84">
        <v>45072</v>
      </c>
      <c r="G42" s="52" t="s">
        <v>196</v>
      </c>
      <c r="H42" s="22" t="s">
        <v>42</v>
      </c>
      <c r="I42" s="88" t="s">
        <v>253</v>
      </c>
      <c r="J42" s="22" t="s">
        <v>263</v>
      </c>
      <c r="K42" s="22" t="s">
        <v>264</v>
      </c>
      <c r="L42" s="16">
        <v>1</v>
      </c>
      <c r="M42" s="16" t="s">
        <v>43</v>
      </c>
      <c r="N42" s="22" t="s">
        <v>407</v>
      </c>
      <c r="O42" s="22" t="s">
        <v>258</v>
      </c>
      <c r="P42" s="22" t="s">
        <v>407</v>
      </c>
      <c r="Q42" s="40" t="s">
        <v>259</v>
      </c>
      <c r="R42" s="40" t="s">
        <v>268</v>
      </c>
      <c r="S42" s="18">
        <v>0.5</v>
      </c>
      <c r="T42" s="40" t="s">
        <v>58</v>
      </c>
      <c r="U42" s="86">
        <v>45108</v>
      </c>
      <c r="V42" s="87">
        <v>45291</v>
      </c>
      <c r="W42" s="24">
        <v>45328</v>
      </c>
      <c r="X42" s="49" t="s">
        <v>856</v>
      </c>
      <c r="Y42" s="40">
        <v>0.25</v>
      </c>
      <c r="Z42" s="19">
        <f t="shared" si="3"/>
        <v>0.25</v>
      </c>
      <c r="AA42" s="20">
        <f t="shared" si="4"/>
        <v>0.5</v>
      </c>
      <c r="AB42" s="7" t="str">
        <f t="shared" si="5"/>
        <v>ROJO</v>
      </c>
      <c r="AC42" s="37" t="s">
        <v>883</v>
      </c>
      <c r="AD42" s="22" t="s">
        <v>47</v>
      </c>
      <c r="AE42" s="3"/>
      <c r="AF42" s="3"/>
      <c r="AG42" s="3"/>
    </row>
    <row r="43" spans="1:33" s="1" customFormat="1" ht="30" customHeight="1" x14ac:dyDescent="0.2">
      <c r="A43" s="16">
        <v>393</v>
      </c>
      <c r="B43" s="84">
        <v>45075</v>
      </c>
      <c r="C43" s="16" t="s">
        <v>118</v>
      </c>
      <c r="D43" s="16"/>
      <c r="E43" s="22" t="s">
        <v>251</v>
      </c>
      <c r="F43" s="84">
        <v>45072</v>
      </c>
      <c r="G43" s="52" t="s">
        <v>196</v>
      </c>
      <c r="H43" s="22" t="s">
        <v>42</v>
      </c>
      <c r="I43" s="88" t="s">
        <v>253</v>
      </c>
      <c r="J43" s="22" t="s">
        <v>263</v>
      </c>
      <c r="K43" s="22" t="s">
        <v>265</v>
      </c>
      <c r="L43" s="16">
        <v>1</v>
      </c>
      <c r="M43" s="16" t="s">
        <v>43</v>
      </c>
      <c r="N43" s="22" t="s">
        <v>407</v>
      </c>
      <c r="O43" s="22" t="s">
        <v>258</v>
      </c>
      <c r="P43" s="22" t="s">
        <v>407</v>
      </c>
      <c r="Q43" s="40" t="s">
        <v>259</v>
      </c>
      <c r="R43" s="40" t="s">
        <v>268</v>
      </c>
      <c r="S43" s="18">
        <v>0.5</v>
      </c>
      <c r="T43" s="40" t="s">
        <v>58</v>
      </c>
      <c r="U43" s="86">
        <v>45108</v>
      </c>
      <c r="V43" s="87">
        <v>45291</v>
      </c>
      <c r="W43" s="24">
        <v>45328</v>
      </c>
      <c r="X43" s="49" t="s">
        <v>857</v>
      </c>
      <c r="Y43" s="40">
        <v>0.4</v>
      </c>
      <c r="Z43" s="19">
        <f t="shared" si="3"/>
        <v>0.4</v>
      </c>
      <c r="AA43" s="20">
        <f t="shared" si="4"/>
        <v>0.8</v>
      </c>
      <c r="AB43" s="7" t="str">
        <f t="shared" si="5"/>
        <v>ROJO</v>
      </c>
      <c r="AC43" s="37" t="s">
        <v>884</v>
      </c>
      <c r="AD43" s="22" t="s">
        <v>47</v>
      </c>
      <c r="AE43" s="3"/>
      <c r="AF43" s="3"/>
      <c r="AG43" s="3"/>
    </row>
    <row r="44" spans="1:33" s="1" customFormat="1" ht="30" customHeight="1" x14ac:dyDescent="0.2">
      <c r="A44" s="16">
        <v>393</v>
      </c>
      <c r="B44" s="84">
        <v>45075</v>
      </c>
      <c r="C44" s="16" t="s">
        <v>118</v>
      </c>
      <c r="D44" s="16"/>
      <c r="E44" s="22" t="s">
        <v>251</v>
      </c>
      <c r="F44" s="84">
        <v>45072</v>
      </c>
      <c r="G44" s="52" t="s">
        <v>196</v>
      </c>
      <c r="H44" s="22" t="s">
        <v>42</v>
      </c>
      <c r="I44" s="88" t="s">
        <v>253</v>
      </c>
      <c r="J44" s="22" t="s">
        <v>263</v>
      </c>
      <c r="K44" s="22" t="s">
        <v>266</v>
      </c>
      <c r="L44" s="16">
        <v>1</v>
      </c>
      <c r="M44" s="16" t="s">
        <v>43</v>
      </c>
      <c r="N44" s="22" t="s">
        <v>407</v>
      </c>
      <c r="O44" s="22" t="s">
        <v>258</v>
      </c>
      <c r="P44" s="22" t="s">
        <v>407</v>
      </c>
      <c r="Q44" s="40" t="s">
        <v>259</v>
      </c>
      <c r="R44" s="40" t="s">
        <v>268</v>
      </c>
      <c r="S44" s="18">
        <v>0.5</v>
      </c>
      <c r="T44" s="40" t="s">
        <v>58</v>
      </c>
      <c r="U44" s="86">
        <v>45108</v>
      </c>
      <c r="V44" s="87">
        <v>45291</v>
      </c>
      <c r="W44" s="24">
        <v>45328</v>
      </c>
      <c r="X44" s="40" t="s">
        <v>858</v>
      </c>
      <c r="Y44" s="40">
        <v>1</v>
      </c>
      <c r="Z44" s="19">
        <f t="shared" si="3"/>
        <v>1</v>
      </c>
      <c r="AA44" s="20">
        <f t="shared" si="4"/>
        <v>1</v>
      </c>
      <c r="AB44" s="7" t="str">
        <f t="shared" si="5"/>
        <v>OK</v>
      </c>
      <c r="AC44" s="37" t="s">
        <v>904</v>
      </c>
      <c r="AD44" s="22" t="s">
        <v>47</v>
      </c>
      <c r="AE44" s="3"/>
      <c r="AF44" s="3"/>
      <c r="AG44" s="3"/>
    </row>
    <row r="45" spans="1:33" s="1" customFormat="1" ht="30" customHeight="1" x14ac:dyDescent="0.2">
      <c r="A45" s="16">
        <v>393</v>
      </c>
      <c r="B45" s="84">
        <v>45075</v>
      </c>
      <c r="C45" s="16" t="s">
        <v>118</v>
      </c>
      <c r="D45" s="16"/>
      <c r="E45" s="22" t="s">
        <v>251</v>
      </c>
      <c r="F45" s="84">
        <v>45072</v>
      </c>
      <c r="G45" s="52" t="s">
        <v>196</v>
      </c>
      <c r="H45" s="22" t="s">
        <v>42</v>
      </c>
      <c r="I45" s="88" t="s">
        <v>253</v>
      </c>
      <c r="J45" s="22" t="s">
        <v>263</v>
      </c>
      <c r="K45" s="22" t="s">
        <v>267</v>
      </c>
      <c r="L45" s="16">
        <v>1</v>
      </c>
      <c r="M45" s="16" t="s">
        <v>43</v>
      </c>
      <c r="N45" s="22" t="s">
        <v>407</v>
      </c>
      <c r="O45" s="22" t="s">
        <v>258</v>
      </c>
      <c r="P45" s="22" t="s">
        <v>407</v>
      </c>
      <c r="Q45" s="40" t="s">
        <v>259</v>
      </c>
      <c r="R45" s="40" t="s">
        <v>268</v>
      </c>
      <c r="S45" s="18">
        <v>0.5</v>
      </c>
      <c r="T45" s="40" t="s">
        <v>58</v>
      </c>
      <c r="U45" s="86">
        <v>45108</v>
      </c>
      <c r="V45" s="87">
        <v>45291</v>
      </c>
      <c r="W45" s="24">
        <v>45328</v>
      </c>
      <c r="X45" s="40" t="s">
        <v>858</v>
      </c>
      <c r="Y45" s="40">
        <v>1</v>
      </c>
      <c r="Z45" s="19">
        <f t="shared" si="3"/>
        <v>1</v>
      </c>
      <c r="AA45" s="20">
        <f t="shared" si="4"/>
        <v>1</v>
      </c>
      <c r="AB45" s="7" t="str">
        <f t="shared" si="5"/>
        <v>OK</v>
      </c>
      <c r="AC45" s="37" t="s">
        <v>904</v>
      </c>
      <c r="AD45" s="22" t="s">
        <v>47</v>
      </c>
      <c r="AE45" s="3"/>
      <c r="AF45" s="3"/>
      <c r="AG45" s="3"/>
    </row>
    <row r="46" spans="1:33" s="1" customFormat="1" ht="30" customHeight="1" x14ac:dyDescent="0.2">
      <c r="A46" s="16">
        <v>393</v>
      </c>
      <c r="B46" s="84">
        <v>45075</v>
      </c>
      <c r="C46" s="16" t="s">
        <v>118</v>
      </c>
      <c r="D46" s="16"/>
      <c r="E46" s="22" t="s">
        <v>251</v>
      </c>
      <c r="F46" s="84">
        <v>45072</v>
      </c>
      <c r="G46" s="52" t="s">
        <v>200</v>
      </c>
      <c r="H46" s="22" t="s">
        <v>42</v>
      </c>
      <c r="I46" s="88" t="s">
        <v>254</v>
      </c>
      <c r="J46" s="22" t="s">
        <v>269</v>
      </c>
      <c r="K46" s="22" t="s">
        <v>273</v>
      </c>
      <c r="L46" s="16">
        <v>1</v>
      </c>
      <c r="M46" s="16" t="s">
        <v>43</v>
      </c>
      <c r="N46" s="22" t="s">
        <v>407</v>
      </c>
      <c r="O46" s="22" t="s">
        <v>258</v>
      </c>
      <c r="P46" s="22" t="s">
        <v>407</v>
      </c>
      <c r="Q46" s="40" t="s">
        <v>259</v>
      </c>
      <c r="R46" s="40" t="s">
        <v>279</v>
      </c>
      <c r="S46" s="18">
        <v>0.5</v>
      </c>
      <c r="T46" s="40" t="s">
        <v>58</v>
      </c>
      <c r="U46" s="86">
        <v>45108</v>
      </c>
      <c r="V46" s="87">
        <v>45291</v>
      </c>
      <c r="W46" s="24">
        <v>45328</v>
      </c>
      <c r="X46" s="40" t="s">
        <v>858</v>
      </c>
      <c r="Y46" s="40">
        <v>1</v>
      </c>
      <c r="Z46" s="19">
        <f t="shared" si="3"/>
        <v>1</v>
      </c>
      <c r="AA46" s="20">
        <f t="shared" si="4"/>
        <v>1</v>
      </c>
      <c r="AB46" s="7" t="str">
        <f t="shared" si="5"/>
        <v>OK</v>
      </c>
      <c r="AC46" s="37" t="s">
        <v>904</v>
      </c>
      <c r="AD46" s="22" t="s">
        <v>47</v>
      </c>
      <c r="AE46" s="3"/>
      <c r="AF46" s="3"/>
      <c r="AG46" s="3"/>
    </row>
    <row r="47" spans="1:33" s="1" customFormat="1" ht="30" customHeight="1" x14ac:dyDescent="0.2">
      <c r="A47" s="16">
        <v>393</v>
      </c>
      <c r="B47" s="84">
        <v>45075</v>
      </c>
      <c r="C47" s="16" t="s">
        <v>118</v>
      </c>
      <c r="D47" s="16"/>
      <c r="E47" s="22" t="s">
        <v>251</v>
      </c>
      <c r="F47" s="84">
        <v>45072</v>
      </c>
      <c r="G47" s="52" t="s">
        <v>200</v>
      </c>
      <c r="H47" s="22" t="s">
        <v>42</v>
      </c>
      <c r="I47" s="88" t="s">
        <v>254</v>
      </c>
      <c r="J47" s="22" t="s">
        <v>270</v>
      </c>
      <c r="K47" s="22" t="s">
        <v>274</v>
      </c>
      <c r="L47" s="16">
        <v>1</v>
      </c>
      <c r="M47" s="16" t="s">
        <v>43</v>
      </c>
      <c r="N47" s="22" t="s">
        <v>407</v>
      </c>
      <c r="O47" s="22" t="s">
        <v>258</v>
      </c>
      <c r="P47" s="22" t="s">
        <v>407</v>
      </c>
      <c r="Q47" s="40" t="s">
        <v>259</v>
      </c>
      <c r="R47" s="40" t="s">
        <v>279</v>
      </c>
      <c r="S47" s="18">
        <v>0.5</v>
      </c>
      <c r="T47" s="40" t="s">
        <v>58</v>
      </c>
      <c r="U47" s="86">
        <v>45108</v>
      </c>
      <c r="V47" s="87">
        <v>45291</v>
      </c>
      <c r="W47" s="24">
        <v>45328</v>
      </c>
      <c r="X47" s="40" t="s">
        <v>858</v>
      </c>
      <c r="Y47" s="40">
        <v>1</v>
      </c>
      <c r="Z47" s="19">
        <f t="shared" si="3"/>
        <v>1</v>
      </c>
      <c r="AA47" s="20">
        <f t="shared" si="4"/>
        <v>1</v>
      </c>
      <c r="AB47" s="7" t="str">
        <f t="shared" si="5"/>
        <v>OK</v>
      </c>
      <c r="AC47" s="37" t="s">
        <v>904</v>
      </c>
      <c r="AD47" s="22" t="s">
        <v>47</v>
      </c>
      <c r="AE47" s="3"/>
      <c r="AF47" s="3"/>
      <c r="AG47" s="3"/>
    </row>
    <row r="48" spans="1:33" s="1" customFormat="1" ht="30" customHeight="1" x14ac:dyDescent="0.2">
      <c r="A48" s="16">
        <v>393</v>
      </c>
      <c r="B48" s="84">
        <v>45075</v>
      </c>
      <c r="C48" s="16" t="s">
        <v>118</v>
      </c>
      <c r="D48" s="16"/>
      <c r="E48" s="22" t="s">
        <v>251</v>
      </c>
      <c r="F48" s="84">
        <v>45072</v>
      </c>
      <c r="G48" s="52" t="s">
        <v>200</v>
      </c>
      <c r="H48" s="22" t="s">
        <v>42</v>
      </c>
      <c r="I48" s="88" t="s">
        <v>254</v>
      </c>
      <c r="J48" s="22" t="s">
        <v>271</v>
      </c>
      <c r="K48" s="22" t="s">
        <v>275</v>
      </c>
      <c r="L48" s="16">
        <v>1</v>
      </c>
      <c r="M48" s="16" t="s">
        <v>43</v>
      </c>
      <c r="N48" s="22" t="s">
        <v>407</v>
      </c>
      <c r="O48" s="22" t="s">
        <v>258</v>
      </c>
      <c r="P48" s="22" t="s">
        <v>407</v>
      </c>
      <c r="Q48" s="40" t="s">
        <v>259</v>
      </c>
      <c r="R48" s="40" t="s">
        <v>279</v>
      </c>
      <c r="S48" s="18">
        <v>0.5</v>
      </c>
      <c r="T48" s="40" t="s">
        <v>58</v>
      </c>
      <c r="U48" s="86">
        <v>45108</v>
      </c>
      <c r="V48" s="87">
        <v>45291</v>
      </c>
      <c r="W48" s="24">
        <v>45328</v>
      </c>
      <c r="X48" s="40" t="s">
        <v>858</v>
      </c>
      <c r="Y48" s="40">
        <v>1</v>
      </c>
      <c r="Z48" s="19">
        <f t="shared" si="3"/>
        <v>1</v>
      </c>
      <c r="AA48" s="20">
        <f t="shared" si="4"/>
        <v>1</v>
      </c>
      <c r="AB48" s="7" t="str">
        <f t="shared" si="5"/>
        <v>OK</v>
      </c>
      <c r="AC48" s="37" t="s">
        <v>904</v>
      </c>
      <c r="AD48" s="22" t="s">
        <v>47</v>
      </c>
      <c r="AE48" s="3"/>
      <c r="AF48" s="3"/>
      <c r="AG48" s="3"/>
    </row>
    <row r="49" spans="1:33" s="1" customFormat="1" ht="30" customHeight="1" x14ac:dyDescent="0.2">
      <c r="A49" s="16">
        <v>393</v>
      </c>
      <c r="B49" s="84">
        <v>45075</v>
      </c>
      <c r="C49" s="16" t="s">
        <v>118</v>
      </c>
      <c r="D49" s="16"/>
      <c r="E49" s="22" t="s">
        <v>251</v>
      </c>
      <c r="F49" s="84">
        <v>45072</v>
      </c>
      <c r="G49" s="52" t="s">
        <v>200</v>
      </c>
      <c r="H49" s="22" t="s">
        <v>42</v>
      </c>
      <c r="I49" s="88" t="s">
        <v>254</v>
      </c>
      <c r="J49" s="22" t="s">
        <v>272</v>
      </c>
      <c r="K49" s="22" t="s">
        <v>276</v>
      </c>
      <c r="L49" s="16">
        <v>1</v>
      </c>
      <c r="M49" s="16" t="s">
        <v>43</v>
      </c>
      <c r="N49" s="22" t="s">
        <v>407</v>
      </c>
      <c r="O49" s="22" t="s">
        <v>258</v>
      </c>
      <c r="P49" s="22" t="s">
        <v>407</v>
      </c>
      <c r="Q49" s="40" t="s">
        <v>259</v>
      </c>
      <c r="R49" s="40" t="s">
        <v>279</v>
      </c>
      <c r="S49" s="18">
        <v>0.5</v>
      </c>
      <c r="T49" s="40" t="s">
        <v>58</v>
      </c>
      <c r="U49" s="86">
        <v>45108</v>
      </c>
      <c r="V49" s="87">
        <v>45291</v>
      </c>
      <c r="W49" s="24">
        <v>45328</v>
      </c>
      <c r="X49" s="40" t="s">
        <v>858</v>
      </c>
      <c r="Y49" s="40">
        <v>1</v>
      </c>
      <c r="Z49" s="19">
        <f t="shared" si="3"/>
        <v>1</v>
      </c>
      <c r="AA49" s="20">
        <f t="shared" si="4"/>
        <v>1</v>
      </c>
      <c r="AB49" s="7" t="str">
        <f t="shared" si="5"/>
        <v>OK</v>
      </c>
      <c r="AC49" s="37" t="s">
        <v>904</v>
      </c>
      <c r="AD49" s="22" t="s">
        <v>47</v>
      </c>
      <c r="AE49" s="3"/>
      <c r="AF49" s="3"/>
      <c r="AG49" s="3"/>
    </row>
    <row r="50" spans="1:33" s="1" customFormat="1" ht="30" customHeight="1" x14ac:dyDescent="0.2">
      <c r="A50" s="16">
        <v>393</v>
      </c>
      <c r="B50" s="84">
        <v>45075</v>
      </c>
      <c r="C50" s="16" t="s">
        <v>118</v>
      </c>
      <c r="D50" s="16"/>
      <c r="E50" s="22" t="s">
        <v>251</v>
      </c>
      <c r="F50" s="84">
        <v>45072</v>
      </c>
      <c r="G50" s="52" t="s">
        <v>200</v>
      </c>
      <c r="H50" s="22" t="s">
        <v>42</v>
      </c>
      <c r="I50" s="88" t="s">
        <v>254</v>
      </c>
      <c r="J50" s="22" t="s">
        <v>269</v>
      </c>
      <c r="K50" s="22" t="s">
        <v>277</v>
      </c>
      <c r="L50" s="16">
        <v>1</v>
      </c>
      <c r="M50" s="16" t="s">
        <v>43</v>
      </c>
      <c r="N50" s="22" t="s">
        <v>407</v>
      </c>
      <c r="O50" s="22" t="s">
        <v>258</v>
      </c>
      <c r="P50" s="22" t="s">
        <v>407</v>
      </c>
      <c r="Q50" s="40" t="s">
        <v>259</v>
      </c>
      <c r="R50" s="40" t="s">
        <v>279</v>
      </c>
      <c r="S50" s="18">
        <v>0.5</v>
      </c>
      <c r="T50" s="40" t="s">
        <v>58</v>
      </c>
      <c r="U50" s="86">
        <v>45108</v>
      </c>
      <c r="V50" s="87">
        <v>45291</v>
      </c>
      <c r="W50" s="24">
        <v>45328</v>
      </c>
      <c r="X50" s="40" t="s">
        <v>858</v>
      </c>
      <c r="Y50" s="40">
        <v>1</v>
      </c>
      <c r="Z50" s="19">
        <f t="shared" si="3"/>
        <v>1</v>
      </c>
      <c r="AA50" s="20">
        <f t="shared" si="4"/>
        <v>1</v>
      </c>
      <c r="AB50" s="7" t="str">
        <f t="shared" si="5"/>
        <v>OK</v>
      </c>
      <c r="AC50" s="37" t="s">
        <v>904</v>
      </c>
      <c r="AD50" s="22" t="s">
        <v>47</v>
      </c>
      <c r="AE50" s="3"/>
      <c r="AF50" s="3"/>
      <c r="AG50" s="3"/>
    </row>
    <row r="51" spans="1:33" s="1" customFormat="1" ht="30" customHeight="1" x14ac:dyDescent="0.2">
      <c r="A51" s="16">
        <v>393</v>
      </c>
      <c r="B51" s="84">
        <v>45075</v>
      </c>
      <c r="C51" s="16" t="s">
        <v>118</v>
      </c>
      <c r="D51" s="16"/>
      <c r="E51" s="22" t="s">
        <v>251</v>
      </c>
      <c r="F51" s="84">
        <v>45072</v>
      </c>
      <c r="G51" s="52" t="s">
        <v>200</v>
      </c>
      <c r="H51" s="22" t="s">
        <v>42</v>
      </c>
      <c r="I51" s="88" t="s">
        <v>254</v>
      </c>
      <c r="J51" s="22" t="s">
        <v>270</v>
      </c>
      <c r="K51" s="22" t="s">
        <v>278</v>
      </c>
      <c r="L51" s="16">
        <v>1</v>
      </c>
      <c r="M51" s="16" t="s">
        <v>43</v>
      </c>
      <c r="N51" s="22" t="s">
        <v>407</v>
      </c>
      <c r="O51" s="22" t="s">
        <v>258</v>
      </c>
      <c r="P51" s="22" t="s">
        <v>407</v>
      </c>
      <c r="Q51" s="40" t="s">
        <v>259</v>
      </c>
      <c r="R51" s="40" t="s">
        <v>279</v>
      </c>
      <c r="S51" s="18">
        <v>0.5</v>
      </c>
      <c r="T51" s="40" t="s">
        <v>58</v>
      </c>
      <c r="U51" s="86">
        <v>45108</v>
      </c>
      <c r="V51" s="87">
        <v>45291</v>
      </c>
      <c r="W51" s="24">
        <v>45328</v>
      </c>
      <c r="X51" s="40" t="s">
        <v>858</v>
      </c>
      <c r="Y51" s="40">
        <v>1</v>
      </c>
      <c r="Z51" s="19">
        <f t="shared" si="3"/>
        <v>1</v>
      </c>
      <c r="AA51" s="20">
        <f t="shared" si="4"/>
        <v>1</v>
      </c>
      <c r="AB51" s="7" t="str">
        <f t="shared" si="5"/>
        <v>OK</v>
      </c>
      <c r="AC51" s="37" t="s">
        <v>904</v>
      </c>
      <c r="AD51" s="22" t="s">
        <v>47</v>
      </c>
      <c r="AE51" s="3"/>
      <c r="AF51" s="3"/>
      <c r="AG51" s="3"/>
    </row>
    <row r="52" spans="1:33" s="1" customFormat="1" ht="30" customHeight="1" x14ac:dyDescent="0.2">
      <c r="A52" s="16">
        <v>393</v>
      </c>
      <c r="B52" s="84">
        <v>45075</v>
      </c>
      <c r="C52" s="16" t="s">
        <v>118</v>
      </c>
      <c r="D52" s="16"/>
      <c r="E52" s="22" t="s">
        <v>251</v>
      </c>
      <c r="F52" s="84">
        <v>45072</v>
      </c>
      <c r="G52" s="52" t="s">
        <v>204</v>
      </c>
      <c r="H52" s="22" t="s">
        <v>42</v>
      </c>
      <c r="I52" s="88" t="s">
        <v>255</v>
      </c>
      <c r="J52" s="22" t="s">
        <v>280</v>
      </c>
      <c r="K52" s="22" t="s">
        <v>282</v>
      </c>
      <c r="L52" s="16">
        <v>1</v>
      </c>
      <c r="M52" s="16" t="s">
        <v>43</v>
      </c>
      <c r="N52" s="22" t="s">
        <v>407</v>
      </c>
      <c r="O52" s="22" t="s">
        <v>258</v>
      </c>
      <c r="P52" s="22" t="s">
        <v>407</v>
      </c>
      <c r="Q52" s="40" t="s">
        <v>259</v>
      </c>
      <c r="R52" s="40" t="s">
        <v>285</v>
      </c>
      <c r="S52" s="18">
        <v>0.6</v>
      </c>
      <c r="T52" s="40" t="s">
        <v>58</v>
      </c>
      <c r="U52" s="86">
        <v>45108</v>
      </c>
      <c r="V52" s="87">
        <v>45291</v>
      </c>
      <c r="W52" s="24">
        <v>45328</v>
      </c>
      <c r="X52" s="49" t="s">
        <v>859</v>
      </c>
      <c r="Y52" s="40">
        <v>1</v>
      </c>
      <c r="Z52" s="19">
        <f t="shared" si="3"/>
        <v>1</v>
      </c>
      <c r="AA52" s="20">
        <f t="shared" si="4"/>
        <v>1</v>
      </c>
      <c r="AB52" s="7" t="str">
        <f t="shared" si="5"/>
        <v>OK</v>
      </c>
      <c r="AC52" s="37" t="s">
        <v>905</v>
      </c>
      <c r="AD52" s="22" t="s">
        <v>47</v>
      </c>
      <c r="AE52" s="3"/>
      <c r="AF52" s="3"/>
      <c r="AG52" s="3"/>
    </row>
    <row r="53" spans="1:33" s="1" customFormat="1" ht="30" customHeight="1" x14ac:dyDescent="0.2">
      <c r="A53" s="16">
        <v>393</v>
      </c>
      <c r="B53" s="84">
        <v>45075</v>
      </c>
      <c r="C53" s="16" t="s">
        <v>118</v>
      </c>
      <c r="D53" s="16"/>
      <c r="E53" s="22" t="s">
        <v>251</v>
      </c>
      <c r="F53" s="84">
        <v>45075</v>
      </c>
      <c r="G53" s="52" t="s">
        <v>204</v>
      </c>
      <c r="H53" s="22" t="s">
        <v>42</v>
      </c>
      <c r="I53" s="88" t="s">
        <v>255</v>
      </c>
      <c r="J53" s="22" t="s">
        <v>281</v>
      </c>
      <c r="K53" s="22" t="s">
        <v>283</v>
      </c>
      <c r="L53" s="16">
        <v>1</v>
      </c>
      <c r="M53" s="16" t="s">
        <v>43</v>
      </c>
      <c r="N53" s="22" t="s">
        <v>407</v>
      </c>
      <c r="O53" s="22" t="s">
        <v>258</v>
      </c>
      <c r="P53" s="22" t="s">
        <v>407</v>
      </c>
      <c r="Q53" s="40" t="s">
        <v>259</v>
      </c>
      <c r="R53" s="40" t="s">
        <v>285</v>
      </c>
      <c r="S53" s="18">
        <v>0.6</v>
      </c>
      <c r="T53" s="40" t="s">
        <v>58</v>
      </c>
      <c r="U53" s="86">
        <v>45108</v>
      </c>
      <c r="V53" s="87">
        <v>45291</v>
      </c>
      <c r="W53" s="24">
        <v>45328</v>
      </c>
      <c r="X53" s="49" t="s">
        <v>859</v>
      </c>
      <c r="Y53" s="40">
        <v>0.21</v>
      </c>
      <c r="Z53" s="19">
        <f t="shared" si="3"/>
        <v>0.21</v>
      </c>
      <c r="AA53" s="20">
        <f t="shared" si="4"/>
        <v>0.35</v>
      </c>
      <c r="AB53" s="7" t="str">
        <f t="shared" si="5"/>
        <v>ROJO</v>
      </c>
      <c r="AC53" s="37" t="s">
        <v>885</v>
      </c>
      <c r="AD53" s="22" t="s">
        <v>47</v>
      </c>
      <c r="AE53" s="3"/>
      <c r="AF53" s="3"/>
      <c r="AG53" s="3"/>
    </row>
    <row r="54" spans="1:33" s="1" customFormat="1" ht="30" customHeight="1" x14ac:dyDescent="0.2">
      <c r="A54" s="16">
        <v>393</v>
      </c>
      <c r="B54" s="84">
        <v>45075</v>
      </c>
      <c r="C54" s="16" t="s">
        <v>118</v>
      </c>
      <c r="D54" s="16"/>
      <c r="E54" s="22" t="s">
        <v>251</v>
      </c>
      <c r="F54" s="84">
        <v>45075</v>
      </c>
      <c r="G54" s="52" t="s">
        <v>204</v>
      </c>
      <c r="H54" s="22" t="s">
        <v>42</v>
      </c>
      <c r="I54" s="88" t="s">
        <v>255</v>
      </c>
      <c r="J54" s="22" t="s">
        <v>280</v>
      </c>
      <c r="K54" s="22" t="s">
        <v>284</v>
      </c>
      <c r="L54" s="16">
        <v>1</v>
      </c>
      <c r="M54" s="16" t="s">
        <v>43</v>
      </c>
      <c r="N54" s="22" t="s">
        <v>407</v>
      </c>
      <c r="O54" s="22" t="s">
        <v>258</v>
      </c>
      <c r="P54" s="22" t="s">
        <v>407</v>
      </c>
      <c r="Q54" s="40" t="s">
        <v>259</v>
      </c>
      <c r="R54" s="40" t="s">
        <v>285</v>
      </c>
      <c r="S54" s="18">
        <v>0.6</v>
      </c>
      <c r="T54" s="40" t="s">
        <v>58</v>
      </c>
      <c r="U54" s="86">
        <v>45108</v>
      </c>
      <c r="V54" s="87">
        <v>45291</v>
      </c>
      <c r="W54" s="24">
        <v>45328</v>
      </c>
      <c r="X54" s="40" t="s">
        <v>860</v>
      </c>
      <c r="Y54" s="40">
        <v>1</v>
      </c>
      <c r="Z54" s="19">
        <f t="shared" si="3"/>
        <v>1</v>
      </c>
      <c r="AA54" s="20">
        <f t="shared" si="4"/>
        <v>1</v>
      </c>
      <c r="AB54" s="7" t="str">
        <f t="shared" si="5"/>
        <v>OK</v>
      </c>
      <c r="AC54" s="37" t="s">
        <v>904</v>
      </c>
      <c r="AD54" s="22" t="s">
        <v>47</v>
      </c>
      <c r="AE54" s="3"/>
      <c r="AF54" s="3"/>
      <c r="AG54" s="3"/>
    </row>
    <row r="55" spans="1:33" s="1" customFormat="1" ht="30" customHeight="1" x14ac:dyDescent="0.2">
      <c r="A55" s="16">
        <v>394</v>
      </c>
      <c r="B55" s="84">
        <v>45091</v>
      </c>
      <c r="C55" s="16" t="s">
        <v>48</v>
      </c>
      <c r="D55" s="16"/>
      <c r="E55" s="22" t="s">
        <v>286</v>
      </c>
      <c r="F55" s="84">
        <v>45077</v>
      </c>
      <c r="G55" s="52">
        <v>1</v>
      </c>
      <c r="H55" s="22" t="s">
        <v>42</v>
      </c>
      <c r="I55" s="88" t="s">
        <v>290</v>
      </c>
      <c r="J55" s="22" t="s">
        <v>287</v>
      </c>
      <c r="K55" s="22" t="s">
        <v>598</v>
      </c>
      <c r="L55" s="16">
        <v>10</v>
      </c>
      <c r="M55" s="16" t="s">
        <v>43</v>
      </c>
      <c r="N55" s="22" t="s">
        <v>613</v>
      </c>
      <c r="O55" s="22" t="s">
        <v>73</v>
      </c>
      <c r="P55" s="22" t="s">
        <v>538</v>
      </c>
      <c r="Q55" s="40" t="s">
        <v>234</v>
      </c>
      <c r="R55" s="40" t="s">
        <v>288</v>
      </c>
      <c r="S55" s="18">
        <v>0.95</v>
      </c>
      <c r="T55" s="40" t="s">
        <v>289</v>
      </c>
      <c r="U55" s="86">
        <v>45090</v>
      </c>
      <c r="V55" s="87">
        <v>45322</v>
      </c>
      <c r="W55" s="38">
        <v>45322</v>
      </c>
      <c r="X55" s="40" t="s">
        <v>783</v>
      </c>
      <c r="Y55" s="37">
        <v>6</v>
      </c>
      <c r="Z55" s="19">
        <f t="shared" si="3"/>
        <v>0.6</v>
      </c>
      <c r="AA55" s="20">
        <f t="shared" si="4"/>
        <v>0.63157894736842102</v>
      </c>
      <c r="AB55" s="7" t="str">
        <f t="shared" si="5"/>
        <v>ROJO</v>
      </c>
      <c r="AC55" s="37" t="s">
        <v>906</v>
      </c>
      <c r="AD55" s="23" t="s">
        <v>50</v>
      </c>
      <c r="AE55" s="3"/>
      <c r="AF55" s="3"/>
      <c r="AG55" s="3"/>
    </row>
    <row r="56" spans="1:33" s="1" customFormat="1" ht="30" customHeight="1" x14ac:dyDescent="0.2">
      <c r="A56" s="16">
        <v>394</v>
      </c>
      <c r="B56" s="84">
        <v>45091</v>
      </c>
      <c r="C56" s="16" t="s">
        <v>48</v>
      </c>
      <c r="D56" s="16"/>
      <c r="E56" s="22" t="s">
        <v>286</v>
      </c>
      <c r="F56" s="84">
        <v>45077</v>
      </c>
      <c r="G56" s="52">
        <v>1</v>
      </c>
      <c r="H56" s="22" t="s">
        <v>42</v>
      </c>
      <c r="I56" s="88" t="s">
        <v>290</v>
      </c>
      <c r="J56" s="22" t="s">
        <v>595</v>
      </c>
      <c r="K56" s="22" t="s">
        <v>599</v>
      </c>
      <c r="L56" s="16">
        <v>2</v>
      </c>
      <c r="M56" s="16" t="s">
        <v>56</v>
      </c>
      <c r="N56" s="22" t="s">
        <v>613</v>
      </c>
      <c r="O56" s="22" t="s">
        <v>73</v>
      </c>
      <c r="P56" s="22" t="s">
        <v>538</v>
      </c>
      <c r="Q56" s="40" t="s">
        <v>234</v>
      </c>
      <c r="R56" s="40" t="s">
        <v>596</v>
      </c>
      <c r="S56" s="18">
        <v>0.7</v>
      </c>
      <c r="T56" s="40" t="s">
        <v>597</v>
      </c>
      <c r="U56" s="86">
        <v>45231</v>
      </c>
      <c r="V56" s="87">
        <v>45322</v>
      </c>
      <c r="W56" s="38">
        <v>45322</v>
      </c>
      <c r="X56" s="40" t="s">
        <v>784</v>
      </c>
      <c r="Y56" s="26">
        <v>1</v>
      </c>
      <c r="Z56" s="19">
        <f t="shared" si="3"/>
        <v>0.5</v>
      </c>
      <c r="AA56" s="20">
        <f t="shared" si="4"/>
        <v>0.7142857142857143</v>
      </c>
      <c r="AB56" s="7" t="str">
        <f t="shared" si="5"/>
        <v>ROJO</v>
      </c>
      <c r="AC56" s="37" t="s">
        <v>907</v>
      </c>
      <c r="AD56" s="23" t="s">
        <v>50</v>
      </c>
      <c r="AE56" s="3"/>
      <c r="AF56" s="3"/>
      <c r="AG56" s="3"/>
    </row>
    <row r="57" spans="1:33" s="1" customFormat="1" ht="30" customHeight="1" x14ac:dyDescent="0.2">
      <c r="A57" s="16">
        <v>395</v>
      </c>
      <c r="B57" s="84">
        <v>45091</v>
      </c>
      <c r="C57" s="16" t="s">
        <v>48</v>
      </c>
      <c r="D57" s="16"/>
      <c r="E57" s="22" t="s">
        <v>291</v>
      </c>
      <c r="F57" s="84">
        <v>45091</v>
      </c>
      <c r="G57" s="52" t="s">
        <v>86</v>
      </c>
      <c r="H57" s="22" t="s">
        <v>66</v>
      </c>
      <c r="I57" s="88" t="s">
        <v>325</v>
      </c>
      <c r="J57" s="22" t="s">
        <v>326</v>
      </c>
      <c r="K57" s="22" t="s">
        <v>327</v>
      </c>
      <c r="L57" s="16">
        <v>2</v>
      </c>
      <c r="M57" s="16" t="s">
        <v>43</v>
      </c>
      <c r="N57" s="22" t="s">
        <v>128</v>
      </c>
      <c r="O57" s="22" t="s">
        <v>625</v>
      </c>
      <c r="P57" s="22" t="s">
        <v>128</v>
      </c>
      <c r="Q57" s="40" t="s">
        <v>46</v>
      </c>
      <c r="R57" s="40" t="s">
        <v>328</v>
      </c>
      <c r="S57" s="18">
        <v>1</v>
      </c>
      <c r="T57" s="40" t="s">
        <v>91</v>
      </c>
      <c r="U57" s="86">
        <v>45107</v>
      </c>
      <c r="V57" s="87">
        <v>45290</v>
      </c>
      <c r="W57" s="41">
        <v>45320</v>
      </c>
      <c r="X57" s="40" t="s">
        <v>753</v>
      </c>
      <c r="Y57" s="40">
        <v>2</v>
      </c>
      <c r="Z57" s="19">
        <f t="shared" si="3"/>
        <v>1</v>
      </c>
      <c r="AA57" s="20">
        <f t="shared" si="4"/>
        <v>1</v>
      </c>
      <c r="AB57" s="7" t="str">
        <f t="shared" si="5"/>
        <v>OK</v>
      </c>
      <c r="AC57" s="37" t="s">
        <v>770</v>
      </c>
      <c r="AD57" s="40" t="s">
        <v>176</v>
      </c>
      <c r="AE57" s="3"/>
      <c r="AF57" s="3"/>
      <c r="AG57" s="3"/>
    </row>
    <row r="58" spans="1:33" s="1" customFormat="1" ht="30" customHeight="1" x14ac:dyDescent="0.2">
      <c r="A58" s="16">
        <v>395</v>
      </c>
      <c r="B58" s="84">
        <v>45091</v>
      </c>
      <c r="C58" s="16" t="s">
        <v>48</v>
      </c>
      <c r="D58" s="16"/>
      <c r="E58" s="22" t="s">
        <v>291</v>
      </c>
      <c r="F58" s="84">
        <v>45091</v>
      </c>
      <c r="G58" s="52" t="s">
        <v>86</v>
      </c>
      <c r="H58" s="22" t="s">
        <v>69</v>
      </c>
      <c r="I58" s="88" t="s">
        <v>309</v>
      </c>
      <c r="J58" s="22" t="s">
        <v>310</v>
      </c>
      <c r="K58" s="22" t="s">
        <v>311</v>
      </c>
      <c r="L58" s="16">
        <v>1</v>
      </c>
      <c r="M58" s="16" t="s">
        <v>56</v>
      </c>
      <c r="N58" s="22" t="s">
        <v>44</v>
      </c>
      <c r="O58" s="22" t="s">
        <v>69</v>
      </c>
      <c r="P58" s="22" t="s">
        <v>44</v>
      </c>
      <c r="Q58" s="40" t="s">
        <v>53</v>
      </c>
      <c r="R58" s="40" t="s">
        <v>312</v>
      </c>
      <c r="S58" s="18">
        <v>1</v>
      </c>
      <c r="T58" s="40" t="s">
        <v>313</v>
      </c>
      <c r="U58" s="86">
        <v>45139</v>
      </c>
      <c r="V58" s="87">
        <v>45291</v>
      </c>
      <c r="W58" s="36">
        <v>45314</v>
      </c>
      <c r="X58" s="25" t="s">
        <v>719</v>
      </c>
      <c r="Y58" s="25">
        <v>1</v>
      </c>
      <c r="Z58" s="19">
        <f t="shared" si="3"/>
        <v>1</v>
      </c>
      <c r="AA58" s="20">
        <f t="shared" si="4"/>
        <v>1</v>
      </c>
      <c r="AB58" s="7" t="str">
        <f t="shared" si="5"/>
        <v>OK</v>
      </c>
      <c r="AC58" s="43" t="s">
        <v>723</v>
      </c>
      <c r="AD58" s="25" t="s">
        <v>176</v>
      </c>
      <c r="AE58" s="3"/>
      <c r="AF58" s="3"/>
      <c r="AG58" s="3"/>
    </row>
    <row r="59" spans="1:33" s="1" customFormat="1" ht="30" customHeight="1" x14ac:dyDescent="0.2">
      <c r="A59" s="16">
        <v>395</v>
      </c>
      <c r="B59" s="84">
        <v>45091</v>
      </c>
      <c r="C59" s="16" t="s">
        <v>48</v>
      </c>
      <c r="D59" s="16"/>
      <c r="E59" s="22" t="s">
        <v>291</v>
      </c>
      <c r="F59" s="84">
        <v>45091</v>
      </c>
      <c r="G59" s="52" t="s">
        <v>86</v>
      </c>
      <c r="H59" s="22" t="s">
        <v>70</v>
      </c>
      <c r="I59" s="88" t="s">
        <v>333</v>
      </c>
      <c r="J59" s="22" t="s">
        <v>334</v>
      </c>
      <c r="K59" s="22" t="s">
        <v>335</v>
      </c>
      <c r="L59" s="16">
        <v>1</v>
      </c>
      <c r="M59" s="16" t="s">
        <v>55</v>
      </c>
      <c r="N59" s="22" t="s">
        <v>245</v>
      </c>
      <c r="O59" s="22" t="s">
        <v>392</v>
      </c>
      <c r="P59" s="22" t="s">
        <v>245</v>
      </c>
      <c r="Q59" s="40" t="s">
        <v>336</v>
      </c>
      <c r="R59" s="40" t="s">
        <v>337</v>
      </c>
      <c r="S59" s="18">
        <v>1</v>
      </c>
      <c r="T59" s="40" t="s">
        <v>90</v>
      </c>
      <c r="U59" s="86">
        <v>45231</v>
      </c>
      <c r="V59" s="87">
        <v>45471</v>
      </c>
      <c r="W59" s="41">
        <v>45323</v>
      </c>
      <c r="X59" s="37" t="s">
        <v>827</v>
      </c>
      <c r="Y59" s="40">
        <v>1</v>
      </c>
      <c r="Z59" s="19">
        <f t="shared" si="3"/>
        <v>1</v>
      </c>
      <c r="AA59" s="20">
        <f t="shared" si="4"/>
        <v>1</v>
      </c>
      <c r="AB59" s="7" t="str">
        <f t="shared" si="5"/>
        <v>OK</v>
      </c>
      <c r="AC59" s="37" t="s">
        <v>908</v>
      </c>
      <c r="AD59" s="40" t="s">
        <v>47</v>
      </c>
      <c r="AE59" s="3"/>
      <c r="AF59" s="3"/>
      <c r="AG59" s="3"/>
    </row>
    <row r="60" spans="1:33" s="1" customFormat="1" ht="30" customHeight="1" x14ac:dyDescent="0.2">
      <c r="A60" s="16">
        <v>395</v>
      </c>
      <c r="B60" s="84">
        <v>45091</v>
      </c>
      <c r="C60" s="16" t="s">
        <v>48</v>
      </c>
      <c r="D60" s="16"/>
      <c r="E60" s="22" t="s">
        <v>291</v>
      </c>
      <c r="F60" s="84">
        <v>45091</v>
      </c>
      <c r="G60" s="52" t="s">
        <v>292</v>
      </c>
      <c r="H60" s="22" t="s">
        <v>69</v>
      </c>
      <c r="I60" s="88" t="s">
        <v>314</v>
      </c>
      <c r="J60" s="22" t="s">
        <v>315</v>
      </c>
      <c r="K60" s="22" t="s">
        <v>316</v>
      </c>
      <c r="L60" s="16">
        <v>1</v>
      </c>
      <c r="M60" s="16" t="s">
        <v>56</v>
      </c>
      <c r="N60" s="22" t="s">
        <v>44</v>
      </c>
      <c r="O60" s="22" t="s">
        <v>69</v>
      </c>
      <c r="P60" s="22" t="s">
        <v>44</v>
      </c>
      <c r="Q60" s="40" t="s">
        <v>53</v>
      </c>
      <c r="R60" s="40" t="s">
        <v>317</v>
      </c>
      <c r="S60" s="18">
        <v>1</v>
      </c>
      <c r="T60" s="40" t="s">
        <v>318</v>
      </c>
      <c r="U60" s="86">
        <v>45139</v>
      </c>
      <c r="V60" s="87">
        <v>45291</v>
      </c>
      <c r="W60" s="36">
        <v>45314</v>
      </c>
      <c r="X60" s="25" t="s">
        <v>720</v>
      </c>
      <c r="Y60" s="25">
        <v>1</v>
      </c>
      <c r="Z60" s="19">
        <f t="shared" si="3"/>
        <v>1</v>
      </c>
      <c r="AA60" s="20">
        <f t="shared" si="4"/>
        <v>1</v>
      </c>
      <c r="AB60" s="7" t="str">
        <f t="shared" si="5"/>
        <v>OK</v>
      </c>
      <c r="AC60" s="43" t="s">
        <v>724</v>
      </c>
      <c r="AD60" s="25" t="s">
        <v>176</v>
      </c>
      <c r="AE60" s="3"/>
      <c r="AF60" s="3"/>
      <c r="AG60" s="3"/>
    </row>
    <row r="61" spans="1:33" s="1" customFormat="1" ht="30" customHeight="1" x14ac:dyDescent="0.2">
      <c r="A61" s="16">
        <v>395</v>
      </c>
      <c r="B61" s="84">
        <v>45091</v>
      </c>
      <c r="C61" s="16" t="s">
        <v>48</v>
      </c>
      <c r="D61" s="16"/>
      <c r="E61" s="22" t="s">
        <v>291</v>
      </c>
      <c r="F61" s="84">
        <v>45091</v>
      </c>
      <c r="G61" s="52" t="s">
        <v>292</v>
      </c>
      <c r="H61" s="22" t="s">
        <v>42</v>
      </c>
      <c r="I61" s="88" t="s">
        <v>303</v>
      </c>
      <c r="J61" s="22" t="s">
        <v>304</v>
      </c>
      <c r="K61" s="22" t="s">
        <v>305</v>
      </c>
      <c r="L61" s="16">
        <v>2</v>
      </c>
      <c r="M61" s="16" t="s">
        <v>56</v>
      </c>
      <c r="N61" s="22" t="s">
        <v>613</v>
      </c>
      <c r="O61" s="22" t="s">
        <v>73</v>
      </c>
      <c r="P61" s="22" t="s">
        <v>538</v>
      </c>
      <c r="Q61" s="40" t="s">
        <v>234</v>
      </c>
      <c r="R61" s="40" t="s">
        <v>306</v>
      </c>
      <c r="S61" s="18">
        <v>0.9</v>
      </c>
      <c r="T61" s="40" t="s">
        <v>307</v>
      </c>
      <c r="U61" s="86">
        <v>45104</v>
      </c>
      <c r="V61" s="87">
        <v>45290</v>
      </c>
      <c r="W61" s="38">
        <v>45322</v>
      </c>
      <c r="X61" s="40" t="s">
        <v>785</v>
      </c>
      <c r="Y61" s="26">
        <v>2</v>
      </c>
      <c r="Z61" s="19">
        <f t="shared" si="3"/>
        <v>1</v>
      </c>
      <c r="AA61" s="20">
        <f t="shared" si="4"/>
        <v>1</v>
      </c>
      <c r="AB61" s="7" t="str">
        <f t="shared" si="5"/>
        <v>OK</v>
      </c>
      <c r="AC61" s="37" t="s">
        <v>909</v>
      </c>
      <c r="AD61" s="23" t="s">
        <v>50</v>
      </c>
      <c r="AE61" s="3"/>
      <c r="AF61" s="3"/>
      <c r="AG61" s="3"/>
    </row>
    <row r="62" spans="1:33" s="1" customFormat="1" ht="30" customHeight="1" x14ac:dyDescent="0.2">
      <c r="A62" s="16">
        <v>395</v>
      </c>
      <c r="B62" s="84">
        <v>45091</v>
      </c>
      <c r="C62" s="16" t="s">
        <v>48</v>
      </c>
      <c r="D62" s="16"/>
      <c r="E62" s="22" t="s">
        <v>291</v>
      </c>
      <c r="F62" s="84">
        <v>45091</v>
      </c>
      <c r="G62" s="52" t="s">
        <v>292</v>
      </c>
      <c r="H62" s="22" t="s">
        <v>70</v>
      </c>
      <c r="I62" s="88" t="s">
        <v>338</v>
      </c>
      <c r="J62" s="22" t="s">
        <v>339</v>
      </c>
      <c r="K62" s="22" t="s">
        <v>340</v>
      </c>
      <c r="L62" s="16">
        <v>1</v>
      </c>
      <c r="M62" s="16" t="s">
        <v>55</v>
      </c>
      <c r="N62" s="22" t="s">
        <v>245</v>
      </c>
      <c r="O62" s="22" t="s">
        <v>392</v>
      </c>
      <c r="P62" s="22" t="s">
        <v>245</v>
      </c>
      <c r="Q62" s="40" t="s">
        <v>336</v>
      </c>
      <c r="R62" s="40" t="s">
        <v>344</v>
      </c>
      <c r="S62" s="18">
        <v>1</v>
      </c>
      <c r="T62" s="40" t="s">
        <v>90</v>
      </c>
      <c r="U62" s="86">
        <v>45231</v>
      </c>
      <c r="V62" s="87">
        <v>45473</v>
      </c>
      <c r="W62" s="41">
        <v>45323</v>
      </c>
      <c r="X62" s="37" t="s">
        <v>828</v>
      </c>
      <c r="Y62" s="40">
        <v>0</v>
      </c>
      <c r="Z62" s="19">
        <f t="shared" si="3"/>
        <v>0</v>
      </c>
      <c r="AA62" s="20">
        <f t="shared" si="4"/>
        <v>0</v>
      </c>
      <c r="AB62" s="7" t="str">
        <f t="shared" si="5"/>
        <v>ROJO</v>
      </c>
      <c r="AC62" s="37" t="s">
        <v>910</v>
      </c>
      <c r="AD62" s="40" t="s">
        <v>47</v>
      </c>
      <c r="AE62" s="3"/>
      <c r="AF62" s="3"/>
      <c r="AG62" s="3"/>
    </row>
    <row r="63" spans="1:33" s="1" customFormat="1" ht="30" customHeight="1" x14ac:dyDescent="0.2">
      <c r="A63" s="16">
        <v>395</v>
      </c>
      <c r="B63" s="84">
        <v>45091</v>
      </c>
      <c r="C63" s="16" t="s">
        <v>48</v>
      </c>
      <c r="D63" s="16"/>
      <c r="E63" s="22" t="s">
        <v>291</v>
      </c>
      <c r="F63" s="84">
        <v>45091</v>
      </c>
      <c r="G63" s="52" t="s">
        <v>49</v>
      </c>
      <c r="H63" s="22" t="s">
        <v>70</v>
      </c>
      <c r="I63" s="88" t="s">
        <v>341</v>
      </c>
      <c r="J63" s="22" t="s">
        <v>342</v>
      </c>
      <c r="K63" s="22" t="s">
        <v>343</v>
      </c>
      <c r="L63" s="16">
        <v>1</v>
      </c>
      <c r="M63" s="16" t="s">
        <v>55</v>
      </c>
      <c r="N63" s="22" t="s">
        <v>245</v>
      </c>
      <c r="O63" s="22" t="s">
        <v>392</v>
      </c>
      <c r="P63" s="22" t="s">
        <v>245</v>
      </c>
      <c r="Q63" s="40" t="s">
        <v>336</v>
      </c>
      <c r="R63" s="40" t="s">
        <v>345</v>
      </c>
      <c r="S63" s="18">
        <v>1</v>
      </c>
      <c r="T63" s="40" t="s">
        <v>90</v>
      </c>
      <c r="U63" s="86">
        <v>45231</v>
      </c>
      <c r="V63" s="87">
        <v>45473</v>
      </c>
      <c r="W63" s="41">
        <v>45323</v>
      </c>
      <c r="X63" s="37" t="s">
        <v>620</v>
      </c>
      <c r="Y63" s="40">
        <v>0</v>
      </c>
      <c r="Z63" s="19">
        <f t="shared" si="3"/>
        <v>0</v>
      </c>
      <c r="AA63" s="20">
        <f t="shared" si="4"/>
        <v>0</v>
      </c>
      <c r="AB63" s="7" t="str">
        <f t="shared" si="5"/>
        <v>ROJO</v>
      </c>
      <c r="AC63" s="37" t="s">
        <v>911</v>
      </c>
      <c r="AD63" s="40" t="s">
        <v>47</v>
      </c>
      <c r="AE63" s="3"/>
      <c r="AF63" s="3"/>
      <c r="AG63" s="3"/>
    </row>
    <row r="64" spans="1:33" s="1" customFormat="1" ht="30" customHeight="1" x14ac:dyDescent="0.2">
      <c r="A64" s="16">
        <v>395</v>
      </c>
      <c r="B64" s="84">
        <v>45091</v>
      </c>
      <c r="C64" s="16" t="s">
        <v>48</v>
      </c>
      <c r="D64" s="16"/>
      <c r="E64" s="22" t="s">
        <v>291</v>
      </c>
      <c r="F64" s="84">
        <v>45091</v>
      </c>
      <c r="G64" s="52" t="s">
        <v>49</v>
      </c>
      <c r="H64" s="22" t="s">
        <v>69</v>
      </c>
      <c r="I64" s="88" t="s">
        <v>319</v>
      </c>
      <c r="J64" s="22" t="s">
        <v>320</v>
      </c>
      <c r="K64" s="22" t="s">
        <v>321</v>
      </c>
      <c r="L64" s="16">
        <v>1</v>
      </c>
      <c r="M64" s="16" t="s">
        <v>56</v>
      </c>
      <c r="N64" s="22" t="s">
        <v>44</v>
      </c>
      <c r="O64" s="22" t="s">
        <v>69</v>
      </c>
      <c r="P64" s="22" t="s">
        <v>44</v>
      </c>
      <c r="Q64" s="40" t="s">
        <v>53</v>
      </c>
      <c r="R64" s="40" t="s">
        <v>322</v>
      </c>
      <c r="S64" s="18">
        <v>1</v>
      </c>
      <c r="T64" s="40" t="s">
        <v>323</v>
      </c>
      <c r="U64" s="86">
        <v>45139</v>
      </c>
      <c r="V64" s="87">
        <v>45291</v>
      </c>
      <c r="W64" s="36">
        <v>45314</v>
      </c>
      <c r="X64" s="25" t="s">
        <v>721</v>
      </c>
      <c r="Y64" s="25">
        <v>1</v>
      </c>
      <c r="Z64" s="19">
        <f t="shared" si="3"/>
        <v>1</v>
      </c>
      <c r="AA64" s="20">
        <f t="shared" si="4"/>
        <v>1</v>
      </c>
      <c r="AB64" s="7" t="str">
        <f t="shared" si="5"/>
        <v>OK</v>
      </c>
      <c r="AC64" s="43" t="s">
        <v>725</v>
      </c>
      <c r="AD64" s="25" t="s">
        <v>176</v>
      </c>
      <c r="AE64" s="3"/>
      <c r="AF64" s="3"/>
      <c r="AG64" s="3"/>
    </row>
    <row r="65" spans="1:33" s="1" customFormat="1" ht="30" customHeight="1" x14ac:dyDescent="0.2">
      <c r="A65" s="16">
        <v>395</v>
      </c>
      <c r="B65" s="84">
        <v>45091</v>
      </c>
      <c r="C65" s="16" t="s">
        <v>48</v>
      </c>
      <c r="D65" s="16"/>
      <c r="E65" s="22" t="s">
        <v>291</v>
      </c>
      <c r="F65" s="84">
        <v>45091</v>
      </c>
      <c r="G65" s="52" t="s">
        <v>49</v>
      </c>
      <c r="H65" s="22" t="s">
        <v>69</v>
      </c>
      <c r="I65" s="88" t="s">
        <v>319</v>
      </c>
      <c r="J65" s="22" t="s">
        <v>320</v>
      </c>
      <c r="K65" s="22" t="s">
        <v>324</v>
      </c>
      <c r="L65" s="16">
        <v>1</v>
      </c>
      <c r="M65" s="16" t="s">
        <v>56</v>
      </c>
      <c r="N65" s="22" t="s">
        <v>44</v>
      </c>
      <c r="O65" s="22" t="s">
        <v>69</v>
      </c>
      <c r="P65" s="22" t="s">
        <v>44</v>
      </c>
      <c r="Q65" s="40" t="s">
        <v>53</v>
      </c>
      <c r="R65" s="40" t="s">
        <v>322</v>
      </c>
      <c r="S65" s="18">
        <v>1</v>
      </c>
      <c r="T65" s="40" t="s">
        <v>323</v>
      </c>
      <c r="U65" s="86">
        <v>45139</v>
      </c>
      <c r="V65" s="87">
        <v>45291</v>
      </c>
      <c r="W65" s="36">
        <v>45314</v>
      </c>
      <c r="X65" s="25" t="s">
        <v>722</v>
      </c>
      <c r="Y65" s="25">
        <v>1</v>
      </c>
      <c r="Z65" s="19">
        <f t="shared" si="3"/>
        <v>1</v>
      </c>
      <c r="AA65" s="20">
        <f t="shared" si="4"/>
        <v>1</v>
      </c>
      <c r="AB65" s="7" t="str">
        <f t="shared" si="5"/>
        <v>OK</v>
      </c>
      <c r="AC65" s="43" t="s">
        <v>726</v>
      </c>
      <c r="AD65" s="25" t="s">
        <v>176</v>
      </c>
      <c r="AE65" s="3"/>
      <c r="AF65" s="3"/>
      <c r="AG65" s="3"/>
    </row>
    <row r="66" spans="1:33" s="1" customFormat="1" ht="30" customHeight="1" x14ac:dyDescent="0.2">
      <c r="A66" s="16">
        <v>395</v>
      </c>
      <c r="B66" s="84">
        <v>45091</v>
      </c>
      <c r="C66" s="16" t="s">
        <v>48</v>
      </c>
      <c r="D66" s="16"/>
      <c r="E66" s="22" t="s">
        <v>291</v>
      </c>
      <c r="F66" s="84">
        <v>45091</v>
      </c>
      <c r="G66" s="52" t="s">
        <v>49</v>
      </c>
      <c r="H66" s="22" t="s">
        <v>54</v>
      </c>
      <c r="I66" s="88" t="s">
        <v>293</v>
      </c>
      <c r="J66" s="22" t="s">
        <v>295</v>
      </c>
      <c r="K66" s="22" t="s">
        <v>298</v>
      </c>
      <c r="L66" s="16">
        <v>1</v>
      </c>
      <c r="M66" s="16" t="s">
        <v>43</v>
      </c>
      <c r="N66" s="22" t="s">
        <v>44</v>
      </c>
      <c r="O66" s="22" t="s">
        <v>300</v>
      </c>
      <c r="P66" s="22" t="str">
        <f>IF(O66="","",VLOOKUP(O66,[1]Datos!$A$2:$B$42,2,FALSE))</f>
        <v>Paula Ximena Henao Escobar</v>
      </c>
      <c r="Q66" s="40" t="s">
        <v>53</v>
      </c>
      <c r="R66" s="40" t="s">
        <v>301</v>
      </c>
      <c r="S66" s="18">
        <v>0.95</v>
      </c>
      <c r="T66" s="40" t="s">
        <v>116</v>
      </c>
      <c r="U66" s="86">
        <v>45108</v>
      </c>
      <c r="V66" s="87">
        <v>45290</v>
      </c>
      <c r="W66" s="41">
        <v>45321</v>
      </c>
      <c r="X66" s="40" t="s">
        <v>745</v>
      </c>
      <c r="Y66" s="40">
        <v>1</v>
      </c>
      <c r="Z66" s="19">
        <f t="shared" si="3"/>
        <v>1</v>
      </c>
      <c r="AA66" s="20">
        <f t="shared" si="4"/>
        <v>1</v>
      </c>
      <c r="AB66" s="7" t="str">
        <f t="shared" si="5"/>
        <v>OK</v>
      </c>
      <c r="AC66" s="37" t="s">
        <v>748</v>
      </c>
      <c r="AD66" s="40" t="s">
        <v>175</v>
      </c>
      <c r="AE66" s="3"/>
      <c r="AF66" s="3"/>
      <c r="AG66" s="3"/>
    </row>
    <row r="67" spans="1:33" s="1" customFormat="1" ht="30" customHeight="1" x14ac:dyDescent="0.2">
      <c r="A67" s="16">
        <v>395</v>
      </c>
      <c r="B67" s="84">
        <v>45091</v>
      </c>
      <c r="C67" s="16" t="s">
        <v>48</v>
      </c>
      <c r="D67" s="16"/>
      <c r="E67" s="22" t="s">
        <v>291</v>
      </c>
      <c r="F67" s="84">
        <v>45091</v>
      </c>
      <c r="G67" s="52" t="s">
        <v>87</v>
      </c>
      <c r="H67" s="22" t="s">
        <v>42</v>
      </c>
      <c r="I67" s="88" t="s">
        <v>308</v>
      </c>
      <c r="J67" s="22" t="s">
        <v>304</v>
      </c>
      <c r="K67" s="22" t="s">
        <v>305</v>
      </c>
      <c r="L67" s="16">
        <v>2</v>
      </c>
      <c r="M67" s="16" t="s">
        <v>56</v>
      </c>
      <c r="N67" s="22" t="s">
        <v>613</v>
      </c>
      <c r="O67" s="22" t="s">
        <v>73</v>
      </c>
      <c r="P67" s="22" t="s">
        <v>538</v>
      </c>
      <c r="Q67" s="40" t="s">
        <v>234</v>
      </c>
      <c r="R67" s="40" t="s">
        <v>306</v>
      </c>
      <c r="S67" s="18">
        <v>0.9</v>
      </c>
      <c r="T67" s="40" t="s">
        <v>307</v>
      </c>
      <c r="U67" s="86">
        <v>45104</v>
      </c>
      <c r="V67" s="87">
        <v>45290</v>
      </c>
      <c r="W67" s="38">
        <v>45322</v>
      </c>
      <c r="X67" s="40" t="s">
        <v>785</v>
      </c>
      <c r="Y67" s="26">
        <v>2</v>
      </c>
      <c r="Z67" s="19">
        <f t="shared" si="3"/>
        <v>1</v>
      </c>
      <c r="AA67" s="20">
        <f t="shared" si="4"/>
        <v>1</v>
      </c>
      <c r="AB67" s="7" t="str">
        <f t="shared" si="5"/>
        <v>OK</v>
      </c>
      <c r="AC67" s="37" t="s">
        <v>909</v>
      </c>
      <c r="AD67" s="23" t="s">
        <v>50</v>
      </c>
      <c r="AE67" s="3"/>
      <c r="AF67" s="3"/>
      <c r="AG67" s="3"/>
    </row>
    <row r="68" spans="1:33" s="1" customFormat="1" ht="30" customHeight="1" x14ac:dyDescent="0.2">
      <c r="A68" s="16">
        <v>395</v>
      </c>
      <c r="B68" s="84">
        <v>45091</v>
      </c>
      <c r="C68" s="16" t="s">
        <v>48</v>
      </c>
      <c r="D68" s="16"/>
      <c r="E68" s="22" t="s">
        <v>291</v>
      </c>
      <c r="F68" s="84">
        <v>45091</v>
      </c>
      <c r="G68" s="52" t="s">
        <v>88</v>
      </c>
      <c r="H68" s="22" t="s">
        <v>54</v>
      </c>
      <c r="I68" s="88" t="s">
        <v>294</v>
      </c>
      <c r="J68" s="22" t="s">
        <v>296</v>
      </c>
      <c r="K68" s="22" t="s">
        <v>299</v>
      </c>
      <c r="L68" s="16">
        <v>1</v>
      </c>
      <c r="M68" s="16" t="s">
        <v>55</v>
      </c>
      <c r="N68" s="22" t="s">
        <v>44</v>
      </c>
      <c r="O68" s="22" t="s">
        <v>300</v>
      </c>
      <c r="P68" s="22" t="str">
        <f>IF(O68="","",VLOOKUP(O68,[1]Datos!$A$2:$B$42,2,FALSE))</f>
        <v>Paula Ximena Henao Escobar</v>
      </c>
      <c r="Q68" s="40" t="s">
        <v>53</v>
      </c>
      <c r="R68" s="40" t="s">
        <v>302</v>
      </c>
      <c r="S68" s="18">
        <v>0.95</v>
      </c>
      <c r="T68" s="40" t="s">
        <v>116</v>
      </c>
      <c r="U68" s="86">
        <v>45108</v>
      </c>
      <c r="V68" s="87">
        <v>45290</v>
      </c>
      <c r="W68" s="41">
        <v>45321</v>
      </c>
      <c r="X68" s="40" t="s">
        <v>746</v>
      </c>
      <c r="Y68" s="40">
        <v>1</v>
      </c>
      <c r="Z68" s="19">
        <f t="shared" si="3"/>
        <v>1</v>
      </c>
      <c r="AA68" s="20">
        <f t="shared" si="4"/>
        <v>1</v>
      </c>
      <c r="AB68" s="7" t="str">
        <f t="shared" si="5"/>
        <v>OK</v>
      </c>
      <c r="AC68" s="37" t="s">
        <v>749</v>
      </c>
      <c r="AD68" s="40" t="s">
        <v>175</v>
      </c>
      <c r="AE68" s="3"/>
      <c r="AF68" s="3"/>
      <c r="AG68" s="3"/>
    </row>
    <row r="69" spans="1:33" s="1" customFormat="1" ht="30" customHeight="1" x14ac:dyDescent="0.2">
      <c r="A69" s="16">
        <v>395</v>
      </c>
      <c r="B69" s="84">
        <v>45091</v>
      </c>
      <c r="C69" s="16" t="s">
        <v>48</v>
      </c>
      <c r="D69" s="16"/>
      <c r="E69" s="22" t="s">
        <v>291</v>
      </c>
      <c r="F69" s="84">
        <v>45091</v>
      </c>
      <c r="G69" s="52" t="s">
        <v>88</v>
      </c>
      <c r="H69" s="22" t="s">
        <v>66</v>
      </c>
      <c r="I69" s="88" t="s">
        <v>329</v>
      </c>
      <c r="J69" s="22" t="s">
        <v>330</v>
      </c>
      <c r="K69" s="22" t="s">
        <v>331</v>
      </c>
      <c r="L69" s="16">
        <v>1</v>
      </c>
      <c r="M69" s="16" t="s">
        <v>43</v>
      </c>
      <c r="N69" s="22" t="s">
        <v>128</v>
      </c>
      <c r="O69" s="22" t="s">
        <v>625</v>
      </c>
      <c r="P69" s="22" t="s">
        <v>128</v>
      </c>
      <c r="Q69" s="40" t="s">
        <v>46</v>
      </c>
      <c r="R69" s="40" t="s">
        <v>332</v>
      </c>
      <c r="S69" s="18">
        <v>1</v>
      </c>
      <c r="T69" s="40" t="s">
        <v>91</v>
      </c>
      <c r="U69" s="86">
        <v>45107</v>
      </c>
      <c r="V69" s="87">
        <v>45290</v>
      </c>
      <c r="W69" s="41">
        <v>45320</v>
      </c>
      <c r="X69" s="40" t="s">
        <v>754</v>
      </c>
      <c r="Y69" s="40">
        <v>1</v>
      </c>
      <c r="Z69" s="19">
        <f t="shared" si="3"/>
        <v>1</v>
      </c>
      <c r="AA69" s="20">
        <f t="shared" si="4"/>
        <v>1</v>
      </c>
      <c r="AB69" s="7" t="str">
        <f t="shared" si="5"/>
        <v>OK</v>
      </c>
      <c r="AC69" s="37" t="s">
        <v>771</v>
      </c>
      <c r="AD69" s="40" t="s">
        <v>176</v>
      </c>
      <c r="AE69" s="3"/>
      <c r="AF69" s="3"/>
      <c r="AG69" s="3"/>
    </row>
    <row r="70" spans="1:33" s="1" customFormat="1" ht="30" customHeight="1" x14ac:dyDescent="0.2">
      <c r="A70" s="16">
        <v>395</v>
      </c>
      <c r="B70" s="84">
        <v>45117</v>
      </c>
      <c r="C70" s="16" t="s">
        <v>48</v>
      </c>
      <c r="D70" s="16"/>
      <c r="E70" s="22" t="s">
        <v>291</v>
      </c>
      <c r="F70" s="84">
        <v>45091</v>
      </c>
      <c r="G70" s="52" t="s">
        <v>86</v>
      </c>
      <c r="H70" s="22" t="s">
        <v>349</v>
      </c>
      <c r="I70" s="88" t="s">
        <v>346</v>
      </c>
      <c r="J70" s="22" t="s">
        <v>347</v>
      </c>
      <c r="K70" s="22" t="s">
        <v>348</v>
      </c>
      <c r="L70" s="16">
        <v>1</v>
      </c>
      <c r="M70" s="16" t="s">
        <v>43</v>
      </c>
      <c r="N70" s="22" t="str">
        <f>IF(H70="","",VLOOKUP(H70,[2]Datos!$A$2:$B$12,2,FALSE))</f>
        <v>William Alfonso Tovar Segura</v>
      </c>
      <c r="O70" s="22" t="s">
        <v>609</v>
      </c>
      <c r="P70" s="22" t="s">
        <v>537</v>
      </c>
      <c r="Q70" s="40" t="s">
        <v>350</v>
      </c>
      <c r="R70" s="40" t="s">
        <v>351</v>
      </c>
      <c r="S70" s="18">
        <v>1</v>
      </c>
      <c r="T70" s="40" t="s">
        <v>352</v>
      </c>
      <c r="U70" s="86">
        <v>45104</v>
      </c>
      <c r="V70" s="87">
        <v>45291</v>
      </c>
      <c r="W70" s="41">
        <v>45320</v>
      </c>
      <c r="X70" s="40" t="s">
        <v>809</v>
      </c>
      <c r="Y70" s="40">
        <v>1</v>
      </c>
      <c r="Z70" s="19">
        <f t="shared" ref="Z70:Z117" si="6">IF(Y70="","",IF(OR($L70=0,$L70="",W70=""),"",Y70/$L70))</f>
        <v>1</v>
      </c>
      <c r="AA70" s="20">
        <f t="shared" ref="AA70:AA117" si="7">IF(OR($S70="",Z70=""),"",IF(OR($S70=0,Z70=0),0,IF((Z70*100%)/$S70&gt;100%,100%,(Z70*100%)/$S70)))</f>
        <v>1</v>
      </c>
      <c r="AB70" s="7" t="str">
        <f t="shared" ref="AB70:AB117" si="8">IF(Y70="","",IF(W70="","FALTA FECHA SEGUIMIENTO",IF(W70&gt;$V70,IF(AA70=100%,"OK","ROJO"),IF(AA70&lt;ROUND(DAYS360($U70,W70,FALSE),0)/ROUND(DAYS360($U70,$V70,FALSE),-1),"ROJO",IF(AA70=100%,"OK","AMARILLO")))))</f>
        <v>OK</v>
      </c>
      <c r="AC70" s="37" t="s">
        <v>815</v>
      </c>
      <c r="AD70" s="40" t="s">
        <v>816</v>
      </c>
      <c r="AE70" s="3"/>
      <c r="AF70" s="3"/>
      <c r="AG70" s="3"/>
    </row>
    <row r="71" spans="1:33" s="1" customFormat="1" ht="30" customHeight="1" x14ac:dyDescent="0.2">
      <c r="A71" s="16">
        <v>395</v>
      </c>
      <c r="B71" s="84">
        <v>45117</v>
      </c>
      <c r="C71" s="16" t="s">
        <v>48</v>
      </c>
      <c r="D71" s="16"/>
      <c r="E71" s="22" t="s">
        <v>291</v>
      </c>
      <c r="F71" s="84">
        <v>45091</v>
      </c>
      <c r="G71" s="52" t="s">
        <v>292</v>
      </c>
      <c r="H71" s="22" t="s">
        <v>349</v>
      </c>
      <c r="I71" s="88" t="s">
        <v>353</v>
      </c>
      <c r="J71" s="22" t="s">
        <v>354</v>
      </c>
      <c r="K71" s="22" t="s">
        <v>355</v>
      </c>
      <c r="L71" s="16">
        <v>1</v>
      </c>
      <c r="M71" s="16" t="s">
        <v>43</v>
      </c>
      <c r="N71" s="22" t="str">
        <f>IF(H71="","",VLOOKUP(H71,[2]Datos!$A$2:$B$12,2,FALSE))</f>
        <v>William Alfonso Tovar Segura</v>
      </c>
      <c r="O71" s="22" t="s">
        <v>609</v>
      </c>
      <c r="P71" s="22" t="s">
        <v>537</v>
      </c>
      <c r="Q71" s="40" t="s">
        <v>350</v>
      </c>
      <c r="R71" s="40" t="s">
        <v>356</v>
      </c>
      <c r="S71" s="18">
        <v>1</v>
      </c>
      <c r="T71" s="40" t="s">
        <v>357</v>
      </c>
      <c r="U71" s="86">
        <v>45104</v>
      </c>
      <c r="V71" s="87">
        <v>45291</v>
      </c>
      <c r="W71" s="39">
        <v>45320</v>
      </c>
      <c r="X71" s="40" t="s">
        <v>810</v>
      </c>
      <c r="Y71" s="40">
        <v>1</v>
      </c>
      <c r="Z71" s="19">
        <f t="shared" si="6"/>
        <v>1</v>
      </c>
      <c r="AA71" s="20">
        <f t="shared" si="7"/>
        <v>1</v>
      </c>
      <c r="AB71" s="7" t="str">
        <f t="shared" si="8"/>
        <v>OK</v>
      </c>
      <c r="AC71" s="37" t="s">
        <v>817</v>
      </c>
      <c r="AD71" s="40" t="s">
        <v>816</v>
      </c>
      <c r="AE71" s="3"/>
      <c r="AF71" s="3"/>
      <c r="AG71" s="3"/>
    </row>
    <row r="72" spans="1:33" s="1" customFormat="1" ht="30" customHeight="1" x14ac:dyDescent="0.2">
      <c r="A72" s="16">
        <v>395</v>
      </c>
      <c r="B72" s="84">
        <v>45117</v>
      </c>
      <c r="C72" s="16" t="s">
        <v>48</v>
      </c>
      <c r="D72" s="16"/>
      <c r="E72" s="22" t="s">
        <v>291</v>
      </c>
      <c r="F72" s="84">
        <v>45091</v>
      </c>
      <c r="G72" s="52">
        <v>2.2999999999999998</v>
      </c>
      <c r="H72" s="22" t="s">
        <v>349</v>
      </c>
      <c r="I72" s="88" t="s">
        <v>358</v>
      </c>
      <c r="J72" s="22" t="s">
        <v>359</v>
      </c>
      <c r="K72" s="22" t="s">
        <v>360</v>
      </c>
      <c r="L72" s="16">
        <v>1</v>
      </c>
      <c r="M72" s="16" t="s">
        <v>43</v>
      </c>
      <c r="N72" s="22" t="str">
        <f>IF(H72="","",VLOOKUP(H72,[2]Datos!$A$2:$B$12,2,FALSE))</f>
        <v>William Alfonso Tovar Segura</v>
      </c>
      <c r="O72" s="22" t="s">
        <v>609</v>
      </c>
      <c r="P72" s="22" t="s">
        <v>537</v>
      </c>
      <c r="Q72" s="40" t="s">
        <v>350</v>
      </c>
      <c r="R72" s="40" t="s">
        <v>361</v>
      </c>
      <c r="S72" s="18">
        <v>1</v>
      </c>
      <c r="T72" s="40" t="s">
        <v>362</v>
      </c>
      <c r="U72" s="86">
        <v>45104</v>
      </c>
      <c r="V72" s="87">
        <v>45291</v>
      </c>
      <c r="W72" s="41">
        <v>45320</v>
      </c>
      <c r="X72" s="40" t="s">
        <v>811</v>
      </c>
      <c r="Y72" s="40">
        <v>1</v>
      </c>
      <c r="Z72" s="19">
        <f t="shared" si="6"/>
        <v>1</v>
      </c>
      <c r="AA72" s="20">
        <f t="shared" si="7"/>
        <v>1</v>
      </c>
      <c r="AB72" s="7" t="str">
        <f t="shared" si="8"/>
        <v>OK</v>
      </c>
      <c r="AC72" s="37" t="s">
        <v>912</v>
      </c>
      <c r="AD72" s="40" t="s">
        <v>816</v>
      </c>
      <c r="AE72" s="3"/>
      <c r="AF72" s="3"/>
      <c r="AG72" s="3"/>
    </row>
    <row r="73" spans="1:33" s="1" customFormat="1" ht="30" customHeight="1" x14ac:dyDescent="0.2">
      <c r="A73" s="16">
        <v>395</v>
      </c>
      <c r="B73" s="84">
        <v>45117</v>
      </c>
      <c r="C73" s="16" t="s">
        <v>48</v>
      </c>
      <c r="D73" s="16"/>
      <c r="E73" s="22" t="s">
        <v>291</v>
      </c>
      <c r="F73" s="84">
        <v>45091</v>
      </c>
      <c r="G73" s="52" t="s">
        <v>250</v>
      </c>
      <c r="H73" s="22" t="s">
        <v>349</v>
      </c>
      <c r="I73" s="88" t="s">
        <v>363</v>
      </c>
      <c r="J73" s="22" t="s">
        <v>364</v>
      </c>
      <c r="K73" s="22" t="s">
        <v>650</v>
      </c>
      <c r="L73" s="16">
        <v>1</v>
      </c>
      <c r="M73" s="16" t="s">
        <v>43</v>
      </c>
      <c r="N73" s="22" t="str">
        <f>IF(H73="","",VLOOKUP(H73,[2]Datos!$A$2:$B$12,2,FALSE))</f>
        <v>William Alfonso Tovar Segura</v>
      </c>
      <c r="O73" s="22" t="s">
        <v>609</v>
      </c>
      <c r="P73" s="22" t="s">
        <v>537</v>
      </c>
      <c r="Q73" s="40" t="s">
        <v>350</v>
      </c>
      <c r="R73" s="40" t="s">
        <v>365</v>
      </c>
      <c r="S73" s="18">
        <v>1</v>
      </c>
      <c r="T73" s="40" t="s">
        <v>366</v>
      </c>
      <c r="U73" s="86">
        <v>45104</v>
      </c>
      <c r="V73" s="87">
        <v>45291</v>
      </c>
      <c r="W73" s="39">
        <v>45320</v>
      </c>
      <c r="X73" s="40" t="s">
        <v>812</v>
      </c>
      <c r="Y73" s="40">
        <v>1</v>
      </c>
      <c r="Z73" s="19">
        <f t="shared" si="6"/>
        <v>1</v>
      </c>
      <c r="AA73" s="20">
        <f t="shared" si="7"/>
        <v>1</v>
      </c>
      <c r="AB73" s="7" t="str">
        <f t="shared" si="8"/>
        <v>OK</v>
      </c>
      <c r="AC73" s="37" t="s">
        <v>913</v>
      </c>
      <c r="AD73" s="40" t="s">
        <v>816</v>
      </c>
      <c r="AE73" s="3"/>
      <c r="AF73" s="3"/>
      <c r="AG73" s="3"/>
    </row>
    <row r="74" spans="1:33" s="1" customFormat="1" ht="30" customHeight="1" x14ac:dyDescent="0.2">
      <c r="A74" s="16">
        <v>395</v>
      </c>
      <c r="B74" s="84">
        <v>45117</v>
      </c>
      <c r="C74" s="16" t="s">
        <v>48</v>
      </c>
      <c r="D74" s="16"/>
      <c r="E74" s="22" t="s">
        <v>291</v>
      </c>
      <c r="F74" s="84">
        <v>45091</v>
      </c>
      <c r="G74" s="52" t="s">
        <v>88</v>
      </c>
      <c r="H74" s="22" t="s">
        <v>349</v>
      </c>
      <c r="I74" s="88" t="s">
        <v>367</v>
      </c>
      <c r="J74" s="22" t="s">
        <v>347</v>
      </c>
      <c r="K74" s="22" t="s">
        <v>348</v>
      </c>
      <c r="L74" s="16">
        <v>1</v>
      </c>
      <c r="M74" s="16" t="s">
        <v>43</v>
      </c>
      <c r="N74" s="22" t="str">
        <f>IF(H74="","",VLOOKUP(H74,[2]Datos!$A$2:$B$12,2,FALSE))</f>
        <v>William Alfonso Tovar Segura</v>
      </c>
      <c r="O74" s="22" t="s">
        <v>609</v>
      </c>
      <c r="P74" s="22" t="s">
        <v>537</v>
      </c>
      <c r="Q74" s="40" t="s">
        <v>350</v>
      </c>
      <c r="R74" s="40" t="s">
        <v>351</v>
      </c>
      <c r="S74" s="18">
        <v>1</v>
      </c>
      <c r="T74" s="40" t="s">
        <v>352</v>
      </c>
      <c r="U74" s="86">
        <v>45104</v>
      </c>
      <c r="V74" s="87">
        <v>45291</v>
      </c>
      <c r="W74" s="41">
        <v>45320</v>
      </c>
      <c r="X74" s="40" t="s">
        <v>813</v>
      </c>
      <c r="Y74" s="40">
        <v>1</v>
      </c>
      <c r="Z74" s="19">
        <f t="shared" si="6"/>
        <v>1</v>
      </c>
      <c r="AA74" s="20">
        <f t="shared" si="7"/>
        <v>1</v>
      </c>
      <c r="AB74" s="7" t="str">
        <f t="shared" si="8"/>
        <v>OK</v>
      </c>
      <c r="AC74" s="37" t="s">
        <v>818</v>
      </c>
      <c r="AD74" s="40" t="s">
        <v>816</v>
      </c>
      <c r="AE74" s="3"/>
      <c r="AF74" s="3"/>
      <c r="AG74" s="3"/>
    </row>
    <row r="75" spans="1:33" s="1" customFormat="1" ht="30" customHeight="1" x14ac:dyDescent="0.2">
      <c r="A75" s="16">
        <v>395</v>
      </c>
      <c r="B75" s="84">
        <v>45125</v>
      </c>
      <c r="C75" s="16" t="s">
        <v>48</v>
      </c>
      <c r="D75" s="16"/>
      <c r="E75" s="22" t="s">
        <v>291</v>
      </c>
      <c r="F75" s="84">
        <v>45091</v>
      </c>
      <c r="G75" s="52" t="s">
        <v>86</v>
      </c>
      <c r="H75" s="22" t="s">
        <v>121</v>
      </c>
      <c r="I75" s="88" t="s">
        <v>368</v>
      </c>
      <c r="J75" s="22" t="s">
        <v>369</v>
      </c>
      <c r="K75" s="22" t="s">
        <v>370</v>
      </c>
      <c r="L75" s="16">
        <v>10</v>
      </c>
      <c r="M75" s="16" t="s">
        <v>55</v>
      </c>
      <c r="N75" s="22" t="s">
        <v>239</v>
      </c>
      <c r="O75" s="22" t="s">
        <v>371</v>
      </c>
      <c r="P75" s="22" t="str">
        <f>IF(O75="","",VLOOKUP(O75,[3]Datos!$A$2:$B$42,2,FALSE))</f>
        <v>Olga Soraida Silva Albarrán</v>
      </c>
      <c r="Q75" s="40" t="s">
        <v>372</v>
      </c>
      <c r="R75" s="40" t="s">
        <v>373</v>
      </c>
      <c r="S75" s="18">
        <v>1</v>
      </c>
      <c r="T75" s="40" t="s">
        <v>374</v>
      </c>
      <c r="U75" s="86">
        <v>45128</v>
      </c>
      <c r="V75" s="87">
        <v>45382</v>
      </c>
      <c r="W75" s="44">
        <v>45316</v>
      </c>
      <c r="X75" s="45" t="s">
        <v>730</v>
      </c>
      <c r="Y75" s="45">
        <v>8</v>
      </c>
      <c r="Z75" s="19">
        <f t="shared" si="6"/>
        <v>0.8</v>
      </c>
      <c r="AA75" s="20">
        <f t="shared" si="7"/>
        <v>0.8</v>
      </c>
      <c r="AB75" s="7" t="str">
        <f t="shared" si="8"/>
        <v>AMARILLO</v>
      </c>
      <c r="AC75" s="48" t="s">
        <v>740</v>
      </c>
      <c r="AD75" s="47" t="s">
        <v>175</v>
      </c>
      <c r="AE75" s="3"/>
      <c r="AF75" s="3"/>
      <c r="AG75" s="3"/>
    </row>
    <row r="76" spans="1:33" s="1" customFormat="1" ht="30" customHeight="1" x14ac:dyDescent="0.2">
      <c r="A76" s="16">
        <v>395</v>
      </c>
      <c r="B76" s="84">
        <v>45125</v>
      </c>
      <c r="C76" s="16" t="s">
        <v>48</v>
      </c>
      <c r="D76" s="16"/>
      <c r="E76" s="22" t="s">
        <v>291</v>
      </c>
      <c r="F76" s="84">
        <v>45091</v>
      </c>
      <c r="G76" s="52">
        <v>2.2999999999999998</v>
      </c>
      <c r="H76" s="22" t="s">
        <v>121</v>
      </c>
      <c r="I76" s="88" t="s">
        <v>375</v>
      </c>
      <c r="J76" s="22" t="s">
        <v>376</v>
      </c>
      <c r="K76" s="22" t="s">
        <v>377</v>
      </c>
      <c r="L76" s="16">
        <v>10</v>
      </c>
      <c r="M76" s="16" t="s">
        <v>56</v>
      </c>
      <c r="N76" s="22" t="s">
        <v>239</v>
      </c>
      <c r="O76" s="22" t="s">
        <v>121</v>
      </c>
      <c r="P76" s="22" t="str">
        <f>IF(O76="","",VLOOKUP(O76,[3]Datos!$A$2:$B$42,2,FALSE))</f>
        <v>Olga Soraida Silva Albarrán</v>
      </c>
      <c r="Q76" s="40" t="s">
        <v>372</v>
      </c>
      <c r="R76" s="40" t="s">
        <v>378</v>
      </c>
      <c r="S76" s="18">
        <v>1</v>
      </c>
      <c r="T76" s="40" t="s">
        <v>374</v>
      </c>
      <c r="U76" s="86">
        <v>45128</v>
      </c>
      <c r="V76" s="87">
        <v>45433</v>
      </c>
      <c r="W76" s="44">
        <v>45316</v>
      </c>
      <c r="X76" s="45" t="s">
        <v>731</v>
      </c>
      <c r="Y76" s="45">
        <v>7</v>
      </c>
      <c r="Z76" s="19">
        <f t="shared" si="6"/>
        <v>0.7</v>
      </c>
      <c r="AA76" s="20">
        <f t="shared" si="7"/>
        <v>0.7</v>
      </c>
      <c r="AB76" s="7" t="str">
        <f t="shared" si="8"/>
        <v>AMARILLO</v>
      </c>
      <c r="AC76" s="48" t="s">
        <v>741</v>
      </c>
      <c r="AD76" s="47" t="s">
        <v>175</v>
      </c>
      <c r="AE76" s="3"/>
      <c r="AF76" s="3"/>
      <c r="AG76" s="3"/>
    </row>
    <row r="77" spans="1:33" s="1" customFormat="1" ht="30" customHeight="1" x14ac:dyDescent="0.2">
      <c r="A77" s="16">
        <v>395</v>
      </c>
      <c r="B77" s="84">
        <v>45125</v>
      </c>
      <c r="C77" s="16" t="s">
        <v>48</v>
      </c>
      <c r="D77" s="16"/>
      <c r="E77" s="22" t="s">
        <v>291</v>
      </c>
      <c r="F77" s="84">
        <v>45091</v>
      </c>
      <c r="G77" s="52" t="s">
        <v>379</v>
      </c>
      <c r="H77" s="22" t="s">
        <v>121</v>
      </c>
      <c r="I77" s="88" t="s">
        <v>380</v>
      </c>
      <c r="J77" s="22" t="s">
        <v>381</v>
      </c>
      <c r="K77" s="22" t="s">
        <v>408</v>
      </c>
      <c r="L77" s="16">
        <v>10</v>
      </c>
      <c r="M77" s="16" t="s">
        <v>43</v>
      </c>
      <c r="N77" s="22" t="s">
        <v>239</v>
      </c>
      <c r="O77" s="22" t="s">
        <v>121</v>
      </c>
      <c r="P77" s="22" t="str">
        <f>IF(O77="","",VLOOKUP(O77,[3]Datos!$A$2:$B$42,2,FALSE))</f>
        <v>Olga Soraida Silva Albarrán</v>
      </c>
      <c r="Q77" s="40" t="s">
        <v>372</v>
      </c>
      <c r="R77" s="40" t="s">
        <v>382</v>
      </c>
      <c r="S77" s="18">
        <v>1</v>
      </c>
      <c r="T77" s="40" t="s">
        <v>383</v>
      </c>
      <c r="U77" s="86">
        <v>45128</v>
      </c>
      <c r="V77" s="87">
        <v>45433</v>
      </c>
      <c r="W77" s="44">
        <v>45316</v>
      </c>
      <c r="X77" s="45" t="s">
        <v>732</v>
      </c>
      <c r="Y77" s="45">
        <v>7</v>
      </c>
      <c r="Z77" s="19">
        <f t="shared" si="6"/>
        <v>0.7</v>
      </c>
      <c r="AA77" s="20">
        <f t="shared" si="7"/>
        <v>0.7</v>
      </c>
      <c r="AB77" s="7" t="str">
        <f t="shared" si="8"/>
        <v>AMARILLO</v>
      </c>
      <c r="AC77" s="48" t="s">
        <v>742</v>
      </c>
      <c r="AD77" s="47" t="s">
        <v>175</v>
      </c>
      <c r="AE77" s="3"/>
      <c r="AF77" s="3"/>
      <c r="AG77" s="3"/>
    </row>
    <row r="78" spans="1:33" s="1" customFormat="1" ht="30" customHeight="1" x14ac:dyDescent="0.2">
      <c r="A78" s="16">
        <v>395</v>
      </c>
      <c r="B78" s="84">
        <v>45125</v>
      </c>
      <c r="C78" s="16" t="s">
        <v>48</v>
      </c>
      <c r="D78" s="16"/>
      <c r="E78" s="22" t="s">
        <v>291</v>
      </c>
      <c r="F78" s="84">
        <v>45091</v>
      </c>
      <c r="G78" s="52" t="s">
        <v>384</v>
      </c>
      <c r="H78" s="22" t="s">
        <v>121</v>
      </c>
      <c r="I78" s="88" t="s">
        <v>385</v>
      </c>
      <c r="J78" s="22" t="s">
        <v>386</v>
      </c>
      <c r="K78" s="22" t="s">
        <v>649</v>
      </c>
      <c r="L78" s="16">
        <v>10</v>
      </c>
      <c r="M78" s="16" t="s">
        <v>43</v>
      </c>
      <c r="N78" s="22" t="s">
        <v>239</v>
      </c>
      <c r="O78" s="22" t="s">
        <v>121</v>
      </c>
      <c r="P78" s="22" t="str">
        <f>IF(O78="","",VLOOKUP(O78,[3]Datos!$A$2:$B$42,2,FALSE))</f>
        <v>Olga Soraida Silva Albarrán</v>
      </c>
      <c r="Q78" s="40" t="s">
        <v>372</v>
      </c>
      <c r="R78" s="40" t="s">
        <v>387</v>
      </c>
      <c r="S78" s="18">
        <v>1</v>
      </c>
      <c r="T78" s="40" t="s">
        <v>388</v>
      </c>
      <c r="U78" s="86">
        <v>45128</v>
      </c>
      <c r="V78" s="87">
        <v>45397</v>
      </c>
      <c r="W78" s="44">
        <v>45316</v>
      </c>
      <c r="X78" s="45" t="s">
        <v>733</v>
      </c>
      <c r="Y78" s="45">
        <v>8</v>
      </c>
      <c r="Z78" s="19">
        <f t="shared" si="6"/>
        <v>0.8</v>
      </c>
      <c r="AA78" s="20">
        <f t="shared" si="7"/>
        <v>0.8</v>
      </c>
      <c r="AB78" s="7" t="str">
        <f t="shared" si="8"/>
        <v>AMARILLO</v>
      </c>
      <c r="AC78" s="48" t="s">
        <v>743</v>
      </c>
      <c r="AD78" s="47" t="s">
        <v>175</v>
      </c>
      <c r="AE78" s="3"/>
      <c r="AF78" s="3"/>
      <c r="AG78" s="3"/>
    </row>
    <row r="79" spans="1:33" s="1" customFormat="1" ht="30" customHeight="1" x14ac:dyDescent="0.2">
      <c r="A79" s="16">
        <v>396</v>
      </c>
      <c r="B79" s="84">
        <v>45133</v>
      </c>
      <c r="C79" s="16" t="s">
        <v>48</v>
      </c>
      <c r="D79" s="16"/>
      <c r="E79" s="22" t="s">
        <v>72</v>
      </c>
      <c r="F79" s="84">
        <v>45111</v>
      </c>
      <c r="G79" s="52">
        <v>1</v>
      </c>
      <c r="H79" s="22" t="s">
        <v>42</v>
      </c>
      <c r="I79" s="88" t="s">
        <v>389</v>
      </c>
      <c r="J79" s="22" t="s">
        <v>390</v>
      </c>
      <c r="K79" s="22" t="s">
        <v>391</v>
      </c>
      <c r="L79" s="16">
        <v>2</v>
      </c>
      <c r="M79" s="16" t="s">
        <v>56</v>
      </c>
      <c r="N79" s="22" t="s">
        <v>613</v>
      </c>
      <c r="O79" s="22" t="s">
        <v>392</v>
      </c>
      <c r="P79" s="22" t="s">
        <v>245</v>
      </c>
      <c r="Q79" s="40" t="s">
        <v>393</v>
      </c>
      <c r="R79" s="40" t="s">
        <v>394</v>
      </c>
      <c r="S79" s="18">
        <v>1</v>
      </c>
      <c r="T79" s="40" t="s">
        <v>395</v>
      </c>
      <c r="U79" s="86">
        <v>45139</v>
      </c>
      <c r="V79" s="87">
        <v>45291</v>
      </c>
      <c r="W79" s="38">
        <v>45322</v>
      </c>
      <c r="X79" s="40" t="s">
        <v>786</v>
      </c>
      <c r="Y79" s="26">
        <v>2</v>
      </c>
      <c r="Z79" s="19">
        <f t="shared" si="6"/>
        <v>1</v>
      </c>
      <c r="AA79" s="20">
        <f t="shared" si="7"/>
        <v>1</v>
      </c>
      <c r="AB79" s="7" t="str">
        <f t="shared" si="8"/>
        <v>OK</v>
      </c>
      <c r="AC79" s="37" t="s">
        <v>842</v>
      </c>
      <c r="AD79" s="23" t="s">
        <v>50</v>
      </c>
      <c r="AE79" s="3"/>
      <c r="AF79" s="3"/>
      <c r="AG79" s="3"/>
    </row>
    <row r="80" spans="1:33" s="1" customFormat="1" ht="30" customHeight="1" x14ac:dyDescent="0.2">
      <c r="A80" s="16">
        <v>396</v>
      </c>
      <c r="B80" s="84">
        <v>45133</v>
      </c>
      <c r="C80" s="16" t="s">
        <v>48</v>
      </c>
      <c r="D80" s="16"/>
      <c r="E80" s="22" t="s">
        <v>72</v>
      </c>
      <c r="F80" s="84">
        <v>45111</v>
      </c>
      <c r="G80" s="52">
        <v>1</v>
      </c>
      <c r="H80" s="22" t="s">
        <v>42</v>
      </c>
      <c r="I80" s="88" t="s">
        <v>389</v>
      </c>
      <c r="J80" s="22" t="s">
        <v>390</v>
      </c>
      <c r="K80" s="22" t="s">
        <v>396</v>
      </c>
      <c r="L80" s="16">
        <v>2</v>
      </c>
      <c r="M80" s="16" t="s">
        <v>43</v>
      </c>
      <c r="N80" s="22" t="s">
        <v>613</v>
      </c>
      <c r="O80" s="22" t="s">
        <v>392</v>
      </c>
      <c r="P80" s="22" t="s">
        <v>245</v>
      </c>
      <c r="Q80" s="40" t="s">
        <v>393</v>
      </c>
      <c r="R80" s="40" t="s">
        <v>398</v>
      </c>
      <c r="S80" s="18">
        <v>1</v>
      </c>
      <c r="T80" s="40" t="s">
        <v>399</v>
      </c>
      <c r="U80" s="86">
        <v>45139</v>
      </c>
      <c r="V80" s="87">
        <v>45291</v>
      </c>
      <c r="W80" s="38">
        <v>45322</v>
      </c>
      <c r="X80" s="40" t="s">
        <v>787</v>
      </c>
      <c r="Y80" s="26">
        <v>2</v>
      </c>
      <c r="Z80" s="19">
        <f t="shared" si="6"/>
        <v>1</v>
      </c>
      <c r="AA80" s="20">
        <f t="shared" si="7"/>
        <v>1</v>
      </c>
      <c r="AB80" s="7" t="str">
        <f t="shared" si="8"/>
        <v>OK</v>
      </c>
      <c r="AC80" s="37" t="s">
        <v>843</v>
      </c>
      <c r="AD80" s="23" t="s">
        <v>50</v>
      </c>
      <c r="AE80" s="3"/>
      <c r="AF80" s="3"/>
      <c r="AG80" s="3"/>
    </row>
    <row r="81" spans="1:33" s="1" customFormat="1" ht="30" customHeight="1" x14ac:dyDescent="0.2">
      <c r="A81" s="16">
        <v>396</v>
      </c>
      <c r="B81" s="84">
        <v>45133</v>
      </c>
      <c r="C81" s="16" t="s">
        <v>48</v>
      </c>
      <c r="D81" s="16"/>
      <c r="E81" s="22" t="s">
        <v>72</v>
      </c>
      <c r="F81" s="84">
        <v>45111</v>
      </c>
      <c r="G81" s="52">
        <v>1</v>
      </c>
      <c r="H81" s="22" t="s">
        <v>42</v>
      </c>
      <c r="I81" s="88" t="s">
        <v>389</v>
      </c>
      <c r="J81" s="22" t="s">
        <v>390</v>
      </c>
      <c r="K81" s="22" t="s">
        <v>397</v>
      </c>
      <c r="L81" s="16">
        <v>1</v>
      </c>
      <c r="M81" s="16" t="s">
        <v>56</v>
      </c>
      <c r="N81" s="22" t="s">
        <v>613</v>
      </c>
      <c r="O81" s="22" t="s">
        <v>400</v>
      </c>
      <c r="P81" s="22" t="s">
        <v>538</v>
      </c>
      <c r="Q81" s="40" t="s">
        <v>393</v>
      </c>
      <c r="R81" s="40" t="s">
        <v>401</v>
      </c>
      <c r="S81" s="18">
        <v>1</v>
      </c>
      <c r="T81" s="40" t="s">
        <v>402</v>
      </c>
      <c r="U81" s="86">
        <v>45139</v>
      </c>
      <c r="V81" s="87">
        <v>45291</v>
      </c>
      <c r="W81" s="38">
        <v>45322</v>
      </c>
      <c r="X81" s="40" t="s">
        <v>788</v>
      </c>
      <c r="Y81" s="26">
        <v>1</v>
      </c>
      <c r="Z81" s="19">
        <f t="shared" si="6"/>
        <v>1</v>
      </c>
      <c r="AA81" s="20">
        <f t="shared" si="7"/>
        <v>1</v>
      </c>
      <c r="AB81" s="7" t="str">
        <f t="shared" si="8"/>
        <v>OK</v>
      </c>
      <c r="AC81" s="37" t="s">
        <v>803</v>
      </c>
      <c r="AD81" s="23" t="s">
        <v>50</v>
      </c>
      <c r="AE81" s="3"/>
      <c r="AF81" s="3"/>
      <c r="AG81" s="3"/>
    </row>
    <row r="82" spans="1:33" s="1" customFormat="1" ht="30" customHeight="1" x14ac:dyDescent="0.2">
      <c r="A82" s="16">
        <v>397</v>
      </c>
      <c r="B82" s="84">
        <v>45187</v>
      </c>
      <c r="C82" s="16" t="s">
        <v>48</v>
      </c>
      <c r="D82" s="16"/>
      <c r="E82" s="22" t="s">
        <v>409</v>
      </c>
      <c r="F82" s="84">
        <v>45114</v>
      </c>
      <c r="G82" s="52">
        <v>1</v>
      </c>
      <c r="H82" s="22" t="s">
        <v>70</v>
      </c>
      <c r="I82" s="88" t="s">
        <v>410</v>
      </c>
      <c r="J82" s="22" t="s">
        <v>411</v>
      </c>
      <c r="K82" s="22" t="s">
        <v>412</v>
      </c>
      <c r="L82" s="16">
        <v>3</v>
      </c>
      <c r="M82" s="16" t="s">
        <v>56</v>
      </c>
      <c r="N82" s="22" t="s">
        <v>245</v>
      </c>
      <c r="O82" s="22" t="s">
        <v>70</v>
      </c>
      <c r="P82" s="22" t="s">
        <v>245</v>
      </c>
      <c r="Q82" s="40" t="s">
        <v>246</v>
      </c>
      <c r="R82" s="40" t="s">
        <v>413</v>
      </c>
      <c r="S82" s="18">
        <v>1</v>
      </c>
      <c r="T82" s="40" t="s">
        <v>414</v>
      </c>
      <c r="U82" s="86">
        <v>45170</v>
      </c>
      <c r="V82" s="87">
        <v>45289</v>
      </c>
      <c r="W82" s="41">
        <v>45323</v>
      </c>
      <c r="X82" s="37" t="s">
        <v>829</v>
      </c>
      <c r="Y82" s="40">
        <v>3</v>
      </c>
      <c r="Z82" s="19">
        <f t="shared" si="6"/>
        <v>1</v>
      </c>
      <c r="AA82" s="20">
        <f t="shared" si="7"/>
        <v>1</v>
      </c>
      <c r="AB82" s="7" t="str">
        <f t="shared" si="8"/>
        <v>OK</v>
      </c>
      <c r="AC82" s="37" t="s">
        <v>914</v>
      </c>
      <c r="AD82" s="40" t="s">
        <v>47</v>
      </c>
      <c r="AE82" s="3"/>
      <c r="AF82" s="3"/>
      <c r="AG82" s="3"/>
    </row>
    <row r="83" spans="1:33" s="1" customFormat="1" ht="30" customHeight="1" x14ac:dyDescent="0.2">
      <c r="A83" s="16">
        <v>398</v>
      </c>
      <c r="B83" s="84">
        <v>45209</v>
      </c>
      <c r="C83" s="16" t="s">
        <v>118</v>
      </c>
      <c r="D83" s="16"/>
      <c r="E83" s="22" t="s">
        <v>415</v>
      </c>
      <c r="F83" s="84">
        <v>45196</v>
      </c>
      <c r="G83" s="52" t="s">
        <v>416</v>
      </c>
      <c r="H83" s="22" t="s">
        <v>42</v>
      </c>
      <c r="I83" s="88" t="s">
        <v>417</v>
      </c>
      <c r="J83" s="22" t="s">
        <v>418</v>
      </c>
      <c r="K83" s="22" t="s">
        <v>419</v>
      </c>
      <c r="L83" s="16">
        <v>1</v>
      </c>
      <c r="M83" s="16" t="s">
        <v>56</v>
      </c>
      <c r="N83" s="22" t="s">
        <v>613</v>
      </c>
      <c r="O83" s="22" t="s">
        <v>52</v>
      </c>
      <c r="P83" s="22" t="s">
        <v>538</v>
      </c>
      <c r="Q83" s="40" t="s">
        <v>89</v>
      </c>
      <c r="R83" s="40" t="s">
        <v>502</v>
      </c>
      <c r="S83" s="18">
        <v>1</v>
      </c>
      <c r="T83" s="40" t="s">
        <v>539</v>
      </c>
      <c r="U83" s="86">
        <v>45209</v>
      </c>
      <c r="V83" s="87">
        <v>45561</v>
      </c>
      <c r="W83" s="38">
        <v>45322</v>
      </c>
      <c r="X83" s="40" t="s">
        <v>789</v>
      </c>
      <c r="Y83" s="40">
        <v>0.5</v>
      </c>
      <c r="Z83" s="19">
        <f t="shared" si="6"/>
        <v>0.5</v>
      </c>
      <c r="AA83" s="20">
        <f t="shared" si="7"/>
        <v>0.5</v>
      </c>
      <c r="AB83" s="7" t="str">
        <f t="shared" si="8"/>
        <v>AMARILLO</v>
      </c>
      <c r="AC83" s="37" t="s">
        <v>915</v>
      </c>
      <c r="AD83" s="23" t="s">
        <v>50</v>
      </c>
      <c r="AE83" s="3"/>
      <c r="AF83" s="3"/>
      <c r="AG83" s="3"/>
    </row>
    <row r="84" spans="1:33" s="1" customFormat="1" ht="30" customHeight="1" x14ac:dyDescent="0.2">
      <c r="A84" s="16">
        <v>398</v>
      </c>
      <c r="B84" s="84">
        <v>45209</v>
      </c>
      <c r="C84" s="16" t="s">
        <v>118</v>
      </c>
      <c r="D84" s="16"/>
      <c r="E84" s="22" t="s">
        <v>415</v>
      </c>
      <c r="F84" s="84">
        <v>45196</v>
      </c>
      <c r="G84" s="52" t="s">
        <v>416</v>
      </c>
      <c r="H84" s="22" t="s">
        <v>42</v>
      </c>
      <c r="I84" s="88" t="s">
        <v>417</v>
      </c>
      <c r="J84" s="22" t="s">
        <v>418</v>
      </c>
      <c r="K84" s="22" t="s">
        <v>648</v>
      </c>
      <c r="L84" s="16">
        <v>3</v>
      </c>
      <c r="M84" s="16" t="s">
        <v>56</v>
      </c>
      <c r="N84" s="22" t="s">
        <v>613</v>
      </c>
      <c r="O84" s="22" t="s">
        <v>52</v>
      </c>
      <c r="P84" s="22" t="s">
        <v>538</v>
      </c>
      <c r="Q84" s="40" t="s">
        <v>89</v>
      </c>
      <c r="R84" s="40" t="s">
        <v>503</v>
      </c>
      <c r="S84" s="18">
        <v>1</v>
      </c>
      <c r="T84" s="40" t="s">
        <v>539</v>
      </c>
      <c r="U84" s="86">
        <v>45209</v>
      </c>
      <c r="V84" s="87">
        <v>45561</v>
      </c>
      <c r="W84" s="38">
        <v>45322</v>
      </c>
      <c r="X84" s="40" t="s">
        <v>790</v>
      </c>
      <c r="Y84" s="40">
        <v>0.81</v>
      </c>
      <c r="Z84" s="19">
        <f t="shared" si="6"/>
        <v>0.27</v>
      </c>
      <c r="AA84" s="20">
        <f t="shared" si="7"/>
        <v>0.27</v>
      </c>
      <c r="AB84" s="7" t="str">
        <f t="shared" si="8"/>
        <v>ROJO</v>
      </c>
      <c r="AC84" s="37" t="s">
        <v>916</v>
      </c>
      <c r="AD84" s="23" t="s">
        <v>50</v>
      </c>
      <c r="AE84" s="3"/>
      <c r="AF84" s="3"/>
      <c r="AG84" s="3"/>
    </row>
    <row r="85" spans="1:33" s="1" customFormat="1" ht="30" customHeight="1" x14ac:dyDescent="0.2">
      <c r="A85" s="16">
        <v>398</v>
      </c>
      <c r="B85" s="84">
        <v>45209</v>
      </c>
      <c r="C85" s="16" t="s">
        <v>118</v>
      </c>
      <c r="D85" s="16"/>
      <c r="E85" s="22" t="s">
        <v>415</v>
      </c>
      <c r="F85" s="84">
        <v>45196</v>
      </c>
      <c r="G85" s="52" t="s">
        <v>420</v>
      </c>
      <c r="H85" s="22" t="s">
        <v>66</v>
      </c>
      <c r="I85" s="88" t="s">
        <v>421</v>
      </c>
      <c r="J85" s="22" t="s">
        <v>422</v>
      </c>
      <c r="K85" s="22" t="s">
        <v>423</v>
      </c>
      <c r="L85" s="16">
        <v>2</v>
      </c>
      <c r="M85" s="16" t="s">
        <v>43</v>
      </c>
      <c r="N85" s="22" t="s">
        <v>128</v>
      </c>
      <c r="O85" s="22" t="s">
        <v>504</v>
      </c>
      <c r="P85" s="22" t="s">
        <v>505</v>
      </c>
      <c r="Q85" s="40" t="s">
        <v>506</v>
      </c>
      <c r="R85" s="40" t="s">
        <v>507</v>
      </c>
      <c r="S85" s="18">
        <v>1</v>
      </c>
      <c r="T85" s="40" t="s">
        <v>91</v>
      </c>
      <c r="U85" s="86">
        <v>45230</v>
      </c>
      <c r="V85" s="87">
        <v>45382</v>
      </c>
      <c r="W85" s="41">
        <v>45320</v>
      </c>
      <c r="X85" s="40" t="s">
        <v>755</v>
      </c>
      <c r="Y85" s="40">
        <v>1.5</v>
      </c>
      <c r="Z85" s="19">
        <f t="shared" si="6"/>
        <v>0.75</v>
      </c>
      <c r="AA85" s="20">
        <f t="shared" si="7"/>
        <v>0.75</v>
      </c>
      <c r="AB85" s="7" t="str">
        <f t="shared" si="8"/>
        <v>AMARILLO</v>
      </c>
      <c r="AC85" s="37" t="s">
        <v>772</v>
      </c>
      <c r="AD85" s="40" t="s">
        <v>176</v>
      </c>
      <c r="AE85" s="3"/>
      <c r="AF85" s="3"/>
      <c r="AG85" s="3"/>
    </row>
    <row r="86" spans="1:33" s="1" customFormat="1" ht="30" customHeight="1" x14ac:dyDescent="0.2">
      <c r="A86" s="16">
        <v>398</v>
      </c>
      <c r="B86" s="84">
        <v>45209</v>
      </c>
      <c r="C86" s="16" t="s">
        <v>118</v>
      </c>
      <c r="D86" s="16"/>
      <c r="E86" s="22" t="s">
        <v>415</v>
      </c>
      <c r="F86" s="84">
        <v>45196</v>
      </c>
      <c r="G86" s="52" t="s">
        <v>420</v>
      </c>
      <c r="H86" s="22" t="s">
        <v>66</v>
      </c>
      <c r="I86" s="88" t="s">
        <v>421</v>
      </c>
      <c r="J86" s="22" t="s">
        <v>422</v>
      </c>
      <c r="K86" s="22" t="s">
        <v>647</v>
      </c>
      <c r="L86" s="16">
        <v>2</v>
      </c>
      <c r="M86" s="16" t="s">
        <v>43</v>
      </c>
      <c r="N86" s="22" t="s">
        <v>128</v>
      </c>
      <c r="O86" s="22" t="s">
        <v>504</v>
      </c>
      <c r="P86" s="22" t="s">
        <v>505</v>
      </c>
      <c r="Q86" s="40" t="s">
        <v>506</v>
      </c>
      <c r="R86" s="40" t="s">
        <v>507</v>
      </c>
      <c r="S86" s="18">
        <v>1</v>
      </c>
      <c r="T86" s="40" t="s">
        <v>91</v>
      </c>
      <c r="U86" s="86">
        <v>45230</v>
      </c>
      <c r="V86" s="87">
        <v>45382</v>
      </c>
      <c r="W86" s="41">
        <v>45320</v>
      </c>
      <c r="X86" s="40" t="s">
        <v>756</v>
      </c>
      <c r="Y86" s="40">
        <v>1.5</v>
      </c>
      <c r="Z86" s="19">
        <f t="shared" si="6"/>
        <v>0.75</v>
      </c>
      <c r="AA86" s="20">
        <f t="shared" si="7"/>
        <v>0.75</v>
      </c>
      <c r="AB86" s="7" t="str">
        <f t="shared" si="8"/>
        <v>AMARILLO</v>
      </c>
      <c r="AC86" s="37" t="s">
        <v>773</v>
      </c>
      <c r="AD86" s="40" t="s">
        <v>176</v>
      </c>
      <c r="AE86" s="3"/>
      <c r="AF86" s="3"/>
      <c r="AG86" s="3"/>
    </row>
    <row r="87" spans="1:33" s="1" customFormat="1" ht="30" customHeight="1" x14ac:dyDescent="0.2">
      <c r="A87" s="16">
        <v>398</v>
      </c>
      <c r="B87" s="84">
        <v>45209</v>
      </c>
      <c r="C87" s="16" t="s">
        <v>118</v>
      </c>
      <c r="D87" s="16"/>
      <c r="E87" s="22" t="s">
        <v>415</v>
      </c>
      <c r="F87" s="84">
        <v>45196</v>
      </c>
      <c r="G87" s="52" t="s">
        <v>420</v>
      </c>
      <c r="H87" s="22" t="s">
        <v>473</v>
      </c>
      <c r="I87" s="88" t="s">
        <v>421</v>
      </c>
      <c r="J87" s="22" t="s">
        <v>424</v>
      </c>
      <c r="K87" s="22" t="s">
        <v>425</v>
      </c>
      <c r="L87" s="16">
        <v>2</v>
      </c>
      <c r="M87" s="16" t="s">
        <v>56</v>
      </c>
      <c r="N87" s="22" t="s">
        <v>239</v>
      </c>
      <c r="O87" s="22" t="s">
        <v>371</v>
      </c>
      <c r="P87" s="22" t="s">
        <v>239</v>
      </c>
      <c r="Q87" s="40" t="s">
        <v>508</v>
      </c>
      <c r="R87" s="40" t="s">
        <v>509</v>
      </c>
      <c r="S87" s="18">
        <v>1</v>
      </c>
      <c r="T87" s="40" t="s">
        <v>91</v>
      </c>
      <c r="U87" s="86">
        <v>45231</v>
      </c>
      <c r="V87" s="87">
        <v>45473</v>
      </c>
      <c r="W87" s="41">
        <v>45316</v>
      </c>
      <c r="X87" s="40" t="s">
        <v>751</v>
      </c>
      <c r="Y87" s="40">
        <v>1.34</v>
      </c>
      <c r="Z87" s="19">
        <f t="shared" si="6"/>
        <v>0.67</v>
      </c>
      <c r="AA87" s="20">
        <f t="shared" si="7"/>
        <v>0.67</v>
      </c>
      <c r="AB87" s="7" t="str">
        <f t="shared" si="8"/>
        <v>AMARILLO</v>
      </c>
      <c r="AC87" s="37" t="s">
        <v>917</v>
      </c>
      <c r="AD87" s="40" t="s">
        <v>175</v>
      </c>
      <c r="AE87" s="3"/>
      <c r="AF87" s="3"/>
      <c r="AG87" s="3"/>
    </row>
    <row r="88" spans="1:33" s="1" customFormat="1" ht="30" customHeight="1" x14ac:dyDescent="0.2">
      <c r="A88" s="16">
        <v>398</v>
      </c>
      <c r="B88" s="84">
        <v>45209</v>
      </c>
      <c r="C88" s="16" t="s">
        <v>118</v>
      </c>
      <c r="D88" s="16"/>
      <c r="E88" s="22" t="s">
        <v>415</v>
      </c>
      <c r="F88" s="84">
        <v>45196</v>
      </c>
      <c r="G88" s="52" t="s">
        <v>420</v>
      </c>
      <c r="H88" s="22" t="s">
        <v>473</v>
      </c>
      <c r="I88" s="88" t="s">
        <v>421</v>
      </c>
      <c r="J88" s="22" t="s">
        <v>424</v>
      </c>
      <c r="K88" s="22" t="s">
        <v>426</v>
      </c>
      <c r="L88" s="16">
        <v>2</v>
      </c>
      <c r="M88" s="16" t="s">
        <v>56</v>
      </c>
      <c r="N88" s="22" t="s">
        <v>239</v>
      </c>
      <c r="O88" s="22" t="s">
        <v>371</v>
      </c>
      <c r="P88" s="22" t="s">
        <v>239</v>
      </c>
      <c r="Q88" s="40" t="s">
        <v>508</v>
      </c>
      <c r="R88" s="40" t="s">
        <v>509</v>
      </c>
      <c r="S88" s="18">
        <v>1</v>
      </c>
      <c r="T88" s="40" t="s">
        <v>91</v>
      </c>
      <c r="U88" s="86">
        <v>45231</v>
      </c>
      <c r="V88" s="87">
        <v>45473</v>
      </c>
      <c r="W88" s="41">
        <v>45316</v>
      </c>
      <c r="X88" s="40" t="s">
        <v>751</v>
      </c>
      <c r="Y88" s="40">
        <v>1.34</v>
      </c>
      <c r="Z88" s="19">
        <f t="shared" si="6"/>
        <v>0.67</v>
      </c>
      <c r="AA88" s="20">
        <f t="shared" si="7"/>
        <v>0.67</v>
      </c>
      <c r="AB88" s="7" t="str">
        <f t="shared" si="8"/>
        <v>AMARILLO</v>
      </c>
      <c r="AC88" s="37" t="s">
        <v>917</v>
      </c>
      <c r="AD88" s="40" t="s">
        <v>175</v>
      </c>
      <c r="AE88" s="3"/>
      <c r="AF88" s="3"/>
      <c r="AG88" s="3"/>
    </row>
    <row r="89" spans="1:33" s="1" customFormat="1" ht="30" customHeight="1" x14ac:dyDescent="0.2">
      <c r="A89" s="16">
        <v>398</v>
      </c>
      <c r="B89" s="84">
        <v>45209</v>
      </c>
      <c r="C89" s="16" t="s">
        <v>118</v>
      </c>
      <c r="D89" s="16"/>
      <c r="E89" s="22" t="s">
        <v>415</v>
      </c>
      <c r="F89" s="84">
        <v>45196</v>
      </c>
      <c r="G89" s="52" t="s">
        <v>427</v>
      </c>
      <c r="H89" s="22" t="s">
        <v>66</v>
      </c>
      <c r="I89" s="88" t="s">
        <v>428</v>
      </c>
      <c r="J89" s="22" t="s">
        <v>429</v>
      </c>
      <c r="K89" s="22" t="s">
        <v>430</v>
      </c>
      <c r="L89" s="16">
        <v>2</v>
      </c>
      <c r="M89" s="16" t="s">
        <v>43</v>
      </c>
      <c r="N89" s="22" t="s">
        <v>128</v>
      </c>
      <c r="O89" s="22" t="s">
        <v>510</v>
      </c>
      <c r="P89" s="22" t="s">
        <v>128</v>
      </c>
      <c r="Q89" s="40" t="s">
        <v>506</v>
      </c>
      <c r="R89" s="40" t="s">
        <v>511</v>
      </c>
      <c r="S89" s="18">
        <v>1</v>
      </c>
      <c r="T89" s="40" t="s">
        <v>91</v>
      </c>
      <c r="U89" s="86">
        <v>45230</v>
      </c>
      <c r="V89" s="87">
        <v>45382</v>
      </c>
      <c r="W89" s="41">
        <v>45320</v>
      </c>
      <c r="X89" s="40" t="s">
        <v>757</v>
      </c>
      <c r="Y89" s="40">
        <v>1.5</v>
      </c>
      <c r="Z89" s="19">
        <f t="shared" si="6"/>
        <v>0.75</v>
      </c>
      <c r="AA89" s="20">
        <f t="shared" si="7"/>
        <v>0.75</v>
      </c>
      <c r="AB89" s="7" t="str">
        <f t="shared" si="8"/>
        <v>AMARILLO</v>
      </c>
      <c r="AC89" s="37" t="s">
        <v>918</v>
      </c>
      <c r="AD89" s="40" t="s">
        <v>176</v>
      </c>
      <c r="AE89" s="3"/>
      <c r="AF89" s="3"/>
      <c r="AG89" s="3"/>
    </row>
    <row r="90" spans="1:33" s="1" customFormat="1" ht="30" customHeight="1" x14ac:dyDescent="0.2">
      <c r="A90" s="16">
        <v>398</v>
      </c>
      <c r="B90" s="84">
        <v>45209</v>
      </c>
      <c r="C90" s="16" t="s">
        <v>118</v>
      </c>
      <c r="D90" s="16"/>
      <c r="E90" s="22" t="s">
        <v>415</v>
      </c>
      <c r="F90" s="84">
        <v>45196</v>
      </c>
      <c r="G90" s="52" t="s">
        <v>427</v>
      </c>
      <c r="H90" s="22" t="s">
        <v>66</v>
      </c>
      <c r="I90" s="88" t="s">
        <v>428</v>
      </c>
      <c r="J90" s="22" t="s">
        <v>429</v>
      </c>
      <c r="K90" s="22" t="s">
        <v>646</v>
      </c>
      <c r="L90" s="16">
        <v>2</v>
      </c>
      <c r="M90" s="16" t="s">
        <v>43</v>
      </c>
      <c r="N90" s="22" t="s">
        <v>128</v>
      </c>
      <c r="O90" s="22" t="s">
        <v>510</v>
      </c>
      <c r="P90" s="22" t="s">
        <v>128</v>
      </c>
      <c r="Q90" s="40" t="s">
        <v>506</v>
      </c>
      <c r="R90" s="40" t="s">
        <v>511</v>
      </c>
      <c r="S90" s="18">
        <v>1</v>
      </c>
      <c r="T90" s="40" t="s">
        <v>91</v>
      </c>
      <c r="U90" s="86">
        <v>45230</v>
      </c>
      <c r="V90" s="87">
        <v>45382</v>
      </c>
      <c r="W90" s="41">
        <v>45320</v>
      </c>
      <c r="X90" s="40" t="s">
        <v>757</v>
      </c>
      <c r="Y90" s="40">
        <v>1.5</v>
      </c>
      <c r="Z90" s="19">
        <f t="shared" si="6"/>
        <v>0.75</v>
      </c>
      <c r="AA90" s="20">
        <f t="shared" si="7"/>
        <v>0.75</v>
      </c>
      <c r="AB90" s="7" t="str">
        <f t="shared" si="8"/>
        <v>AMARILLO</v>
      </c>
      <c r="AC90" s="37" t="s">
        <v>774</v>
      </c>
      <c r="AD90" s="40" t="s">
        <v>176</v>
      </c>
      <c r="AE90" s="3"/>
      <c r="AF90" s="3"/>
      <c r="AG90" s="3"/>
    </row>
    <row r="91" spans="1:33" s="1" customFormat="1" ht="30" customHeight="1" x14ac:dyDescent="0.2">
      <c r="A91" s="16">
        <v>398</v>
      </c>
      <c r="B91" s="84">
        <v>45209</v>
      </c>
      <c r="C91" s="16" t="s">
        <v>118</v>
      </c>
      <c r="D91" s="16"/>
      <c r="E91" s="22" t="s">
        <v>415</v>
      </c>
      <c r="F91" s="84">
        <v>45196</v>
      </c>
      <c r="G91" s="52" t="s">
        <v>431</v>
      </c>
      <c r="H91" s="22" t="s">
        <v>66</v>
      </c>
      <c r="I91" s="88" t="s">
        <v>432</v>
      </c>
      <c r="J91" s="22" t="s">
        <v>433</v>
      </c>
      <c r="K91" s="22" t="s">
        <v>434</v>
      </c>
      <c r="L91" s="16">
        <v>2</v>
      </c>
      <c r="M91" s="16" t="s">
        <v>43</v>
      </c>
      <c r="N91" s="22" t="s">
        <v>128</v>
      </c>
      <c r="O91" s="22" t="s">
        <v>510</v>
      </c>
      <c r="P91" s="22" t="s">
        <v>128</v>
      </c>
      <c r="Q91" s="40" t="s">
        <v>506</v>
      </c>
      <c r="R91" s="40" t="s">
        <v>511</v>
      </c>
      <c r="S91" s="18">
        <v>1</v>
      </c>
      <c r="T91" s="40" t="s">
        <v>91</v>
      </c>
      <c r="U91" s="86">
        <v>45230</v>
      </c>
      <c r="V91" s="87">
        <v>45382</v>
      </c>
      <c r="W91" s="41">
        <v>45323</v>
      </c>
      <c r="X91" s="40" t="s">
        <v>758</v>
      </c>
      <c r="Y91" s="40">
        <v>1.5</v>
      </c>
      <c r="Z91" s="19">
        <f t="shared" si="6"/>
        <v>0.75</v>
      </c>
      <c r="AA91" s="20">
        <f t="shared" si="7"/>
        <v>0.75</v>
      </c>
      <c r="AB91" s="7" t="str">
        <f t="shared" si="8"/>
        <v>AMARILLO</v>
      </c>
      <c r="AC91" s="37" t="s">
        <v>775</v>
      </c>
      <c r="AD91" s="40" t="s">
        <v>176</v>
      </c>
      <c r="AE91" s="3"/>
      <c r="AF91" s="3"/>
      <c r="AG91" s="3"/>
    </row>
    <row r="92" spans="1:33" s="1" customFormat="1" ht="30" customHeight="1" x14ac:dyDescent="0.2">
      <c r="A92" s="16">
        <v>398</v>
      </c>
      <c r="B92" s="84">
        <v>45209</v>
      </c>
      <c r="C92" s="16" t="s">
        <v>118</v>
      </c>
      <c r="D92" s="16"/>
      <c r="E92" s="22" t="s">
        <v>415</v>
      </c>
      <c r="F92" s="84">
        <v>45196</v>
      </c>
      <c r="G92" s="52" t="s">
        <v>435</v>
      </c>
      <c r="H92" s="22" t="s">
        <v>66</v>
      </c>
      <c r="I92" s="88" t="s">
        <v>436</v>
      </c>
      <c r="J92" s="22" t="s">
        <v>437</v>
      </c>
      <c r="K92" s="22" t="s">
        <v>645</v>
      </c>
      <c r="L92" s="16">
        <v>3</v>
      </c>
      <c r="M92" s="16" t="s">
        <v>43</v>
      </c>
      <c r="N92" s="22" t="s">
        <v>128</v>
      </c>
      <c r="O92" s="22" t="s">
        <v>510</v>
      </c>
      <c r="P92" s="22" t="s">
        <v>128</v>
      </c>
      <c r="Q92" s="40" t="s">
        <v>506</v>
      </c>
      <c r="R92" s="40" t="s">
        <v>512</v>
      </c>
      <c r="S92" s="18">
        <v>1</v>
      </c>
      <c r="T92" s="40" t="s">
        <v>91</v>
      </c>
      <c r="U92" s="86">
        <v>45230</v>
      </c>
      <c r="V92" s="87">
        <v>45382</v>
      </c>
      <c r="W92" s="41">
        <v>45323</v>
      </c>
      <c r="X92" s="40" t="s">
        <v>759</v>
      </c>
      <c r="Y92" s="40">
        <v>2</v>
      </c>
      <c r="Z92" s="19">
        <f t="shared" si="6"/>
        <v>0.66666666666666663</v>
      </c>
      <c r="AA92" s="20">
        <f t="shared" si="7"/>
        <v>0.66666666666666663</v>
      </c>
      <c r="AB92" s="7" t="str">
        <f t="shared" si="8"/>
        <v>AMARILLO</v>
      </c>
      <c r="AC92" s="37" t="s">
        <v>776</v>
      </c>
      <c r="AD92" s="40" t="s">
        <v>176</v>
      </c>
      <c r="AE92" s="3"/>
      <c r="AF92" s="3"/>
      <c r="AG92" s="3"/>
    </row>
    <row r="93" spans="1:33" s="1" customFormat="1" ht="30" customHeight="1" x14ac:dyDescent="0.2">
      <c r="A93" s="16">
        <v>398</v>
      </c>
      <c r="B93" s="84">
        <v>45209</v>
      </c>
      <c r="C93" s="16" t="s">
        <v>118</v>
      </c>
      <c r="D93" s="16"/>
      <c r="E93" s="22" t="s">
        <v>415</v>
      </c>
      <c r="F93" s="84">
        <v>45196</v>
      </c>
      <c r="G93" s="52" t="s">
        <v>435</v>
      </c>
      <c r="H93" s="22" t="s">
        <v>66</v>
      </c>
      <c r="I93" s="88" t="s">
        <v>436</v>
      </c>
      <c r="J93" s="22" t="s">
        <v>438</v>
      </c>
      <c r="K93" s="22" t="s">
        <v>644</v>
      </c>
      <c r="L93" s="16">
        <v>3</v>
      </c>
      <c r="M93" s="16" t="s">
        <v>43</v>
      </c>
      <c r="N93" s="22" t="s">
        <v>128</v>
      </c>
      <c r="O93" s="22" t="s">
        <v>510</v>
      </c>
      <c r="P93" s="22" t="s">
        <v>128</v>
      </c>
      <c r="Q93" s="40" t="s">
        <v>506</v>
      </c>
      <c r="R93" s="40" t="s">
        <v>512</v>
      </c>
      <c r="S93" s="18">
        <v>1</v>
      </c>
      <c r="T93" s="40" t="s">
        <v>91</v>
      </c>
      <c r="U93" s="86">
        <v>45230</v>
      </c>
      <c r="V93" s="87">
        <v>45382</v>
      </c>
      <c r="W93" s="41">
        <v>45320</v>
      </c>
      <c r="X93" s="40" t="s">
        <v>760</v>
      </c>
      <c r="Y93" s="40">
        <v>2</v>
      </c>
      <c r="Z93" s="19">
        <f t="shared" si="6"/>
        <v>0.66666666666666663</v>
      </c>
      <c r="AA93" s="20">
        <f t="shared" si="7"/>
        <v>0.66666666666666663</v>
      </c>
      <c r="AB93" s="7" t="str">
        <f t="shared" si="8"/>
        <v>AMARILLO</v>
      </c>
      <c r="AC93" s="37" t="s">
        <v>777</v>
      </c>
      <c r="AD93" s="40" t="s">
        <v>176</v>
      </c>
      <c r="AE93" s="3"/>
      <c r="AF93" s="3"/>
      <c r="AG93" s="3"/>
    </row>
    <row r="94" spans="1:33" s="1" customFormat="1" ht="30" customHeight="1" x14ac:dyDescent="0.2">
      <c r="A94" s="16">
        <v>398</v>
      </c>
      <c r="B94" s="84">
        <v>45209</v>
      </c>
      <c r="C94" s="16" t="s">
        <v>118</v>
      </c>
      <c r="D94" s="16"/>
      <c r="E94" s="22" t="s">
        <v>415</v>
      </c>
      <c r="F94" s="84">
        <v>45196</v>
      </c>
      <c r="G94" s="52" t="s">
        <v>439</v>
      </c>
      <c r="H94" s="22" t="s">
        <v>42</v>
      </c>
      <c r="I94" s="88" t="s">
        <v>440</v>
      </c>
      <c r="J94" s="22" t="s">
        <v>441</v>
      </c>
      <c r="K94" s="22" t="s">
        <v>442</v>
      </c>
      <c r="L94" s="16">
        <v>1</v>
      </c>
      <c r="M94" s="16" t="s">
        <v>56</v>
      </c>
      <c r="N94" s="22" t="s">
        <v>613</v>
      </c>
      <c r="O94" s="22" t="s">
        <v>81</v>
      </c>
      <c r="P94" s="22" t="s">
        <v>538</v>
      </c>
      <c r="Q94" s="40" t="s">
        <v>89</v>
      </c>
      <c r="R94" s="40" t="s">
        <v>513</v>
      </c>
      <c r="S94" s="18">
        <v>0.95</v>
      </c>
      <c r="T94" s="40" t="s">
        <v>540</v>
      </c>
      <c r="U94" s="86">
        <v>45209</v>
      </c>
      <c r="V94" s="87">
        <v>45561</v>
      </c>
      <c r="W94" s="38">
        <v>45322</v>
      </c>
      <c r="X94" s="40" t="s">
        <v>791</v>
      </c>
      <c r="Y94" s="40">
        <v>1</v>
      </c>
      <c r="Z94" s="19">
        <f t="shared" si="6"/>
        <v>1</v>
      </c>
      <c r="AA94" s="20">
        <f t="shared" si="7"/>
        <v>1</v>
      </c>
      <c r="AB94" s="7" t="str">
        <f t="shared" si="8"/>
        <v>OK</v>
      </c>
      <c r="AC94" s="37" t="s">
        <v>804</v>
      </c>
      <c r="AD94" s="23" t="s">
        <v>50</v>
      </c>
      <c r="AE94" s="3"/>
      <c r="AF94" s="3"/>
      <c r="AG94" s="3"/>
    </row>
    <row r="95" spans="1:33" s="1" customFormat="1" ht="30" customHeight="1" x14ac:dyDescent="0.2">
      <c r="A95" s="16">
        <v>398</v>
      </c>
      <c r="B95" s="84">
        <v>45209</v>
      </c>
      <c r="C95" s="16" t="s">
        <v>118</v>
      </c>
      <c r="D95" s="16"/>
      <c r="E95" s="22" t="s">
        <v>415</v>
      </c>
      <c r="F95" s="84">
        <v>45196</v>
      </c>
      <c r="G95" s="52" t="s">
        <v>443</v>
      </c>
      <c r="H95" s="22" t="s">
        <v>42</v>
      </c>
      <c r="I95" s="88" t="s">
        <v>444</v>
      </c>
      <c r="J95" s="22" t="s">
        <v>445</v>
      </c>
      <c r="K95" s="22" t="s">
        <v>446</v>
      </c>
      <c r="L95" s="16">
        <v>1</v>
      </c>
      <c r="M95" s="16" t="s">
        <v>447</v>
      </c>
      <c r="N95" s="22" t="s">
        <v>407</v>
      </c>
      <c r="O95" s="22" t="s">
        <v>45</v>
      </c>
      <c r="P95" s="22" t="s">
        <v>407</v>
      </c>
      <c r="Q95" s="40" t="s">
        <v>336</v>
      </c>
      <c r="R95" s="40" t="s">
        <v>514</v>
      </c>
      <c r="S95" s="18">
        <v>0.6</v>
      </c>
      <c r="T95" s="40" t="s">
        <v>515</v>
      </c>
      <c r="U95" s="86">
        <v>45231</v>
      </c>
      <c r="V95" s="87">
        <v>45561</v>
      </c>
      <c r="W95" s="24">
        <v>45328</v>
      </c>
      <c r="X95" s="40" t="s">
        <v>861</v>
      </c>
      <c r="Y95" s="40">
        <v>0.23</v>
      </c>
      <c r="Z95" s="19">
        <f t="shared" si="6"/>
        <v>0.23</v>
      </c>
      <c r="AA95" s="20">
        <f t="shared" si="7"/>
        <v>0.38333333333333336</v>
      </c>
      <c r="AB95" s="7" t="str">
        <f t="shared" si="8"/>
        <v>AMARILLO</v>
      </c>
      <c r="AC95" s="37" t="s">
        <v>919</v>
      </c>
      <c r="AD95" s="22" t="s">
        <v>47</v>
      </c>
      <c r="AE95" s="3"/>
      <c r="AF95" s="3"/>
      <c r="AG95" s="3"/>
    </row>
    <row r="96" spans="1:33" s="1" customFormat="1" ht="30" customHeight="1" x14ac:dyDescent="0.2">
      <c r="A96" s="16">
        <v>398</v>
      </c>
      <c r="B96" s="84">
        <v>45209</v>
      </c>
      <c r="C96" s="16" t="s">
        <v>118</v>
      </c>
      <c r="D96" s="16"/>
      <c r="E96" s="22" t="s">
        <v>415</v>
      </c>
      <c r="F96" s="84">
        <v>45196</v>
      </c>
      <c r="G96" s="52" t="s">
        <v>443</v>
      </c>
      <c r="H96" s="22" t="s">
        <v>42</v>
      </c>
      <c r="I96" s="88" t="s">
        <v>444</v>
      </c>
      <c r="J96" s="22" t="s">
        <v>445</v>
      </c>
      <c r="K96" s="22" t="s">
        <v>643</v>
      </c>
      <c r="L96" s="16">
        <v>1</v>
      </c>
      <c r="M96" s="16" t="s">
        <v>447</v>
      </c>
      <c r="N96" s="22" t="s">
        <v>407</v>
      </c>
      <c r="O96" s="22" t="s">
        <v>45</v>
      </c>
      <c r="P96" s="22" t="s">
        <v>407</v>
      </c>
      <c r="Q96" s="40" t="s">
        <v>336</v>
      </c>
      <c r="R96" s="40" t="s">
        <v>514</v>
      </c>
      <c r="S96" s="18">
        <v>0.6</v>
      </c>
      <c r="T96" s="40" t="s">
        <v>515</v>
      </c>
      <c r="U96" s="86">
        <v>45231</v>
      </c>
      <c r="V96" s="87">
        <v>45561</v>
      </c>
      <c r="W96" s="24">
        <v>45328</v>
      </c>
      <c r="X96" s="40" t="s">
        <v>862</v>
      </c>
      <c r="Y96" s="40">
        <v>0</v>
      </c>
      <c r="Z96" s="19">
        <f t="shared" si="6"/>
        <v>0</v>
      </c>
      <c r="AA96" s="20">
        <f t="shared" si="7"/>
        <v>0</v>
      </c>
      <c r="AB96" s="7" t="str">
        <f t="shared" si="8"/>
        <v>ROJO</v>
      </c>
      <c r="AC96" s="37" t="s">
        <v>920</v>
      </c>
      <c r="AD96" s="22" t="s">
        <v>47</v>
      </c>
      <c r="AE96" s="3"/>
      <c r="AF96" s="3"/>
      <c r="AG96" s="3"/>
    </row>
    <row r="97" spans="1:33" s="1" customFormat="1" ht="30" customHeight="1" x14ac:dyDescent="0.2">
      <c r="A97" s="16">
        <v>398</v>
      </c>
      <c r="B97" s="84">
        <v>45209</v>
      </c>
      <c r="C97" s="16" t="s">
        <v>118</v>
      </c>
      <c r="D97" s="16"/>
      <c r="E97" s="22" t="s">
        <v>415</v>
      </c>
      <c r="F97" s="84">
        <v>45196</v>
      </c>
      <c r="G97" s="52" t="s">
        <v>448</v>
      </c>
      <c r="H97" s="22" t="s">
        <v>70</v>
      </c>
      <c r="I97" s="88" t="s">
        <v>449</v>
      </c>
      <c r="J97" s="22" t="s">
        <v>450</v>
      </c>
      <c r="K97" s="22" t="s">
        <v>451</v>
      </c>
      <c r="L97" s="16">
        <v>1</v>
      </c>
      <c r="M97" s="16" t="s">
        <v>43</v>
      </c>
      <c r="N97" s="22" t="s">
        <v>245</v>
      </c>
      <c r="O97" s="22" t="s">
        <v>70</v>
      </c>
      <c r="P97" s="22" t="s">
        <v>245</v>
      </c>
      <c r="Q97" s="40" t="s">
        <v>516</v>
      </c>
      <c r="R97" s="40" t="s">
        <v>517</v>
      </c>
      <c r="S97" s="18">
        <v>1</v>
      </c>
      <c r="T97" s="40" t="s">
        <v>541</v>
      </c>
      <c r="U97" s="86">
        <v>45222</v>
      </c>
      <c r="V97" s="87">
        <v>45291</v>
      </c>
      <c r="W97" s="41">
        <v>45323</v>
      </c>
      <c r="X97" s="37" t="s">
        <v>830</v>
      </c>
      <c r="Y97" s="40">
        <v>1</v>
      </c>
      <c r="Z97" s="19">
        <f t="shared" si="6"/>
        <v>1</v>
      </c>
      <c r="AA97" s="20">
        <f t="shared" si="7"/>
        <v>1</v>
      </c>
      <c r="AB97" s="7" t="str">
        <f t="shared" si="8"/>
        <v>OK</v>
      </c>
      <c r="AC97" s="37" t="s">
        <v>921</v>
      </c>
      <c r="AD97" s="40" t="s">
        <v>47</v>
      </c>
      <c r="AE97" s="3"/>
      <c r="AF97" s="3"/>
      <c r="AG97" s="3"/>
    </row>
    <row r="98" spans="1:33" s="1" customFormat="1" ht="30" customHeight="1" x14ac:dyDescent="0.2">
      <c r="A98" s="16">
        <v>398</v>
      </c>
      <c r="B98" s="84">
        <v>45209</v>
      </c>
      <c r="C98" s="16" t="s">
        <v>118</v>
      </c>
      <c r="D98" s="16"/>
      <c r="E98" s="22" t="s">
        <v>415</v>
      </c>
      <c r="F98" s="84">
        <v>45196</v>
      </c>
      <c r="G98" s="52" t="s">
        <v>452</v>
      </c>
      <c r="H98" s="22" t="s">
        <v>42</v>
      </c>
      <c r="I98" s="88" t="s">
        <v>453</v>
      </c>
      <c r="J98" s="22" t="s">
        <v>454</v>
      </c>
      <c r="K98" s="22" t="s">
        <v>455</v>
      </c>
      <c r="L98" s="16">
        <v>1</v>
      </c>
      <c r="M98" s="16" t="s">
        <v>56</v>
      </c>
      <c r="N98" s="22" t="s">
        <v>613</v>
      </c>
      <c r="O98" s="22" t="s">
        <v>73</v>
      </c>
      <c r="P98" s="22" t="s">
        <v>538</v>
      </c>
      <c r="Q98" s="40" t="s">
        <v>89</v>
      </c>
      <c r="R98" s="40" t="s">
        <v>518</v>
      </c>
      <c r="S98" s="18">
        <v>1</v>
      </c>
      <c r="T98" s="40" t="s">
        <v>541</v>
      </c>
      <c r="U98" s="86">
        <v>45209</v>
      </c>
      <c r="V98" s="87">
        <v>45322</v>
      </c>
      <c r="W98" s="38">
        <v>45321</v>
      </c>
      <c r="X98" s="40" t="s">
        <v>792</v>
      </c>
      <c r="Y98" s="40">
        <v>1</v>
      </c>
      <c r="Z98" s="19">
        <f t="shared" si="6"/>
        <v>1</v>
      </c>
      <c r="AA98" s="20">
        <f t="shared" si="7"/>
        <v>1</v>
      </c>
      <c r="AB98" s="7" t="str">
        <f t="shared" si="8"/>
        <v>OK</v>
      </c>
      <c r="AC98" s="37" t="s">
        <v>805</v>
      </c>
      <c r="AD98" s="23" t="s">
        <v>50</v>
      </c>
      <c r="AE98" s="3"/>
      <c r="AF98" s="3"/>
      <c r="AG98" s="3"/>
    </row>
    <row r="99" spans="1:33" s="1" customFormat="1" ht="30" customHeight="1" x14ac:dyDescent="0.2">
      <c r="A99" s="16">
        <v>398</v>
      </c>
      <c r="B99" s="84">
        <v>45209</v>
      </c>
      <c r="C99" s="16" t="s">
        <v>118</v>
      </c>
      <c r="D99" s="16"/>
      <c r="E99" s="22" t="s">
        <v>415</v>
      </c>
      <c r="F99" s="84">
        <v>45196</v>
      </c>
      <c r="G99" s="52" t="s">
        <v>452</v>
      </c>
      <c r="H99" s="22" t="s">
        <v>42</v>
      </c>
      <c r="I99" s="88" t="s">
        <v>453</v>
      </c>
      <c r="J99" s="22" t="s">
        <v>454</v>
      </c>
      <c r="K99" s="22" t="s">
        <v>456</v>
      </c>
      <c r="L99" s="16">
        <v>1</v>
      </c>
      <c r="M99" s="16" t="s">
        <v>56</v>
      </c>
      <c r="N99" s="22" t="s">
        <v>613</v>
      </c>
      <c r="O99" s="22" t="s">
        <v>73</v>
      </c>
      <c r="P99" s="22" t="s">
        <v>537</v>
      </c>
      <c r="Q99" s="40" t="s">
        <v>89</v>
      </c>
      <c r="R99" s="40" t="s">
        <v>518</v>
      </c>
      <c r="S99" s="18">
        <v>1</v>
      </c>
      <c r="T99" s="40" t="s">
        <v>541</v>
      </c>
      <c r="U99" s="86">
        <v>45209</v>
      </c>
      <c r="V99" s="87">
        <v>45474</v>
      </c>
      <c r="W99" s="38">
        <v>45322</v>
      </c>
      <c r="X99" s="40" t="s">
        <v>793</v>
      </c>
      <c r="Y99" s="40">
        <v>0</v>
      </c>
      <c r="Z99" s="19">
        <f t="shared" si="6"/>
        <v>0</v>
      </c>
      <c r="AA99" s="20">
        <f t="shared" si="7"/>
        <v>0</v>
      </c>
      <c r="AB99" s="7" t="str">
        <f t="shared" si="8"/>
        <v>ROJO</v>
      </c>
      <c r="AC99" s="37" t="s">
        <v>806</v>
      </c>
      <c r="AD99" s="23" t="s">
        <v>50</v>
      </c>
      <c r="AE99" s="3"/>
      <c r="AF99" s="3"/>
      <c r="AG99" s="3"/>
    </row>
    <row r="100" spans="1:33" s="1" customFormat="1" ht="30" customHeight="1" x14ac:dyDescent="0.2">
      <c r="A100" s="16">
        <v>398</v>
      </c>
      <c r="B100" s="84">
        <v>45209</v>
      </c>
      <c r="C100" s="16" t="s">
        <v>118</v>
      </c>
      <c r="D100" s="16"/>
      <c r="E100" s="22" t="s">
        <v>415</v>
      </c>
      <c r="F100" s="84">
        <v>45196</v>
      </c>
      <c r="G100" s="52" t="s">
        <v>457</v>
      </c>
      <c r="H100" s="22" t="s">
        <v>458</v>
      </c>
      <c r="I100" s="88" t="s">
        <v>459</v>
      </c>
      <c r="J100" s="22" t="s">
        <v>460</v>
      </c>
      <c r="K100" s="22" t="s">
        <v>461</v>
      </c>
      <c r="L100" s="16">
        <v>4</v>
      </c>
      <c r="M100" s="16" t="s">
        <v>43</v>
      </c>
      <c r="N100" s="22" t="s">
        <v>537</v>
      </c>
      <c r="O100" s="22" t="s">
        <v>458</v>
      </c>
      <c r="P100" s="22" t="s">
        <v>537</v>
      </c>
      <c r="Q100" s="40" t="s">
        <v>519</v>
      </c>
      <c r="R100" s="40" t="s">
        <v>520</v>
      </c>
      <c r="S100" s="18">
        <v>1</v>
      </c>
      <c r="T100" s="40" t="s">
        <v>521</v>
      </c>
      <c r="U100" s="86">
        <v>45231</v>
      </c>
      <c r="V100" s="87">
        <v>45322</v>
      </c>
      <c r="W100" s="39">
        <v>45320</v>
      </c>
      <c r="X100" s="40" t="s">
        <v>819</v>
      </c>
      <c r="Y100" s="40">
        <v>4</v>
      </c>
      <c r="Z100" s="19">
        <f t="shared" si="6"/>
        <v>1</v>
      </c>
      <c r="AA100" s="20">
        <f t="shared" si="7"/>
        <v>1</v>
      </c>
      <c r="AB100" s="7" t="str">
        <f t="shared" si="8"/>
        <v>OK</v>
      </c>
      <c r="AC100" s="37" t="s">
        <v>922</v>
      </c>
      <c r="AD100" s="40" t="s">
        <v>816</v>
      </c>
      <c r="AE100" s="3"/>
      <c r="AF100" s="3"/>
      <c r="AG100" s="3"/>
    </row>
    <row r="101" spans="1:33" s="1" customFormat="1" ht="30" customHeight="1" x14ac:dyDescent="0.2">
      <c r="A101" s="16">
        <v>398</v>
      </c>
      <c r="B101" s="84">
        <v>45209</v>
      </c>
      <c r="C101" s="16" t="s">
        <v>118</v>
      </c>
      <c r="D101" s="16"/>
      <c r="E101" s="22" t="s">
        <v>415</v>
      </c>
      <c r="F101" s="84">
        <v>45196</v>
      </c>
      <c r="G101" s="52" t="s">
        <v>462</v>
      </c>
      <c r="H101" s="22" t="s">
        <v>42</v>
      </c>
      <c r="I101" s="88" t="s">
        <v>464</v>
      </c>
      <c r="J101" s="22" t="s">
        <v>465</v>
      </c>
      <c r="K101" s="22" t="s">
        <v>466</v>
      </c>
      <c r="L101" s="16">
        <v>1</v>
      </c>
      <c r="M101" s="16" t="s">
        <v>56</v>
      </c>
      <c r="N101" s="22" t="s">
        <v>613</v>
      </c>
      <c r="O101" s="22" t="s">
        <v>637</v>
      </c>
      <c r="P101" s="22" t="s">
        <v>505</v>
      </c>
      <c r="Q101" s="40" t="s">
        <v>89</v>
      </c>
      <c r="R101" s="40" t="s">
        <v>502</v>
      </c>
      <c r="S101" s="18">
        <v>1</v>
      </c>
      <c r="T101" s="40" t="s">
        <v>541</v>
      </c>
      <c r="U101" s="86">
        <v>45209</v>
      </c>
      <c r="V101" s="87">
        <v>45291</v>
      </c>
      <c r="W101" s="38">
        <v>45322</v>
      </c>
      <c r="X101" s="40" t="s">
        <v>841</v>
      </c>
      <c r="Y101" s="40">
        <v>1</v>
      </c>
      <c r="Z101" s="19">
        <f t="shared" si="6"/>
        <v>1</v>
      </c>
      <c r="AA101" s="20">
        <f t="shared" si="7"/>
        <v>1</v>
      </c>
      <c r="AB101" s="7" t="str">
        <f t="shared" si="8"/>
        <v>OK</v>
      </c>
      <c r="AC101" s="37" t="s">
        <v>844</v>
      </c>
      <c r="AD101" s="23" t="s">
        <v>50</v>
      </c>
      <c r="AE101" s="3"/>
      <c r="AF101" s="3"/>
      <c r="AG101" s="3"/>
    </row>
    <row r="102" spans="1:33" s="1" customFormat="1" ht="30" customHeight="1" x14ac:dyDescent="0.2">
      <c r="A102" s="16">
        <v>398</v>
      </c>
      <c r="B102" s="84">
        <v>45209</v>
      </c>
      <c r="C102" s="16" t="s">
        <v>118</v>
      </c>
      <c r="D102" s="16"/>
      <c r="E102" s="22" t="s">
        <v>415</v>
      </c>
      <c r="F102" s="84">
        <v>45196</v>
      </c>
      <c r="G102" s="52" t="s">
        <v>462</v>
      </c>
      <c r="H102" s="22" t="s">
        <v>42</v>
      </c>
      <c r="I102" s="88" t="s">
        <v>464</v>
      </c>
      <c r="J102" s="22" t="s">
        <v>465</v>
      </c>
      <c r="K102" s="22" t="s">
        <v>467</v>
      </c>
      <c r="L102" s="16">
        <v>3</v>
      </c>
      <c r="M102" s="16" t="s">
        <v>56</v>
      </c>
      <c r="N102" s="22" t="s">
        <v>613</v>
      </c>
      <c r="O102" s="22" t="s">
        <v>637</v>
      </c>
      <c r="P102" s="22" t="s">
        <v>505</v>
      </c>
      <c r="Q102" s="40" t="s">
        <v>89</v>
      </c>
      <c r="R102" s="40" t="s">
        <v>522</v>
      </c>
      <c r="S102" s="18">
        <v>1</v>
      </c>
      <c r="T102" s="40" t="s">
        <v>541</v>
      </c>
      <c r="U102" s="86">
        <v>45209</v>
      </c>
      <c r="V102" s="87">
        <v>45291</v>
      </c>
      <c r="W102" s="38">
        <v>45322</v>
      </c>
      <c r="X102" s="40" t="s">
        <v>794</v>
      </c>
      <c r="Y102" s="40">
        <v>3</v>
      </c>
      <c r="Z102" s="19">
        <f t="shared" si="6"/>
        <v>1</v>
      </c>
      <c r="AA102" s="20">
        <f t="shared" si="7"/>
        <v>1</v>
      </c>
      <c r="AB102" s="7" t="str">
        <f t="shared" si="8"/>
        <v>OK</v>
      </c>
      <c r="AC102" s="37" t="s">
        <v>923</v>
      </c>
      <c r="AD102" s="23" t="s">
        <v>50</v>
      </c>
      <c r="AE102" s="3"/>
      <c r="AF102" s="3"/>
      <c r="AG102" s="3"/>
    </row>
    <row r="103" spans="1:33" s="1" customFormat="1" ht="30" customHeight="1" x14ac:dyDescent="0.2">
      <c r="A103" s="16">
        <v>398</v>
      </c>
      <c r="B103" s="84">
        <v>45209</v>
      </c>
      <c r="C103" s="16" t="s">
        <v>118</v>
      </c>
      <c r="D103" s="16"/>
      <c r="E103" s="22" t="s">
        <v>415</v>
      </c>
      <c r="F103" s="84">
        <v>45196</v>
      </c>
      <c r="G103" s="52" t="s">
        <v>462</v>
      </c>
      <c r="H103" s="22" t="s">
        <v>458</v>
      </c>
      <c r="I103" s="88" t="s">
        <v>464</v>
      </c>
      <c r="J103" s="22" t="s">
        <v>468</v>
      </c>
      <c r="K103" s="22" t="s">
        <v>469</v>
      </c>
      <c r="L103" s="16">
        <v>1</v>
      </c>
      <c r="M103" s="16" t="s">
        <v>43</v>
      </c>
      <c r="N103" s="22" t="s">
        <v>537</v>
      </c>
      <c r="O103" s="22" t="s">
        <v>637</v>
      </c>
      <c r="P103" s="22" t="s">
        <v>505</v>
      </c>
      <c r="Q103" s="40" t="s">
        <v>519</v>
      </c>
      <c r="R103" s="40" t="s">
        <v>523</v>
      </c>
      <c r="S103" s="18">
        <v>1</v>
      </c>
      <c r="T103" s="40" t="s">
        <v>521</v>
      </c>
      <c r="U103" s="86">
        <v>45231</v>
      </c>
      <c r="V103" s="87">
        <v>45322</v>
      </c>
      <c r="W103" s="41">
        <v>45320</v>
      </c>
      <c r="X103" s="40" t="s">
        <v>820</v>
      </c>
      <c r="Y103" s="40">
        <v>0.98</v>
      </c>
      <c r="Z103" s="19">
        <f t="shared" si="6"/>
        <v>0.98</v>
      </c>
      <c r="AA103" s="20">
        <f t="shared" si="7"/>
        <v>0.98</v>
      </c>
      <c r="AB103" s="7" t="str">
        <f t="shared" si="8"/>
        <v>AMARILLO</v>
      </c>
      <c r="AC103" s="37" t="s">
        <v>924</v>
      </c>
      <c r="AD103" s="40" t="s">
        <v>816</v>
      </c>
      <c r="AE103" s="3"/>
      <c r="AF103" s="3"/>
      <c r="AG103" s="3"/>
    </row>
    <row r="104" spans="1:33" s="1" customFormat="1" ht="30" customHeight="1" x14ac:dyDescent="0.2">
      <c r="A104" s="16">
        <v>398</v>
      </c>
      <c r="B104" s="84">
        <v>45209</v>
      </c>
      <c r="C104" s="16" t="s">
        <v>118</v>
      </c>
      <c r="D104" s="16"/>
      <c r="E104" s="22" t="s">
        <v>415</v>
      </c>
      <c r="F104" s="84">
        <v>45196</v>
      </c>
      <c r="G104" s="52" t="s">
        <v>462</v>
      </c>
      <c r="H104" s="22" t="s">
        <v>42</v>
      </c>
      <c r="I104" s="88" t="s">
        <v>464</v>
      </c>
      <c r="J104" s="22" t="s">
        <v>470</v>
      </c>
      <c r="K104" s="22" t="s">
        <v>471</v>
      </c>
      <c r="L104" s="16">
        <v>1</v>
      </c>
      <c r="M104" s="16" t="s">
        <v>447</v>
      </c>
      <c r="N104" s="22" t="s">
        <v>407</v>
      </c>
      <c r="O104" s="22" t="s">
        <v>637</v>
      </c>
      <c r="P104" s="22" t="s">
        <v>505</v>
      </c>
      <c r="Q104" s="40" t="s">
        <v>524</v>
      </c>
      <c r="R104" s="40" t="s">
        <v>525</v>
      </c>
      <c r="S104" s="18">
        <v>0.6</v>
      </c>
      <c r="T104" s="40" t="s">
        <v>515</v>
      </c>
      <c r="U104" s="86">
        <v>45230</v>
      </c>
      <c r="V104" s="87">
        <v>45561</v>
      </c>
      <c r="W104" s="24">
        <v>45328</v>
      </c>
      <c r="X104" s="26" t="s">
        <v>863</v>
      </c>
      <c r="Y104" s="40">
        <v>1</v>
      </c>
      <c r="Z104" s="19">
        <f t="shared" si="6"/>
        <v>1</v>
      </c>
      <c r="AA104" s="20">
        <f t="shared" si="7"/>
        <v>1</v>
      </c>
      <c r="AB104" s="7" t="str">
        <f t="shared" si="8"/>
        <v>OK</v>
      </c>
      <c r="AC104" s="37" t="s">
        <v>925</v>
      </c>
      <c r="AD104" s="22" t="s">
        <v>47</v>
      </c>
      <c r="AE104" s="3"/>
      <c r="AF104" s="3"/>
      <c r="AG104" s="3"/>
    </row>
    <row r="105" spans="1:33" s="1" customFormat="1" ht="30" customHeight="1" x14ac:dyDescent="0.2">
      <c r="A105" s="16">
        <v>398</v>
      </c>
      <c r="B105" s="84">
        <v>45209</v>
      </c>
      <c r="C105" s="16" t="s">
        <v>118</v>
      </c>
      <c r="D105" s="16"/>
      <c r="E105" s="22" t="s">
        <v>415</v>
      </c>
      <c r="F105" s="84">
        <v>45196</v>
      </c>
      <c r="G105" s="52" t="s">
        <v>462</v>
      </c>
      <c r="H105" s="22" t="s">
        <v>42</v>
      </c>
      <c r="I105" s="88" t="s">
        <v>464</v>
      </c>
      <c r="J105" s="22" t="s">
        <v>470</v>
      </c>
      <c r="K105" s="22" t="s">
        <v>639</v>
      </c>
      <c r="L105" s="16">
        <v>1</v>
      </c>
      <c r="M105" s="16" t="s">
        <v>447</v>
      </c>
      <c r="N105" s="22" t="s">
        <v>407</v>
      </c>
      <c r="O105" s="22" t="s">
        <v>637</v>
      </c>
      <c r="P105" s="22" t="s">
        <v>505</v>
      </c>
      <c r="Q105" s="40" t="s">
        <v>524</v>
      </c>
      <c r="R105" s="40" t="s">
        <v>525</v>
      </c>
      <c r="S105" s="18">
        <v>0.6</v>
      </c>
      <c r="T105" s="40" t="s">
        <v>515</v>
      </c>
      <c r="U105" s="86">
        <v>45230</v>
      </c>
      <c r="V105" s="87">
        <v>45561</v>
      </c>
      <c r="W105" s="24">
        <v>45328</v>
      </c>
      <c r="X105" s="50" t="s">
        <v>864</v>
      </c>
      <c r="Y105" s="40">
        <v>0.25</v>
      </c>
      <c r="Z105" s="19">
        <f t="shared" si="6"/>
        <v>0.25</v>
      </c>
      <c r="AA105" s="20">
        <f t="shared" si="7"/>
        <v>0.41666666666666669</v>
      </c>
      <c r="AB105" s="7" t="str">
        <f t="shared" si="8"/>
        <v>AMARILLO</v>
      </c>
      <c r="AC105" s="37" t="s">
        <v>926</v>
      </c>
      <c r="AD105" s="22" t="s">
        <v>47</v>
      </c>
      <c r="AE105" s="3"/>
      <c r="AF105" s="3"/>
      <c r="AG105" s="3"/>
    </row>
    <row r="106" spans="1:33" s="1" customFormat="1" ht="30" customHeight="1" x14ac:dyDescent="0.2">
      <c r="A106" s="16">
        <v>398</v>
      </c>
      <c r="B106" s="84">
        <v>45209</v>
      </c>
      <c r="C106" s="16" t="s">
        <v>118</v>
      </c>
      <c r="D106" s="16"/>
      <c r="E106" s="22" t="s">
        <v>415</v>
      </c>
      <c r="F106" s="84">
        <v>45196</v>
      </c>
      <c r="G106" s="52" t="s">
        <v>462</v>
      </c>
      <c r="H106" s="22" t="s">
        <v>42</v>
      </c>
      <c r="I106" s="88" t="s">
        <v>464</v>
      </c>
      <c r="J106" s="22" t="s">
        <v>470</v>
      </c>
      <c r="K106" s="22" t="s">
        <v>638</v>
      </c>
      <c r="L106" s="16">
        <v>1</v>
      </c>
      <c r="M106" s="16" t="s">
        <v>447</v>
      </c>
      <c r="N106" s="22" t="s">
        <v>407</v>
      </c>
      <c r="O106" s="22" t="s">
        <v>637</v>
      </c>
      <c r="P106" s="22" t="s">
        <v>505</v>
      </c>
      <c r="Q106" s="40" t="s">
        <v>524</v>
      </c>
      <c r="R106" s="40" t="s">
        <v>525</v>
      </c>
      <c r="S106" s="18">
        <v>0.6</v>
      </c>
      <c r="T106" s="40" t="s">
        <v>515</v>
      </c>
      <c r="U106" s="86">
        <v>45230</v>
      </c>
      <c r="V106" s="87">
        <v>45561</v>
      </c>
      <c r="W106" s="24">
        <v>45328</v>
      </c>
      <c r="X106" s="51" t="s">
        <v>638</v>
      </c>
      <c r="Y106" s="40">
        <v>0.25</v>
      </c>
      <c r="Z106" s="19">
        <f t="shared" si="6"/>
        <v>0.25</v>
      </c>
      <c r="AA106" s="20">
        <f t="shared" si="7"/>
        <v>0.41666666666666669</v>
      </c>
      <c r="AB106" s="7" t="str">
        <f t="shared" si="8"/>
        <v>AMARILLO</v>
      </c>
      <c r="AC106" s="37" t="s">
        <v>926</v>
      </c>
      <c r="AD106" s="22" t="s">
        <v>47</v>
      </c>
      <c r="AE106" s="3"/>
      <c r="AF106" s="3"/>
      <c r="AG106" s="3"/>
    </row>
    <row r="107" spans="1:33" s="1" customFormat="1" ht="30" customHeight="1" x14ac:dyDescent="0.2">
      <c r="A107" s="16">
        <v>398</v>
      </c>
      <c r="B107" s="84">
        <v>45209</v>
      </c>
      <c r="C107" s="16" t="s">
        <v>118</v>
      </c>
      <c r="D107" s="16"/>
      <c r="E107" s="22" t="s">
        <v>415</v>
      </c>
      <c r="F107" s="84">
        <v>45196</v>
      </c>
      <c r="G107" s="52" t="s">
        <v>472</v>
      </c>
      <c r="H107" s="22" t="s">
        <v>473</v>
      </c>
      <c r="I107" s="88" t="s">
        <v>474</v>
      </c>
      <c r="J107" s="22" t="s">
        <v>424</v>
      </c>
      <c r="K107" s="22" t="s">
        <v>475</v>
      </c>
      <c r="L107" s="16">
        <v>3</v>
      </c>
      <c r="M107" s="16" t="s">
        <v>56</v>
      </c>
      <c r="N107" s="22" t="s">
        <v>239</v>
      </c>
      <c r="O107" s="22" t="s">
        <v>625</v>
      </c>
      <c r="P107" s="22" t="s">
        <v>128</v>
      </c>
      <c r="Q107" s="40" t="s">
        <v>508</v>
      </c>
      <c r="R107" s="40" t="s">
        <v>509</v>
      </c>
      <c r="S107" s="18">
        <v>1</v>
      </c>
      <c r="T107" s="40" t="s">
        <v>91</v>
      </c>
      <c r="U107" s="86">
        <v>45231</v>
      </c>
      <c r="V107" s="87">
        <v>45473</v>
      </c>
      <c r="W107" s="41">
        <v>45324</v>
      </c>
      <c r="X107" s="40" t="s">
        <v>750</v>
      </c>
      <c r="Y107" s="40">
        <v>1</v>
      </c>
      <c r="Z107" s="19">
        <f t="shared" si="6"/>
        <v>0.33333333333333331</v>
      </c>
      <c r="AA107" s="20">
        <f t="shared" si="7"/>
        <v>0.33333333333333331</v>
      </c>
      <c r="AB107" s="7" t="str">
        <f t="shared" si="8"/>
        <v>ROJO</v>
      </c>
      <c r="AC107" s="37" t="s">
        <v>752</v>
      </c>
      <c r="AD107" s="40" t="s">
        <v>175</v>
      </c>
      <c r="AE107" s="3"/>
      <c r="AF107" s="3"/>
      <c r="AG107" s="3"/>
    </row>
    <row r="108" spans="1:33" s="1" customFormat="1" ht="30" customHeight="1" x14ac:dyDescent="0.2">
      <c r="A108" s="16">
        <v>398</v>
      </c>
      <c r="B108" s="84">
        <v>45209</v>
      </c>
      <c r="C108" s="16" t="s">
        <v>118</v>
      </c>
      <c r="D108" s="16"/>
      <c r="E108" s="22" t="s">
        <v>415</v>
      </c>
      <c r="F108" s="84">
        <v>45196</v>
      </c>
      <c r="G108" s="52" t="s">
        <v>472</v>
      </c>
      <c r="H108" s="22" t="s">
        <v>473</v>
      </c>
      <c r="I108" s="88" t="s">
        <v>474</v>
      </c>
      <c r="J108" s="22" t="s">
        <v>424</v>
      </c>
      <c r="K108" s="22" t="s">
        <v>476</v>
      </c>
      <c r="L108" s="16">
        <v>3</v>
      </c>
      <c r="M108" s="16" t="s">
        <v>56</v>
      </c>
      <c r="N108" s="22" t="s">
        <v>239</v>
      </c>
      <c r="O108" s="22" t="s">
        <v>371</v>
      </c>
      <c r="P108" s="22" t="s">
        <v>239</v>
      </c>
      <c r="Q108" s="40" t="s">
        <v>508</v>
      </c>
      <c r="R108" s="40" t="s">
        <v>509</v>
      </c>
      <c r="S108" s="18">
        <v>1</v>
      </c>
      <c r="T108" s="40" t="s">
        <v>541</v>
      </c>
      <c r="U108" s="86">
        <v>45231</v>
      </c>
      <c r="V108" s="87">
        <v>45473</v>
      </c>
      <c r="W108" s="41">
        <v>45316</v>
      </c>
      <c r="X108" s="40" t="s">
        <v>751</v>
      </c>
      <c r="Y108" s="40">
        <v>2</v>
      </c>
      <c r="Z108" s="19">
        <f t="shared" si="6"/>
        <v>0.66666666666666663</v>
      </c>
      <c r="AA108" s="20">
        <f t="shared" si="7"/>
        <v>0.66666666666666663</v>
      </c>
      <c r="AB108" s="7" t="str">
        <f t="shared" si="8"/>
        <v>AMARILLO</v>
      </c>
      <c r="AC108" s="37" t="s">
        <v>917</v>
      </c>
      <c r="AD108" s="40" t="s">
        <v>175</v>
      </c>
      <c r="AE108" s="3"/>
      <c r="AF108" s="3"/>
      <c r="AG108" s="3"/>
    </row>
    <row r="109" spans="1:33" s="1" customFormat="1" ht="30" customHeight="1" x14ac:dyDescent="0.2">
      <c r="A109" s="16">
        <v>398</v>
      </c>
      <c r="B109" s="84">
        <v>45209</v>
      </c>
      <c r="C109" s="16" t="s">
        <v>118</v>
      </c>
      <c r="D109" s="16"/>
      <c r="E109" s="22" t="s">
        <v>415</v>
      </c>
      <c r="F109" s="84">
        <v>45196</v>
      </c>
      <c r="G109" s="52" t="s">
        <v>472</v>
      </c>
      <c r="H109" s="22" t="s">
        <v>473</v>
      </c>
      <c r="I109" s="88" t="s">
        <v>474</v>
      </c>
      <c r="J109" s="22" t="s">
        <v>424</v>
      </c>
      <c r="K109" s="22" t="s">
        <v>477</v>
      </c>
      <c r="L109" s="16">
        <v>3</v>
      </c>
      <c r="M109" s="16" t="s">
        <v>56</v>
      </c>
      <c r="N109" s="22" t="s">
        <v>239</v>
      </c>
      <c r="O109" s="22" t="s">
        <v>371</v>
      </c>
      <c r="P109" s="22" t="s">
        <v>239</v>
      </c>
      <c r="Q109" s="40" t="s">
        <v>508</v>
      </c>
      <c r="R109" s="40" t="s">
        <v>509</v>
      </c>
      <c r="S109" s="18">
        <v>1</v>
      </c>
      <c r="T109" s="40" t="s">
        <v>541</v>
      </c>
      <c r="U109" s="86">
        <v>45231</v>
      </c>
      <c r="V109" s="87">
        <v>45473</v>
      </c>
      <c r="W109" s="41">
        <v>45316</v>
      </c>
      <c r="X109" s="40" t="s">
        <v>751</v>
      </c>
      <c r="Y109" s="40">
        <v>2</v>
      </c>
      <c r="Z109" s="19">
        <f t="shared" si="6"/>
        <v>0.66666666666666663</v>
      </c>
      <c r="AA109" s="20">
        <f t="shared" si="7"/>
        <v>0.66666666666666663</v>
      </c>
      <c r="AB109" s="7" t="str">
        <f t="shared" si="8"/>
        <v>AMARILLO</v>
      </c>
      <c r="AC109" s="37" t="s">
        <v>917</v>
      </c>
      <c r="AD109" s="40" t="s">
        <v>175</v>
      </c>
      <c r="AE109" s="3"/>
      <c r="AF109" s="3"/>
      <c r="AG109" s="3"/>
    </row>
    <row r="110" spans="1:33" s="1" customFormat="1" ht="30" customHeight="1" x14ac:dyDescent="0.2">
      <c r="A110" s="16">
        <v>398</v>
      </c>
      <c r="B110" s="84">
        <v>45209</v>
      </c>
      <c r="C110" s="16" t="s">
        <v>118</v>
      </c>
      <c r="D110" s="16"/>
      <c r="E110" s="22" t="s">
        <v>415</v>
      </c>
      <c r="F110" s="84">
        <v>45196</v>
      </c>
      <c r="G110" s="52" t="s">
        <v>478</v>
      </c>
      <c r="H110" s="22" t="s">
        <v>70</v>
      </c>
      <c r="I110" s="88" t="s">
        <v>479</v>
      </c>
      <c r="J110" s="22" t="s">
        <v>480</v>
      </c>
      <c r="K110" s="22" t="s">
        <v>640</v>
      </c>
      <c r="L110" s="16">
        <v>1</v>
      </c>
      <c r="M110" s="16" t="s">
        <v>56</v>
      </c>
      <c r="N110" s="22" t="s">
        <v>245</v>
      </c>
      <c r="O110" s="22" t="s">
        <v>70</v>
      </c>
      <c r="P110" s="22" t="s">
        <v>245</v>
      </c>
      <c r="Q110" s="40" t="s">
        <v>526</v>
      </c>
      <c r="R110" s="40" t="s">
        <v>527</v>
      </c>
      <c r="S110" s="18">
        <v>1</v>
      </c>
      <c r="T110" s="40" t="s">
        <v>541</v>
      </c>
      <c r="U110" s="86">
        <v>45264</v>
      </c>
      <c r="V110" s="87">
        <v>45520</v>
      </c>
      <c r="W110" s="41">
        <v>45323</v>
      </c>
      <c r="X110" s="37" t="s">
        <v>831</v>
      </c>
      <c r="Y110" s="40">
        <v>0.5</v>
      </c>
      <c r="Z110" s="19">
        <f t="shared" si="6"/>
        <v>0.5</v>
      </c>
      <c r="AA110" s="20">
        <f t="shared" si="7"/>
        <v>0.5</v>
      </c>
      <c r="AB110" s="7" t="str">
        <f t="shared" si="8"/>
        <v>AMARILLO</v>
      </c>
      <c r="AC110" s="37" t="s">
        <v>927</v>
      </c>
      <c r="AD110" s="40" t="s">
        <v>47</v>
      </c>
      <c r="AE110" s="3"/>
      <c r="AF110" s="3"/>
      <c r="AG110" s="3"/>
    </row>
    <row r="111" spans="1:33" s="1" customFormat="1" ht="30" customHeight="1" x14ac:dyDescent="0.2">
      <c r="A111" s="16">
        <v>398</v>
      </c>
      <c r="B111" s="84">
        <v>45209</v>
      </c>
      <c r="C111" s="16" t="s">
        <v>118</v>
      </c>
      <c r="D111" s="16"/>
      <c r="E111" s="22" t="s">
        <v>415</v>
      </c>
      <c r="F111" s="84">
        <v>45196</v>
      </c>
      <c r="G111" s="52" t="s">
        <v>478</v>
      </c>
      <c r="H111" s="22" t="s">
        <v>70</v>
      </c>
      <c r="I111" s="88" t="s">
        <v>479</v>
      </c>
      <c r="J111" s="22" t="s">
        <v>480</v>
      </c>
      <c r="K111" s="22" t="s">
        <v>641</v>
      </c>
      <c r="L111" s="16">
        <v>1</v>
      </c>
      <c r="M111" s="16" t="s">
        <v>56</v>
      </c>
      <c r="N111" s="22" t="s">
        <v>245</v>
      </c>
      <c r="O111" s="22" t="s">
        <v>70</v>
      </c>
      <c r="P111" s="22" t="s">
        <v>245</v>
      </c>
      <c r="Q111" s="40" t="s">
        <v>526</v>
      </c>
      <c r="R111" s="40" t="s">
        <v>527</v>
      </c>
      <c r="S111" s="18">
        <v>1</v>
      </c>
      <c r="T111" s="40" t="s">
        <v>541</v>
      </c>
      <c r="U111" s="86">
        <v>45264</v>
      </c>
      <c r="V111" s="87">
        <v>45520</v>
      </c>
      <c r="W111" s="41">
        <v>45323</v>
      </c>
      <c r="X111" s="37" t="s">
        <v>832</v>
      </c>
      <c r="Y111" s="40">
        <v>0.5</v>
      </c>
      <c r="Z111" s="19">
        <f t="shared" si="6"/>
        <v>0.5</v>
      </c>
      <c r="AA111" s="20">
        <f t="shared" si="7"/>
        <v>0.5</v>
      </c>
      <c r="AB111" s="7" t="str">
        <f t="shared" si="8"/>
        <v>AMARILLO</v>
      </c>
      <c r="AC111" s="37" t="s">
        <v>927</v>
      </c>
      <c r="AD111" s="40" t="s">
        <v>47</v>
      </c>
      <c r="AE111" s="3"/>
      <c r="AF111" s="3"/>
      <c r="AG111" s="3"/>
    </row>
    <row r="112" spans="1:33" s="1" customFormat="1" ht="30" customHeight="1" x14ac:dyDescent="0.2">
      <c r="A112" s="16">
        <v>398</v>
      </c>
      <c r="B112" s="84">
        <v>45209</v>
      </c>
      <c r="C112" s="16" t="s">
        <v>118</v>
      </c>
      <c r="D112" s="16"/>
      <c r="E112" s="22" t="s">
        <v>415</v>
      </c>
      <c r="F112" s="84">
        <v>45196</v>
      </c>
      <c r="G112" s="52" t="s">
        <v>481</v>
      </c>
      <c r="H112" s="22" t="s">
        <v>42</v>
      </c>
      <c r="I112" s="88" t="s">
        <v>482</v>
      </c>
      <c r="J112" s="22" t="s">
        <v>483</v>
      </c>
      <c r="K112" s="22" t="s">
        <v>484</v>
      </c>
      <c r="L112" s="16">
        <v>1</v>
      </c>
      <c r="M112" s="16" t="s">
        <v>43</v>
      </c>
      <c r="N112" s="22" t="s">
        <v>613</v>
      </c>
      <c r="O112" s="22" t="s">
        <v>73</v>
      </c>
      <c r="P112" s="22" t="s">
        <v>538</v>
      </c>
      <c r="Q112" s="40" t="s">
        <v>89</v>
      </c>
      <c r="R112" s="40" t="s">
        <v>528</v>
      </c>
      <c r="S112" s="18">
        <v>1</v>
      </c>
      <c r="T112" s="40" t="s">
        <v>542</v>
      </c>
      <c r="U112" s="86">
        <v>45209</v>
      </c>
      <c r="V112" s="87">
        <v>45473</v>
      </c>
      <c r="W112" s="38">
        <v>45322</v>
      </c>
      <c r="X112" s="40" t="s">
        <v>795</v>
      </c>
      <c r="Y112" s="40">
        <v>0.8</v>
      </c>
      <c r="Z112" s="19">
        <f t="shared" si="6"/>
        <v>0.8</v>
      </c>
      <c r="AA112" s="20">
        <f t="shared" si="7"/>
        <v>0.8</v>
      </c>
      <c r="AB112" s="7" t="str">
        <f t="shared" si="8"/>
        <v>AMARILLO</v>
      </c>
      <c r="AC112" s="37" t="s">
        <v>928</v>
      </c>
      <c r="AD112" s="23" t="s">
        <v>50</v>
      </c>
      <c r="AE112" s="3"/>
      <c r="AF112" s="3"/>
      <c r="AG112" s="3"/>
    </row>
    <row r="113" spans="1:33" s="1" customFormat="1" ht="30" customHeight="1" x14ac:dyDescent="0.2">
      <c r="A113" s="16">
        <v>398</v>
      </c>
      <c r="B113" s="84">
        <v>45209</v>
      </c>
      <c r="C113" s="16" t="s">
        <v>118</v>
      </c>
      <c r="D113" s="16"/>
      <c r="E113" s="22" t="s">
        <v>415</v>
      </c>
      <c r="F113" s="84">
        <v>45196</v>
      </c>
      <c r="G113" s="52" t="s">
        <v>481</v>
      </c>
      <c r="H113" s="22" t="s">
        <v>42</v>
      </c>
      <c r="I113" s="88" t="s">
        <v>482</v>
      </c>
      <c r="J113" s="22" t="s">
        <v>483</v>
      </c>
      <c r="K113" s="22" t="s">
        <v>642</v>
      </c>
      <c r="L113" s="16">
        <v>1</v>
      </c>
      <c r="M113" s="16" t="s">
        <v>43</v>
      </c>
      <c r="N113" s="22" t="s">
        <v>613</v>
      </c>
      <c r="O113" s="22" t="s">
        <v>67</v>
      </c>
      <c r="P113" s="22" t="s">
        <v>538</v>
      </c>
      <c r="Q113" s="40" t="s">
        <v>89</v>
      </c>
      <c r="R113" s="40" t="s">
        <v>528</v>
      </c>
      <c r="S113" s="18">
        <v>1</v>
      </c>
      <c r="T113" s="40" t="s">
        <v>543</v>
      </c>
      <c r="U113" s="86">
        <v>45209</v>
      </c>
      <c r="V113" s="87">
        <v>45473</v>
      </c>
      <c r="W113" s="38">
        <v>45322</v>
      </c>
      <c r="X113" s="40" t="s">
        <v>796</v>
      </c>
      <c r="Y113" s="40">
        <v>0.2</v>
      </c>
      <c r="Z113" s="19">
        <f t="shared" si="6"/>
        <v>0.2</v>
      </c>
      <c r="AA113" s="20">
        <f t="shared" si="7"/>
        <v>0.2</v>
      </c>
      <c r="AB113" s="7" t="str">
        <f t="shared" si="8"/>
        <v>ROJO</v>
      </c>
      <c r="AC113" s="37" t="s">
        <v>807</v>
      </c>
      <c r="AD113" s="23" t="s">
        <v>50</v>
      </c>
      <c r="AE113" s="3"/>
      <c r="AF113" s="3"/>
      <c r="AG113" s="3"/>
    </row>
    <row r="114" spans="1:33" s="1" customFormat="1" ht="30" customHeight="1" x14ac:dyDescent="0.2">
      <c r="A114" s="16">
        <v>398</v>
      </c>
      <c r="B114" s="84">
        <v>45209</v>
      </c>
      <c r="C114" s="16" t="s">
        <v>118</v>
      </c>
      <c r="D114" s="16"/>
      <c r="E114" s="22" t="s">
        <v>415</v>
      </c>
      <c r="F114" s="84">
        <v>45196</v>
      </c>
      <c r="G114" s="52" t="s">
        <v>485</v>
      </c>
      <c r="H114" s="22" t="s">
        <v>42</v>
      </c>
      <c r="I114" s="88" t="s">
        <v>486</v>
      </c>
      <c r="J114" s="22" t="s">
        <v>487</v>
      </c>
      <c r="K114" s="22" t="s">
        <v>488</v>
      </c>
      <c r="L114" s="16">
        <v>3</v>
      </c>
      <c r="M114" s="16" t="s">
        <v>56</v>
      </c>
      <c r="N114" s="22" t="s">
        <v>613</v>
      </c>
      <c r="O114" s="22" t="s">
        <v>529</v>
      </c>
      <c r="P114" s="22" t="s">
        <v>538</v>
      </c>
      <c r="Q114" s="40" t="s">
        <v>89</v>
      </c>
      <c r="R114" s="40" t="s">
        <v>530</v>
      </c>
      <c r="S114" s="18">
        <v>1</v>
      </c>
      <c r="T114" s="40" t="s">
        <v>544</v>
      </c>
      <c r="U114" s="86">
        <v>45209</v>
      </c>
      <c r="V114" s="87">
        <v>45291</v>
      </c>
      <c r="W114" s="38">
        <v>45322</v>
      </c>
      <c r="X114" s="26" t="s">
        <v>797</v>
      </c>
      <c r="Y114" s="26">
        <v>1</v>
      </c>
      <c r="Z114" s="19">
        <f t="shared" si="6"/>
        <v>0.33333333333333331</v>
      </c>
      <c r="AA114" s="20">
        <f t="shared" si="7"/>
        <v>0.33333333333333331</v>
      </c>
      <c r="AB114" s="7" t="str">
        <f t="shared" si="8"/>
        <v>ROJO</v>
      </c>
      <c r="AC114" s="37" t="s">
        <v>929</v>
      </c>
      <c r="AD114" s="23" t="s">
        <v>50</v>
      </c>
      <c r="AE114" s="3"/>
      <c r="AF114" s="3"/>
      <c r="AG114" s="3"/>
    </row>
    <row r="115" spans="1:33" s="1" customFormat="1" ht="30" customHeight="1" x14ac:dyDescent="0.2">
      <c r="A115" s="16">
        <v>398</v>
      </c>
      <c r="B115" s="84">
        <v>45209</v>
      </c>
      <c r="C115" s="16" t="s">
        <v>118</v>
      </c>
      <c r="D115" s="16"/>
      <c r="E115" s="22" t="s">
        <v>415</v>
      </c>
      <c r="F115" s="84">
        <v>45196</v>
      </c>
      <c r="G115" s="52" t="s">
        <v>489</v>
      </c>
      <c r="H115" s="22" t="s">
        <v>42</v>
      </c>
      <c r="I115" s="88" t="s">
        <v>490</v>
      </c>
      <c r="J115" s="22" t="s">
        <v>491</v>
      </c>
      <c r="K115" s="22" t="s">
        <v>492</v>
      </c>
      <c r="L115" s="16">
        <v>1</v>
      </c>
      <c r="M115" s="16" t="s">
        <v>43</v>
      </c>
      <c r="N115" s="22" t="s">
        <v>613</v>
      </c>
      <c r="O115" s="22" t="s">
        <v>52</v>
      </c>
      <c r="P115" s="22" t="s">
        <v>538</v>
      </c>
      <c r="Q115" s="40" t="s">
        <v>89</v>
      </c>
      <c r="R115" s="40" t="s">
        <v>531</v>
      </c>
      <c r="S115" s="18">
        <v>0.6</v>
      </c>
      <c r="T115" s="40" t="s">
        <v>545</v>
      </c>
      <c r="U115" s="86">
        <v>45209</v>
      </c>
      <c r="V115" s="87">
        <v>45561</v>
      </c>
      <c r="W115" s="38">
        <v>45322</v>
      </c>
      <c r="X115" s="26" t="s">
        <v>798</v>
      </c>
      <c r="Y115" s="26">
        <v>0.1</v>
      </c>
      <c r="Z115" s="19">
        <f t="shared" si="6"/>
        <v>0.1</v>
      </c>
      <c r="AA115" s="20">
        <f t="shared" si="7"/>
        <v>0.16666666666666669</v>
      </c>
      <c r="AB115" s="7" t="str">
        <f t="shared" si="8"/>
        <v>ROJO</v>
      </c>
      <c r="AC115" s="37" t="s">
        <v>930</v>
      </c>
      <c r="AD115" s="23" t="s">
        <v>50</v>
      </c>
      <c r="AE115" s="3"/>
      <c r="AF115" s="3"/>
      <c r="AG115" s="3"/>
    </row>
    <row r="116" spans="1:33" s="1" customFormat="1" ht="30" customHeight="1" x14ac:dyDescent="0.2">
      <c r="A116" s="16">
        <v>398</v>
      </c>
      <c r="B116" s="84">
        <v>45209</v>
      </c>
      <c r="C116" s="16" t="s">
        <v>118</v>
      </c>
      <c r="D116" s="16"/>
      <c r="E116" s="22" t="s">
        <v>415</v>
      </c>
      <c r="F116" s="84">
        <v>45196</v>
      </c>
      <c r="G116" s="52" t="s">
        <v>493</v>
      </c>
      <c r="H116" s="22" t="s">
        <v>66</v>
      </c>
      <c r="I116" s="88" t="s">
        <v>494</v>
      </c>
      <c r="J116" s="22" t="s">
        <v>495</v>
      </c>
      <c r="K116" s="22" t="s">
        <v>496</v>
      </c>
      <c r="L116" s="16">
        <v>2</v>
      </c>
      <c r="M116" s="16" t="s">
        <v>43</v>
      </c>
      <c r="N116" s="22" t="s">
        <v>128</v>
      </c>
      <c r="O116" s="22" t="s">
        <v>532</v>
      </c>
      <c r="P116" s="22" t="s">
        <v>128</v>
      </c>
      <c r="Q116" s="40" t="s">
        <v>506</v>
      </c>
      <c r="R116" s="40" t="s">
        <v>533</v>
      </c>
      <c r="S116" s="18">
        <v>1</v>
      </c>
      <c r="T116" s="40" t="s">
        <v>91</v>
      </c>
      <c r="U116" s="86">
        <v>45230</v>
      </c>
      <c r="V116" s="87">
        <v>45382</v>
      </c>
      <c r="W116" s="41">
        <v>45320</v>
      </c>
      <c r="X116" s="40" t="s">
        <v>761</v>
      </c>
      <c r="Y116" s="40">
        <v>1.5</v>
      </c>
      <c r="Z116" s="19">
        <f t="shared" si="6"/>
        <v>0.75</v>
      </c>
      <c r="AA116" s="20">
        <f t="shared" si="7"/>
        <v>0.75</v>
      </c>
      <c r="AB116" s="7" t="str">
        <f t="shared" si="8"/>
        <v>AMARILLO</v>
      </c>
      <c r="AC116" s="37" t="s">
        <v>778</v>
      </c>
      <c r="AD116" s="40" t="s">
        <v>176</v>
      </c>
      <c r="AE116" s="3"/>
      <c r="AF116" s="3"/>
      <c r="AG116" s="3"/>
    </row>
    <row r="117" spans="1:33" s="1" customFormat="1" ht="30" customHeight="1" x14ac:dyDescent="0.2">
      <c r="A117" s="16">
        <v>398</v>
      </c>
      <c r="B117" s="84">
        <v>45209</v>
      </c>
      <c r="C117" s="16" t="s">
        <v>118</v>
      </c>
      <c r="D117" s="16"/>
      <c r="E117" s="22" t="s">
        <v>415</v>
      </c>
      <c r="F117" s="84">
        <v>45196</v>
      </c>
      <c r="G117" s="52" t="s">
        <v>493</v>
      </c>
      <c r="H117" s="22" t="s">
        <v>66</v>
      </c>
      <c r="I117" s="88" t="s">
        <v>494</v>
      </c>
      <c r="J117" s="22" t="s">
        <v>495</v>
      </c>
      <c r="K117" s="22" t="s">
        <v>497</v>
      </c>
      <c r="L117" s="16">
        <v>2</v>
      </c>
      <c r="M117" s="16" t="s">
        <v>43</v>
      </c>
      <c r="N117" s="22" t="s">
        <v>128</v>
      </c>
      <c r="O117" s="22" t="s">
        <v>532</v>
      </c>
      <c r="P117" s="22" t="s">
        <v>128</v>
      </c>
      <c r="Q117" s="40" t="s">
        <v>506</v>
      </c>
      <c r="R117" s="40" t="s">
        <v>534</v>
      </c>
      <c r="S117" s="18">
        <v>1</v>
      </c>
      <c r="T117" s="40" t="s">
        <v>91</v>
      </c>
      <c r="U117" s="86">
        <v>45230</v>
      </c>
      <c r="V117" s="87">
        <v>45382</v>
      </c>
      <c r="W117" s="41">
        <v>45320</v>
      </c>
      <c r="X117" s="40" t="s">
        <v>762</v>
      </c>
      <c r="Y117" s="40">
        <v>1.5</v>
      </c>
      <c r="Z117" s="19">
        <f t="shared" si="6"/>
        <v>0.75</v>
      </c>
      <c r="AA117" s="20">
        <f t="shared" si="7"/>
        <v>0.75</v>
      </c>
      <c r="AB117" s="7" t="str">
        <f t="shared" si="8"/>
        <v>AMARILLO</v>
      </c>
      <c r="AC117" s="37" t="s">
        <v>931</v>
      </c>
      <c r="AD117" s="40" t="s">
        <v>176</v>
      </c>
      <c r="AE117" s="3"/>
      <c r="AF117" s="3"/>
      <c r="AG117" s="3"/>
    </row>
    <row r="118" spans="1:33" s="1" customFormat="1" ht="30" customHeight="1" x14ac:dyDescent="0.2">
      <c r="A118" s="16">
        <v>398</v>
      </c>
      <c r="B118" s="84">
        <v>45209</v>
      </c>
      <c r="C118" s="16" t="s">
        <v>118</v>
      </c>
      <c r="D118" s="16"/>
      <c r="E118" s="22" t="s">
        <v>415</v>
      </c>
      <c r="F118" s="84">
        <v>45196</v>
      </c>
      <c r="G118" s="52" t="s">
        <v>498</v>
      </c>
      <c r="H118" s="22" t="s">
        <v>42</v>
      </c>
      <c r="I118" s="88" t="s">
        <v>499</v>
      </c>
      <c r="J118" s="22" t="s">
        <v>500</v>
      </c>
      <c r="K118" s="22" t="s">
        <v>501</v>
      </c>
      <c r="L118" s="16">
        <v>1</v>
      </c>
      <c r="M118" s="16" t="s">
        <v>56</v>
      </c>
      <c r="N118" s="22" t="s">
        <v>613</v>
      </c>
      <c r="O118" s="22" t="s">
        <v>71</v>
      </c>
      <c r="P118" s="22" t="s">
        <v>538</v>
      </c>
      <c r="Q118" s="40" t="s">
        <v>89</v>
      </c>
      <c r="R118" s="40" t="s">
        <v>535</v>
      </c>
      <c r="S118" s="18">
        <v>1</v>
      </c>
      <c r="T118" s="40" t="s">
        <v>536</v>
      </c>
      <c r="U118" s="86">
        <v>45231</v>
      </c>
      <c r="V118" s="87">
        <v>45561</v>
      </c>
      <c r="W118" s="38">
        <v>45322</v>
      </c>
      <c r="X118" s="40" t="s">
        <v>799</v>
      </c>
      <c r="Y118" s="40">
        <v>0</v>
      </c>
      <c r="Z118" s="19">
        <f t="shared" ref="Z118:Z135" si="9">IF(Y118="","",IF(OR($L118=0,$L118="",W118=""),"",Y118/$L118))</f>
        <v>0</v>
      </c>
      <c r="AA118" s="20">
        <f t="shared" ref="AA118:AA135" si="10">IF(OR($S118="",Z118=""),"",IF(OR($S118=0,Z118=0),0,IF((Z118*100%)/$S118&gt;100%,100%,(Z118*100%)/$S118)))</f>
        <v>0</v>
      </c>
      <c r="AB118" s="7" t="str">
        <f t="shared" ref="AB118:AB135" si="11">IF(Y118="","",IF(W118="","FALTA FECHA SEGUIMIENTO",IF(W118&gt;$V118,IF(AA118=100%,"OK","ROJO"),IF(AA118&lt;ROUND(DAYS360($U118,W118,FALSE),0)/ROUND(DAYS360($U118,$V118,FALSE),-1),"ROJO",IF(AA118=100%,"OK","AMARILLO")))))</f>
        <v>ROJO</v>
      </c>
      <c r="AC118" s="37" t="s">
        <v>808</v>
      </c>
      <c r="AD118" s="23" t="s">
        <v>50</v>
      </c>
      <c r="AE118" s="3"/>
      <c r="AF118" s="3"/>
      <c r="AG118" s="3"/>
    </row>
    <row r="119" spans="1:33" s="1" customFormat="1" ht="30" customHeight="1" x14ac:dyDescent="0.2">
      <c r="A119" s="16">
        <v>399</v>
      </c>
      <c r="B119" s="84">
        <v>45212</v>
      </c>
      <c r="C119" s="16" t="s">
        <v>48</v>
      </c>
      <c r="D119" s="16"/>
      <c r="E119" s="22" t="s">
        <v>546</v>
      </c>
      <c r="F119" s="84">
        <v>45204</v>
      </c>
      <c r="G119" s="52" t="s">
        <v>547</v>
      </c>
      <c r="H119" s="22" t="s">
        <v>349</v>
      </c>
      <c r="I119" s="88" t="s">
        <v>548</v>
      </c>
      <c r="J119" s="22" t="s">
        <v>549</v>
      </c>
      <c r="K119" s="22" t="s">
        <v>550</v>
      </c>
      <c r="L119" s="16">
        <v>2</v>
      </c>
      <c r="M119" s="16" t="s">
        <v>43</v>
      </c>
      <c r="N119" s="22" t="s">
        <v>537</v>
      </c>
      <c r="O119" s="22" t="s">
        <v>609</v>
      </c>
      <c r="P119" s="22" t="s">
        <v>537</v>
      </c>
      <c r="Q119" s="40" t="s">
        <v>234</v>
      </c>
      <c r="R119" s="40" t="s">
        <v>552</v>
      </c>
      <c r="S119" s="18">
        <v>1</v>
      </c>
      <c r="T119" s="40" t="s">
        <v>551</v>
      </c>
      <c r="U119" s="86">
        <v>45231</v>
      </c>
      <c r="V119" s="87">
        <v>45381</v>
      </c>
      <c r="W119" s="41">
        <v>45320</v>
      </c>
      <c r="X119" s="40" t="s">
        <v>814</v>
      </c>
      <c r="Y119" s="40">
        <v>1.18</v>
      </c>
      <c r="Z119" s="19">
        <f t="shared" si="9"/>
        <v>0.59</v>
      </c>
      <c r="AA119" s="20">
        <f t="shared" si="10"/>
        <v>0.59</v>
      </c>
      <c r="AB119" s="7" t="str">
        <f t="shared" si="11"/>
        <v>AMARILLO</v>
      </c>
      <c r="AC119" s="37" t="s">
        <v>932</v>
      </c>
      <c r="AD119" s="40" t="s">
        <v>816</v>
      </c>
      <c r="AE119" s="3"/>
      <c r="AF119" s="3"/>
      <c r="AG119" s="3"/>
    </row>
    <row r="120" spans="1:33" s="1" customFormat="1" ht="30" customHeight="1" x14ac:dyDescent="0.2">
      <c r="A120" s="16">
        <v>400</v>
      </c>
      <c r="B120" s="84">
        <v>45217</v>
      </c>
      <c r="C120" s="16" t="s">
        <v>48</v>
      </c>
      <c r="D120" s="16"/>
      <c r="E120" s="22" t="s">
        <v>93</v>
      </c>
      <c r="F120" s="84">
        <v>45166</v>
      </c>
      <c r="G120" s="52">
        <v>1</v>
      </c>
      <c r="H120" s="22" t="s">
        <v>70</v>
      </c>
      <c r="I120" s="88" t="s">
        <v>553</v>
      </c>
      <c r="J120" s="22" t="s">
        <v>554</v>
      </c>
      <c r="K120" s="22" t="s">
        <v>555</v>
      </c>
      <c r="L120" s="16">
        <v>1</v>
      </c>
      <c r="M120" s="16" t="s">
        <v>43</v>
      </c>
      <c r="N120" s="22" t="s">
        <v>245</v>
      </c>
      <c r="O120" s="22" t="s">
        <v>392</v>
      </c>
      <c r="P120" s="22" t="s">
        <v>245</v>
      </c>
      <c r="Q120" s="40" t="s">
        <v>580</v>
      </c>
      <c r="R120" s="40" t="s">
        <v>581</v>
      </c>
      <c r="S120" s="18">
        <v>1</v>
      </c>
      <c r="T120" s="40" t="s">
        <v>582</v>
      </c>
      <c r="U120" s="86">
        <v>45201</v>
      </c>
      <c r="V120" s="87">
        <v>45291</v>
      </c>
      <c r="W120" s="41">
        <v>45323</v>
      </c>
      <c r="X120" s="37" t="s">
        <v>833</v>
      </c>
      <c r="Y120" s="40">
        <v>1</v>
      </c>
      <c r="Z120" s="19">
        <f t="shared" si="9"/>
        <v>1</v>
      </c>
      <c r="AA120" s="20">
        <f t="shared" si="10"/>
        <v>1</v>
      </c>
      <c r="AB120" s="7" t="str">
        <f t="shared" si="11"/>
        <v>OK</v>
      </c>
      <c r="AC120" s="37" t="s">
        <v>933</v>
      </c>
      <c r="AD120" s="40" t="s">
        <v>47</v>
      </c>
      <c r="AE120" s="3"/>
      <c r="AF120" s="3"/>
      <c r="AG120" s="3"/>
    </row>
    <row r="121" spans="1:33" s="1" customFormat="1" ht="30" customHeight="1" x14ac:dyDescent="0.2">
      <c r="A121" s="16">
        <v>400</v>
      </c>
      <c r="B121" s="84">
        <v>45217</v>
      </c>
      <c r="C121" s="16" t="s">
        <v>48</v>
      </c>
      <c r="D121" s="16"/>
      <c r="E121" s="22" t="s">
        <v>93</v>
      </c>
      <c r="F121" s="84">
        <v>45166</v>
      </c>
      <c r="G121" s="52">
        <v>2</v>
      </c>
      <c r="H121" s="22" t="s">
        <v>70</v>
      </c>
      <c r="I121" s="88" t="s">
        <v>556</v>
      </c>
      <c r="J121" s="22" t="s">
        <v>557</v>
      </c>
      <c r="K121" s="22" t="s">
        <v>558</v>
      </c>
      <c r="L121" s="16">
        <v>1</v>
      </c>
      <c r="M121" s="16" t="s">
        <v>55</v>
      </c>
      <c r="N121" s="22" t="s">
        <v>245</v>
      </c>
      <c r="O121" s="22" t="s">
        <v>70</v>
      </c>
      <c r="P121" s="22" t="s">
        <v>245</v>
      </c>
      <c r="Q121" s="40" t="s">
        <v>580</v>
      </c>
      <c r="R121" s="40" t="s">
        <v>583</v>
      </c>
      <c r="S121" s="18">
        <v>1</v>
      </c>
      <c r="T121" s="40" t="s">
        <v>582</v>
      </c>
      <c r="U121" s="86">
        <v>45264</v>
      </c>
      <c r="V121" s="87">
        <v>45527</v>
      </c>
      <c r="W121" s="41">
        <v>45323</v>
      </c>
      <c r="X121" s="37" t="s">
        <v>834</v>
      </c>
      <c r="Y121" s="40">
        <v>0.5</v>
      </c>
      <c r="Z121" s="19">
        <f t="shared" si="9"/>
        <v>0.5</v>
      </c>
      <c r="AA121" s="20">
        <f t="shared" si="10"/>
        <v>0.5</v>
      </c>
      <c r="AB121" s="7" t="str">
        <f t="shared" si="11"/>
        <v>AMARILLO</v>
      </c>
      <c r="AC121" s="37" t="s">
        <v>934</v>
      </c>
      <c r="AD121" s="40" t="s">
        <v>47</v>
      </c>
      <c r="AE121" s="3"/>
      <c r="AF121" s="3"/>
      <c r="AG121" s="3"/>
    </row>
    <row r="122" spans="1:33" s="1" customFormat="1" ht="30" customHeight="1" x14ac:dyDescent="0.2">
      <c r="A122" s="16">
        <v>400</v>
      </c>
      <c r="B122" s="84">
        <v>45217</v>
      </c>
      <c r="C122" s="16" t="s">
        <v>48</v>
      </c>
      <c r="D122" s="16"/>
      <c r="E122" s="22" t="s">
        <v>93</v>
      </c>
      <c r="F122" s="84">
        <v>45166</v>
      </c>
      <c r="G122" s="52">
        <v>5</v>
      </c>
      <c r="H122" s="22" t="s">
        <v>70</v>
      </c>
      <c r="I122" s="88" t="s">
        <v>559</v>
      </c>
      <c r="J122" s="22" t="s">
        <v>560</v>
      </c>
      <c r="K122" s="22" t="s">
        <v>561</v>
      </c>
      <c r="L122" s="16">
        <v>2</v>
      </c>
      <c r="M122" s="16" t="s">
        <v>43</v>
      </c>
      <c r="N122" s="22" t="s">
        <v>245</v>
      </c>
      <c r="O122" s="22" t="s">
        <v>70</v>
      </c>
      <c r="P122" s="22" t="s">
        <v>245</v>
      </c>
      <c r="Q122" s="40" t="s">
        <v>580</v>
      </c>
      <c r="R122" s="40" t="s">
        <v>584</v>
      </c>
      <c r="S122" s="18">
        <v>1</v>
      </c>
      <c r="T122" s="40" t="s">
        <v>582</v>
      </c>
      <c r="U122" s="86">
        <v>45200</v>
      </c>
      <c r="V122" s="87">
        <v>45291</v>
      </c>
      <c r="W122" s="41">
        <v>45323</v>
      </c>
      <c r="X122" s="37" t="s">
        <v>835</v>
      </c>
      <c r="Y122" s="40">
        <v>0</v>
      </c>
      <c r="Z122" s="19">
        <f t="shared" si="9"/>
        <v>0</v>
      </c>
      <c r="AA122" s="20">
        <f t="shared" si="10"/>
        <v>0</v>
      </c>
      <c r="AB122" s="7" t="str">
        <f t="shared" si="11"/>
        <v>ROJO</v>
      </c>
      <c r="AC122" s="37" t="s">
        <v>935</v>
      </c>
      <c r="AD122" s="40" t="s">
        <v>47</v>
      </c>
      <c r="AE122" s="3"/>
      <c r="AF122" s="3"/>
      <c r="AG122" s="3"/>
    </row>
    <row r="123" spans="1:33" s="1" customFormat="1" ht="30" customHeight="1" x14ac:dyDescent="0.2">
      <c r="A123" s="16">
        <v>400</v>
      </c>
      <c r="B123" s="84">
        <v>45217</v>
      </c>
      <c r="C123" s="16" t="s">
        <v>48</v>
      </c>
      <c r="D123" s="16"/>
      <c r="E123" s="22" t="s">
        <v>93</v>
      </c>
      <c r="F123" s="84">
        <v>45166</v>
      </c>
      <c r="G123" s="52">
        <v>6</v>
      </c>
      <c r="H123" s="22" t="s">
        <v>70</v>
      </c>
      <c r="I123" s="88" t="s">
        <v>562</v>
      </c>
      <c r="J123" s="22" t="s">
        <v>563</v>
      </c>
      <c r="K123" s="22" t="s">
        <v>564</v>
      </c>
      <c r="L123" s="16">
        <v>1</v>
      </c>
      <c r="M123" s="16" t="s">
        <v>43</v>
      </c>
      <c r="N123" s="22" t="s">
        <v>245</v>
      </c>
      <c r="O123" s="22" t="s">
        <v>70</v>
      </c>
      <c r="P123" s="22" t="s">
        <v>245</v>
      </c>
      <c r="Q123" s="40" t="s">
        <v>580</v>
      </c>
      <c r="R123" s="40" t="s">
        <v>585</v>
      </c>
      <c r="S123" s="18">
        <v>1</v>
      </c>
      <c r="T123" s="40" t="s">
        <v>582</v>
      </c>
      <c r="U123" s="86">
        <v>45200</v>
      </c>
      <c r="V123" s="87">
        <v>45291</v>
      </c>
      <c r="W123" s="41">
        <v>45323</v>
      </c>
      <c r="X123" s="37" t="s">
        <v>836</v>
      </c>
      <c r="Y123" s="40">
        <v>1</v>
      </c>
      <c r="Z123" s="19">
        <f t="shared" si="9"/>
        <v>1</v>
      </c>
      <c r="AA123" s="20">
        <f t="shared" si="10"/>
        <v>1</v>
      </c>
      <c r="AB123" s="7" t="str">
        <f t="shared" si="11"/>
        <v>OK</v>
      </c>
      <c r="AC123" s="37" t="s">
        <v>936</v>
      </c>
      <c r="AD123" s="40" t="s">
        <v>47</v>
      </c>
      <c r="AE123" s="3"/>
      <c r="AF123" s="3"/>
      <c r="AG123" s="3"/>
    </row>
    <row r="124" spans="1:33" s="1" customFormat="1" ht="30" customHeight="1" x14ac:dyDescent="0.2">
      <c r="A124" s="16">
        <v>400</v>
      </c>
      <c r="B124" s="84">
        <v>45217</v>
      </c>
      <c r="C124" s="16" t="s">
        <v>48</v>
      </c>
      <c r="D124" s="16"/>
      <c r="E124" s="22" t="s">
        <v>93</v>
      </c>
      <c r="F124" s="84">
        <v>45166</v>
      </c>
      <c r="G124" s="52">
        <v>12</v>
      </c>
      <c r="H124" s="22" t="s">
        <v>70</v>
      </c>
      <c r="I124" s="88" t="s">
        <v>565</v>
      </c>
      <c r="J124" s="22" t="s">
        <v>566</v>
      </c>
      <c r="K124" s="22" t="s">
        <v>567</v>
      </c>
      <c r="L124" s="16">
        <v>1</v>
      </c>
      <c r="M124" s="16" t="s">
        <v>43</v>
      </c>
      <c r="N124" s="22" t="s">
        <v>245</v>
      </c>
      <c r="O124" s="22" t="s">
        <v>70</v>
      </c>
      <c r="P124" s="22" t="s">
        <v>245</v>
      </c>
      <c r="Q124" s="40" t="s">
        <v>580</v>
      </c>
      <c r="R124" s="40" t="s">
        <v>586</v>
      </c>
      <c r="S124" s="18">
        <v>1</v>
      </c>
      <c r="T124" s="40" t="s">
        <v>582</v>
      </c>
      <c r="U124" s="86">
        <v>45200</v>
      </c>
      <c r="V124" s="87">
        <v>45471</v>
      </c>
      <c r="W124" s="41">
        <v>45323</v>
      </c>
      <c r="X124" s="37" t="s">
        <v>837</v>
      </c>
      <c r="Y124" s="40">
        <v>0.2</v>
      </c>
      <c r="Z124" s="19">
        <f t="shared" si="9"/>
        <v>0.2</v>
      </c>
      <c r="AA124" s="20">
        <f t="shared" si="10"/>
        <v>0.2</v>
      </c>
      <c r="AB124" s="7" t="str">
        <f t="shared" si="11"/>
        <v>ROJO</v>
      </c>
      <c r="AC124" s="37" t="s">
        <v>937</v>
      </c>
      <c r="AD124" s="40" t="s">
        <v>47</v>
      </c>
      <c r="AE124" s="3"/>
      <c r="AF124" s="3"/>
      <c r="AG124" s="3"/>
    </row>
    <row r="125" spans="1:33" s="1" customFormat="1" ht="30" customHeight="1" x14ac:dyDescent="0.2">
      <c r="A125" s="16">
        <v>400</v>
      </c>
      <c r="B125" s="84">
        <v>45217</v>
      </c>
      <c r="C125" s="16" t="s">
        <v>48</v>
      </c>
      <c r="D125" s="16"/>
      <c r="E125" s="22" t="s">
        <v>93</v>
      </c>
      <c r="F125" s="84">
        <v>45166</v>
      </c>
      <c r="G125" s="52">
        <v>15</v>
      </c>
      <c r="H125" s="22" t="s">
        <v>70</v>
      </c>
      <c r="I125" s="88" t="s">
        <v>568</v>
      </c>
      <c r="J125" s="22" t="s">
        <v>569</v>
      </c>
      <c r="K125" s="22" t="s">
        <v>570</v>
      </c>
      <c r="L125" s="16">
        <v>1</v>
      </c>
      <c r="M125" s="16" t="s">
        <v>43</v>
      </c>
      <c r="N125" s="22" t="s">
        <v>245</v>
      </c>
      <c r="O125" s="22" t="s">
        <v>70</v>
      </c>
      <c r="P125" s="22" t="s">
        <v>245</v>
      </c>
      <c r="Q125" s="40" t="s">
        <v>580</v>
      </c>
      <c r="R125" s="40" t="s">
        <v>587</v>
      </c>
      <c r="S125" s="18">
        <v>1</v>
      </c>
      <c r="T125" s="40" t="s">
        <v>582</v>
      </c>
      <c r="U125" s="86">
        <v>45268</v>
      </c>
      <c r="V125" s="87">
        <v>45383</v>
      </c>
      <c r="W125" s="41">
        <v>45323</v>
      </c>
      <c r="X125" s="37" t="s">
        <v>838</v>
      </c>
      <c r="Y125" s="40">
        <v>0.2</v>
      </c>
      <c r="Z125" s="19">
        <f t="shared" si="9"/>
        <v>0.2</v>
      </c>
      <c r="AA125" s="20">
        <f t="shared" si="10"/>
        <v>0.2</v>
      </c>
      <c r="AB125" s="7" t="str">
        <f t="shared" si="11"/>
        <v>ROJO</v>
      </c>
      <c r="AC125" s="37" t="s">
        <v>938</v>
      </c>
      <c r="AD125" s="40" t="s">
        <v>47</v>
      </c>
      <c r="AE125" s="3"/>
      <c r="AF125" s="3"/>
      <c r="AG125" s="3"/>
    </row>
    <row r="126" spans="1:33" s="1" customFormat="1" ht="30" customHeight="1" x14ac:dyDescent="0.2">
      <c r="A126" s="16">
        <v>400</v>
      </c>
      <c r="B126" s="84">
        <v>45217</v>
      </c>
      <c r="C126" s="16" t="s">
        <v>48</v>
      </c>
      <c r="D126" s="16"/>
      <c r="E126" s="22" t="s">
        <v>93</v>
      </c>
      <c r="F126" s="84">
        <v>45166</v>
      </c>
      <c r="G126" s="52">
        <v>19</v>
      </c>
      <c r="H126" s="22" t="s">
        <v>70</v>
      </c>
      <c r="I126" s="88" t="s">
        <v>571</v>
      </c>
      <c r="J126" s="22" t="s">
        <v>572</v>
      </c>
      <c r="K126" s="22" t="s">
        <v>573</v>
      </c>
      <c r="L126" s="16">
        <v>2</v>
      </c>
      <c r="M126" s="16" t="s">
        <v>56</v>
      </c>
      <c r="N126" s="22" t="s">
        <v>245</v>
      </c>
      <c r="O126" s="22" t="s">
        <v>73</v>
      </c>
      <c r="P126" s="22" t="s">
        <v>538</v>
      </c>
      <c r="Q126" s="40" t="s">
        <v>580</v>
      </c>
      <c r="R126" s="40" t="s">
        <v>588</v>
      </c>
      <c r="S126" s="18">
        <v>1</v>
      </c>
      <c r="T126" s="40" t="s">
        <v>589</v>
      </c>
      <c r="U126" s="86">
        <v>45189</v>
      </c>
      <c r="V126" s="87">
        <v>45504</v>
      </c>
      <c r="W126" s="41">
        <v>45323</v>
      </c>
      <c r="X126" s="37" t="s">
        <v>620</v>
      </c>
      <c r="Y126" s="40">
        <v>0</v>
      </c>
      <c r="Z126" s="19">
        <f t="shared" si="9"/>
        <v>0</v>
      </c>
      <c r="AA126" s="20">
        <f t="shared" si="10"/>
        <v>0</v>
      </c>
      <c r="AB126" s="7" t="str">
        <f t="shared" si="11"/>
        <v>ROJO</v>
      </c>
      <c r="AC126" s="37" t="s">
        <v>939</v>
      </c>
      <c r="AD126" s="40" t="s">
        <v>47</v>
      </c>
      <c r="AE126" s="3"/>
      <c r="AF126" s="3"/>
      <c r="AG126" s="3"/>
    </row>
    <row r="127" spans="1:33" s="1" customFormat="1" ht="30" customHeight="1" x14ac:dyDescent="0.2">
      <c r="A127" s="16">
        <v>400</v>
      </c>
      <c r="B127" s="84">
        <v>45217</v>
      </c>
      <c r="C127" s="16" t="s">
        <v>48</v>
      </c>
      <c r="D127" s="16"/>
      <c r="E127" s="22" t="s">
        <v>93</v>
      </c>
      <c r="F127" s="84">
        <v>45166</v>
      </c>
      <c r="G127" s="52">
        <v>21</v>
      </c>
      <c r="H127" s="22" t="s">
        <v>70</v>
      </c>
      <c r="I127" s="88" t="s">
        <v>574</v>
      </c>
      <c r="J127" s="22" t="s">
        <v>575</v>
      </c>
      <c r="K127" s="22" t="s">
        <v>576</v>
      </c>
      <c r="L127" s="16">
        <v>7</v>
      </c>
      <c r="M127" s="16" t="s">
        <v>56</v>
      </c>
      <c r="N127" s="22" t="s">
        <v>245</v>
      </c>
      <c r="O127" s="22" t="s">
        <v>73</v>
      </c>
      <c r="P127" s="22" t="s">
        <v>538</v>
      </c>
      <c r="Q127" s="40" t="s">
        <v>580</v>
      </c>
      <c r="R127" s="40" t="s">
        <v>590</v>
      </c>
      <c r="S127" s="18">
        <v>0.9</v>
      </c>
      <c r="T127" s="40" t="s">
        <v>591</v>
      </c>
      <c r="U127" s="86">
        <v>45189</v>
      </c>
      <c r="V127" s="87">
        <v>45322</v>
      </c>
      <c r="W127" s="41">
        <v>45323</v>
      </c>
      <c r="X127" s="37" t="s">
        <v>839</v>
      </c>
      <c r="Y127" s="40">
        <v>7</v>
      </c>
      <c r="Z127" s="19">
        <f t="shared" si="9"/>
        <v>1</v>
      </c>
      <c r="AA127" s="20">
        <f t="shared" si="10"/>
        <v>1</v>
      </c>
      <c r="AB127" s="7" t="str">
        <f t="shared" si="11"/>
        <v>OK</v>
      </c>
      <c r="AC127" s="37" t="s">
        <v>940</v>
      </c>
      <c r="AD127" s="40" t="s">
        <v>47</v>
      </c>
      <c r="AE127" s="3"/>
      <c r="AF127" s="3"/>
      <c r="AG127" s="3"/>
    </row>
    <row r="128" spans="1:33" s="1" customFormat="1" ht="30" customHeight="1" x14ac:dyDescent="0.2">
      <c r="A128" s="16">
        <v>400</v>
      </c>
      <c r="B128" s="84">
        <v>45217</v>
      </c>
      <c r="C128" s="16" t="s">
        <v>48</v>
      </c>
      <c r="D128" s="16"/>
      <c r="E128" s="22" t="s">
        <v>93</v>
      </c>
      <c r="F128" s="84">
        <v>45166</v>
      </c>
      <c r="G128" s="52">
        <v>23</v>
      </c>
      <c r="H128" s="22" t="s">
        <v>70</v>
      </c>
      <c r="I128" s="88" t="s">
        <v>577</v>
      </c>
      <c r="J128" s="22" t="s">
        <v>578</v>
      </c>
      <c r="K128" s="22" t="s">
        <v>579</v>
      </c>
      <c r="L128" s="16">
        <v>2</v>
      </c>
      <c r="M128" s="16" t="s">
        <v>56</v>
      </c>
      <c r="N128" s="22" t="s">
        <v>245</v>
      </c>
      <c r="O128" s="22" t="s">
        <v>73</v>
      </c>
      <c r="P128" s="22" t="s">
        <v>538</v>
      </c>
      <c r="Q128" s="40" t="s">
        <v>580</v>
      </c>
      <c r="R128" s="40" t="s">
        <v>592</v>
      </c>
      <c r="S128" s="18">
        <v>1</v>
      </c>
      <c r="T128" s="40" t="s">
        <v>593</v>
      </c>
      <c r="U128" s="86">
        <v>45189</v>
      </c>
      <c r="V128" s="87">
        <v>45291</v>
      </c>
      <c r="W128" s="41">
        <v>45323</v>
      </c>
      <c r="X128" s="37" t="s">
        <v>840</v>
      </c>
      <c r="Y128" s="40">
        <v>2</v>
      </c>
      <c r="Z128" s="19">
        <f t="shared" si="9"/>
        <v>1</v>
      </c>
      <c r="AA128" s="20">
        <f t="shared" si="10"/>
        <v>1</v>
      </c>
      <c r="AB128" s="7" t="str">
        <f t="shared" si="11"/>
        <v>OK</v>
      </c>
      <c r="AC128" s="37" t="s">
        <v>941</v>
      </c>
      <c r="AD128" s="40" t="s">
        <v>47</v>
      </c>
      <c r="AE128" s="3"/>
      <c r="AF128" s="3"/>
      <c r="AG128" s="3"/>
    </row>
    <row r="129" spans="1:33" s="1" customFormat="1" ht="30" customHeight="1" x14ac:dyDescent="0.2">
      <c r="A129" s="16">
        <v>401</v>
      </c>
      <c r="B129" s="84">
        <v>45224</v>
      </c>
      <c r="C129" s="16" t="s">
        <v>48</v>
      </c>
      <c r="D129" s="16"/>
      <c r="E129" s="22" t="s">
        <v>600</v>
      </c>
      <c r="F129" s="84">
        <v>45205</v>
      </c>
      <c r="G129" s="52">
        <v>1</v>
      </c>
      <c r="H129" s="22" t="s">
        <v>42</v>
      </c>
      <c r="I129" s="88" t="s">
        <v>601</v>
      </c>
      <c r="J129" s="22" t="s">
        <v>602</v>
      </c>
      <c r="K129" s="22" t="s">
        <v>603</v>
      </c>
      <c r="L129" s="16">
        <v>1</v>
      </c>
      <c r="M129" s="16" t="s">
        <v>43</v>
      </c>
      <c r="N129" s="22" t="s">
        <v>613</v>
      </c>
      <c r="O129" s="22" t="s">
        <v>463</v>
      </c>
      <c r="P129" s="22" t="s">
        <v>538</v>
      </c>
      <c r="Q129" s="40" t="s">
        <v>350</v>
      </c>
      <c r="R129" s="40" t="s">
        <v>604</v>
      </c>
      <c r="S129" s="18">
        <v>1</v>
      </c>
      <c r="T129" s="40" t="s">
        <v>605</v>
      </c>
      <c r="U129" s="86">
        <v>45231</v>
      </c>
      <c r="V129" s="87">
        <v>45350</v>
      </c>
      <c r="W129" s="41">
        <v>45320</v>
      </c>
      <c r="X129" s="40" t="s">
        <v>821</v>
      </c>
      <c r="Y129" s="40">
        <v>0.5</v>
      </c>
      <c r="Z129" s="19">
        <f t="shared" si="9"/>
        <v>0.5</v>
      </c>
      <c r="AA129" s="20">
        <f t="shared" si="10"/>
        <v>0.5</v>
      </c>
      <c r="AB129" s="7" t="str">
        <f t="shared" si="11"/>
        <v>ROJO</v>
      </c>
      <c r="AC129" s="37" t="s">
        <v>822</v>
      </c>
      <c r="AD129" s="40" t="s">
        <v>816</v>
      </c>
      <c r="AE129" s="3"/>
      <c r="AF129" s="3"/>
      <c r="AG129" s="3"/>
    </row>
    <row r="130" spans="1:33" s="1" customFormat="1" ht="30" customHeight="1" x14ac:dyDescent="0.2">
      <c r="A130" s="16">
        <v>401</v>
      </c>
      <c r="B130" s="84">
        <v>45224</v>
      </c>
      <c r="C130" s="16" t="s">
        <v>48</v>
      </c>
      <c r="D130" s="16"/>
      <c r="E130" s="22" t="s">
        <v>600</v>
      </c>
      <c r="F130" s="84">
        <v>45205</v>
      </c>
      <c r="G130" s="52">
        <v>2</v>
      </c>
      <c r="H130" s="22" t="s">
        <v>42</v>
      </c>
      <c r="I130" s="88" t="s">
        <v>606</v>
      </c>
      <c r="J130" s="22" t="s">
        <v>607</v>
      </c>
      <c r="K130" s="22" t="s">
        <v>608</v>
      </c>
      <c r="L130" s="16">
        <v>2</v>
      </c>
      <c r="M130" s="16" t="s">
        <v>43</v>
      </c>
      <c r="N130" s="22" t="s">
        <v>613</v>
      </c>
      <c r="O130" s="22" t="s">
        <v>609</v>
      </c>
      <c r="P130" s="22" t="s">
        <v>610</v>
      </c>
      <c r="Q130" s="40" t="s">
        <v>350</v>
      </c>
      <c r="R130" s="40" t="s">
        <v>611</v>
      </c>
      <c r="S130" s="18">
        <v>1</v>
      </c>
      <c r="T130" s="40" t="s">
        <v>612</v>
      </c>
      <c r="U130" s="86">
        <v>45231</v>
      </c>
      <c r="V130" s="87">
        <v>45350</v>
      </c>
      <c r="W130" s="41">
        <v>45320</v>
      </c>
      <c r="X130" s="40" t="s">
        <v>821</v>
      </c>
      <c r="Y130" s="40">
        <v>1</v>
      </c>
      <c r="Z130" s="19">
        <f t="shared" si="9"/>
        <v>0.5</v>
      </c>
      <c r="AA130" s="20">
        <f t="shared" si="10"/>
        <v>0.5</v>
      </c>
      <c r="AB130" s="7" t="str">
        <f t="shared" si="11"/>
        <v>ROJO</v>
      </c>
      <c r="AC130" s="37" t="s">
        <v>823</v>
      </c>
      <c r="AD130" s="40" t="s">
        <v>816</v>
      </c>
      <c r="AE130" s="3"/>
      <c r="AF130" s="3"/>
      <c r="AG130" s="3"/>
    </row>
    <row r="131" spans="1:33" s="1" customFormat="1" ht="30" customHeight="1" x14ac:dyDescent="0.2">
      <c r="A131" s="16">
        <v>402</v>
      </c>
      <c r="B131" s="84">
        <v>45231</v>
      </c>
      <c r="C131" s="16" t="s">
        <v>48</v>
      </c>
      <c r="D131" s="16"/>
      <c r="E131" s="22" t="s">
        <v>621</v>
      </c>
      <c r="F131" s="84">
        <v>45198</v>
      </c>
      <c r="G131" s="52">
        <v>1</v>
      </c>
      <c r="H131" s="22" t="s">
        <v>66</v>
      </c>
      <c r="I131" s="88" t="s">
        <v>622</v>
      </c>
      <c r="J131" s="22" t="s">
        <v>623</v>
      </c>
      <c r="K131" s="22" t="s">
        <v>624</v>
      </c>
      <c r="L131" s="16">
        <v>2</v>
      </c>
      <c r="M131" s="16" t="s">
        <v>43</v>
      </c>
      <c r="N131" s="22" t="s">
        <v>128</v>
      </c>
      <c r="O131" s="22" t="s">
        <v>625</v>
      </c>
      <c r="P131" s="22" t="s">
        <v>128</v>
      </c>
      <c r="Q131" s="40" t="s">
        <v>46</v>
      </c>
      <c r="R131" s="40" t="s">
        <v>626</v>
      </c>
      <c r="S131" s="18">
        <v>1</v>
      </c>
      <c r="T131" s="40" t="s">
        <v>627</v>
      </c>
      <c r="U131" s="86">
        <v>45224</v>
      </c>
      <c r="V131" s="87">
        <v>45382</v>
      </c>
      <c r="W131" s="41">
        <v>45320</v>
      </c>
      <c r="X131" s="40" t="s">
        <v>763</v>
      </c>
      <c r="Y131" s="40">
        <v>1.5</v>
      </c>
      <c r="Z131" s="19">
        <f t="shared" si="9"/>
        <v>0.75</v>
      </c>
      <c r="AA131" s="20">
        <f t="shared" si="10"/>
        <v>0.75</v>
      </c>
      <c r="AB131" s="7" t="str">
        <f t="shared" si="11"/>
        <v>AMARILLO</v>
      </c>
      <c r="AC131" s="37" t="s">
        <v>942</v>
      </c>
      <c r="AD131" s="40" t="s">
        <v>176</v>
      </c>
      <c r="AE131" s="3"/>
      <c r="AF131" s="3"/>
      <c r="AG131" s="3"/>
    </row>
    <row r="132" spans="1:33" s="1" customFormat="1" ht="30" customHeight="1" x14ac:dyDescent="0.2">
      <c r="A132" s="16">
        <v>402</v>
      </c>
      <c r="B132" s="84">
        <v>45232</v>
      </c>
      <c r="C132" s="16" t="s">
        <v>48</v>
      </c>
      <c r="D132" s="16"/>
      <c r="E132" s="22" t="s">
        <v>621</v>
      </c>
      <c r="F132" s="84">
        <v>45198</v>
      </c>
      <c r="G132" s="52">
        <v>2</v>
      </c>
      <c r="H132" s="22" t="s">
        <v>66</v>
      </c>
      <c r="I132" s="88" t="s">
        <v>628</v>
      </c>
      <c r="J132" s="22" t="s">
        <v>629</v>
      </c>
      <c r="K132" s="22" t="s">
        <v>630</v>
      </c>
      <c r="L132" s="16">
        <v>1</v>
      </c>
      <c r="M132" s="16" t="s">
        <v>43</v>
      </c>
      <c r="N132" s="22" t="s">
        <v>128</v>
      </c>
      <c r="O132" s="22" t="s">
        <v>625</v>
      </c>
      <c r="P132" s="22" t="s">
        <v>128</v>
      </c>
      <c r="Q132" s="40" t="s">
        <v>46</v>
      </c>
      <c r="R132" s="40" t="s">
        <v>634</v>
      </c>
      <c r="S132" s="18">
        <v>1</v>
      </c>
      <c r="T132" s="40" t="s">
        <v>627</v>
      </c>
      <c r="U132" s="86">
        <v>45224</v>
      </c>
      <c r="V132" s="87">
        <v>45382</v>
      </c>
      <c r="W132" s="41">
        <v>45320</v>
      </c>
      <c r="X132" s="40" t="s">
        <v>764</v>
      </c>
      <c r="Y132" s="40">
        <v>0.6</v>
      </c>
      <c r="Z132" s="19">
        <f t="shared" si="9"/>
        <v>0.6</v>
      </c>
      <c r="AA132" s="20">
        <f t="shared" si="10"/>
        <v>0.6</v>
      </c>
      <c r="AB132" s="7" t="str">
        <f t="shared" si="11"/>
        <v>AMARILLO</v>
      </c>
      <c r="AC132" s="37" t="s">
        <v>779</v>
      </c>
      <c r="AD132" s="40" t="s">
        <v>176</v>
      </c>
      <c r="AE132" s="3"/>
      <c r="AF132" s="3"/>
      <c r="AG132" s="3"/>
    </row>
    <row r="133" spans="1:33" s="1" customFormat="1" ht="30" customHeight="1" x14ac:dyDescent="0.2">
      <c r="A133" s="16">
        <v>402</v>
      </c>
      <c r="B133" s="84">
        <v>45232</v>
      </c>
      <c r="C133" s="16" t="s">
        <v>48</v>
      </c>
      <c r="D133" s="16"/>
      <c r="E133" s="22" t="s">
        <v>621</v>
      </c>
      <c r="F133" s="84">
        <v>45198</v>
      </c>
      <c r="G133" s="52">
        <v>3</v>
      </c>
      <c r="H133" s="22" t="s">
        <v>66</v>
      </c>
      <c r="I133" s="88" t="s">
        <v>631</v>
      </c>
      <c r="J133" s="22" t="s">
        <v>632</v>
      </c>
      <c r="K133" s="22" t="s">
        <v>633</v>
      </c>
      <c r="L133" s="16">
        <v>1</v>
      </c>
      <c r="M133" s="16" t="s">
        <v>43</v>
      </c>
      <c r="N133" s="22" t="s">
        <v>128</v>
      </c>
      <c r="O133" s="22" t="s">
        <v>625</v>
      </c>
      <c r="P133" s="22" t="s">
        <v>128</v>
      </c>
      <c r="Q133" s="40" t="s">
        <v>46</v>
      </c>
      <c r="R133" s="40" t="s">
        <v>635</v>
      </c>
      <c r="S133" s="18">
        <v>1</v>
      </c>
      <c r="T133" s="40" t="s">
        <v>636</v>
      </c>
      <c r="U133" s="86">
        <v>45224</v>
      </c>
      <c r="V133" s="87">
        <v>45382</v>
      </c>
      <c r="W133" s="41">
        <v>45320</v>
      </c>
      <c r="X133" s="40" t="s">
        <v>765</v>
      </c>
      <c r="Y133" s="40">
        <v>0.6</v>
      </c>
      <c r="Z133" s="19">
        <f t="shared" si="9"/>
        <v>0.6</v>
      </c>
      <c r="AA133" s="20">
        <f t="shared" si="10"/>
        <v>0.6</v>
      </c>
      <c r="AB133" s="7" t="str">
        <f t="shared" si="11"/>
        <v>AMARILLO</v>
      </c>
      <c r="AC133" s="37" t="s">
        <v>943</v>
      </c>
      <c r="AD133" s="40" t="s">
        <v>176</v>
      </c>
      <c r="AE133" s="3"/>
      <c r="AF133" s="3"/>
      <c r="AG133" s="3"/>
    </row>
    <row r="134" spans="1:33" s="1" customFormat="1" ht="30" customHeight="1" x14ac:dyDescent="0.2">
      <c r="A134" s="16">
        <v>404</v>
      </c>
      <c r="B134" s="84">
        <v>45237</v>
      </c>
      <c r="C134" s="16" t="s">
        <v>48</v>
      </c>
      <c r="D134" s="16"/>
      <c r="E134" s="22" t="s">
        <v>651</v>
      </c>
      <c r="F134" s="84">
        <v>45173</v>
      </c>
      <c r="G134" s="52">
        <v>2</v>
      </c>
      <c r="H134" s="22" t="s">
        <v>42</v>
      </c>
      <c r="I134" s="88" t="s">
        <v>652</v>
      </c>
      <c r="J134" s="22" t="s">
        <v>653</v>
      </c>
      <c r="K134" s="22" t="s">
        <v>654</v>
      </c>
      <c r="L134" s="16">
        <v>5</v>
      </c>
      <c r="M134" s="16" t="s">
        <v>56</v>
      </c>
      <c r="N134" s="22" t="s">
        <v>613</v>
      </c>
      <c r="O134" s="22" t="s">
        <v>656</v>
      </c>
      <c r="P134" s="22" t="s">
        <v>657</v>
      </c>
      <c r="Q134" s="40" t="s">
        <v>658</v>
      </c>
      <c r="R134" s="40" t="s">
        <v>659</v>
      </c>
      <c r="S134" s="18">
        <v>1</v>
      </c>
      <c r="T134" s="40" t="s">
        <v>660</v>
      </c>
      <c r="U134" s="86">
        <v>45205</v>
      </c>
      <c r="V134" s="87">
        <v>45291</v>
      </c>
      <c r="W134" s="38">
        <v>45322</v>
      </c>
      <c r="X134" s="26" t="s">
        <v>800</v>
      </c>
      <c r="Y134" s="26">
        <v>5</v>
      </c>
      <c r="Z134" s="19">
        <f t="shared" si="9"/>
        <v>1</v>
      </c>
      <c r="AA134" s="20">
        <f t="shared" si="10"/>
        <v>1</v>
      </c>
      <c r="AB134" s="7" t="str">
        <f t="shared" si="11"/>
        <v>OK</v>
      </c>
      <c r="AC134" s="37" t="s">
        <v>944</v>
      </c>
      <c r="AD134" s="23" t="s">
        <v>50</v>
      </c>
      <c r="AE134" s="3"/>
      <c r="AF134" s="3"/>
      <c r="AG134" s="3"/>
    </row>
    <row r="135" spans="1:33" s="1" customFormat="1" ht="30" customHeight="1" x14ac:dyDescent="0.2">
      <c r="A135" s="16">
        <v>405</v>
      </c>
      <c r="B135" s="84">
        <v>45251</v>
      </c>
      <c r="C135" s="16" t="s">
        <v>48</v>
      </c>
      <c r="D135" s="16"/>
      <c r="E135" s="22" t="s">
        <v>661</v>
      </c>
      <c r="F135" s="84">
        <v>45198</v>
      </c>
      <c r="G135" s="52">
        <v>1</v>
      </c>
      <c r="H135" s="22" t="s">
        <v>42</v>
      </c>
      <c r="I135" s="88" t="s">
        <v>662</v>
      </c>
      <c r="J135" s="22" t="s">
        <v>663</v>
      </c>
      <c r="K135" s="22" t="s">
        <v>664</v>
      </c>
      <c r="L135" s="16">
        <v>1</v>
      </c>
      <c r="M135" s="16" t="s">
        <v>56</v>
      </c>
      <c r="N135" s="22" t="s">
        <v>613</v>
      </c>
      <c r="O135" s="22" t="s">
        <v>52</v>
      </c>
      <c r="P135" s="22" t="s">
        <v>655</v>
      </c>
      <c r="Q135" s="40" t="s">
        <v>658</v>
      </c>
      <c r="R135" s="40" t="s">
        <v>665</v>
      </c>
      <c r="S135" s="18">
        <v>1</v>
      </c>
      <c r="T135" s="40" t="s">
        <v>666</v>
      </c>
      <c r="U135" s="86">
        <v>45252</v>
      </c>
      <c r="V135" s="87">
        <v>45291</v>
      </c>
      <c r="W135" s="38">
        <v>45322</v>
      </c>
      <c r="X135" s="40" t="s">
        <v>801</v>
      </c>
      <c r="Y135" s="40">
        <v>0.25</v>
      </c>
      <c r="Z135" s="19">
        <f t="shared" si="9"/>
        <v>0.25</v>
      </c>
      <c r="AA135" s="20">
        <f t="shared" si="10"/>
        <v>0.25</v>
      </c>
      <c r="AB135" s="7" t="str">
        <f t="shared" si="11"/>
        <v>ROJO</v>
      </c>
      <c r="AC135" s="37" t="s">
        <v>945</v>
      </c>
      <c r="AD135" s="23" t="s">
        <v>50</v>
      </c>
      <c r="AE135" s="3"/>
      <c r="AF135" s="3"/>
      <c r="AG135" s="3"/>
    </row>
    <row r="136" spans="1:33" s="1" customFormat="1" ht="30" customHeight="1" x14ac:dyDescent="0.2">
      <c r="A136" s="16">
        <v>406</v>
      </c>
      <c r="B136" s="84">
        <v>45302</v>
      </c>
      <c r="C136" s="16" t="s">
        <v>48</v>
      </c>
      <c r="D136" s="16"/>
      <c r="E136" s="22" t="s">
        <v>667</v>
      </c>
      <c r="F136" s="84">
        <v>45212</v>
      </c>
      <c r="G136" s="52" t="s">
        <v>668</v>
      </c>
      <c r="H136" s="22" t="s">
        <v>42</v>
      </c>
      <c r="I136" s="88" t="s">
        <v>669</v>
      </c>
      <c r="J136" s="22" t="s">
        <v>670</v>
      </c>
      <c r="K136" s="22" t="s">
        <v>671</v>
      </c>
      <c r="L136" s="16">
        <v>1</v>
      </c>
      <c r="M136" s="16" t="s">
        <v>56</v>
      </c>
      <c r="N136" s="22" t="s">
        <v>407</v>
      </c>
      <c r="O136" s="22" t="s">
        <v>258</v>
      </c>
      <c r="P136" s="22" t="s">
        <v>407</v>
      </c>
      <c r="Q136" s="40" t="s">
        <v>84</v>
      </c>
      <c r="R136" s="40" t="s">
        <v>704</v>
      </c>
      <c r="S136" s="18">
        <v>0.6</v>
      </c>
      <c r="T136" s="40" t="s">
        <v>705</v>
      </c>
      <c r="U136" s="86">
        <v>45245</v>
      </c>
      <c r="V136" s="87">
        <v>45473</v>
      </c>
      <c r="W136" s="24">
        <v>45328</v>
      </c>
      <c r="X136" s="40" t="s">
        <v>865</v>
      </c>
      <c r="Y136" s="40">
        <v>1</v>
      </c>
      <c r="Z136" s="19">
        <f t="shared" ref="Z136:Z153" si="12">IF(Y136="","",IF(OR($L136=0,$L136="",W136=""),"",Y136/$L136))</f>
        <v>1</v>
      </c>
      <c r="AA136" s="20">
        <f t="shared" ref="AA136:AA153" si="13">IF(OR($S136="",Z136=""),"",IF(OR($S136=0,Z136=0),0,IF((Z136*100%)/$S136&gt;100%,100%,(Z136*100%)/$S136)))</f>
        <v>1</v>
      </c>
      <c r="AB136" s="7" t="str">
        <f t="shared" ref="AB136:AB153" si="14">IF(Y136="","",IF(W136="","FALTA FECHA SEGUIMIENTO",IF(W136&gt;$V136,IF(AA136=100%,"OK","ROJO"),IF(AA136&lt;ROUND(DAYS360($U136,W136,FALSE),0)/ROUND(DAYS360($U136,$V136,FALSE),-1),"ROJO",IF(AA136=100%,"OK","AMARILLO")))))</f>
        <v>OK</v>
      </c>
      <c r="AC136" s="37" t="s">
        <v>886</v>
      </c>
      <c r="AD136" s="22" t="s">
        <v>47</v>
      </c>
      <c r="AE136" s="3"/>
      <c r="AF136" s="3"/>
      <c r="AG136" s="3"/>
    </row>
    <row r="137" spans="1:33" s="1" customFormat="1" ht="30" customHeight="1" x14ac:dyDescent="0.2">
      <c r="A137" s="16">
        <v>406</v>
      </c>
      <c r="B137" s="84">
        <v>45302</v>
      </c>
      <c r="C137" s="16" t="s">
        <v>48</v>
      </c>
      <c r="D137" s="16"/>
      <c r="E137" s="22" t="s">
        <v>667</v>
      </c>
      <c r="F137" s="84">
        <v>45212</v>
      </c>
      <c r="G137" s="52" t="s">
        <v>668</v>
      </c>
      <c r="H137" s="22" t="s">
        <v>42</v>
      </c>
      <c r="I137" s="88" t="s">
        <v>669</v>
      </c>
      <c r="J137" s="22" t="s">
        <v>670</v>
      </c>
      <c r="K137" s="22" t="s">
        <v>672</v>
      </c>
      <c r="L137" s="16">
        <v>1</v>
      </c>
      <c r="M137" s="16" t="s">
        <v>43</v>
      </c>
      <c r="N137" s="22" t="s">
        <v>407</v>
      </c>
      <c r="O137" s="22" t="s">
        <v>258</v>
      </c>
      <c r="P137" s="22" t="s">
        <v>407</v>
      </c>
      <c r="Q137" s="40" t="s">
        <v>84</v>
      </c>
      <c r="R137" s="40" t="s">
        <v>704</v>
      </c>
      <c r="S137" s="18">
        <v>0.6</v>
      </c>
      <c r="T137" s="40" t="s">
        <v>705</v>
      </c>
      <c r="U137" s="86">
        <v>45245</v>
      </c>
      <c r="V137" s="87">
        <v>45473</v>
      </c>
      <c r="W137" s="24">
        <v>45328</v>
      </c>
      <c r="X137" s="40" t="s">
        <v>866</v>
      </c>
      <c r="Y137" s="40">
        <v>1</v>
      </c>
      <c r="Z137" s="19">
        <f t="shared" si="12"/>
        <v>1</v>
      </c>
      <c r="AA137" s="20">
        <f t="shared" si="13"/>
        <v>1</v>
      </c>
      <c r="AB137" s="7" t="str">
        <f t="shared" si="14"/>
        <v>OK</v>
      </c>
      <c r="AC137" s="37" t="s">
        <v>887</v>
      </c>
      <c r="AD137" s="22" t="s">
        <v>47</v>
      </c>
      <c r="AE137" s="3"/>
      <c r="AF137" s="3"/>
      <c r="AG137" s="3"/>
    </row>
    <row r="138" spans="1:33" s="1" customFormat="1" ht="30" customHeight="1" x14ac:dyDescent="0.2">
      <c r="A138" s="16">
        <v>406</v>
      </c>
      <c r="B138" s="84">
        <v>45302</v>
      </c>
      <c r="C138" s="16" t="s">
        <v>48</v>
      </c>
      <c r="D138" s="16"/>
      <c r="E138" s="22" t="s">
        <v>667</v>
      </c>
      <c r="F138" s="84">
        <v>45212</v>
      </c>
      <c r="G138" s="52" t="s">
        <v>668</v>
      </c>
      <c r="H138" s="22" t="s">
        <v>42</v>
      </c>
      <c r="I138" s="88" t="s">
        <v>669</v>
      </c>
      <c r="J138" s="22" t="s">
        <v>670</v>
      </c>
      <c r="K138" s="22" t="s">
        <v>673</v>
      </c>
      <c r="L138" s="16">
        <v>1</v>
      </c>
      <c r="M138" s="16" t="s">
        <v>56</v>
      </c>
      <c r="N138" s="22" t="s">
        <v>407</v>
      </c>
      <c r="O138" s="22" t="s">
        <v>258</v>
      </c>
      <c r="P138" s="22" t="s">
        <v>407</v>
      </c>
      <c r="Q138" s="40" t="s">
        <v>84</v>
      </c>
      <c r="R138" s="40" t="s">
        <v>704</v>
      </c>
      <c r="S138" s="18">
        <v>0.6</v>
      </c>
      <c r="T138" s="40" t="s">
        <v>705</v>
      </c>
      <c r="U138" s="86">
        <v>45245</v>
      </c>
      <c r="V138" s="87">
        <v>45473</v>
      </c>
      <c r="W138" s="24">
        <v>45328</v>
      </c>
      <c r="X138" s="40" t="s">
        <v>867</v>
      </c>
      <c r="Y138" s="40">
        <v>1</v>
      </c>
      <c r="Z138" s="19">
        <f t="shared" si="12"/>
        <v>1</v>
      </c>
      <c r="AA138" s="20">
        <f t="shared" si="13"/>
        <v>1</v>
      </c>
      <c r="AB138" s="7" t="str">
        <f t="shared" si="14"/>
        <v>OK</v>
      </c>
      <c r="AC138" s="37" t="s">
        <v>946</v>
      </c>
      <c r="AD138" s="22" t="s">
        <v>47</v>
      </c>
      <c r="AE138" s="3"/>
      <c r="AF138" s="3"/>
      <c r="AG138" s="3"/>
    </row>
    <row r="139" spans="1:33" s="1" customFormat="1" ht="30" customHeight="1" x14ac:dyDescent="0.2">
      <c r="A139" s="16">
        <v>406</v>
      </c>
      <c r="B139" s="84">
        <v>45302</v>
      </c>
      <c r="C139" s="16" t="s">
        <v>48</v>
      </c>
      <c r="D139" s="16"/>
      <c r="E139" s="22" t="s">
        <v>667</v>
      </c>
      <c r="F139" s="84">
        <v>45212</v>
      </c>
      <c r="G139" s="52" t="s">
        <v>674</v>
      </c>
      <c r="H139" s="22" t="s">
        <v>42</v>
      </c>
      <c r="I139" s="88" t="s">
        <v>675</v>
      </c>
      <c r="J139" s="22" t="s">
        <v>676</v>
      </c>
      <c r="K139" s="22" t="s">
        <v>677</v>
      </c>
      <c r="L139" s="16">
        <v>1</v>
      </c>
      <c r="M139" s="16" t="s">
        <v>43</v>
      </c>
      <c r="N139" s="22" t="s">
        <v>407</v>
      </c>
      <c r="O139" s="22" t="s">
        <v>703</v>
      </c>
      <c r="P139" s="22" t="s">
        <v>407</v>
      </c>
      <c r="Q139" s="40" t="s">
        <v>84</v>
      </c>
      <c r="R139" s="40" t="s">
        <v>706</v>
      </c>
      <c r="S139" s="18">
        <v>0.6</v>
      </c>
      <c r="T139" s="40" t="s">
        <v>705</v>
      </c>
      <c r="U139" s="86">
        <v>45245</v>
      </c>
      <c r="V139" s="87">
        <v>45473</v>
      </c>
      <c r="W139" s="24">
        <v>45328</v>
      </c>
      <c r="X139" s="40" t="s">
        <v>868</v>
      </c>
      <c r="Y139" s="40">
        <v>0</v>
      </c>
      <c r="Z139" s="19">
        <f t="shared" si="12"/>
        <v>0</v>
      </c>
      <c r="AA139" s="20">
        <f t="shared" si="13"/>
        <v>0</v>
      </c>
      <c r="AB139" s="7" t="str">
        <f t="shared" si="14"/>
        <v>ROJO</v>
      </c>
      <c r="AC139" s="37" t="s">
        <v>947</v>
      </c>
      <c r="AD139" s="22" t="s">
        <v>47</v>
      </c>
      <c r="AE139" s="3"/>
      <c r="AF139" s="3"/>
      <c r="AG139" s="3"/>
    </row>
    <row r="140" spans="1:33" s="1" customFormat="1" ht="30" customHeight="1" x14ac:dyDescent="0.2">
      <c r="A140" s="16">
        <v>406</v>
      </c>
      <c r="B140" s="84">
        <v>45302</v>
      </c>
      <c r="C140" s="16" t="s">
        <v>48</v>
      </c>
      <c r="D140" s="16"/>
      <c r="E140" s="22" t="s">
        <v>667</v>
      </c>
      <c r="F140" s="84">
        <v>45212</v>
      </c>
      <c r="G140" s="52" t="s">
        <v>674</v>
      </c>
      <c r="H140" s="22" t="s">
        <v>42</v>
      </c>
      <c r="I140" s="88" t="s">
        <v>675</v>
      </c>
      <c r="J140" s="22" t="s">
        <v>676</v>
      </c>
      <c r="K140" s="22" t="s">
        <v>678</v>
      </c>
      <c r="L140" s="16">
        <v>1</v>
      </c>
      <c r="M140" s="16" t="s">
        <v>56</v>
      </c>
      <c r="N140" s="22" t="s">
        <v>407</v>
      </c>
      <c r="O140" s="22" t="s">
        <v>703</v>
      </c>
      <c r="P140" s="22" t="s">
        <v>407</v>
      </c>
      <c r="Q140" s="40" t="s">
        <v>84</v>
      </c>
      <c r="R140" s="40" t="s">
        <v>706</v>
      </c>
      <c r="S140" s="18">
        <v>0.6</v>
      </c>
      <c r="T140" s="40" t="s">
        <v>705</v>
      </c>
      <c r="U140" s="86">
        <v>45245</v>
      </c>
      <c r="V140" s="87">
        <v>45473</v>
      </c>
      <c r="W140" s="24">
        <v>45328</v>
      </c>
      <c r="X140" s="40" t="s">
        <v>868</v>
      </c>
      <c r="Y140" s="40">
        <v>0</v>
      </c>
      <c r="Z140" s="19">
        <f t="shared" si="12"/>
        <v>0</v>
      </c>
      <c r="AA140" s="20">
        <f t="shared" si="13"/>
        <v>0</v>
      </c>
      <c r="AB140" s="7" t="str">
        <f t="shared" si="14"/>
        <v>ROJO</v>
      </c>
      <c r="AC140" s="37" t="s">
        <v>947</v>
      </c>
      <c r="AD140" s="22" t="s">
        <v>47</v>
      </c>
      <c r="AE140" s="3"/>
      <c r="AF140" s="3"/>
      <c r="AG140" s="3"/>
    </row>
    <row r="141" spans="1:33" s="1" customFormat="1" ht="30" customHeight="1" x14ac:dyDescent="0.2">
      <c r="A141" s="16">
        <v>406</v>
      </c>
      <c r="B141" s="84">
        <v>45302</v>
      </c>
      <c r="C141" s="16" t="s">
        <v>48</v>
      </c>
      <c r="D141" s="16"/>
      <c r="E141" s="22" t="s">
        <v>667</v>
      </c>
      <c r="F141" s="84">
        <v>45212</v>
      </c>
      <c r="G141" s="52" t="s">
        <v>679</v>
      </c>
      <c r="H141" s="22" t="s">
        <v>42</v>
      </c>
      <c r="I141" s="88" t="s">
        <v>680</v>
      </c>
      <c r="J141" s="22" t="s">
        <v>681</v>
      </c>
      <c r="K141" s="22" t="s">
        <v>682</v>
      </c>
      <c r="L141" s="16">
        <v>1</v>
      </c>
      <c r="M141" s="16" t="s">
        <v>683</v>
      </c>
      <c r="N141" s="22" t="s">
        <v>407</v>
      </c>
      <c r="O141" s="22" t="s">
        <v>703</v>
      </c>
      <c r="P141" s="22" t="s">
        <v>407</v>
      </c>
      <c r="Q141" s="40" t="s">
        <v>84</v>
      </c>
      <c r="R141" s="40" t="s">
        <v>707</v>
      </c>
      <c r="S141" s="18">
        <v>0.6</v>
      </c>
      <c r="T141" s="40" t="s">
        <v>705</v>
      </c>
      <c r="U141" s="86">
        <v>45245</v>
      </c>
      <c r="V141" s="87">
        <v>45473</v>
      </c>
      <c r="W141" s="24">
        <v>45328</v>
      </c>
      <c r="X141" s="40" t="s">
        <v>868</v>
      </c>
      <c r="Y141" s="40">
        <v>1</v>
      </c>
      <c r="Z141" s="19">
        <f t="shared" si="12"/>
        <v>1</v>
      </c>
      <c r="AA141" s="20">
        <f t="shared" si="13"/>
        <v>1</v>
      </c>
      <c r="AB141" s="7" t="str">
        <f t="shared" si="14"/>
        <v>OK</v>
      </c>
      <c r="AC141" s="37" t="s">
        <v>888</v>
      </c>
      <c r="AD141" s="22" t="s">
        <v>47</v>
      </c>
      <c r="AE141" s="3"/>
      <c r="AF141" s="3"/>
      <c r="AG141" s="3"/>
    </row>
    <row r="142" spans="1:33" s="1" customFormat="1" ht="30" customHeight="1" x14ac:dyDescent="0.2">
      <c r="A142" s="16">
        <v>406</v>
      </c>
      <c r="B142" s="84">
        <v>45302</v>
      </c>
      <c r="C142" s="16" t="s">
        <v>48</v>
      </c>
      <c r="D142" s="16"/>
      <c r="E142" s="22" t="s">
        <v>667</v>
      </c>
      <c r="F142" s="84">
        <v>45212</v>
      </c>
      <c r="G142" s="52" t="s">
        <v>679</v>
      </c>
      <c r="H142" s="22" t="s">
        <v>42</v>
      </c>
      <c r="I142" s="88" t="s">
        <v>680</v>
      </c>
      <c r="J142" s="22" t="s">
        <v>681</v>
      </c>
      <c r="K142" s="22" t="s">
        <v>684</v>
      </c>
      <c r="L142" s="16">
        <v>1</v>
      </c>
      <c r="M142" s="16" t="s">
        <v>56</v>
      </c>
      <c r="N142" s="22" t="s">
        <v>407</v>
      </c>
      <c r="O142" s="22" t="s">
        <v>703</v>
      </c>
      <c r="P142" s="22" t="s">
        <v>407</v>
      </c>
      <c r="Q142" s="40" t="s">
        <v>84</v>
      </c>
      <c r="R142" s="40" t="s">
        <v>707</v>
      </c>
      <c r="S142" s="18">
        <v>0.6</v>
      </c>
      <c r="T142" s="40" t="s">
        <v>705</v>
      </c>
      <c r="U142" s="86">
        <v>45245</v>
      </c>
      <c r="V142" s="87">
        <v>45473</v>
      </c>
      <c r="W142" s="24">
        <v>45328</v>
      </c>
      <c r="X142" s="40" t="s">
        <v>868</v>
      </c>
      <c r="Y142" s="40">
        <v>1</v>
      </c>
      <c r="Z142" s="19">
        <f t="shared" si="12"/>
        <v>1</v>
      </c>
      <c r="AA142" s="20">
        <f t="shared" si="13"/>
        <v>1</v>
      </c>
      <c r="AB142" s="7" t="str">
        <f t="shared" si="14"/>
        <v>OK</v>
      </c>
      <c r="AC142" s="37" t="s">
        <v>947</v>
      </c>
      <c r="AD142" s="22" t="s">
        <v>47</v>
      </c>
      <c r="AE142" s="3"/>
      <c r="AF142" s="3"/>
      <c r="AG142" s="3"/>
    </row>
    <row r="143" spans="1:33" s="1" customFormat="1" ht="30" customHeight="1" x14ac:dyDescent="0.2">
      <c r="A143" s="16">
        <v>406</v>
      </c>
      <c r="B143" s="84">
        <v>45302</v>
      </c>
      <c r="C143" s="16" t="s">
        <v>48</v>
      </c>
      <c r="D143" s="16"/>
      <c r="E143" s="22" t="s">
        <v>667</v>
      </c>
      <c r="F143" s="84">
        <v>45212</v>
      </c>
      <c r="G143" s="52" t="s">
        <v>685</v>
      </c>
      <c r="H143" s="22" t="s">
        <v>42</v>
      </c>
      <c r="I143" s="88" t="s">
        <v>686</v>
      </c>
      <c r="J143" s="22" t="s">
        <v>687</v>
      </c>
      <c r="K143" s="22" t="s">
        <v>688</v>
      </c>
      <c r="L143" s="16">
        <v>1</v>
      </c>
      <c r="M143" s="16" t="s">
        <v>56</v>
      </c>
      <c r="N143" s="22" t="s">
        <v>407</v>
      </c>
      <c r="O143" s="22" t="s">
        <v>703</v>
      </c>
      <c r="P143" s="22" t="s">
        <v>407</v>
      </c>
      <c r="Q143" s="40" t="s">
        <v>708</v>
      </c>
      <c r="R143" s="40" t="s">
        <v>709</v>
      </c>
      <c r="S143" s="18">
        <v>0.6</v>
      </c>
      <c r="T143" s="40" t="s">
        <v>705</v>
      </c>
      <c r="U143" s="86">
        <v>45245</v>
      </c>
      <c r="V143" s="87">
        <v>45473</v>
      </c>
      <c r="W143" s="24">
        <v>45328</v>
      </c>
      <c r="X143" s="26" t="s">
        <v>869</v>
      </c>
      <c r="Y143" s="40">
        <v>0</v>
      </c>
      <c r="Z143" s="19">
        <f t="shared" si="12"/>
        <v>0</v>
      </c>
      <c r="AA143" s="20">
        <f t="shared" si="13"/>
        <v>0</v>
      </c>
      <c r="AB143" s="7" t="str">
        <f t="shared" si="14"/>
        <v>ROJO</v>
      </c>
      <c r="AC143" s="37" t="s">
        <v>948</v>
      </c>
      <c r="AD143" s="22" t="s">
        <v>47</v>
      </c>
      <c r="AE143" s="3"/>
      <c r="AF143" s="3"/>
      <c r="AG143" s="3"/>
    </row>
    <row r="144" spans="1:33" s="1" customFormat="1" ht="30" customHeight="1" x14ac:dyDescent="0.2">
      <c r="A144" s="16">
        <v>406</v>
      </c>
      <c r="B144" s="84">
        <v>45302</v>
      </c>
      <c r="C144" s="16" t="s">
        <v>48</v>
      </c>
      <c r="D144" s="16"/>
      <c r="E144" s="22" t="s">
        <v>667</v>
      </c>
      <c r="F144" s="84">
        <v>45212</v>
      </c>
      <c r="G144" s="52" t="s">
        <v>685</v>
      </c>
      <c r="H144" s="22" t="s">
        <v>42</v>
      </c>
      <c r="I144" s="88" t="s">
        <v>686</v>
      </c>
      <c r="J144" s="22" t="s">
        <v>687</v>
      </c>
      <c r="K144" s="22" t="s">
        <v>689</v>
      </c>
      <c r="L144" s="16">
        <v>1</v>
      </c>
      <c r="M144" s="16" t="s">
        <v>56</v>
      </c>
      <c r="N144" s="22" t="s">
        <v>407</v>
      </c>
      <c r="O144" s="22" t="s">
        <v>703</v>
      </c>
      <c r="P144" s="22" t="s">
        <v>407</v>
      </c>
      <c r="Q144" s="40" t="s">
        <v>84</v>
      </c>
      <c r="R144" s="40" t="s">
        <v>709</v>
      </c>
      <c r="S144" s="18">
        <v>0.6</v>
      </c>
      <c r="T144" s="40" t="s">
        <v>705</v>
      </c>
      <c r="U144" s="86">
        <v>45245</v>
      </c>
      <c r="V144" s="87">
        <v>45473</v>
      </c>
      <c r="W144" s="24">
        <v>45328</v>
      </c>
      <c r="X144" s="40" t="s">
        <v>870</v>
      </c>
      <c r="Y144" s="40">
        <v>1</v>
      </c>
      <c r="Z144" s="19">
        <f t="shared" si="12"/>
        <v>1</v>
      </c>
      <c r="AA144" s="20">
        <f t="shared" si="13"/>
        <v>1</v>
      </c>
      <c r="AB144" s="7" t="str">
        <f t="shared" si="14"/>
        <v>OK</v>
      </c>
      <c r="AC144" s="37" t="s">
        <v>949</v>
      </c>
      <c r="AD144" s="22" t="s">
        <v>47</v>
      </c>
      <c r="AE144" s="3"/>
      <c r="AF144" s="3"/>
      <c r="AG144" s="3"/>
    </row>
    <row r="145" spans="1:33" s="1" customFormat="1" ht="30" customHeight="1" x14ac:dyDescent="0.2">
      <c r="A145" s="16">
        <v>406</v>
      </c>
      <c r="B145" s="84">
        <v>45302</v>
      </c>
      <c r="C145" s="16" t="s">
        <v>48</v>
      </c>
      <c r="D145" s="16"/>
      <c r="E145" s="22" t="s">
        <v>667</v>
      </c>
      <c r="F145" s="84">
        <v>45212</v>
      </c>
      <c r="G145" s="52" t="s">
        <v>685</v>
      </c>
      <c r="H145" s="22" t="s">
        <v>42</v>
      </c>
      <c r="I145" s="88" t="s">
        <v>686</v>
      </c>
      <c r="J145" s="22" t="s">
        <v>687</v>
      </c>
      <c r="K145" s="22" t="s">
        <v>690</v>
      </c>
      <c r="L145" s="16">
        <v>1</v>
      </c>
      <c r="M145" s="16" t="s">
        <v>56</v>
      </c>
      <c r="N145" s="22" t="s">
        <v>407</v>
      </c>
      <c r="O145" s="22" t="s">
        <v>703</v>
      </c>
      <c r="P145" s="22" t="s">
        <v>407</v>
      </c>
      <c r="Q145" s="40" t="s">
        <v>708</v>
      </c>
      <c r="R145" s="40" t="s">
        <v>709</v>
      </c>
      <c r="S145" s="18">
        <v>0.6</v>
      </c>
      <c r="T145" s="40" t="s">
        <v>705</v>
      </c>
      <c r="U145" s="86">
        <v>45245</v>
      </c>
      <c r="V145" s="87">
        <v>45473</v>
      </c>
      <c r="W145" s="24">
        <v>45328</v>
      </c>
      <c r="X145" s="40" t="s">
        <v>871</v>
      </c>
      <c r="Y145" s="40">
        <v>0</v>
      </c>
      <c r="Z145" s="19">
        <f t="shared" si="12"/>
        <v>0</v>
      </c>
      <c r="AA145" s="20">
        <f t="shared" si="13"/>
        <v>0</v>
      </c>
      <c r="AB145" s="7" t="str">
        <f t="shared" si="14"/>
        <v>ROJO</v>
      </c>
      <c r="AC145" s="37" t="s">
        <v>950</v>
      </c>
      <c r="AD145" s="22" t="s">
        <v>47</v>
      </c>
      <c r="AE145" s="3"/>
      <c r="AF145" s="3"/>
      <c r="AG145" s="3"/>
    </row>
    <row r="146" spans="1:33" s="1" customFormat="1" ht="30" customHeight="1" x14ac:dyDescent="0.2">
      <c r="A146" s="16">
        <v>406</v>
      </c>
      <c r="B146" s="84">
        <v>45302</v>
      </c>
      <c r="C146" s="16" t="s">
        <v>48</v>
      </c>
      <c r="D146" s="16"/>
      <c r="E146" s="22" t="s">
        <v>667</v>
      </c>
      <c r="F146" s="84">
        <v>45212</v>
      </c>
      <c r="G146" s="52" t="s">
        <v>685</v>
      </c>
      <c r="H146" s="22" t="s">
        <v>42</v>
      </c>
      <c r="I146" s="88" t="s">
        <v>686</v>
      </c>
      <c r="J146" s="22" t="s">
        <v>687</v>
      </c>
      <c r="K146" s="22" t="s">
        <v>691</v>
      </c>
      <c r="L146" s="16">
        <v>1</v>
      </c>
      <c r="M146" s="16" t="s">
        <v>43</v>
      </c>
      <c r="N146" s="22" t="s">
        <v>407</v>
      </c>
      <c r="O146" s="22" t="s">
        <v>703</v>
      </c>
      <c r="P146" s="22" t="s">
        <v>407</v>
      </c>
      <c r="Q146" s="40" t="s">
        <v>708</v>
      </c>
      <c r="R146" s="40" t="s">
        <v>709</v>
      </c>
      <c r="S146" s="18">
        <v>0.6</v>
      </c>
      <c r="T146" s="40" t="s">
        <v>705</v>
      </c>
      <c r="U146" s="86">
        <v>45245</v>
      </c>
      <c r="V146" s="87">
        <v>45473</v>
      </c>
      <c r="W146" s="24">
        <v>45328</v>
      </c>
      <c r="X146" s="40" t="s">
        <v>872</v>
      </c>
      <c r="Y146" s="40">
        <v>0</v>
      </c>
      <c r="Z146" s="19">
        <f t="shared" si="12"/>
        <v>0</v>
      </c>
      <c r="AA146" s="20">
        <f t="shared" si="13"/>
        <v>0</v>
      </c>
      <c r="AB146" s="7" t="str">
        <f t="shared" si="14"/>
        <v>ROJO</v>
      </c>
      <c r="AC146" s="37" t="s">
        <v>951</v>
      </c>
      <c r="AD146" s="22" t="s">
        <v>47</v>
      </c>
      <c r="AE146" s="3"/>
      <c r="AF146" s="3"/>
      <c r="AG146" s="3"/>
    </row>
    <row r="147" spans="1:33" s="1" customFormat="1" ht="30" customHeight="1" x14ac:dyDescent="0.2">
      <c r="A147" s="16">
        <v>406</v>
      </c>
      <c r="B147" s="84">
        <v>45302</v>
      </c>
      <c r="C147" s="16" t="s">
        <v>48</v>
      </c>
      <c r="D147" s="16"/>
      <c r="E147" s="22" t="s">
        <v>667</v>
      </c>
      <c r="F147" s="84">
        <v>45212</v>
      </c>
      <c r="G147" s="52" t="s">
        <v>685</v>
      </c>
      <c r="H147" s="22" t="s">
        <v>42</v>
      </c>
      <c r="I147" s="88" t="s">
        <v>686</v>
      </c>
      <c r="J147" s="22" t="s">
        <v>687</v>
      </c>
      <c r="K147" s="22" t="s">
        <v>692</v>
      </c>
      <c r="L147" s="16">
        <v>1</v>
      </c>
      <c r="M147" s="16" t="s">
        <v>56</v>
      </c>
      <c r="N147" s="22" t="s">
        <v>407</v>
      </c>
      <c r="O147" s="22" t="s">
        <v>703</v>
      </c>
      <c r="P147" s="22" t="s">
        <v>407</v>
      </c>
      <c r="Q147" s="40" t="s">
        <v>84</v>
      </c>
      <c r="R147" s="40" t="s">
        <v>709</v>
      </c>
      <c r="S147" s="18">
        <v>0.6</v>
      </c>
      <c r="T147" s="40" t="s">
        <v>705</v>
      </c>
      <c r="U147" s="86">
        <v>45245</v>
      </c>
      <c r="V147" s="87">
        <v>45473</v>
      </c>
      <c r="W147" s="24">
        <v>45328</v>
      </c>
      <c r="X147" s="40" t="s">
        <v>873</v>
      </c>
      <c r="Y147" s="40">
        <v>0.3</v>
      </c>
      <c r="Z147" s="19">
        <f t="shared" si="12"/>
        <v>0.3</v>
      </c>
      <c r="AA147" s="20">
        <f t="shared" si="13"/>
        <v>0.5</v>
      </c>
      <c r="AB147" s="7" t="str">
        <f t="shared" si="14"/>
        <v>AMARILLO</v>
      </c>
      <c r="AC147" s="37" t="s">
        <v>889</v>
      </c>
      <c r="AD147" s="22" t="s">
        <v>47</v>
      </c>
      <c r="AE147" s="3"/>
      <c r="AF147" s="3"/>
      <c r="AG147" s="3"/>
    </row>
    <row r="148" spans="1:33" s="1" customFormat="1" ht="30" customHeight="1" x14ac:dyDescent="0.2">
      <c r="A148" s="16">
        <v>406</v>
      </c>
      <c r="B148" s="84">
        <v>45302</v>
      </c>
      <c r="C148" s="16" t="s">
        <v>48</v>
      </c>
      <c r="D148" s="16"/>
      <c r="E148" s="22" t="s">
        <v>693</v>
      </c>
      <c r="F148" s="84">
        <v>45212</v>
      </c>
      <c r="G148" s="52" t="s">
        <v>694</v>
      </c>
      <c r="H148" s="22" t="s">
        <v>42</v>
      </c>
      <c r="I148" s="88" t="s">
        <v>695</v>
      </c>
      <c r="J148" s="22" t="s">
        <v>696</v>
      </c>
      <c r="K148" s="22" t="s">
        <v>697</v>
      </c>
      <c r="L148" s="16">
        <v>1</v>
      </c>
      <c r="M148" s="16" t="s">
        <v>43</v>
      </c>
      <c r="N148" s="22" t="s">
        <v>407</v>
      </c>
      <c r="O148" s="22" t="s">
        <v>703</v>
      </c>
      <c r="P148" s="22" t="s">
        <v>407</v>
      </c>
      <c r="Q148" s="40" t="s">
        <v>84</v>
      </c>
      <c r="R148" s="40" t="s">
        <v>710</v>
      </c>
      <c r="S148" s="18">
        <v>0.6</v>
      </c>
      <c r="T148" s="40" t="s">
        <v>705</v>
      </c>
      <c r="U148" s="86">
        <v>45245</v>
      </c>
      <c r="V148" s="87">
        <v>45473</v>
      </c>
      <c r="W148" s="24">
        <v>45328</v>
      </c>
      <c r="X148" s="40" t="s">
        <v>874</v>
      </c>
      <c r="Y148" s="40">
        <v>1</v>
      </c>
      <c r="Z148" s="19">
        <f t="shared" si="12"/>
        <v>1</v>
      </c>
      <c r="AA148" s="20">
        <f t="shared" si="13"/>
        <v>1</v>
      </c>
      <c r="AB148" s="7" t="str">
        <f t="shared" si="14"/>
        <v>OK</v>
      </c>
      <c r="AC148" s="37" t="s">
        <v>952</v>
      </c>
      <c r="AD148" s="22" t="s">
        <v>47</v>
      </c>
      <c r="AE148" s="3"/>
      <c r="AF148" s="3"/>
      <c r="AG148" s="3"/>
    </row>
    <row r="149" spans="1:33" s="1" customFormat="1" ht="30" customHeight="1" x14ac:dyDescent="0.2">
      <c r="A149" s="16">
        <v>406</v>
      </c>
      <c r="B149" s="84">
        <v>45302</v>
      </c>
      <c r="C149" s="16" t="s">
        <v>48</v>
      </c>
      <c r="D149" s="16"/>
      <c r="E149" s="22" t="s">
        <v>693</v>
      </c>
      <c r="F149" s="84">
        <v>45212</v>
      </c>
      <c r="G149" s="52" t="s">
        <v>694</v>
      </c>
      <c r="H149" s="22" t="s">
        <v>42</v>
      </c>
      <c r="I149" s="88" t="s">
        <v>695</v>
      </c>
      <c r="J149" s="22" t="s">
        <v>696</v>
      </c>
      <c r="K149" s="22" t="s">
        <v>698</v>
      </c>
      <c r="L149" s="16">
        <v>1</v>
      </c>
      <c r="M149" s="16" t="s">
        <v>43</v>
      </c>
      <c r="N149" s="22" t="s">
        <v>407</v>
      </c>
      <c r="O149" s="22" t="s">
        <v>703</v>
      </c>
      <c r="P149" s="22" t="s">
        <v>407</v>
      </c>
      <c r="Q149" s="40" t="s">
        <v>84</v>
      </c>
      <c r="R149" s="40" t="s">
        <v>710</v>
      </c>
      <c r="S149" s="18">
        <v>0.6</v>
      </c>
      <c r="T149" s="40" t="s">
        <v>705</v>
      </c>
      <c r="U149" s="86">
        <v>45245</v>
      </c>
      <c r="V149" s="87">
        <v>45473</v>
      </c>
      <c r="W149" s="24">
        <v>45328</v>
      </c>
      <c r="X149" s="40" t="s">
        <v>875</v>
      </c>
      <c r="Y149" s="40">
        <v>1</v>
      </c>
      <c r="Z149" s="19">
        <f t="shared" si="12"/>
        <v>1</v>
      </c>
      <c r="AA149" s="20">
        <f t="shared" si="13"/>
        <v>1</v>
      </c>
      <c r="AB149" s="7" t="str">
        <f t="shared" si="14"/>
        <v>OK</v>
      </c>
      <c r="AC149" s="37" t="s">
        <v>953</v>
      </c>
      <c r="AD149" s="22" t="s">
        <v>47</v>
      </c>
      <c r="AE149" s="3"/>
      <c r="AF149" s="3"/>
      <c r="AG149" s="3"/>
    </row>
    <row r="150" spans="1:33" s="1" customFormat="1" ht="30" customHeight="1" x14ac:dyDescent="0.2">
      <c r="A150" s="16">
        <v>406</v>
      </c>
      <c r="B150" s="84">
        <v>45302</v>
      </c>
      <c r="C150" s="16" t="s">
        <v>48</v>
      </c>
      <c r="D150" s="16"/>
      <c r="E150" s="22" t="s">
        <v>693</v>
      </c>
      <c r="F150" s="84">
        <v>45212</v>
      </c>
      <c r="G150" s="52" t="s">
        <v>694</v>
      </c>
      <c r="H150" s="22" t="s">
        <v>42</v>
      </c>
      <c r="I150" s="88" t="s">
        <v>695</v>
      </c>
      <c r="J150" s="22" t="s">
        <v>696</v>
      </c>
      <c r="K150" s="22" t="s">
        <v>699</v>
      </c>
      <c r="L150" s="16">
        <v>1</v>
      </c>
      <c r="M150" s="16" t="s">
        <v>43</v>
      </c>
      <c r="N150" s="22" t="s">
        <v>407</v>
      </c>
      <c r="O150" s="22" t="s">
        <v>703</v>
      </c>
      <c r="P150" s="22" t="s">
        <v>407</v>
      </c>
      <c r="Q150" s="40" t="s">
        <v>84</v>
      </c>
      <c r="R150" s="40" t="s">
        <v>710</v>
      </c>
      <c r="S150" s="18">
        <v>0.6</v>
      </c>
      <c r="T150" s="40" t="s">
        <v>705</v>
      </c>
      <c r="U150" s="86">
        <v>45245</v>
      </c>
      <c r="V150" s="87">
        <v>45473</v>
      </c>
      <c r="W150" s="24">
        <v>45328</v>
      </c>
      <c r="X150" s="40" t="s">
        <v>876</v>
      </c>
      <c r="Y150" s="40">
        <v>0</v>
      </c>
      <c r="Z150" s="19">
        <f t="shared" si="12"/>
        <v>0</v>
      </c>
      <c r="AA150" s="20">
        <f t="shared" si="13"/>
        <v>0</v>
      </c>
      <c r="AB150" s="7" t="str">
        <f t="shared" si="14"/>
        <v>ROJO</v>
      </c>
      <c r="AC150" s="37" t="s">
        <v>950</v>
      </c>
      <c r="AD150" s="22" t="s">
        <v>47</v>
      </c>
      <c r="AE150" s="3"/>
      <c r="AF150" s="3"/>
      <c r="AG150" s="3"/>
    </row>
    <row r="151" spans="1:33" s="1" customFormat="1" ht="30" customHeight="1" x14ac:dyDescent="0.2">
      <c r="A151" s="16">
        <v>406</v>
      </c>
      <c r="B151" s="84">
        <v>45302</v>
      </c>
      <c r="C151" s="16" t="s">
        <v>48</v>
      </c>
      <c r="D151" s="16"/>
      <c r="E151" s="22" t="s">
        <v>693</v>
      </c>
      <c r="F151" s="84">
        <v>45212</v>
      </c>
      <c r="G151" s="52" t="s">
        <v>694</v>
      </c>
      <c r="H151" s="22" t="s">
        <v>42</v>
      </c>
      <c r="I151" s="88" t="s">
        <v>695</v>
      </c>
      <c r="J151" s="22" t="s">
        <v>696</v>
      </c>
      <c r="K151" s="22" t="s">
        <v>700</v>
      </c>
      <c r="L151" s="16">
        <v>1</v>
      </c>
      <c r="M151" s="16" t="s">
        <v>43</v>
      </c>
      <c r="N151" s="22" t="s">
        <v>407</v>
      </c>
      <c r="O151" s="22" t="s">
        <v>703</v>
      </c>
      <c r="P151" s="22" t="s">
        <v>407</v>
      </c>
      <c r="Q151" s="40" t="s">
        <v>84</v>
      </c>
      <c r="R151" s="40" t="s">
        <v>710</v>
      </c>
      <c r="S151" s="18">
        <v>0.6</v>
      </c>
      <c r="T151" s="40" t="s">
        <v>705</v>
      </c>
      <c r="U151" s="86">
        <v>45245</v>
      </c>
      <c r="V151" s="87">
        <v>45473</v>
      </c>
      <c r="W151" s="24">
        <v>45328</v>
      </c>
      <c r="X151" s="40" t="s">
        <v>877</v>
      </c>
      <c r="Y151" s="40">
        <v>0</v>
      </c>
      <c r="Z151" s="19">
        <f t="shared" si="12"/>
        <v>0</v>
      </c>
      <c r="AA151" s="20">
        <f t="shared" si="13"/>
        <v>0</v>
      </c>
      <c r="AB151" s="7" t="str">
        <f t="shared" si="14"/>
        <v>ROJO</v>
      </c>
      <c r="AC151" s="37" t="s">
        <v>950</v>
      </c>
      <c r="AD151" s="22" t="s">
        <v>47</v>
      </c>
      <c r="AE151" s="3"/>
      <c r="AF151" s="3"/>
      <c r="AG151" s="3"/>
    </row>
    <row r="152" spans="1:33" s="1" customFormat="1" ht="30" customHeight="1" x14ac:dyDescent="0.2">
      <c r="A152" s="16">
        <v>406</v>
      </c>
      <c r="B152" s="84">
        <v>45302</v>
      </c>
      <c r="C152" s="16" t="s">
        <v>48</v>
      </c>
      <c r="D152" s="16"/>
      <c r="E152" s="22" t="s">
        <v>693</v>
      </c>
      <c r="F152" s="84">
        <v>45212</v>
      </c>
      <c r="G152" s="52" t="s">
        <v>694</v>
      </c>
      <c r="H152" s="22" t="s">
        <v>42</v>
      </c>
      <c r="I152" s="88" t="s">
        <v>695</v>
      </c>
      <c r="J152" s="22" t="s">
        <v>696</v>
      </c>
      <c r="K152" s="22" t="s">
        <v>701</v>
      </c>
      <c r="L152" s="16">
        <v>1</v>
      </c>
      <c r="M152" s="16" t="s">
        <v>56</v>
      </c>
      <c r="N152" s="22" t="s">
        <v>407</v>
      </c>
      <c r="O152" s="22" t="s">
        <v>703</v>
      </c>
      <c r="P152" s="22" t="s">
        <v>407</v>
      </c>
      <c r="Q152" s="40" t="s">
        <v>84</v>
      </c>
      <c r="R152" s="40" t="s">
        <v>710</v>
      </c>
      <c r="S152" s="18">
        <v>0.6</v>
      </c>
      <c r="T152" s="40" t="s">
        <v>705</v>
      </c>
      <c r="U152" s="86">
        <v>45245</v>
      </c>
      <c r="V152" s="87">
        <v>45473</v>
      </c>
      <c r="W152" s="24">
        <v>45328</v>
      </c>
      <c r="X152" s="40" t="s">
        <v>878</v>
      </c>
      <c r="Y152" s="40">
        <v>0</v>
      </c>
      <c r="Z152" s="19">
        <f t="shared" si="12"/>
        <v>0</v>
      </c>
      <c r="AA152" s="20">
        <f t="shared" si="13"/>
        <v>0</v>
      </c>
      <c r="AB152" s="7" t="str">
        <f t="shared" si="14"/>
        <v>ROJO</v>
      </c>
      <c r="AC152" s="37" t="s">
        <v>950</v>
      </c>
      <c r="AD152" s="22" t="s">
        <v>47</v>
      </c>
      <c r="AE152" s="3"/>
      <c r="AF152" s="3"/>
      <c r="AG152" s="3"/>
    </row>
    <row r="153" spans="1:33" s="1" customFormat="1" ht="30" customHeight="1" x14ac:dyDescent="0.2">
      <c r="A153" s="16">
        <v>406</v>
      </c>
      <c r="B153" s="84">
        <v>45302</v>
      </c>
      <c r="C153" s="16" t="s">
        <v>48</v>
      </c>
      <c r="D153" s="16"/>
      <c r="E153" s="22" t="s">
        <v>693</v>
      </c>
      <c r="F153" s="84">
        <v>45212</v>
      </c>
      <c r="G153" s="52" t="s">
        <v>694</v>
      </c>
      <c r="H153" s="22" t="s">
        <v>42</v>
      </c>
      <c r="I153" s="88" t="s">
        <v>695</v>
      </c>
      <c r="J153" s="22" t="s">
        <v>696</v>
      </c>
      <c r="K153" s="22" t="s">
        <v>702</v>
      </c>
      <c r="L153" s="16">
        <v>1</v>
      </c>
      <c r="M153" s="16" t="s">
        <v>56</v>
      </c>
      <c r="N153" s="22" t="s">
        <v>407</v>
      </c>
      <c r="O153" s="22" t="s">
        <v>703</v>
      </c>
      <c r="P153" s="22" t="s">
        <v>407</v>
      </c>
      <c r="Q153" s="40" t="s">
        <v>84</v>
      </c>
      <c r="R153" s="40" t="s">
        <v>710</v>
      </c>
      <c r="S153" s="18">
        <v>0.6</v>
      </c>
      <c r="T153" s="40" t="s">
        <v>705</v>
      </c>
      <c r="U153" s="86">
        <v>45245</v>
      </c>
      <c r="V153" s="87">
        <v>45473</v>
      </c>
      <c r="W153" s="24">
        <v>45328</v>
      </c>
      <c r="X153" s="40" t="s">
        <v>879</v>
      </c>
      <c r="Y153" s="40">
        <v>1</v>
      </c>
      <c r="Z153" s="19">
        <f t="shared" si="12"/>
        <v>1</v>
      </c>
      <c r="AA153" s="20">
        <f t="shared" si="13"/>
        <v>1</v>
      </c>
      <c r="AB153" s="7" t="str">
        <f t="shared" si="14"/>
        <v>OK</v>
      </c>
      <c r="AC153" s="37" t="s">
        <v>954</v>
      </c>
      <c r="AD153" s="22" t="s">
        <v>47</v>
      </c>
      <c r="AE153" s="3"/>
      <c r="AF153" s="3"/>
      <c r="AG153" s="3"/>
    </row>
    <row r="154" spans="1:33" s="31" customFormat="1" x14ac:dyDescent="0.25">
      <c r="A154" s="32"/>
      <c r="D154" s="33"/>
      <c r="I154" s="34"/>
      <c r="J154" s="34"/>
      <c r="W154" s="35"/>
      <c r="X154" s="35"/>
      <c r="Y154" s="35"/>
      <c r="Z154" s="35"/>
      <c r="AA154" s="35"/>
      <c r="AB154" s="35"/>
      <c r="AC154" s="35"/>
      <c r="AD154" s="35"/>
      <c r="AE154" s="34"/>
      <c r="AF154" s="34"/>
      <c r="AG154" s="34"/>
    </row>
    <row r="1048495" spans="23:30" x14ac:dyDescent="0.25">
      <c r="W1048495" s="27"/>
      <c r="X1048495" s="27"/>
      <c r="Y1048495" s="27"/>
      <c r="Z1048495" s="27"/>
      <c r="AA1048495" s="27"/>
      <c r="AB1048495" s="27"/>
      <c r="AC1048495" s="27"/>
      <c r="AD1048495" s="27"/>
    </row>
  </sheetData>
  <autoFilter ref="A4:AG153"/>
  <phoneticPr fontId="14" type="noConversion"/>
  <conditionalFormatting sqref="AB5:AB153">
    <cfRule type="containsText" dxfId="2" priority="1045" operator="containsText" text="AMARILLO">
      <formula>NOT(ISERROR(SEARCH("AMARILLO",AB5)))</formula>
    </cfRule>
    <cfRule type="containsText" priority="1046" operator="containsText" text="AMARILLO">
      <formula>NOT(ISERROR(SEARCH("AMARILLO",AB5)))</formula>
    </cfRule>
    <cfRule type="containsText" dxfId="1" priority="1047" operator="containsText" text="ROJO">
      <formula>NOT(ISERROR(SEARCH("ROJO",AB5)))</formula>
    </cfRule>
    <cfRule type="containsText" dxfId="0" priority="1048" operator="containsText" text="OK">
      <formula>NOT(ISERROR(SEARCH("OK",AB5)))</formula>
    </cfRule>
  </conditionalFormatting>
  <dataValidations count="9">
    <dataValidation type="date" operator="greaterThan" allowBlank="1" showInputMessage="1" showErrorMessage="1" sqref="V30:V37 V7 V39:V54 V9 U22 F5:F7 B8 F9:F12 F30:F52 F55:F81 F131:F133 F135:F153 U136:U153 F83:F118">
      <formula1>36892</formula1>
    </dataValidation>
    <dataValidation type="date" operator="greaterThan" allowBlank="1" showInputMessage="1" showErrorMessage="1" error="Fecha debe ser posterior a la de inicio (Columna U)" sqref="V24:V25 V103 V100 V114:V117 V8 V10:V22 V28:V29 V38 V55:V74 V119:V153 V107:V111 V89:V97 V79:V86">
      <formula1>U8</formula1>
    </dataValidation>
    <dataValidation type="date" operator="greaterThan" allowBlank="1" showInputMessage="1" showErrorMessage="1" error="Fecha debe ser posterior a la del hallazgo (Columna E)" sqref="U24:U25 T64:U65 U79:U82 U5:U21 U30:U63 U66:U74 U119:U135">
      <formula1>D5</formula1>
    </dataValidation>
    <dataValidation type="date" operator="greaterThan" allowBlank="1" showInputMessage="1" showErrorMessage="1" error="Fecha debe ser posterior a la del hallazgo (Columna E)" sqref="U28:U29">
      <formula1>I28</formula1>
    </dataValidation>
    <dataValidation type="date" operator="greaterThan" allowBlank="1" showInputMessage="1" showErrorMessage="1" error="Fecha debe ser posterior a la del hallazgo (Columna E)" sqref="V104:V106 U114:U117 U100 V118 U103:U111 U89:U97 U83:U86">
      <formula1>F83</formula1>
    </dataValidation>
    <dataValidation type="date" operator="greaterThan" allowBlank="1" showInputMessage="1" showErrorMessage="1" prompt="Fecha debe ser posterior a la del hallazgo (Columna E)" sqref="U75:V75 U76:U78">
      <formula1>E75</formula1>
    </dataValidation>
    <dataValidation type="date" operator="greaterThan" allowBlank="1" showInputMessage="1" showErrorMessage="1" prompt="Fecha debe ser posterior a la de inicio (Columna U)" sqref="V76:V78">
      <formula1>U76</formula1>
    </dataValidation>
    <dataValidation type="date" operator="greaterThan" allowBlank="1" showInputMessage="1" showErrorMessage="1" error="Fecha debe ser posterior a la de inicio (Columna U)" sqref="V101:V102 V98:V99 V112:V113 V87:V88">
      <formula1>U88</formula1>
    </dataValidation>
    <dataValidation type="date" operator="greaterThan" allowBlank="1" showInputMessage="1" showErrorMessage="1" error="Fecha debe ser posterior a la del hallazgo (Columna E)" sqref="U98:U99 U87:U88 U112:U113 U101:U102">
      <formula1>F88</formula1>
    </dataValidation>
  </dataValidations>
  <pageMargins left="0.7" right="0.7" top="0.75" bottom="0.75" header="0.3" footer="0.3"/>
  <pageSetup paperSize="9" orientation="portrait" horizontalDpi="4294967294" verticalDpi="4294967294"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'\\172.16.92.9\Ruta de la Calidad\Users\BIBI\Downloads\[Copia de FOR-GI-04-01 Solicitud ACPM.xlsx]Datos'!#REF!</xm:f>
          </x14:formula1>
          <xm:sqref>S5:S6 O5:O6 M5:M6 C5:C6</xm:sqref>
        </x14:dataValidation>
        <x14:dataValidation type="list" allowBlank="1" showInputMessage="1" showErrorMessage="1">
          <x14:formula1>
            <xm:f>'C:\Users\ccaicedo\Downloads\[Copia de FOR-GI-04-01 Solicitud ACPM ---- (1).xlsx]Datos'!#REF!</xm:f>
          </x14:formula1>
          <xm:sqref>S61 S67 M67</xm:sqref>
        </x14:dataValidation>
        <x14:dataValidation type="list" allowBlank="1" showInputMessage="1" showErrorMessage="1">
          <x14:formula1>
            <xm:f>'C:\Users\ccaicedo\Downloads\[FOR-GI-04-01 Solicitud ACPM_Ajustado.xlsx]Datos'!#REF!</xm:f>
          </x14:formula1>
          <xm:sqref>S58 S60 S64:S65</xm:sqref>
        </x14:dataValidation>
        <x14:dataValidation type="list" allowBlank="1" showInputMessage="1" showErrorMessage="1">
          <x14:formula1>
            <xm:f>'C:\Users\ccaicedo\Downloads\[PLAN DE MEJORAMIENTO VF1 2023 revisado mmpdic con ajuste fechas.xlsx]Datos'!#REF!</xm:f>
          </x14:formula1>
          <xm:sqref>M69 M57 S57 S69</xm:sqref>
        </x14:dataValidation>
        <x14:dataValidation type="list" allowBlank="1" showInputMessage="1" showErrorMessage="1">
          <x14:formula1>
            <xm:f>'C:\Users\ccaicedo\Downloads\[FOR-GI-04-01 Solicitud ACPM - Contratación Directa.xlsx]Datos'!#REF!</xm:f>
          </x14:formula1>
          <xm:sqref>H59 H62:H63 M59 M62:M63 S59 S62:S63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27439E3572CC499F93AB6FA820E0EB" ma:contentTypeVersion="19" ma:contentTypeDescription="Crear nuevo documento." ma:contentTypeScope="" ma:versionID="ff16819115c2147206a485957a687340">
  <xsd:schema xmlns:xsd="http://www.w3.org/2001/XMLSchema" xmlns:xs="http://www.w3.org/2001/XMLSchema" xmlns:p="http://schemas.microsoft.com/office/2006/metadata/properties" xmlns:ns1="http://schemas.microsoft.com/sharepoint/v3" xmlns:ns2="7cdfca83-3a27-4d1e-95da-8ca01850ddbe" xmlns:ns3="d41bea9d-4be0-4f4a-bc88-811cf6c3ef7c" targetNamespace="http://schemas.microsoft.com/office/2006/metadata/properties" ma:root="true" ma:fieldsID="298168858b58ffbdcdb9a435412e34a3" ns1:_="" ns2:_="" ns3:_="">
    <xsd:import namespace="http://schemas.microsoft.com/sharepoint/v3"/>
    <xsd:import namespace="7cdfca83-3a27-4d1e-95da-8ca01850ddbe"/>
    <xsd:import namespace="d41bea9d-4be0-4f4a-bc88-811cf6c3ef7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1:_ip_UnifiedCompliancePolicyProperties" minOccurs="0"/>
                <xsd:element ref="ns1:_ip_UnifiedCompliancePolicyUIAc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Propiedades de la Directiva de cumplimiento unificado" ma:hidden="true" ma:internalName="_ip_UnifiedCompliancePolicyProperties">
      <xsd:simpleType>
        <xsd:restriction base="dms:Note"/>
      </xsd:simpleType>
    </xsd:element>
    <xsd:element name="_ip_UnifiedCompliancePolicyUIAction" ma:index="25"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dfca83-3a27-4d1e-95da-8ca01850ddb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3396ac62-ad97-41ee-8e6a-1179bde5502e}" ma:internalName="TaxCatchAll" ma:showField="CatchAllData" ma:web="7cdfca83-3a27-4d1e-95da-8ca01850ddb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41bea9d-4be0-4f4a-bc88-811cf6c3ef7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01f8420-bb92-4e25-a85f-5fdb7c6e6f4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cdfca83-3a27-4d1e-95da-8ca01850ddbe" xsi:nil="true"/>
    <lcf76f155ced4ddcb4097134ff3c332f xmlns="d41bea9d-4be0-4f4a-bc88-811cf6c3ef7c">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FD99A8FB-9E7A-4260-A0C0-0852FFFEF63D}">
  <ds:schemaRefs>
    <ds:schemaRef ds:uri="http://schemas.microsoft.com/sharepoint/v3/contenttype/forms"/>
  </ds:schemaRefs>
</ds:datastoreItem>
</file>

<file path=customXml/itemProps2.xml><?xml version="1.0" encoding="utf-8"?>
<ds:datastoreItem xmlns:ds="http://schemas.openxmlformats.org/officeDocument/2006/customXml" ds:itemID="{2DAF9BC0-0CC6-4112-94B2-5F8EE4483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cdfca83-3a27-4d1e-95da-8ca01850ddbe"/>
    <ds:schemaRef ds:uri="d41bea9d-4be0-4f4a-bc88-811cf6c3ef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34569E-9007-420A-8438-A5A645EDB3D4}">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 ds:uri="d41bea9d-4be0-4f4a-bc88-811cf6c3ef7c"/>
    <ds:schemaRef ds:uri="7cdfca83-3a27-4d1e-95da-8ca01850ddbe"/>
    <ds:schemaRef ds:uri="http://schemas.openxmlformats.org/package/2006/metadata/core-properties"/>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Camilo Andres Caicedo Estrada</cp:lastModifiedBy>
  <cp:revision/>
  <dcterms:created xsi:type="dcterms:W3CDTF">2020-10-26T16:23:34Z</dcterms:created>
  <dcterms:modified xsi:type="dcterms:W3CDTF">2024-02-14T16:44:11Z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0x0101008227439E3572CC499F93AB6FA820E0EB</vt:lpwstr>
  </property>
</Properties>
</file>