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20\DICIEMBRE 2020\"/>
    </mc:Choice>
  </mc:AlternateContent>
  <xr:revisionPtr revIDLastSave="0" documentId="8_{B77CC349-A01C-4E28-A4AB-AF114319DB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3" i="6" l="1"/>
  <c r="D106" i="6"/>
  <c r="C147" i="7" l="1"/>
  <c r="D64" i="7"/>
  <c r="D53" i="7"/>
  <c r="D36" i="7"/>
  <c r="D30" i="7"/>
  <c r="F27" i="7" s="1"/>
  <c r="D18" i="7"/>
  <c r="D25" i="7"/>
  <c r="B147" i="7"/>
  <c r="D135" i="7"/>
  <c r="D125" i="7"/>
  <c r="D122" i="7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G27" i="7" s="1"/>
  <c r="F28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90" i="6"/>
  <c r="D193" i="6"/>
  <c r="D190" i="6" s="1"/>
  <c r="D167" i="6"/>
  <c r="D155" i="6"/>
  <c r="K142" i="6"/>
  <c r="K133" i="6"/>
  <c r="D129" i="6"/>
  <c r="K128" i="6"/>
  <c r="K123" i="6"/>
  <c r="D121" i="6"/>
  <c r="D120" i="6"/>
  <c r="D119" i="6"/>
  <c r="D109" i="6" s="1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D42" i="6"/>
  <c r="K32" i="6"/>
  <c r="D32" i="6"/>
  <c r="K22" i="6"/>
  <c r="D22" i="6"/>
  <c r="K14" i="6"/>
  <c r="D14" i="6"/>
  <c r="A2" i="6"/>
  <c r="D129" i="7" l="1"/>
  <c r="D90" i="6"/>
  <c r="D68" i="6"/>
  <c r="M68" i="6" s="1"/>
  <c r="K82" i="6"/>
  <c r="D51" i="7"/>
  <c r="K12" i="6"/>
  <c r="F63" i="7"/>
  <c r="D12" i="7"/>
  <c r="F14" i="7"/>
  <c r="G13" i="7"/>
  <c r="G10" i="7" s="1"/>
  <c r="D88" i="6"/>
  <c r="K150" i="6" l="1"/>
  <c r="D12" i="6"/>
  <c r="D187" i="6" s="1"/>
  <c r="D10" i="7"/>
  <c r="F10" i="7" l="1"/>
  <c r="D119" i="7"/>
  <c r="D132" i="7" s="1"/>
  <c r="K160" i="6" s="1"/>
  <c r="K156" i="6" l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<sst xmlns="http://schemas.openxmlformats.org/spreadsheetml/2006/main" count="356" uniqueCount="260">
  <si>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</si>
  <si>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</si>
  <si>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</si>
  <si>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</si>
  <si>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</si>
  <si>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</si>
  <si>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</si>
  <si>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</si>
  <si>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</si>
  <si>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</si>
  <si>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</si>
  <si>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</si>
  <si>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</si>
  <si>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</si>
  <si>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</si>
  <si>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</si>
  <si>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</si>
  <si>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</si>
  <si>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</si>
  <si>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</si>
  <si>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</si>
  <si>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</si>
  <si>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</si>
  <si>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</si>
  <si>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</si>
  <si>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</si>
  <si>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</si>
  <si>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</si>
  <si>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</si>
  <si>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</si>
  <si>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</si>
  <si>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</si>
  <si>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</si>
  <si>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</si>
  <si>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</si>
  <si>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</si>
  <si>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</si>
  <si>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</si>
  <si>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</si>
  <si>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</si>
  <si>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</si>
  <si>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</si>
  <si>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</si>
  <si>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</si>
  <si>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</si>
  <si>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</si>
  <si>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</si>
  <si>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</si>
  <si>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</si>
  <si>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</si>
  <si>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</si>
  <si>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</si>
  <si>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</si>
  <si>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</si>
  <si>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</si>
  <si>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</si>
  <si>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</si>
  <si>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</si>
  <si>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</si>
  <si>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</si>
  <si>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</si>
  <si>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</si>
  <si>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</si>
  <si>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</si>
  <si>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</si>
  <si>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</si>
  <si>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</si>
  <si>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</si>
  <si>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</si>
  <si>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</si>
  <si>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</si>
  <si>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</si>
  <si>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</si>
  <si>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</si>
  <si>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</si>
  <si>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</si>
  <si>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</si>
  <si>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</si>
  <si>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</si>
  <si>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</si>
  <si>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</si>
  <si>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</si>
  <si>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</si>
  <si>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</si>
  <si>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</si>
  <si>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</si>
  <si>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</si>
  <si>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</si>
  <si>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</si>
  <si>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</si>
  <si>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</si>
  <si>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</si>
  <si>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</si>
  <si>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</si>
  <si>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</si>
  <si>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</si>
  <si>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</si>
  <si>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</si>
  <si>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</si>
  <si>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</si>
  <si>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</si>
  <si>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</si>
  <si>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</si>
  <si>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</si>
  <si>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</si>
  <si>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</si>
  <si>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</si>
  <si>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</si>
  <si>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</si>
  <si>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</si>
  <si>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</si>
  <si>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</si>
  <si>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</si>
  <si>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</si>
  <si>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</si>
  <si>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</si>
  <si>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</si>
  <si>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</si>
  <si>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</si>
  <si>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</si>
  <si>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</si>
  <si>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</si>
  <si>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</si>
  <si>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</si>
  <si>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</si>
  <si>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</si>
  <si>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</si>
  <si>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</si>
  <si>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</si>
  <si>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</si>
  <si>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</si>
  <si>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</si>
  <si>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</si>
  <si>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</si>
  <si>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</si>
  <si>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</si>
  <si>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</si>
  <si>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</si>
  <si>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</si>
  <si>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</si>
  <si>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</si>
  <si>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</si>
  <si>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</si>
  <si>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</si>
  <si>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</si>
  <si>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</si>
  <si>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</si>
  <si>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</si>
  <si>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</si>
  <si>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</si>
  <si>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</si>
  <si>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</si>
  <si>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</si>
  <si>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</si>
  <si>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</si>
  <si>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</si>
  <si>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</si>
  <si>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</si>
  <si>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</si>
  <si>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</si>
  <si>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</si>
  <si>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</si>
  <si>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</si>
  <si>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</si>
  <si>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</si>
  <si>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</si>
  <si>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</si>
  <si>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</si>
  <si>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</si>
  <si>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</si>
  <si>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</si>
  <si>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</si>
  <si>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</si>
  <si>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</si>
  <si>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</si>
  <si>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</si>
  <si>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</si>
  <si>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</si>
  <si>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</si>
  <si>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</si>
  <si>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</si>
  <si>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</si>
  <si>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</si>
  <si>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</si>
  <si>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</si>
  <si>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</si>
  <si>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</si>
  <si>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</si>
  <si>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</si>
  <si>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</si>
  <si>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</si>
  <si>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</si>
  <si>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</si>
  <si>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</si>
  <si>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</si>
  <si>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</si>
  <si>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</si>
  <si>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</si>
  <si>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</si>
  <si>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</si>
  <si>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</si>
  <si>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</si>
  <si>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</si>
  <si>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</si>
  <si>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</si>
  <si>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</si>
  <si>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</si>
  <si>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</si>
  <si>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</si>
  <si>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</si>
  <si>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</si>
  <si>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</si>
  <si>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</si>
  <si>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</si>
  <si>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</si>
  <si>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</si>
  <si>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</si>
  <si>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</si>
  <si>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</si>
  <si>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</si>
  <si>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</si>
  <si>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</si>
  <si>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</si>
  <si>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</si>
  <si>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</si>
  <si>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</si>
  <si>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</si>
  <si>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</si>
  <si>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</si>
  <si>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</si>
  <si>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</si>
  <si>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</si>
  <si>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</si>
  <si>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</si>
  <si>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</si>
  <si>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</si>
  <si>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</si>
  <si>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</si>
  <si>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</si>
  <si>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</si>
  <si>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</si>
  <si>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</si>
  <si>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</si>
  <si>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</si>
  <si>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</si>
  <si>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</si>
  <si>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</si>
  <si>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</si>
  <si>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</si>
  <si>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</si>
  <si>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</si>
  <si>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</si>
  <si>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</si>
  <si>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</si>
  <si>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DIEGO ANDRES MORENO BEDOYA</t>
  </si>
  <si>
    <t>DIANA MIREYA PARRA CARDONA</t>
  </si>
  <si>
    <t>DETERIRO DE INVERSIONES</t>
  </si>
  <si>
    <t>A OCTUBRE 31 DE 2020</t>
  </si>
  <si>
    <t>DEL 01 DE  ENERO AL 31 DE OCTUBRE DE 2020</t>
  </si>
  <si>
    <t xml:space="preserve">   Subdirectora de Gestion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</si>
</sst>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3" fontId="15" fillId="0" borderId="0" xfId="3" applyNumberFormat="1" applyFont="1" applyFill="1" applyBorder="1" applyProtection="1">
      <protection locked="0"/>
    </xf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 xr:uid="{00000000-0005-0000-0000-000001000000}"/>
    <cellStyle name="Normal 2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72"/>
  <sheetViews>
    <sheetView tabSelected="1" topLeftCell="A73" zoomScale="50" zoomScaleNormal="50" zoomScalePageLayoutView="40" workbookViewId="0">
      <selection activeCell="B37" sqref="B37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253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257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6"/>
      <c r="E10" s="27"/>
      <c r="F10" s="27"/>
      <c r="G10" s="33"/>
      <c r="H10" s="32">
        <v>2</v>
      </c>
      <c r="I10" s="32" t="s">
        <v>71</v>
      </c>
      <c r="J10" s="32"/>
      <c r="K10" s="206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8968808146.2399998</v>
      </c>
      <c r="E12" s="27"/>
      <c r="F12" s="27"/>
      <c r="G12" s="38"/>
      <c r="H12" s="32"/>
      <c r="I12" s="32" t="s">
        <v>167</v>
      </c>
      <c r="J12" s="32"/>
      <c r="K12" s="39">
        <f>+K14+K32+K54+K63+K74</f>
        <v>26154877010.049999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2400000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2400000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hidden="1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hidden="1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hidden="1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hidden="1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hidden="1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hidden="1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hidden="1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hidden="1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411495739.24000001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6149223148.8699999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5997260581.8699999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411495739.24000001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0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151962567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/>
      <c r="I42" s="53"/>
      <c r="J42" s="62"/>
      <c r="K42" s="55"/>
      <c r="L42" s="27"/>
      <c r="O42" s="27"/>
    </row>
    <row r="43" spans="1:15" s="60" customFormat="1" ht="27" hidden="1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hidden="1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hidden="1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hidden="1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hidden="1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hidden="1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hidden="1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hidden="1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hidden="1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/>
      <c r="I51" s="53"/>
      <c r="K51" s="55"/>
      <c r="L51" s="27"/>
    </row>
    <row r="52" spans="1:13" ht="27" hidden="1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8529395582</v>
      </c>
      <c r="L54" s="27"/>
      <c r="M54" s="177"/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8529395582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10133663458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243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10133663458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247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8554912407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9835616569.4699993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113111191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6602398671</v>
      </c>
      <c r="E72" s="27"/>
      <c r="F72" s="27"/>
      <c r="G72" s="49"/>
      <c r="J72" s="62"/>
      <c r="L72" s="27"/>
    </row>
    <row r="73" spans="1:13" ht="27" customHeight="1" x14ac:dyDescent="0.4">
      <c r="A73" s="53">
        <v>1906</v>
      </c>
      <c r="B73" s="53" t="s">
        <v>25</v>
      </c>
      <c r="C73" s="54"/>
      <c r="D73" s="77">
        <v>1839402545</v>
      </c>
      <c r="E73" s="27"/>
      <c r="F73" s="27"/>
      <c r="G73" s="49"/>
      <c r="J73" s="62"/>
      <c r="L73" s="27"/>
    </row>
    <row r="74" spans="1:13" ht="27" customHeight="1" x14ac:dyDescent="0.4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1342594821.1800001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1342594821.1800001</v>
      </c>
      <c r="L77" s="27"/>
    </row>
    <row r="78" spans="1:13" ht="27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4819206869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61893025296.020004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40182625.509999998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f>-D105</f>
        <v>-40182625.509999998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hidden="1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hidden="1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hidden="1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hidden="1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hidden="1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hidden="1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hidden="1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hidden="1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hidden="1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hidden="1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hidden="1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hidden="1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4819206869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4819206869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60612321133.550003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108207568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1489484861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689517739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247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599930477.96000004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0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16113650112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2243183734.4899998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11047929954.99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50765616375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1081591959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244</v>
      </c>
      <c r="C149" s="54"/>
      <c r="D149" s="57">
        <v>-23666460321.889999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245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30974083879.049999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39887749563.589996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73254783915.270004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-25206149246.32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-8160885105.3600073</v>
      </c>
      <c r="L160" s="27"/>
    </row>
    <row r="161" spans="1:12" ht="27" hidden="1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hidden="1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hidden="1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hidden="1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248</v>
      </c>
      <c r="J164" s="54"/>
      <c r="K164" s="55">
        <v>0</v>
      </c>
      <c r="L164" s="27"/>
    </row>
    <row r="165" spans="1:12" ht="27" hidden="1" customHeight="1" x14ac:dyDescent="0.4">
      <c r="A165" s="53">
        <v>1785</v>
      </c>
      <c r="B165" s="53" t="s">
        <v>246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1280704162.47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39887749563.589996</v>
      </c>
      <c r="L168" s="27"/>
    </row>
    <row r="169" spans="1:12" ht="27" hidden="1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hidden="1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hidden="1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hidden="1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hidden="1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hidden="1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hidden="1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hidden="1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hidden="1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hidden="1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hidden="1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hidden="1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hidden="1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thickTop="1" x14ac:dyDescent="0.4">
      <c r="A182" s="53">
        <v>1970</v>
      </c>
      <c r="B182" s="72" t="s">
        <v>68</v>
      </c>
      <c r="C182" s="81"/>
      <c r="D182" s="77">
        <v>1884588878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-603884715.52999997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70861833442.26001</v>
      </c>
      <c r="E187" s="27"/>
      <c r="F187" s="27"/>
      <c r="G187" s="57"/>
      <c r="H187" s="111"/>
      <c r="I187" s="92" t="s">
        <v>207</v>
      </c>
      <c r="J187" s="93"/>
      <c r="K187" s="94">
        <f>+K150+K168</f>
        <v>70861833442.639999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-0.3799896240234375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8484427366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283582157.57999998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-283582157.57999998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-8484427366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10" t="s">
        <v>254</v>
      </c>
      <c r="C198" s="210"/>
      <c r="D198" s="38"/>
      <c r="E198" s="27"/>
      <c r="F198" s="211" t="s">
        <v>255</v>
      </c>
      <c r="G198" s="211"/>
      <c r="H198" s="211"/>
      <c r="I198" s="211"/>
      <c r="J198" s="125" t="s">
        <v>210</v>
      </c>
      <c r="K198" s="125"/>
      <c r="L198" s="125"/>
      <c r="N198" s="89"/>
    </row>
    <row r="199" spans="1:16" s="60" customFormat="1" ht="27" customHeight="1" x14ac:dyDescent="0.4">
      <c r="A199" s="119"/>
      <c r="B199" s="212" t="s">
        <v>252</v>
      </c>
      <c r="C199" s="212"/>
      <c r="D199" s="121"/>
      <c r="E199" s="27"/>
      <c r="F199" s="213" t="s">
        <v>211</v>
      </c>
      <c r="G199" s="213"/>
      <c r="H199" s="213"/>
      <c r="I199" s="213"/>
      <c r="J199" s="126" t="s">
        <v>212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09"/>
      <c r="B205" s="209"/>
      <c r="C205" s="209"/>
      <c r="D205" s="209"/>
      <c r="E205" s="27"/>
      <c r="F205" s="27"/>
      <c r="G205" s="132"/>
      <c r="H205" s="133"/>
      <c r="I205" s="214"/>
      <c r="J205" s="214"/>
      <c r="K205" s="214"/>
      <c r="L205" s="27"/>
      <c r="M205" s="98"/>
      <c r="N205" s="98"/>
      <c r="O205" s="98"/>
      <c r="P205" s="98"/>
    </row>
    <row r="206" spans="1:16" s="98" customFormat="1" ht="27" customHeight="1" x14ac:dyDescent="0.4">
      <c r="A206" s="209"/>
      <c r="B206" s="209"/>
      <c r="C206" s="209"/>
      <c r="D206" s="209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09"/>
      <c r="B207" s="209"/>
      <c r="C207" s="209"/>
      <c r="D207" s="209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 xr:uid="{00000000-0009-0000-0000-000000000000}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3"/>
  <sheetViews>
    <sheetView topLeftCell="A108" zoomScale="40" zoomScaleNormal="40" workbookViewId="0">
      <selection activeCell="C147" sqref="C147:E147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250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258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213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214</v>
      </c>
      <c r="C10" s="157"/>
      <c r="D10" s="37">
        <f>+D12+D18+D25+D30+D36</f>
        <v>88350784005</v>
      </c>
      <c r="E10" s="159"/>
      <c r="F10" s="159">
        <f>SUM(D10:D10)</f>
        <v>88350784005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5">
        <f>SUM(D14:D16)</f>
        <v>3706741510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3706741510</v>
      </c>
      <c r="E15" s="159"/>
      <c r="F15" s="159">
        <f>SUM(D15:D15)</f>
        <v>3706741510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hidden="1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hidden="1" customHeight="1" x14ac:dyDescent="0.4">
      <c r="A20" s="53">
        <v>4305</v>
      </c>
      <c r="B20" s="53" t="s">
        <v>126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hidden="1" customHeight="1" x14ac:dyDescent="0.4">
      <c r="A21" s="53">
        <v>4360</v>
      </c>
      <c r="B21" s="72" t="s">
        <v>124</v>
      </c>
      <c r="C21" s="53"/>
      <c r="D21" s="77">
        <v>0</v>
      </c>
      <c r="E21" s="159"/>
      <c r="F21" s="159"/>
      <c r="G21" s="77"/>
    </row>
    <row r="22" spans="1:7" s="98" customFormat="1" ht="27" hidden="1" customHeight="1" x14ac:dyDescent="0.4">
      <c r="A22" s="53">
        <v>4390</v>
      </c>
      <c r="B22" s="72" t="s">
        <v>125</v>
      </c>
      <c r="C22" s="53"/>
      <c r="D22" s="77">
        <v>0</v>
      </c>
      <c r="E22" s="159"/>
      <c r="F22" s="159"/>
      <c r="G22" s="77"/>
    </row>
    <row r="23" spans="1:7" s="101" customFormat="1" ht="27" hidden="1" customHeight="1" x14ac:dyDescent="0.4">
      <c r="A23" s="53">
        <v>4395</v>
      </c>
      <c r="B23" s="53" t="s">
        <v>159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215</v>
      </c>
      <c r="C25" s="47"/>
      <c r="D25" s="48">
        <f>SUM(D27:D27)</f>
        <v>85937174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customHeight="1" x14ac:dyDescent="0.4">
      <c r="A27" s="53">
        <v>4428</v>
      </c>
      <c r="B27" s="53" t="s">
        <v>216</v>
      </c>
      <c r="C27" s="53"/>
      <c r="D27" s="77">
        <v>85937174</v>
      </c>
      <c r="E27" s="159"/>
      <c r="F27" s="159">
        <f>SUM(D30:D30)</f>
        <v>84558105321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84558105321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84277359472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30681350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132</v>
      </c>
      <c r="C34" s="53"/>
      <c r="D34" s="77">
        <v>250064499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217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hidden="1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hidden="1" customHeight="1" x14ac:dyDescent="0.4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hidden="1" customHeight="1" x14ac:dyDescent="0.4">
      <c r="A39" s="53" t="s">
        <v>218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hidden="1" customHeight="1" x14ac:dyDescent="0.4">
      <c r="A40" s="53"/>
      <c r="B40" s="53"/>
      <c r="C40" s="53"/>
      <c r="D40" s="77"/>
      <c r="F40" s="159"/>
      <c r="G40" s="167"/>
    </row>
    <row r="41" spans="1:7" s="166" customFormat="1" ht="27" hidden="1" customHeight="1" x14ac:dyDescent="0.4">
      <c r="A41" s="53">
        <v>4819</v>
      </c>
      <c r="B41" s="53" t="s">
        <v>155</v>
      </c>
      <c r="C41" s="53"/>
      <c r="D41" s="207">
        <v>0</v>
      </c>
      <c r="F41" s="159"/>
      <c r="G41" s="167"/>
    </row>
    <row r="42" spans="1:7" s="166" customFormat="1" ht="27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219</v>
      </c>
      <c r="C43" s="157"/>
      <c r="D43" s="159">
        <f>+D45</f>
        <v>0</v>
      </c>
      <c r="F43" s="159"/>
      <c r="G43" s="167"/>
    </row>
    <row r="44" spans="1:7" s="166" customFormat="1" ht="27" customHeight="1" x14ac:dyDescent="0.4">
      <c r="A44" s="168"/>
      <c r="B44" s="169"/>
      <c r="C44" s="170"/>
      <c r="D44" s="171"/>
      <c r="F44" s="159"/>
      <c r="G44" s="167"/>
    </row>
    <row r="45" spans="1:7" s="109" customFormat="1" ht="27" customHeight="1" x14ac:dyDescent="0.35">
      <c r="A45" s="172">
        <v>63</v>
      </c>
      <c r="B45" s="172" t="s">
        <v>220</v>
      </c>
      <c r="C45" s="47"/>
      <c r="D45" s="48">
        <f>SUM(D47:D48)</f>
        <v>0</v>
      </c>
      <c r="E45" s="173"/>
      <c r="F45" s="173"/>
      <c r="G45" s="77"/>
    </row>
    <row r="46" spans="1:7" s="109" customFormat="1" ht="27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customHeight="1" x14ac:dyDescent="0.3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customHeight="1" x14ac:dyDescent="0.3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154</v>
      </c>
      <c r="C51" s="157"/>
      <c r="D51" s="37">
        <f>+D53+D64+D73+D87+D92+D104+D110</f>
        <v>97741935264.070007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6">
        <f>SUM(D55:D62)</f>
        <v>77274954822.630005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27824313806.029999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23040785.739999998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10211797767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1699348200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10871610991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2626849342.48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v>24017993930.380001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hidden="1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hidden="1" customHeight="1" x14ac:dyDescent="0.4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hidden="1" customHeight="1" x14ac:dyDescent="0.4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hidden="1" customHeight="1" x14ac:dyDescent="0.4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hidden="1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hidden="1" customHeight="1" x14ac:dyDescent="0.4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hidden="1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6">
        <f>SUM(D75:D86)</f>
        <v>16237991883.869999</v>
      </c>
      <c r="E73" s="159"/>
      <c r="F73" s="159"/>
      <c r="G73" s="114"/>
    </row>
    <row r="74" spans="1:7" s="101" customFormat="1" ht="27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hidden="1" customHeight="1" x14ac:dyDescent="0.4">
      <c r="A75" s="53">
        <v>5302</v>
      </c>
      <c r="B75" s="53" t="s">
        <v>221</v>
      </c>
      <c r="C75" s="53"/>
      <c r="D75" s="77">
        <v>0</v>
      </c>
      <c r="E75" s="159"/>
      <c r="F75" s="159"/>
      <c r="G75" s="114"/>
    </row>
    <row r="76" spans="1:7" s="101" customFormat="1" ht="27" hidden="1" customHeight="1" x14ac:dyDescent="0.4">
      <c r="A76" s="53">
        <v>5304</v>
      </c>
      <c r="B76" s="53" t="s">
        <v>222</v>
      </c>
      <c r="C76" s="53"/>
      <c r="D76" s="77">
        <v>0</v>
      </c>
      <c r="E76" s="159"/>
      <c r="F76" s="159"/>
      <c r="G76" s="114"/>
    </row>
    <row r="77" spans="1:7" s="101" customFormat="1" ht="25.5" hidden="1" customHeight="1" x14ac:dyDescent="0.4">
      <c r="A77" s="53">
        <v>5307</v>
      </c>
      <c r="B77" s="53" t="s">
        <v>223</v>
      </c>
      <c r="C77" s="53"/>
      <c r="D77" s="77">
        <v>0</v>
      </c>
      <c r="E77" s="159"/>
      <c r="F77" s="159">
        <v>1</v>
      </c>
      <c r="G77" s="180"/>
    </row>
    <row r="78" spans="1:7" s="101" customFormat="1" ht="25.5" hidden="1" customHeight="1" x14ac:dyDescent="0.4">
      <c r="A78" s="53">
        <v>5309</v>
      </c>
      <c r="B78" s="53" t="s">
        <v>224</v>
      </c>
      <c r="C78" s="53"/>
      <c r="D78" s="77">
        <v>0</v>
      </c>
      <c r="E78" s="159"/>
      <c r="F78" s="159"/>
      <c r="G78" s="180"/>
    </row>
    <row r="79" spans="1:7" s="101" customFormat="1" ht="27" hidden="1" customHeight="1" x14ac:dyDescent="0.4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hidden="1" customHeight="1" x14ac:dyDescent="0.4">
      <c r="A80" s="53">
        <v>5317</v>
      </c>
      <c r="B80" s="53" t="s">
        <v>106</v>
      </c>
      <c r="C80" s="53"/>
      <c r="D80" s="77">
        <v>0</v>
      </c>
      <c r="E80" s="159"/>
      <c r="F80" s="159"/>
      <c r="G80" s="161"/>
    </row>
    <row r="81" spans="1:7" s="101" customFormat="1" ht="27" hidden="1" customHeight="1" x14ac:dyDescent="0.4">
      <c r="A81" s="53"/>
      <c r="B81" s="53"/>
      <c r="C81" s="53"/>
      <c r="D81" s="77">
        <v>0</v>
      </c>
      <c r="E81" s="159"/>
      <c r="F81" s="159"/>
      <c r="G81" s="161"/>
    </row>
    <row r="82" spans="1:7" s="101" customFormat="1" ht="27" hidden="1" customHeight="1" x14ac:dyDescent="0.4">
      <c r="A82" s="53">
        <v>5346</v>
      </c>
      <c r="B82" s="53" t="s">
        <v>256</v>
      </c>
      <c r="C82" s="53"/>
      <c r="D82" s="77">
        <v>0</v>
      </c>
      <c r="E82" s="159"/>
      <c r="F82" s="159"/>
      <c r="G82" s="161"/>
    </row>
    <row r="83" spans="1:7" s="101" customFormat="1" ht="27" customHeight="1" x14ac:dyDescent="0.4">
      <c r="A83" s="53">
        <v>5347</v>
      </c>
      <c r="B83" s="53" t="s">
        <v>144</v>
      </c>
      <c r="C83" s="53"/>
      <c r="D83" s="208">
        <v>19840430.199999999</v>
      </c>
      <c r="E83" s="159"/>
      <c r="F83" s="159"/>
      <c r="G83" s="161"/>
    </row>
    <row r="84" spans="1:7" s="98" customFormat="1" ht="27" customHeight="1" x14ac:dyDescent="0.4">
      <c r="A84" s="53">
        <v>5360</v>
      </c>
      <c r="B84" s="53" t="s">
        <v>142</v>
      </c>
      <c r="C84" s="53"/>
      <c r="D84" s="77">
        <v>6745461389.6800003</v>
      </c>
      <c r="E84" s="159"/>
      <c r="F84" s="159"/>
      <c r="G84" s="161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369439352.99000001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9103250711</v>
      </c>
      <c r="E86" s="159"/>
      <c r="F86" s="159"/>
      <c r="G86" s="77"/>
    </row>
    <row r="87" spans="1:7" s="166" customFormat="1" ht="27" customHeight="1" x14ac:dyDescent="0.4">
      <c r="A87" s="46">
        <v>54</v>
      </c>
      <c r="B87" s="46" t="s">
        <v>215</v>
      </c>
      <c r="C87" s="47"/>
      <c r="D87" s="48">
        <f>SUM(D89:D90)</f>
        <v>0</v>
      </c>
      <c r="F87" s="159">
        <v>1</v>
      </c>
      <c r="G87" s="167"/>
    </row>
    <row r="88" spans="1:7" s="166" customFormat="1" ht="27" hidden="1" customHeight="1" x14ac:dyDescent="0.4">
      <c r="A88" s="46"/>
      <c r="B88" s="46"/>
      <c r="C88" s="46"/>
      <c r="D88" s="49"/>
      <c r="F88" s="159"/>
      <c r="G88" s="167"/>
    </row>
    <row r="89" spans="1:7" s="166" customFormat="1" ht="27" hidden="1" customHeight="1" x14ac:dyDescent="0.4">
      <c r="A89" s="53">
        <v>5401</v>
      </c>
      <c r="B89" s="53" t="s">
        <v>225</v>
      </c>
      <c r="C89" s="53"/>
      <c r="D89" s="77">
        <v>0</v>
      </c>
      <c r="F89" s="159"/>
      <c r="G89" s="167"/>
    </row>
    <row r="90" spans="1:7" s="166" customFormat="1" ht="27" hidden="1" customHeight="1" x14ac:dyDescent="0.4">
      <c r="A90" s="53">
        <v>5423</v>
      </c>
      <c r="B90" s="53" t="s">
        <v>216</v>
      </c>
      <c r="C90" s="53"/>
      <c r="D90" s="77">
        <v>0</v>
      </c>
      <c r="F90" s="159"/>
      <c r="G90" s="167"/>
    </row>
    <row r="91" spans="1:7" s="166" customFormat="1" ht="27" customHeight="1" x14ac:dyDescent="0.4">
      <c r="A91" s="53"/>
      <c r="B91" s="53"/>
      <c r="C91" s="53"/>
      <c r="D91" s="57"/>
      <c r="F91" s="159"/>
      <c r="G91" s="167"/>
    </row>
    <row r="92" spans="1:7" s="166" customFormat="1" ht="27" customHeight="1" x14ac:dyDescent="0.4">
      <c r="A92" s="46">
        <v>55</v>
      </c>
      <c r="B92" s="46" t="s">
        <v>226</v>
      </c>
      <c r="C92" s="47"/>
      <c r="D92" s="48">
        <f>SUM(D94:D102)</f>
        <v>0</v>
      </c>
      <c r="F92" s="159"/>
      <c r="G92" s="167"/>
    </row>
    <row r="93" spans="1:7" s="166" customFormat="1" ht="27" hidden="1" customHeight="1" x14ac:dyDescent="0.4">
      <c r="A93" s="46"/>
      <c r="B93" s="46"/>
      <c r="C93" s="46"/>
      <c r="D93" s="49"/>
      <c r="F93" s="159"/>
      <c r="G93" s="167"/>
    </row>
    <row r="94" spans="1:7" s="166" customFormat="1" ht="27" hidden="1" customHeight="1" x14ac:dyDescent="0.4">
      <c r="A94" s="53">
        <v>5501</v>
      </c>
      <c r="B94" s="53" t="s">
        <v>227</v>
      </c>
      <c r="C94" s="53"/>
      <c r="D94" s="77">
        <v>0</v>
      </c>
      <c r="F94" s="159"/>
      <c r="G94" s="167"/>
    </row>
    <row r="95" spans="1:7" s="166" customFormat="1" ht="27" hidden="1" customHeight="1" x14ac:dyDescent="0.4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hidden="1" customHeight="1" x14ac:dyDescent="0.4">
      <c r="A96" s="53">
        <v>5503</v>
      </c>
      <c r="B96" s="53" t="s">
        <v>228</v>
      </c>
      <c r="C96" s="53"/>
      <c r="D96" s="77">
        <v>0</v>
      </c>
      <c r="F96" s="159"/>
      <c r="G96" s="167"/>
    </row>
    <row r="97" spans="1:7" ht="27" hidden="1" customHeight="1" x14ac:dyDescent="0.4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hidden="1" customHeight="1" x14ac:dyDescent="0.3">
      <c r="A98" s="53">
        <v>5505</v>
      </c>
      <c r="B98" s="53" t="s">
        <v>229</v>
      </c>
      <c r="C98" s="53"/>
      <c r="D98" s="77">
        <v>0</v>
      </c>
      <c r="E98" s="4"/>
      <c r="F98" s="4"/>
      <c r="G98" s="4"/>
    </row>
    <row r="99" spans="1:7" s="65" customFormat="1" ht="27" hidden="1" customHeight="1" x14ac:dyDescent="0.3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hidden="1" customHeight="1" x14ac:dyDescent="0.3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hidden="1" customHeight="1" x14ac:dyDescent="0.3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customHeight="1" x14ac:dyDescent="0.3">
      <c r="A102" s="53">
        <v>5550</v>
      </c>
      <c r="B102" s="53" t="s">
        <v>230</v>
      </c>
      <c r="C102" s="53"/>
      <c r="D102" s="77">
        <v>0</v>
      </c>
      <c r="G102" s="182"/>
    </row>
    <row r="103" spans="1:7" s="65" customFormat="1" ht="27" customHeight="1" x14ac:dyDescent="0.2">
      <c r="A103" s="64"/>
      <c r="D103" s="4"/>
      <c r="G103" s="182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4197491773</v>
      </c>
      <c r="G104" s="182"/>
    </row>
    <row r="105" spans="1:7" s="65" customFormat="1" ht="27" customHeight="1" x14ac:dyDescent="0.35">
      <c r="A105" s="46"/>
      <c r="B105" s="46"/>
      <c r="C105" s="46"/>
      <c r="D105" s="49"/>
      <c r="G105" s="182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3">
      <c r="A107" s="53">
        <v>5720</v>
      </c>
      <c r="B107" s="53" t="s">
        <v>231</v>
      </c>
      <c r="C107" s="53"/>
      <c r="D107" s="77">
        <v>4197491773</v>
      </c>
      <c r="G107" s="183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35">
      <c r="A109" s="184"/>
      <c r="B109" s="185"/>
      <c r="C109" s="185"/>
      <c r="D109" s="52"/>
      <c r="G109" s="183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6">
        <f>SUM(D112:D117)</f>
        <v>31496784.57</v>
      </c>
      <c r="G110" s="183"/>
    </row>
    <row r="111" spans="1:7" s="65" customFormat="1" ht="27" customHeight="1" x14ac:dyDescent="0.35">
      <c r="A111" s="46"/>
      <c r="B111" s="46"/>
      <c r="C111" s="46"/>
      <c r="D111" s="49"/>
      <c r="G111" s="183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1298220</v>
      </c>
    </row>
    <row r="114" spans="1:7" s="65" customFormat="1" ht="27" hidden="1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hidden="1" customHeight="1" x14ac:dyDescent="0.3">
      <c r="A115" s="53">
        <v>5804</v>
      </c>
      <c r="B115" s="53" t="s">
        <v>232</v>
      </c>
      <c r="C115" s="53"/>
      <c r="D115" s="77">
        <v>0</v>
      </c>
    </row>
    <row r="116" spans="1:7" s="65" customFormat="1" ht="27" hidden="1" customHeight="1" x14ac:dyDescent="0.3">
      <c r="A116" s="53">
        <v>5811</v>
      </c>
      <c r="B116" s="53" t="s">
        <v>249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30198564.57</v>
      </c>
    </row>
    <row r="118" spans="1:7" s="65" customFormat="1" ht="27" customHeight="1" x14ac:dyDescent="0.35">
      <c r="A118" s="184"/>
      <c r="B118" s="185"/>
      <c r="C118" s="185"/>
      <c r="D118" s="52"/>
    </row>
    <row r="119" spans="1:7" s="65" customFormat="1" ht="27" customHeight="1" thickBot="1" x14ac:dyDescent="0.45">
      <c r="A119" s="32"/>
      <c r="B119" s="92" t="s">
        <v>233</v>
      </c>
      <c r="C119" s="92"/>
      <c r="D119" s="110">
        <f>+D10-D43-D51</f>
        <v>-9391151259.0700073</v>
      </c>
    </row>
    <row r="120" spans="1:7" s="65" customFormat="1" ht="27" customHeight="1" thickTop="1" x14ac:dyDescent="0.25">
      <c r="A120" s="107"/>
      <c r="B120" s="186"/>
      <c r="C120" s="186"/>
      <c r="D120" s="187"/>
    </row>
    <row r="121" spans="1:7" s="65" customFormat="1" ht="27" customHeight="1" x14ac:dyDescent="0.25">
      <c r="A121" s="107"/>
      <c r="B121" s="186"/>
      <c r="C121" s="186"/>
      <c r="D121" s="187"/>
      <c r="G121" s="183"/>
    </row>
    <row r="122" spans="1:7" s="65" customFormat="1" ht="27" customHeight="1" x14ac:dyDescent="0.35">
      <c r="A122" s="107"/>
      <c r="B122" s="46" t="s">
        <v>234</v>
      </c>
      <c r="C122" s="186"/>
      <c r="D122" s="48">
        <f>+D123</f>
        <v>1230266153.71</v>
      </c>
      <c r="G122" s="183"/>
    </row>
    <row r="123" spans="1:7" s="65" customFormat="1" ht="27" customHeight="1" x14ac:dyDescent="0.35">
      <c r="A123" s="53" t="s">
        <v>235</v>
      </c>
      <c r="B123" s="53" t="s">
        <v>156</v>
      </c>
      <c r="C123" s="47"/>
      <c r="D123" s="77">
        <v>1230266153.71</v>
      </c>
      <c r="G123" s="188"/>
    </row>
    <row r="124" spans="1:7" s="65" customFormat="1" ht="27" customHeight="1" x14ac:dyDescent="0.35">
      <c r="A124" s="46"/>
      <c r="B124" s="46"/>
      <c r="C124" s="46"/>
      <c r="D124" s="187"/>
      <c r="G124" s="188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hidden="1" customHeight="1" x14ac:dyDescent="0.3">
      <c r="A126" s="53"/>
      <c r="B126" s="53"/>
      <c r="C126" s="53"/>
      <c r="D126" s="77"/>
    </row>
    <row r="127" spans="1:7" s="65" customFormat="1" ht="27" hidden="1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7"/>
      <c r="G128" s="188"/>
    </row>
    <row r="129" spans="1:7" s="65" customFormat="1" ht="27" customHeight="1" thickBot="1" x14ac:dyDescent="0.45">
      <c r="A129" s="162"/>
      <c r="B129" s="92" t="s">
        <v>236</v>
      </c>
      <c r="C129" s="162"/>
      <c r="D129" s="110">
        <f>+D122-D125</f>
        <v>1230266153.71</v>
      </c>
    </row>
    <row r="130" spans="1:7" s="65" customFormat="1" ht="27" customHeight="1" thickTop="1" x14ac:dyDescent="0.25">
      <c r="A130" s="162"/>
      <c r="B130" s="162"/>
      <c r="C130" s="162"/>
      <c r="D130" s="189"/>
    </row>
    <row r="131" spans="1:7" s="65" customFormat="1" ht="27" customHeight="1" x14ac:dyDescent="0.25">
      <c r="A131" s="162"/>
      <c r="B131" s="162"/>
      <c r="C131" s="162"/>
      <c r="D131" s="189"/>
      <c r="G131" s="188"/>
    </row>
    <row r="132" spans="1:7" s="68" customFormat="1" ht="27" customHeight="1" thickBot="1" x14ac:dyDescent="0.45">
      <c r="A132" s="162"/>
      <c r="B132" s="92" t="s">
        <v>237</v>
      </c>
      <c r="C132" s="162"/>
      <c r="D132" s="110">
        <f>+D119+D129</f>
        <v>-8160885105.3600073</v>
      </c>
      <c r="E132" s="65"/>
      <c r="F132" s="65"/>
      <c r="G132" s="183"/>
    </row>
    <row r="133" spans="1:7" s="68" customFormat="1" ht="27" customHeight="1" thickTop="1" x14ac:dyDescent="0.25">
      <c r="A133" s="162"/>
      <c r="B133" s="162"/>
      <c r="C133" s="162"/>
      <c r="D133" s="189"/>
    </row>
    <row r="134" spans="1:7" s="68" customFormat="1" ht="27" customHeight="1" x14ac:dyDescent="0.25">
      <c r="A134" s="162"/>
      <c r="B134" s="162"/>
      <c r="C134" s="162"/>
      <c r="D134" s="189"/>
    </row>
    <row r="135" spans="1:7" s="68" customFormat="1" ht="27" customHeight="1" x14ac:dyDescent="0.35">
      <c r="A135" s="107"/>
      <c r="B135" s="46" t="s">
        <v>238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25">
      <c r="A136" s="191"/>
      <c r="B136" s="191"/>
      <c r="C136" s="162"/>
      <c r="D136" s="189"/>
    </row>
    <row r="137" spans="1:7" s="68" customFormat="1" ht="27" customHeight="1" x14ac:dyDescent="0.3">
      <c r="A137" s="53" t="s">
        <v>239</v>
      </c>
      <c r="B137" s="53" t="s">
        <v>240</v>
      </c>
      <c r="C137" s="162"/>
      <c r="D137" s="192">
        <v>0</v>
      </c>
    </row>
    <row r="138" spans="1:7" s="68" customFormat="1" ht="27" hidden="1" customHeight="1" x14ac:dyDescent="0.3">
      <c r="A138" s="53"/>
      <c r="B138" s="53"/>
      <c r="C138" s="162"/>
      <c r="D138" s="77"/>
      <c r="E138" s="65"/>
      <c r="F138" s="65"/>
      <c r="G138" s="65"/>
    </row>
    <row r="139" spans="1:7" s="68" customFormat="1" ht="27" hidden="1" customHeight="1" x14ac:dyDescent="0.3">
      <c r="A139" s="53"/>
      <c r="B139" s="53"/>
      <c r="C139" s="162"/>
      <c r="D139" s="193">
        <v>0</v>
      </c>
    </row>
    <row r="140" spans="1:7" s="68" customFormat="1" ht="27" hidden="1" customHeight="1" x14ac:dyDescent="0.3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3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241</v>
      </c>
      <c r="C142" s="92"/>
      <c r="D142" s="110">
        <f>+D132+D135</f>
        <v>-8160885105.3600073</v>
      </c>
      <c r="E142" s="65"/>
      <c r="F142" s="65"/>
      <c r="G142" s="65"/>
    </row>
    <row r="143" spans="1:7" s="68" customFormat="1" ht="27" customHeight="1" thickTop="1" x14ac:dyDescent="0.2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2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2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2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4">
      <c r="A147" s="199"/>
      <c r="B147" s="200" t="str">
        <f>+BALANCE2!B198</f>
        <v>DIEGO ANDRES MORENO BEDOYA</v>
      </c>
      <c r="C147" s="215" t="str">
        <f>+BALANCE2!F198</f>
        <v>DIANA MIREYA PARRA CARDONA</v>
      </c>
      <c r="D147" s="216"/>
      <c r="E147" s="216"/>
      <c r="F147" s="201"/>
    </row>
    <row r="148" spans="1:7" s="68" customFormat="1" ht="27" customHeight="1" x14ac:dyDescent="0.4">
      <c r="A148" s="199"/>
      <c r="B148" s="202" t="s">
        <v>251</v>
      </c>
      <c r="C148" s="203" t="s">
        <v>259</v>
      </c>
      <c r="D148" s="204"/>
      <c r="E148" s="204"/>
      <c r="F148" s="201"/>
    </row>
    <row r="149" spans="1:7" s="68" customFormat="1" ht="27" customHeight="1" x14ac:dyDescent="0.4">
      <c r="A149" s="199"/>
      <c r="B149" s="202"/>
      <c r="C149" s="203"/>
      <c r="D149" s="204"/>
      <c r="E149" s="204"/>
      <c r="F149" s="201"/>
    </row>
    <row r="150" spans="1:7" s="68" customFormat="1" ht="27" customHeight="1" x14ac:dyDescent="0.4">
      <c r="A150" s="199"/>
      <c r="B150" s="202"/>
      <c r="C150" s="203"/>
      <c r="D150" s="204"/>
      <c r="E150" s="204"/>
      <c r="F150" s="201"/>
    </row>
    <row r="151" spans="1:7" s="68" customFormat="1" ht="27" customHeight="1" x14ac:dyDescent="0.4">
      <c r="A151" s="199"/>
      <c r="B151" s="202"/>
      <c r="C151" s="203"/>
      <c r="D151" s="204"/>
      <c r="E151" s="204"/>
      <c r="F151" s="201"/>
    </row>
    <row r="152" spans="1:7" s="68" customFormat="1" ht="27" customHeight="1" x14ac:dyDescent="0.4">
      <c r="A152" s="210" t="s">
        <v>210</v>
      </c>
      <c r="B152" s="210"/>
      <c r="C152" s="210"/>
      <c r="D152" s="210"/>
      <c r="E152" s="210"/>
      <c r="F152" s="210"/>
    </row>
    <row r="153" spans="1:7" s="68" customFormat="1" ht="27" customHeight="1" x14ac:dyDescent="0.35">
      <c r="A153" s="212" t="s">
        <v>242</v>
      </c>
      <c r="B153" s="212"/>
      <c r="C153" s="212"/>
      <c r="D153" s="212"/>
      <c r="E153" s="212"/>
      <c r="F153" s="212"/>
    </row>
  </sheetData>
  <autoFilter ref="A1:G153" xr:uid="{00000000-0009-0000-0000-000001000000}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2021-02-04T15:35:50Z</cp:lastPrinted>
  <dcterms:created xsi:type="dcterms:W3CDTF">2018-04-16T17:08:10Z</dcterms:created>
  <dcterms:modified xsi:type="dcterms:W3CDTF">2021-02-04T15:37:40Z</dcterms:modified>
</cp:coreProperties>
</file>