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DICIEMBRE 2020\"/>
    </mc:Choice>
  </mc:AlternateContent>
  <xr:revisionPtr revIDLastSave="0" documentId="8_{B77CC349-A01C-4E28-A4AB-AF114319DB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6" l="1"/>
  <c r="D106" i="6"/>
  <c r="C147" i="7" l="1"/>
  <c r="D64" i="7"/>
  <c r="D53" i="7"/>
  <c r="D36" i="7"/>
  <c r="D30" i="7"/>
  <c r="F27" i="7" s="1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D109" i="6" s="1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29" i="7" l="1"/>
  <c r="D90" i="6"/>
  <c r="D68" i="6"/>
  <c r="M68" i="6" s="1"/>
  <c r="K82" i="6"/>
  <c r="D51" i="7"/>
  <c r="K12" i="6"/>
  <c r="F63" i="7"/>
  <c r="D12" i="7"/>
  <c r="F14" i="7"/>
  <c r="G13" i="7"/>
  <c r="G10" i="7" s="1"/>
  <c r="D88" i="6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<sst xmlns="http://schemas.openxmlformats.org/spreadsheetml/2006/main" count="356" uniqueCount="260">
  <si>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</si>
  <si>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</si>
  <si>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</si>
  <si>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</si>
  <si>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</si>
  <si>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</si>
  <si>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</si>
  <si>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</si>
  <si>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</si>
  <si>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</si>
  <si>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</si>
  <si>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</si>
  <si>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</si>
  <si>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</si>
  <si>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</si>
  <si>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</si>
  <si>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</si>
  <si>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</si>
  <si>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</si>
  <si>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</si>
  <si>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</si>
  <si>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</si>
  <si>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</si>
  <si>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</si>
  <si>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</si>
  <si>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</si>
  <si>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</si>
  <si>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</si>
  <si>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</si>
  <si>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</si>
  <si>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</si>
  <si>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</si>
  <si>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</si>
  <si>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</si>
  <si>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</si>
  <si>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</si>
  <si>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</si>
  <si>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</si>
  <si>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</si>
  <si>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</si>
  <si>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</si>
  <si>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</si>
  <si>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</si>
  <si>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</si>
  <si>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</si>
  <si>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</si>
  <si>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</si>
  <si>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</si>
  <si>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</si>
  <si>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</si>
  <si>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</si>
  <si>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</si>
  <si>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</si>
  <si>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</si>
  <si>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</si>
  <si>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</si>
  <si>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</si>
  <si>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</si>
  <si>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</si>
  <si>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</si>
  <si>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</si>
  <si>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</si>
  <si>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</si>
  <si>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</si>
  <si>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</si>
  <si>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</si>
  <si>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</si>
  <si>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</si>
  <si>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</si>
  <si>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</si>
  <si>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</si>
  <si>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</si>
  <si>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</si>
  <si>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</si>
  <si>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</si>
  <si>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</si>
  <si>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</si>
  <si>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</si>
  <si>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</si>
  <si>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</si>
  <si>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</si>
  <si>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</si>
  <si>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</si>
  <si>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</si>
  <si>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</si>
  <si>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</si>
  <si>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</si>
  <si>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</si>
  <si>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</si>
  <si>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</si>
  <si>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</si>
  <si>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</si>
  <si>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</si>
  <si>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</si>
  <si>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</si>
  <si>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</si>
  <si>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</si>
  <si>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</si>
  <si>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</si>
  <si>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</si>
  <si>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</si>
  <si>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</si>
  <si>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</si>
  <si>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</si>
  <si>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</si>
  <si>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</si>
  <si>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</si>
  <si>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</si>
  <si>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</si>
  <si>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</si>
  <si>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</si>
  <si>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</si>
  <si>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</si>
  <si>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</si>
  <si>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</si>
  <si>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</si>
  <si>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</si>
  <si>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</si>
  <si>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</si>
  <si>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</si>
  <si>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</si>
  <si>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</si>
  <si>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</si>
  <si>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</si>
  <si>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</si>
  <si>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</si>
  <si>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</si>
  <si>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</si>
  <si>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</si>
  <si>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</si>
  <si>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</si>
  <si>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</si>
  <si>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</si>
  <si>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</si>
  <si>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</si>
  <si>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</si>
  <si>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</si>
  <si>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</si>
  <si>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</si>
  <si>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</si>
  <si>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</si>
  <si>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</si>
  <si>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</si>
  <si>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</si>
  <si>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</si>
  <si>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</si>
  <si>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</si>
  <si>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</si>
  <si>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</si>
  <si>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</si>
  <si>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</si>
  <si>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</si>
  <si>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</si>
  <si>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</si>
  <si>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</si>
  <si>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</si>
  <si>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</si>
  <si>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</si>
  <si>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</si>
  <si>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</si>
  <si>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</si>
  <si>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</si>
  <si>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</si>
  <si>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</si>
  <si>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</si>
  <si>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</si>
  <si>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</si>
  <si>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</si>
  <si>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</si>
  <si>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</si>
  <si>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</si>
  <si>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</si>
  <si>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</si>
  <si>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</si>
  <si>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</si>
  <si>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</si>
  <si>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</si>
  <si>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</si>
  <si>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</si>
  <si>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</si>
  <si>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</si>
  <si>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</si>
  <si>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</si>
  <si>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</si>
  <si>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</si>
  <si>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</si>
  <si>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</si>
  <si>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</si>
  <si>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</si>
  <si>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</si>
  <si>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</si>
  <si>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</si>
  <si>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</si>
  <si>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</si>
  <si>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</si>
  <si>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</si>
  <si>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</si>
  <si>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</si>
  <si>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</si>
  <si>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</si>
  <si>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</si>
  <si>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</si>
  <si>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</si>
  <si>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</si>
  <si>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</si>
  <si>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</si>
  <si>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</si>
  <si>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</si>
  <si>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</si>
  <si>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</si>
  <si>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</si>
  <si>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</si>
  <si>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</si>
  <si>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</si>
  <si>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</si>
  <si>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</si>
  <si>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</si>
  <si>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</si>
  <si>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</si>
  <si>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</si>
  <si>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</si>
  <si>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</si>
  <si>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</si>
  <si>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</si>
  <si>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</si>
  <si>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</si>
  <si>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</si>
  <si>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</si>
  <si>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</si>
  <si>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</si>
  <si>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</si>
  <si>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</si>
  <si>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</si>
  <si>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</si>
  <si>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</si>
  <si>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</si>
  <si>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</si>
  <si>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</si>
  <si>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</si>
  <si>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</si>
  <si>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</si>
  <si>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</si>
  <si>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</si>
  <si>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</si>
  <si>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</si>
  <si>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</si>
  <si>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</si>
  <si>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</si>
  <si>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</si>
  <si>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</si>
  <si>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</si>
  <si>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</si>
  <si>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</si>
  <si>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</si>
  <si>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</si>
  <si>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</si>
  <si>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DETERIRO DE INVERSIONES</t>
  </si>
  <si>
    <t>A OCTUBRE 31 DE 2020</t>
  </si>
  <si>
    <t>DEL 01 DE  ENERO AL 31 DE OCTUBRE DE 2020</t>
  </si>
  <si>
    <t xml:space="preserve">   Subdirectora de Gestion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</si>
</sst>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 xr:uid="{00000000-0005-0000-0000-000001000000}"/>
    <cellStyle name="Normal 2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72"/>
  <sheetViews>
    <sheetView tabSelected="1" topLeftCell="A73" zoomScale="50" zoomScaleNormal="50" zoomScalePageLayoutView="40" workbookViewId="0">
      <selection activeCell="B37" sqref="B37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253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257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8968808146.2399998</v>
      </c>
      <c r="E12" s="27"/>
      <c r="F12" s="27"/>
      <c r="G12" s="38"/>
      <c r="H12" s="32"/>
      <c r="I12" s="32" t="s">
        <v>167</v>
      </c>
      <c r="J12" s="32"/>
      <c r="K12" s="39">
        <f>+K14+K32+K54+K63+K74</f>
        <v>26154877010.049999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2400000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2400000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hidden="1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411495739.24000001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6149223148.8699999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5997260581.8699999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411495739.24000001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0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151962567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hidden="1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hidden="1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hidden="1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8529395582</v>
      </c>
      <c r="L54" s="27"/>
      <c r="M54" s="177"/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8529395582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10133663458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243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10133663458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247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8554912407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9835616569.4699993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113111191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6602398671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1839402545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1342594821.1800001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1342594821.1800001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4819206869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61893025296.020004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40182625.509999998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f>-D105</f>
        <v>-40182625.509999998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hidden="1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hidden="1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hidden="1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60612321133.550003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108207568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1489484861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689517739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247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599930477.96000004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16113650112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2243183734.4899998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11047929954.99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50765616375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1081591959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244</v>
      </c>
      <c r="C149" s="54"/>
      <c r="D149" s="57">
        <v>-23666460321.889999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245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30974083879.049999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39887749563.589996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-25206149246.32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-8160885105.3600073</v>
      </c>
      <c r="L160" s="27"/>
    </row>
    <row r="161" spans="1:12" ht="27" hidden="1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hidden="1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hidden="1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hidden="1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248</v>
      </c>
      <c r="J164" s="54"/>
      <c r="K164" s="55">
        <v>0</v>
      </c>
      <c r="L164" s="27"/>
    </row>
    <row r="165" spans="1:12" ht="27" hidden="1" customHeight="1" x14ac:dyDescent="0.4">
      <c r="A165" s="53">
        <v>1785</v>
      </c>
      <c r="B165" s="53" t="s">
        <v>246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1280704162.47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39887749563.589996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hidden="1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thickTop="1" x14ac:dyDescent="0.4">
      <c r="A182" s="53">
        <v>1970</v>
      </c>
      <c r="B182" s="72" t="s">
        <v>68</v>
      </c>
      <c r="C182" s="81"/>
      <c r="D182" s="77">
        <v>1884588878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-603884715.52999997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70861833442.26001</v>
      </c>
      <c r="E187" s="27"/>
      <c r="F187" s="27"/>
      <c r="G187" s="57"/>
      <c r="H187" s="111"/>
      <c r="I187" s="92" t="s">
        <v>207</v>
      </c>
      <c r="J187" s="93"/>
      <c r="K187" s="94">
        <f>+K150+K168</f>
        <v>70861833442.639999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-0.3799896240234375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8484427366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283582157.57999998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-283582157.57999998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-8484427366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0" t="s">
        <v>254</v>
      </c>
      <c r="C198" s="210"/>
      <c r="D198" s="38"/>
      <c r="E198" s="27"/>
      <c r="F198" s="211" t="s">
        <v>255</v>
      </c>
      <c r="G198" s="211"/>
      <c r="H198" s="211"/>
      <c r="I198" s="211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2" t="s">
        <v>252</v>
      </c>
      <c r="C199" s="212"/>
      <c r="D199" s="121"/>
      <c r="E199" s="27"/>
      <c r="F199" s="213" t="s">
        <v>211</v>
      </c>
      <c r="G199" s="213"/>
      <c r="H199" s="213"/>
      <c r="I199" s="213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9"/>
      <c r="B205" s="209"/>
      <c r="C205" s="209"/>
      <c r="D205" s="209"/>
      <c r="E205" s="27"/>
      <c r="F205" s="27"/>
      <c r="G205" s="132"/>
      <c r="H205" s="133"/>
      <c r="I205" s="214"/>
      <c r="J205" s="214"/>
      <c r="K205" s="214"/>
      <c r="L205" s="27"/>
      <c r="M205" s="98"/>
      <c r="N205" s="98"/>
      <c r="O205" s="98"/>
      <c r="P205" s="98"/>
    </row>
    <row r="206" spans="1:16" s="98" customFormat="1" ht="27" customHeight="1" x14ac:dyDescent="0.4">
      <c r="A206" s="209"/>
      <c r="B206" s="209"/>
      <c r="C206" s="209"/>
      <c r="D206" s="209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9"/>
      <c r="B207" s="209"/>
      <c r="C207" s="209"/>
      <c r="D207" s="209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 xr:uid="{00000000-0009-0000-0000-000000000000}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"/>
  <sheetViews>
    <sheetView topLeftCell="A108" zoomScale="40" zoomScaleNormal="40" workbookViewId="0">
      <selection activeCell="C147" sqref="C147:E147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250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88350784005</v>
      </c>
      <c r="E10" s="159"/>
      <c r="F10" s="159">
        <f>SUM(D10:D10)</f>
        <v>88350784005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3706741510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3706741510</v>
      </c>
      <c r="E15" s="159"/>
      <c r="F15" s="159">
        <f>SUM(D15:D15)</f>
        <v>3706741510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85937174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216</v>
      </c>
      <c r="C27" s="53"/>
      <c r="D27" s="77">
        <v>85937174</v>
      </c>
      <c r="E27" s="159"/>
      <c r="F27" s="159">
        <f>SUM(D30:D30)</f>
        <v>84558105321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84558105321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84277359472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30681350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250064499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hidden="1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hidden="1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hidden="1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hidden="1" customHeight="1" x14ac:dyDescent="0.4">
      <c r="A40" s="53"/>
      <c r="B40" s="53"/>
      <c r="C40" s="53"/>
      <c r="D40" s="77"/>
      <c r="F40" s="159"/>
      <c r="G40" s="167"/>
    </row>
    <row r="41" spans="1:7" s="166" customFormat="1" ht="27" hidden="1" customHeight="1" x14ac:dyDescent="0.4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97741935264.070007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77274954822.630005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27824313806.029999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23040785.739999998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10211797767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1699348200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10871610991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2626849342.48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24017993930.380001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hidden="1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16237991883.869999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hidden="1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hidden="1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hidden="1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hidden="1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hidden="1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hidden="1" customHeight="1" x14ac:dyDescent="0.4">
      <c r="A80" s="53">
        <v>5317</v>
      </c>
      <c r="B80" s="53" t="s">
        <v>106</v>
      </c>
      <c r="C80" s="53"/>
      <c r="D80" s="77">
        <v>0</v>
      </c>
      <c r="E80" s="159"/>
      <c r="F80" s="159"/>
      <c r="G80" s="161"/>
    </row>
    <row r="81" spans="1:7" s="101" customFormat="1" ht="27" hidden="1" customHeight="1" x14ac:dyDescent="0.4">
      <c r="A81" s="53"/>
      <c r="B81" s="53"/>
      <c r="C81" s="53"/>
      <c r="D81" s="77">
        <v>0</v>
      </c>
      <c r="E81" s="159"/>
      <c r="F81" s="159"/>
      <c r="G81" s="161"/>
    </row>
    <row r="82" spans="1:7" s="101" customFormat="1" ht="27" hidden="1" customHeight="1" x14ac:dyDescent="0.4">
      <c r="A82" s="53">
        <v>5346</v>
      </c>
      <c r="B82" s="53" t="s">
        <v>256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144</v>
      </c>
      <c r="C83" s="53"/>
      <c r="D83" s="208">
        <v>19840430.199999999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6745461389.6800003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369439352.99000001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9103250711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hidden="1" customHeight="1" x14ac:dyDescent="0.4">
      <c r="A88" s="46"/>
      <c r="B88" s="46"/>
      <c r="C88" s="46"/>
      <c r="D88" s="49"/>
      <c r="F88" s="159"/>
      <c r="G88" s="167"/>
    </row>
    <row r="89" spans="1:7" s="166" customFormat="1" ht="27" hidden="1" customHeight="1" x14ac:dyDescent="0.4">
      <c r="A89" s="53">
        <v>5401</v>
      </c>
      <c r="B89" s="53" t="s">
        <v>225</v>
      </c>
      <c r="C89" s="53"/>
      <c r="D89" s="77">
        <v>0</v>
      </c>
      <c r="F89" s="159"/>
      <c r="G89" s="167"/>
    </row>
    <row r="90" spans="1:7" s="166" customFormat="1" ht="27" hidden="1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226</v>
      </c>
      <c r="C92" s="47"/>
      <c r="D92" s="48">
        <f>SUM(D94:D102)</f>
        <v>0</v>
      </c>
      <c r="F92" s="159"/>
      <c r="G92" s="167"/>
    </row>
    <row r="93" spans="1:7" s="166" customFormat="1" ht="27" hidden="1" customHeight="1" x14ac:dyDescent="0.4">
      <c r="A93" s="46"/>
      <c r="B93" s="46"/>
      <c r="C93" s="46"/>
      <c r="D93" s="49"/>
      <c r="F93" s="159"/>
      <c r="G93" s="167"/>
    </row>
    <row r="94" spans="1:7" s="166" customFormat="1" ht="27" hidden="1" customHeight="1" x14ac:dyDescent="0.4">
      <c r="A94" s="53">
        <v>5501</v>
      </c>
      <c r="B94" s="53" t="s">
        <v>227</v>
      </c>
      <c r="C94" s="53"/>
      <c r="D94" s="77">
        <v>0</v>
      </c>
      <c r="F94" s="159"/>
      <c r="G94" s="167"/>
    </row>
    <row r="95" spans="1:7" s="166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4">
      <c r="A96" s="53">
        <v>5503</v>
      </c>
      <c r="B96" s="53" t="s">
        <v>228</v>
      </c>
      <c r="C96" s="53"/>
      <c r="D96" s="77">
        <v>0</v>
      </c>
      <c r="F96" s="159"/>
      <c r="G96" s="167"/>
    </row>
    <row r="97" spans="1:7" ht="27" hidden="1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3">
      <c r="A98" s="53">
        <v>5505</v>
      </c>
      <c r="B98" s="53" t="s">
        <v>229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customHeight="1" x14ac:dyDescent="0.3">
      <c r="A102" s="53">
        <v>5550</v>
      </c>
      <c r="B102" s="53" t="s">
        <v>230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4197491773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231</v>
      </c>
      <c r="C107" s="53"/>
      <c r="D107" s="77">
        <v>4197491773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31496784.57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1298220</v>
      </c>
    </row>
    <row r="114" spans="1:7" s="65" customFormat="1" ht="27" hidden="1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hidden="1" customHeight="1" x14ac:dyDescent="0.3">
      <c r="A115" s="53">
        <v>5804</v>
      </c>
      <c r="B115" s="53" t="s">
        <v>232</v>
      </c>
      <c r="C115" s="53"/>
      <c r="D115" s="77">
        <v>0</v>
      </c>
    </row>
    <row r="116" spans="1:7" s="65" customFormat="1" ht="27" hidden="1" customHeight="1" x14ac:dyDescent="0.3">
      <c r="A116" s="53">
        <v>5811</v>
      </c>
      <c r="B116" s="53" t="s">
        <v>249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30198564.57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233</v>
      </c>
      <c r="C119" s="92"/>
      <c r="D119" s="110">
        <f>+D10-D43-D51</f>
        <v>-9391151259.0700073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234</v>
      </c>
      <c r="C122" s="186"/>
      <c r="D122" s="48">
        <f>+D123</f>
        <v>1230266153.71</v>
      </c>
      <c r="G122" s="183"/>
    </row>
    <row r="123" spans="1:7" s="65" customFormat="1" ht="27" customHeight="1" x14ac:dyDescent="0.35">
      <c r="A123" s="53" t="s">
        <v>235</v>
      </c>
      <c r="B123" s="53" t="s">
        <v>156</v>
      </c>
      <c r="C123" s="47"/>
      <c r="D123" s="77">
        <v>1230266153.71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hidden="1" customHeight="1" x14ac:dyDescent="0.3">
      <c r="A126" s="53"/>
      <c r="B126" s="53"/>
      <c r="C126" s="53"/>
      <c r="D126" s="77"/>
    </row>
    <row r="127" spans="1:7" s="65" customFormat="1" ht="27" hidden="1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236</v>
      </c>
      <c r="C129" s="162"/>
      <c r="D129" s="110">
        <f>+D122-D125</f>
        <v>1230266153.71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237</v>
      </c>
      <c r="C132" s="162"/>
      <c r="D132" s="110">
        <f>+D119+D129</f>
        <v>-8160885105.3600073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238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239</v>
      </c>
      <c r="B137" s="53" t="s">
        <v>240</v>
      </c>
      <c r="C137" s="162"/>
      <c r="D137" s="192">
        <v>0</v>
      </c>
    </row>
    <row r="138" spans="1:7" s="68" customFormat="1" ht="27" hidden="1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hidden="1" customHeight="1" x14ac:dyDescent="0.3">
      <c r="A139" s="53"/>
      <c r="B139" s="53"/>
      <c r="C139" s="162"/>
      <c r="D139" s="193">
        <v>0</v>
      </c>
    </row>
    <row r="140" spans="1:7" s="68" customFormat="1" ht="27" hidden="1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241</v>
      </c>
      <c r="C142" s="92"/>
      <c r="D142" s="110">
        <f>+D132+D135</f>
        <v>-8160885105.3600073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DIEGO ANDRES MORENO BEDOYA</v>
      </c>
      <c r="C147" s="215" t="str">
        <f>+BALANCE2!F198</f>
        <v>DIANA MIREYA PARRA CARDONA</v>
      </c>
      <c r="D147" s="216"/>
      <c r="E147" s="216"/>
      <c r="F147" s="201"/>
    </row>
    <row r="148" spans="1:7" s="68" customFormat="1" ht="27" customHeight="1" x14ac:dyDescent="0.4">
      <c r="A148" s="199"/>
      <c r="B148" s="202" t="s">
        <v>251</v>
      </c>
      <c r="C148" s="203" t="s">
        <v>259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10" t="s">
        <v>210</v>
      </c>
      <c r="B152" s="210"/>
      <c r="C152" s="210"/>
      <c r="D152" s="210"/>
      <c r="E152" s="210"/>
      <c r="F152" s="210"/>
    </row>
    <row r="153" spans="1:7" s="68" customFormat="1" ht="27" customHeight="1" x14ac:dyDescent="0.35">
      <c r="A153" s="212" t="s">
        <v>242</v>
      </c>
      <c r="B153" s="212"/>
      <c r="C153" s="212"/>
      <c r="D153" s="212"/>
      <c r="E153" s="212"/>
      <c r="F153" s="212"/>
    </row>
  </sheetData>
  <autoFilter ref="A1:G153" xr:uid="{00000000-0009-0000-0000-000001000000}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2021-02-04T15:35:50Z</cp:lastPrinted>
  <dcterms:created xsi:type="dcterms:W3CDTF">2018-04-16T17:08:10Z</dcterms:created>
  <dcterms:modified xsi:type="dcterms:W3CDTF">2021-02-04T15:37:40Z</dcterms:modified>
</cp:coreProperties>
</file>