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20\MARZO 2020\"/>
    </mc:Choice>
  </mc:AlternateContent>
  <bookViews>
    <workbookView xWindow="0" yWindow="0" windowWidth="19200" windowHeight="7060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52511"/>
</workbook>
</file>

<file path=xl/calcChain.xml><?xml version="1.0" encoding="utf-8"?>
<calcChain xmlns="http://schemas.openxmlformats.org/spreadsheetml/2006/main">
  <c r="C147" i="7" l="1"/>
  <c r="D64" i="7"/>
  <c r="D53" i="7"/>
  <c r="D36" i="7"/>
  <c r="D30" i="7"/>
  <c r="D18" i="7"/>
  <c r="D25" i="7"/>
  <c r="B147" i="7"/>
  <c r="D135" i="7"/>
  <c r="D125" i="7"/>
  <c r="D122" i="7"/>
  <c r="D129" i="7" s="1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G27" i="7" s="1"/>
  <c r="F28" i="7"/>
  <c r="F27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D109" i="6" s="1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90" i="6" l="1"/>
  <c r="D68" i="6"/>
  <c r="M68" i="6" s="1"/>
  <c r="K82" i="6"/>
  <c r="M54" i="6"/>
  <c r="D51" i="7"/>
  <c r="K12" i="6"/>
  <c r="F63" i="7"/>
  <c r="D12" i="7"/>
  <c r="F14" i="7"/>
  <c r="G13" i="7"/>
  <c r="G10" i="7" s="1"/>
  <c r="D88" i="6"/>
  <c r="K150" i="6" l="1"/>
  <c r="D12" i="6"/>
  <c r="D187" i="6" s="1"/>
  <c r="D10" i="7"/>
  <c r="F10" i="7" l="1"/>
  <c r="D119" i="7"/>
  <c r="D132" i="7" s="1"/>
  <c r="K160" i="6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<sst xmlns="http://schemas.openxmlformats.org/spreadsheetml/2006/main" count="359" uniqueCount="260">
  <si>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</si>
  <si>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</si>
  <si>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</si>
  <si>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</si>
  <si>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</si>
  <si>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</si>
  <si>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</si>
  <si>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</si>
  <si>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</si>
  <si>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</si>
  <si>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</si>
  <si>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</si>
  <si>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</si>
  <si>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</si>
  <si>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</si>
  <si>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</si>
  <si>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</si>
  <si>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</si>
  <si>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</si>
  <si>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</si>
  <si>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</si>
  <si>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</si>
  <si>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</si>
  <si>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</si>
  <si>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</si>
  <si>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</si>
  <si>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</si>
  <si>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</si>
  <si>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</si>
  <si>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</si>
  <si>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</si>
  <si>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</si>
  <si>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</si>
  <si>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</si>
  <si>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</si>
  <si>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</si>
  <si>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</si>
  <si>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</si>
  <si>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</si>
  <si>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</si>
  <si>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</si>
  <si>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</si>
  <si>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</si>
  <si>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</si>
  <si>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</si>
  <si>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</si>
  <si>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</si>
  <si>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</si>
  <si>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</si>
  <si>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</si>
  <si>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</si>
  <si>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</si>
  <si>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</si>
  <si>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</si>
  <si>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</si>
  <si>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</si>
  <si>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</si>
  <si>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</si>
  <si>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</si>
  <si>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</si>
  <si>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</si>
  <si>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</si>
  <si>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</si>
  <si>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</si>
  <si>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</si>
  <si>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</si>
  <si>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</si>
  <si>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</si>
  <si>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</si>
  <si>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</si>
  <si>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</si>
  <si>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</si>
  <si>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</si>
  <si>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</si>
  <si>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</si>
  <si>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</si>
  <si>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</si>
  <si>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</si>
  <si>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</si>
  <si>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</si>
  <si>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</si>
  <si>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</si>
  <si>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</si>
  <si>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</si>
  <si>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</si>
  <si>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</si>
  <si>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</si>
  <si>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</si>
  <si>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</si>
  <si>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</si>
  <si>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</si>
  <si>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</si>
  <si>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</si>
  <si>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</si>
  <si>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</si>
  <si>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</si>
  <si>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</si>
  <si>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</si>
  <si>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</si>
  <si>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</si>
  <si>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</si>
  <si>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</si>
  <si>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</si>
  <si>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</si>
  <si>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</si>
  <si>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</si>
  <si>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</si>
  <si>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</si>
  <si>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</si>
  <si>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</si>
  <si>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</si>
  <si>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</si>
  <si>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</si>
  <si>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</si>
  <si>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</si>
  <si>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</si>
  <si>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</si>
  <si>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</si>
  <si>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</si>
  <si>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</si>
  <si>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</si>
  <si>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</si>
  <si>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</si>
  <si>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</si>
  <si>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</si>
  <si>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</si>
  <si>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</si>
  <si>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</si>
  <si>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</si>
  <si>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</si>
  <si>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</si>
  <si>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</si>
  <si>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</si>
  <si>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</si>
  <si>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</si>
  <si>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</si>
  <si>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</si>
  <si>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</si>
  <si>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</si>
  <si>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</si>
  <si>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</si>
  <si>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</si>
  <si>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</si>
  <si>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</si>
  <si>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</si>
  <si>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</si>
  <si>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</si>
  <si>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</si>
  <si>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</si>
  <si>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</si>
  <si>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</si>
  <si>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</si>
  <si>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</si>
  <si>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</si>
  <si>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</si>
  <si>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</si>
  <si>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</si>
  <si>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</si>
  <si>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</si>
  <si>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</si>
  <si>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</si>
  <si>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</si>
  <si>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</si>
  <si>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</si>
  <si>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</si>
  <si>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</si>
  <si>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</si>
  <si>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</si>
  <si>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</si>
  <si>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</si>
  <si>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</si>
  <si>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</si>
  <si>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</si>
  <si>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</si>
  <si>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</si>
  <si>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</si>
  <si>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</si>
  <si>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</si>
  <si>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</si>
  <si>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</si>
  <si>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</si>
  <si>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</si>
  <si>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</si>
  <si>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</si>
  <si>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</si>
  <si>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</si>
  <si>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</si>
  <si>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</si>
  <si>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</si>
  <si>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</si>
  <si>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</si>
  <si>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</si>
  <si>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</si>
  <si>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</si>
  <si>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</si>
  <si>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</si>
  <si>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</si>
  <si>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</si>
  <si>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</si>
  <si>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</si>
  <si>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</si>
  <si>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</si>
  <si>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</si>
  <si>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</si>
  <si>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</si>
  <si>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</si>
  <si>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</si>
  <si>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</si>
  <si>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</si>
  <si>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</si>
  <si>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</si>
  <si>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</si>
  <si>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</si>
  <si>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</si>
  <si>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</si>
  <si>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</si>
  <si>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</si>
  <si>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</si>
  <si>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</si>
  <si>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</si>
  <si>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</si>
  <si>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</si>
  <si>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</si>
  <si>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</si>
  <si>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</si>
  <si>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</si>
  <si>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</si>
  <si>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</si>
  <si>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</si>
  <si>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</si>
  <si>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</si>
  <si>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</si>
  <si>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</si>
  <si>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</si>
  <si>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</si>
  <si>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</si>
  <si>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</si>
  <si>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</si>
  <si>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</si>
  <si>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</si>
  <si>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</si>
  <si>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</si>
  <si>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</si>
  <si>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</si>
  <si>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</si>
  <si>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</si>
  <si>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</si>
  <si>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</si>
  <si>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</si>
  <si>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</si>
  <si>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</si>
  <si>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</si>
  <si>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</si>
  <si>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</si>
  <si>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</si>
  <si>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</si>
  <si>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</si>
  <si>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DIANA MIREYA PARRA CARDONA</t>
  </si>
  <si>
    <t>DEL 01 DE  ENERO AL 29  DE  FEBRERO 2020</t>
  </si>
  <si>
    <t>A FREBRERO 29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</si>
</sst>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tabSelected="1" zoomScale="40" zoomScaleNormal="40" zoomScalePageLayoutView="40" workbookViewId="0">
      <selection activeCell="B2" sqref="B2"/>
    </sheetView>
  </sheetViews>
  <sheetFormatPr baseColWidth="10" defaultColWidth="11.453125" defaultRowHeight="12.5" x14ac:dyDescent="0.25"/>
  <cols>
    <col min="1" max="1" width="9.7265625" style="64" customWidth="1"/>
    <col min="2" max="2" width="85.81640625" style="65" customWidth="1"/>
    <col min="3" max="3" width="27.81640625" style="65" customWidth="1"/>
    <col min="4" max="4" width="30.7265625" style="63" customWidth="1"/>
    <col min="5" max="5" width="6.7265625" style="63" hidden="1" customWidth="1"/>
    <col min="6" max="6" width="30.7265625" style="63" hidden="1" customWidth="1"/>
    <col min="7" max="7" width="6.7265625" style="63" customWidth="1"/>
    <col min="8" max="8" width="9.7265625" style="4" customWidth="1"/>
    <col min="9" max="9" width="93.54296875" style="4" customWidth="1"/>
    <col min="10" max="10" width="21.26953125" style="4" customWidth="1"/>
    <col min="11" max="11" width="41.7265625" style="4" customWidth="1"/>
    <col min="12" max="12" width="5.453125" style="4" customWidth="1"/>
    <col min="13" max="13" width="28.26953125" style="4" customWidth="1"/>
    <col min="14" max="14" width="11.453125" style="4"/>
    <col min="15" max="15" width="23.26953125" style="4" bestFit="1" customWidth="1"/>
    <col min="16" max="16384" width="11.453125" style="4"/>
  </cols>
  <sheetData>
    <row r="1" spans="1:12" ht="27" customHeight="1" x14ac:dyDescent="0.4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5500000000000000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55000000000000004">
      <c r="A3" s="5" t="s">
        <v>255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55000000000000004">
      <c r="A4" s="9" t="s">
        <v>259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5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5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5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5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5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5">
      <c r="A12" s="31"/>
      <c r="B12" s="32" t="s">
        <v>167</v>
      </c>
      <c r="C12" s="32"/>
      <c r="D12" s="37">
        <f>+D14+D32+D42+D63+D68</f>
        <v>6240675000.5900002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10557600232.01</v>
      </c>
      <c r="L12" s="27"/>
    </row>
    <row r="13" spans="1:12" s="45" customFormat="1" ht="27" customHeight="1" x14ac:dyDescent="0.5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5">
      <c r="A14" s="46">
        <v>11</v>
      </c>
      <c r="B14" s="46" t="s">
        <v>1</v>
      </c>
      <c r="C14" s="47"/>
      <c r="D14" s="48">
        <f>SUM(D16:D19)</f>
        <v>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5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hidden="1" customHeight="1" x14ac:dyDescent="0.5">
      <c r="A16" s="53">
        <v>1105</v>
      </c>
      <c r="B16" s="53" t="s">
        <v>2</v>
      </c>
      <c r="C16" s="54"/>
      <c r="D16" s="57">
        <v>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hidden="1" customHeight="1" x14ac:dyDescent="0.5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hidden="1" customHeight="1" x14ac:dyDescent="0.5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hidden="1" customHeight="1" x14ac:dyDescent="0.5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hidden="1" customHeight="1" x14ac:dyDescent="0.5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5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5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5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5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hidden="1" customHeight="1" x14ac:dyDescent="0.5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hidden="1" customHeight="1" x14ac:dyDescent="0.5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hidden="1" customHeight="1" x14ac:dyDescent="0.5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hidden="1" customHeight="1" x14ac:dyDescent="0.5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hidden="1" customHeight="1" x14ac:dyDescent="0.5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hidden="1" customHeight="1" x14ac:dyDescent="0.5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5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5">
      <c r="A32" s="46">
        <v>13</v>
      </c>
      <c r="B32" s="46" t="s">
        <v>12</v>
      </c>
      <c r="C32" s="47"/>
      <c r="D32" s="48">
        <f>SUM(D38:D41)</f>
        <v>129376836.59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501380046.82999998</v>
      </c>
      <c r="L32" s="27"/>
    </row>
    <row r="33" spans="1:15" s="60" customFormat="1" ht="27" customHeight="1" x14ac:dyDescent="0.5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5">
      <c r="E34" s="27"/>
      <c r="F34" s="27"/>
      <c r="G34" s="57"/>
      <c r="H34" s="53">
        <v>2401</v>
      </c>
      <c r="I34" s="53" t="s">
        <v>82</v>
      </c>
      <c r="J34" s="54"/>
      <c r="K34" s="55">
        <v>467078554.82999998</v>
      </c>
      <c r="L34" s="27"/>
    </row>
    <row r="35" spans="1:15" s="60" customFormat="1" ht="27" hidden="1" customHeight="1" x14ac:dyDescent="0.5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hidden="1" customHeight="1" x14ac:dyDescent="0.5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hidden="1" customHeight="1" x14ac:dyDescent="0.5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5">
      <c r="A38" s="53">
        <v>1384</v>
      </c>
      <c r="B38" s="53" t="s">
        <v>17</v>
      </c>
      <c r="C38" s="54"/>
      <c r="D38" s="57">
        <v>129376836.59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5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24522631</v>
      </c>
      <c r="L39" s="27"/>
    </row>
    <row r="40" spans="1:15" ht="27" customHeight="1" x14ac:dyDescent="0.5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5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48899</v>
      </c>
      <c r="L41" s="27"/>
    </row>
    <row r="42" spans="1:15" s="60" customFormat="1" ht="27" customHeight="1" x14ac:dyDescent="0.5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>
        <v>2460</v>
      </c>
      <c r="I42" s="53" t="s">
        <v>94</v>
      </c>
      <c r="J42" s="62"/>
      <c r="K42" s="55">
        <v>0</v>
      </c>
      <c r="L42" s="27"/>
      <c r="O42" s="27"/>
    </row>
    <row r="43" spans="1:15" s="60" customFormat="1" ht="27" hidden="1" customHeight="1" x14ac:dyDescent="0.5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hidden="1" customHeight="1" x14ac:dyDescent="0.5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hidden="1" customHeight="1" x14ac:dyDescent="0.5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hidden="1" customHeight="1" x14ac:dyDescent="0.5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customHeight="1" x14ac:dyDescent="0.5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5380976</v>
      </c>
      <c r="L47" s="27"/>
    </row>
    <row r="48" spans="1:15" ht="27" customHeight="1" x14ac:dyDescent="0.5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customHeight="1" x14ac:dyDescent="0.5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4348986</v>
      </c>
      <c r="L49" s="27"/>
    </row>
    <row r="50" spans="1:13" ht="27" customHeight="1" x14ac:dyDescent="0.5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customHeight="1" x14ac:dyDescent="0.5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>
        <v>2490</v>
      </c>
      <c r="I51" s="53" t="s">
        <v>96</v>
      </c>
      <c r="K51" s="55">
        <v>0</v>
      </c>
      <c r="L51" s="27"/>
    </row>
    <row r="52" spans="1:13" ht="27" customHeight="1" x14ac:dyDescent="0.5">
      <c r="E52" s="27"/>
      <c r="F52" s="27"/>
      <c r="G52" s="57"/>
      <c r="L52" s="27"/>
    </row>
    <row r="53" spans="1:13" ht="27" customHeight="1" x14ac:dyDescent="0.5">
      <c r="E53" s="27"/>
      <c r="F53" s="27"/>
      <c r="G53" s="57"/>
      <c r="J53" s="62"/>
      <c r="L53" s="27"/>
    </row>
    <row r="54" spans="1:13" ht="27" customHeight="1" x14ac:dyDescent="0.5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6460791971</v>
      </c>
      <c r="L54" s="27"/>
      <c r="M54" s="177">
        <f>+K54+K123</f>
        <v>11279998840</v>
      </c>
    </row>
    <row r="55" spans="1:13" s="60" customFormat="1" ht="27" customHeight="1" x14ac:dyDescent="0.5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5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6460791971</v>
      </c>
      <c r="L56" s="27"/>
    </row>
    <row r="57" spans="1:13" ht="27" customHeight="1" x14ac:dyDescent="0.5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5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5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5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5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5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5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2538081701</v>
      </c>
      <c r="L63" s="27"/>
    </row>
    <row r="64" spans="1:13" ht="27" customHeight="1" x14ac:dyDescent="0.5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5">
      <c r="A65" s="71" t="s">
        <v>245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2538081701</v>
      </c>
      <c r="L65" s="27"/>
    </row>
    <row r="66" spans="1:13" s="60" customFormat="1" ht="27" customHeight="1" x14ac:dyDescent="0.5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5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249</v>
      </c>
      <c r="J67" s="54"/>
      <c r="K67" s="55">
        <v>0</v>
      </c>
      <c r="L67" s="27"/>
    </row>
    <row r="68" spans="1:13" ht="27" customHeight="1" x14ac:dyDescent="0.5">
      <c r="A68" s="46">
        <v>19</v>
      </c>
      <c r="B68" s="46" t="s">
        <v>57</v>
      </c>
      <c r="C68" s="47"/>
      <c r="D68" s="48">
        <f>SUM(D70:D85)</f>
        <v>6111298164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6921107223.96</v>
      </c>
    </row>
    <row r="69" spans="1:13" ht="27" customHeight="1" x14ac:dyDescent="0.5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5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5">
      <c r="A71" s="53">
        <v>1902</v>
      </c>
      <c r="B71" s="53" t="s">
        <v>59</v>
      </c>
      <c r="C71" s="54"/>
      <c r="D71" s="77">
        <v>42211019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5">
      <c r="A72" s="53">
        <v>1905</v>
      </c>
      <c r="B72" s="53" t="s">
        <v>60</v>
      </c>
      <c r="C72" s="54"/>
      <c r="D72" s="77">
        <v>3561919774</v>
      </c>
      <c r="E72" s="27"/>
      <c r="F72" s="27"/>
      <c r="G72" s="49"/>
      <c r="J72" s="62"/>
      <c r="L72" s="27"/>
    </row>
    <row r="73" spans="1:13" ht="27" customHeight="1" x14ac:dyDescent="0.5">
      <c r="A73" s="53">
        <v>1906</v>
      </c>
      <c r="B73" s="53" t="s">
        <v>25</v>
      </c>
      <c r="C73" s="54"/>
      <c r="D73" s="77">
        <v>2507167371</v>
      </c>
      <c r="E73" s="27"/>
      <c r="F73" s="27"/>
      <c r="G73" s="49"/>
      <c r="J73" s="62"/>
      <c r="L73" s="27"/>
    </row>
    <row r="74" spans="1:13" ht="27" customHeight="1" x14ac:dyDescent="0.5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1057346513.1799999</v>
      </c>
      <c r="L74" s="27"/>
    </row>
    <row r="75" spans="1:13" ht="27" customHeight="1" x14ac:dyDescent="0.5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5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5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1057346513.1799999</v>
      </c>
      <c r="L77" s="27"/>
    </row>
    <row r="78" spans="1:13" ht="27" customHeight="1" x14ac:dyDescent="0.5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customHeight="1" x14ac:dyDescent="0.5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customHeight="1" x14ac:dyDescent="0.5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5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5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4819206869</v>
      </c>
      <c r="L82" s="27"/>
    </row>
    <row r="83" spans="1:12" ht="27" customHeight="1" x14ac:dyDescent="0.5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5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5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5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5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5">
      <c r="A88" s="31"/>
      <c r="B88" s="32" t="s">
        <v>191</v>
      </c>
      <c r="C88" s="79"/>
      <c r="D88" s="37">
        <f>+D90+D103+D109+D129+D155+D167</f>
        <v>62794883384.159996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5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hidden="1" customHeight="1" x14ac:dyDescent="0.5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hidden="1" customHeight="1" x14ac:dyDescent="0.5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hidden="1" customHeight="1" x14ac:dyDescent="0.5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hidden="1" customHeight="1" x14ac:dyDescent="0.5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hidden="1" customHeight="1" x14ac:dyDescent="0.5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hidden="1" customHeight="1" x14ac:dyDescent="0.5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hidden="1" customHeight="1" x14ac:dyDescent="0.5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hidden="1" customHeight="1" x14ac:dyDescent="0.5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hidden="1" customHeight="1" x14ac:dyDescent="0.5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hidden="1" customHeight="1" x14ac:dyDescent="0.5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hidden="1" customHeight="1" x14ac:dyDescent="0.5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hidden="1" customHeight="1" x14ac:dyDescent="0.5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5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5">
      <c r="A103" s="46">
        <v>13</v>
      </c>
      <c r="B103" s="46" t="s">
        <v>177</v>
      </c>
      <c r="C103" s="50"/>
      <c r="D103" s="48">
        <f>SUM(D105:D106)</f>
        <v>-2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5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5">
      <c r="A105" s="53">
        <v>1385</v>
      </c>
      <c r="B105" s="53" t="s">
        <v>18</v>
      </c>
      <c r="C105" s="54"/>
      <c r="D105" s="57">
        <v>38151165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5">
      <c r="A106" s="53">
        <v>1386</v>
      </c>
      <c r="B106" s="53" t="s">
        <v>19</v>
      </c>
      <c r="C106" s="54"/>
      <c r="D106" s="57">
        <v>-38151167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5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5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5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5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hidden="1" customHeight="1" x14ac:dyDescent="0.5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hidden="1" customHeight="1" x14ac:dyDescent="0.5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hidden="1" customHeight="1" x14ac:dyDescent="0.5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hidden="1" customHeight="1" x14ac:dyDescent="0.5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hidden="1" customHeight="1" x14ac:dyDescent="0.5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hidden="1" customHeight="1" x14ac:dyDescent="0.5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hidden="1" customHeight="1" x14ac:dyDescent="0.5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hidden="1" customHeight="1" x14ac:dyDescent="0.5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hidden="1" customHeight="1" x14ac:dyDescent="0.5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hidden="1" customHeight="1" x14ac:dyDescent="0.5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hidden="1" customHeight="1" x14ac:dyDescent="0.5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5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5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4819206869</v>
      </c>
      <c r="L123" s="27"/>
    </row>
    <row r="124" spans="1:12" ht="27" customHeight="1" x14ac:dyDescent="0.5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5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4819206869</v>
      </c>
      <c r="L125" s="27"/>
    </row>
    <row r="126" spans="1:12" ht="27" customHeight="1" x14ac:dyDescent="0.5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5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5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5">
      <c r="A129" s="46">
        <v>16</v>
      </c>
      <c r="B129" s="46" t="s">
        <v>36</v>
      </c>
      <c r="C129" s="50"/>
      <c r="D129" s="48">
        <f>SUM(D131:D150)</f>
        <v>61985074326.199997</v>
      </c>
      <c r="E129" s="27"/>
      <c r="F129" s="27"/>
      <c r="G129" s="57"/>
      <c r="J129" s="62"/>
      <c r="L129" s="27"/>
    </row>
    <row r="130" spans="1:12" ht="27" customHeight="1" x14ac:dyDescent="0.5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5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5">
      <c r="A132" s="53">
        <v>1610</v>
      </c>
      <c r="B132" s="53" t="s">
        <v>195</v>
      </c>
      <c r="C132" s="54"/>
      <c r="D132" s="57">
        <v>108207568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5">
      <c r="A133" s="53">
        <v>1615</v>
      </c>
      <c r="B133" s="53" t="s">
        <v>38</v>
      </c>
      <c r="C133" s="54"/>
      <c r="D133" s="57">
        <v>153955211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5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5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5">
      <c r="A136" s="53">
        <v>1635</v>
      </c>
      <c r="B136" s="53" t="s">
        <v>41</v>
      </c>
      <c r="C136" s="54"/>
      <c r="D136" s="57">
        <v>485723732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5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249</v>
      </c>
      <c r="J137" s="54"/>
      <c r="K137" s="55">
        <v>0</v>
      </c>
      <c r="L137" s="27"/>
    </row>
    <row r="138" spans="1:12" ht="27" customHeight="1" x14ac:dyDescent="0.5">
      <c r="A138" s="53">
        <v>1637</v>
      </c>
      <c r="B138" s="53" t="s">
        <v>43</v>
      </c>
      <c r="C138" s="54"/>
      <c r="D138" s="57">
        <v>40230699.770000003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5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5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5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5">
      <c r="A142" s="53">
        <v>1655</v>
      </c>
      <c r="B142" s="53" t="s">
        <v>47</v>
      </c>
      <c r="C142" s="54"/>
      <c r="D142" s="57">
        <v>15836137084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5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5">
      <c r="A144" s="53">
        <v>1665</v>
      </c>
      <c r="B144" s="53" t="s">
        <v>49</v>
      </c>
      <c r="C144" s="54"/>
      <c r="D144" s="57">
        <v>2220637484.48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5">
      <c r="A145" s="53">
        <v>1670</v>
      </c>
      <c r="B145" s="53" t="s">
        <v>50</v>
      </c>
      <c r="C145" s="54"/>
      <c r="D145" s="57">
        <v>9432848501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5">
      <c r="A146" s="53">
        <v>1675</v>
      </c>
      <c r="B146" s="53" t="s">
        <v>51</v>
      </c>
      <c r="C146" s="54"/>
      <c r="D146" s="57">
        <v>51071676268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5">
      <c r="A147" s="53">
        <v>1680</v>
      </c>
      <c r="B147" s="53" t="s">
        <v>52</v>
      </c>
      <c r="C147" s="54"/>
      <c r="D147" s="57">
        <v>849541959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5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5">
      <c r="A149" s="53">
        <v>1685</v>
      </c>
      <c r="B149" s="53" t="s">
        <v>246</v>
      </c>
      <c r="C149" s="54"/>
      <c r="D149" s="57">
        <v>-18353552855.049999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55000000000000004">
      <c r="A150" s="53">
        <v>1695</v>
      </c>
      <c r="B150" s="53" t="s">
        <v>247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15376807101.01</v>
      </c>
      <c r="L150" s="27"/>
    </row>
    <row r="151" spans="1:12" ht="27" customHeight="1" thickTop="1" x14ac:dyDescent="0.5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5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5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5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5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5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53658751284.120003</v>
      </c>
      <c r="L156" s="27"/>
    </row>
    <row r="157" spans="1:12" ht="27" customHeight="1" x14ac:dyDescent="0.5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5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2" ht="27" customHeight="1" x14ac:dyDescent="0.5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-25206149246.32</v>
      </c>
      <c r="L159" s="27"/>
    </row>
    <row r="160" spans="1:12" ht="27" customHeight="1" x14ac:dyDescent="0.5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5610116615.1700001</v>
      </c>
      <c r="L160" s="27"/>
    </row>
    <row r="161" spans="1:12" ht="27" hidden="1" customHeight="1" x14ac:dyDescent="0.5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hidden="1" customHeight="1" x14ac:dyDescent="0.5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hidden="1" customHeight="1" x14ac:dyDescent="0.5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hidden="1" customHeight="1" x14ac:dyDescent="0.5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250</v>
      </c>
      <c r="J164" s="54"/>
      <c r="K164" s="55">
        <v>0</v>
      </c>
      <c r="L164" s="27"/>
    </row>
    <row r="165" spans="1:12" ht="27" customHeight="1" x14ac:dyDescent="0.5">
      <c r="A165" s="53">
        <v>1785</v>
      </c>
      <c r="B165" s="53" t="s">
        <v>248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5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5">
      <c r="A167" s="46">
        <v>19</v>
      </c>
      <c r="B167" s="46" t="s">
        <v>57</v>
      </c>
      <c r="C167" s="50"/>
      <c r="D167" s="48">
        <f>SUM(D169:D184)</f>
        <v>809809059.96000004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55000000000000004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53658751284.120003</v>
      </c>
      <c r="L168" s="27"/>
    </row>
    <row r="169" spans="1:12" ht="27" customHeight="1" thickTop="1" x14ac:dyDescent="0.5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hidden="1" customHeight="1" x14ac:dyDescent="0.5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hidden="1" customHeight="1" x14ac:dyDescent="0.5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hidden="1" customHeight="1" x14ac:dyDescent="0.5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hidden="1" customHeight="1" x14ac:dyDescent="0.5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hidden="1" customHeight="1" x14ac:dyDescent="0.5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hidden="1" customHeight="1" x14ac:dyDescent="0.5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hidden="1" customHeight="1" x14ac:dyDescent="0.5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hidden="1" customHeight="1" x14ac:dyDescent="0.5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hidden="1" customHeight="1" x14ac:dyDescent="0.5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hidden="1" customHeight="1" x14ac:dyDescent="0.5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hidden="1" customHeight="1" x14ac:dyDescent="0.5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customHeight="1" x14ac:dyDescent="0.5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x14ac:dyDescent="0.5">
      <c r="A182" s="53">
        <v>1970</v>
      </c>
      <c r="B182" s="72" t="s">
        <v>68</v>
      </c>
      <c r="C182" s="81"/>
      <c r="D182" s="77">
        <v>1077525235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5">
      <c r="A183" s="53">
        <v>1975</v>
      </c>
      <c r="B183" s="72" t="s">
        <v>69</v>
      </c>
      <c r="C183" s="81"/>
      <c r="D183" s="77">
        <v>-267716175.03999999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5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5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5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55000000000000004">
      <c r="A187" s="64"/>
      <c r="B187" s="92" t="s">
        <v>206</v>
      </c>
      <c r="C187" s="93"/>
      <c r="D187" s="110">
        <f>+D12+D88</f>
        <v>69035558384.75</v>
      </c>
      <c r="E187" s="27"/>
      <c r="F187" s="27"/>
      <c r="G187" s="57"/>
      <c r="H187" s="111"/>
      <c r="I187" s="92" t="s">
        <v>207</v>
      </c>
      <c r="J187" s="93"/>
      <c r="K187" s="94">
        <f>+K150+K168</f>
        <v>69035558385.130005</v>
      </c>
      <c r="L187" s="27"/>
      <c r="M187" s="85"/>
      <c r="N187" s="85"/>
      <c r="O187" s="85"/>
      <c r="P187" s="85"/>
    </row>
    <row r="188" spans="1:16" s="112" customFormat="1" ht="27" customHeight="1" thickTop="1" x14ac:dyDescent="0.5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-0.3800048828125</v>
      </c>
      <c r="L188" s="27"/>
      <c r="M188" s="89"/>
      <c r="N188" s="89"/>
      <c r="O188" s="89"/>
      <c r="P188" s="89"/>
    </row>
    <row r="189" spans="1:16" s="85" customFormat="1" ht="27" customHeight="1" x14ac:dyDescent="0.5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5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5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10904401461</v>
      </c>
      <c r="L191" s="27"/>
    </row>
    <row r="192" spans="1:16" s="89" customFormat="1" ht="27" customHeight="1" x14ac:dyDescent="0.5">
      <c r="A192" s="116">
        <v>83</v>
      </c>
      <c r="B192" s="116" t="s">
        <v>119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5">
      <c r="A193" s="119">
        <v>89</v>
      </c>
      <c r="B193" s="119" t="s">
        <v>120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v>-10904401461</v>
      </c>
      <c r="L193" s="27"/>
    </row>
    <row r="194" spans="1:16" s="89" customFormat="1" ht="27" customHeight="1" x14ac:dyDescent="0.6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6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6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6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5">
      <c r="A198" s="92"/>
      <c r="B198" s="209" t="s">
        <v>256</v>
      </c>
      <c r="C198" s="209"/>
      <c r="D198" s="38"/>
      <c r="E198" s="27"/>
      <c r="F198" s="210" t="s">
        <v>257</v>
      </c>
      <c r="G198" s="210"/>
      <c r="H198" s="210"/>
      <c r="I198" s="210"/>
      <c r="J198" s="125" t="s">
        <v>210</v>
      </c>
      <c r="K198" s="125"/>
      <c r="L198" s="125"/>
      <c r="N198" s="89"/>
    </row>
    <row r="199" spans="1:16" s="60" customFormat="1" ht="27" customHeight="1" x14ac:dyDescent="0.5">
      <c r="A199" s="119"/>
      <c r="B199" s="211" t="s">
        <v>254</v>
      </c>
      <c r="C199" s="211"/>
      <c r="D199" s="121"/>
      <c r="E199" s="27"/>
      <c r="F199" s="212" t="s">
        <v>211</v>
      </c>
      <c r="G199" s="212"/>
      <c r="H199" s="212"/>
      <c r="I199" s="212"/>
      <c r="J199" s="126" t="s">
        <v>212</v>
      </c>
      <c r="K199" s="126"/>
      <c r="L199" s="126"/>
      <c r="N199" s="89"/>
    </row>
    <row r="200" spans="1:16" s="89" customFormat="1" ht="27" customHeight="1" x14ac:dyDescent="0.5500000000000000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5500000000000000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5500000000000000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5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5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6">
      <c r="A205" s="208"/>
      <c r="B205" s="208"/>
      <c r="C205" s="208"/>
      <c r="D205" s="208"/>
      <c r="E205" s="27"/>
      <c r="F205" s="27"/>
      <c r="G205" s="132"/>
      <c r="H205" s="133"/>
      <c r="I205" s="213"/>
      <c r="J205" s="213"/>
      <c r="K205" s="213"/>
      <c r="L205" s="27"/>
      <c r="M205" s="98"/>
      <c r="N205" s="98"/>
      <c r="O205" s="98"/>
      <c r="P205" s="98"/>
    </row>
    <row r="206" spans="1:16" s="98" customFormat="1" ht="27" customHeight="1" x14ac:dyDescent="0.6">
      <c r="A206" s="208"/>
      <c r="B206" s="208"/>
      <c r="C206" s="208"/>
      <c r="D206" s="208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55000000000000004">
      <c r="A207" s="208"/>
      <c r="B207" s="208"/>
      <c r="C207" s="208"/>
      <c r="D207" s="208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5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6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6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6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6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6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5500000000000000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5500000000000000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5500000000000000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5500000000000000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5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5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6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6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6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6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6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5500000000000000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5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5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5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5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5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5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5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5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5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5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5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5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5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5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5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5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5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5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5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5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5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5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5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5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5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5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5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5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5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5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5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5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5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5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5" x14ac:dyDescent="0.5">
      <c r="E260" s="27"/>
      <c r="F260" s="27"/>
      <c r="L260" s="27"/>
    </row>
    <row r="261" spans="1:248" ht="25" x14ac:dyDescent="0.5">
      <c r="E261" s="27"/>
      <c r="F261" s="27"/>
      <c r="L261" s="27"/>
    </row>
    <row r="262" spans="1:248" ht="25" x14ac:dyDescent="0.5">
      <c r="E262" s="27"/>
      <c r="F262" s="27"/>
      <c r="L262" s="27"/>
    </row>
    <row r="263" spans="1:248" ht="25" x14ac:dyDescent="0.5">
      <c r="E263" s="27"/>
      <c r="F263" s="27"/>
      <c r="L263" s="27"/>
    </row>
    <row r="264" spans="1:248" ht="25" x14ac:dyDescent="0.5">
      <c r="E264" s="27"/>
      <c r="F264" s="27"/>
      <c r="L264" s="27"/>
    </row>
    <row r="265" spans="1:248" ht="25" x14ac:dyDescent="0.5">
      <c r="E265" s="27"/>
      <c r="F265" s="27"/>
      <c r="L265" s="27"/>
    </row>
    <row r="266" spans="1:248" ht="25" x14ac:dyDescent="0.5">
      <c r="E266" s="27"/>
      <c r="F266" s="27"/>
      <c r="L266" s="27"/>
    </row>
    <row r="267" spans="1:248" ht="25" x14ac:dyDescent="0.5">
      <c r="E267" s="27"/>
      <c r="F267" s="27"/>
      <c r="L267" s="27"/>
    </row>
    <row r="268" spans="1:248" ht="25" x14ac:dyDescent="0.5">
      <c r="E268" s="27"/>
      <c r="F268" s="27"/>
      <c r="L268" s="27"/>
    </row>
    <row r="269" spans="1:248" ht="25" x14ac:dyDescent="0.5">
      <c r="E269" s="27"/>
      <c r="F269" s="27"/>
      <c r="L269" s="27"/>
    </row>
    <row r="270" spans="1:248" ht="25" x14ac:dyDescent="0.5">
      <c r="E270" s="27"/>
      <c r="F270" s="27"/>
      <c r="L270" s="27"/>
    </row>
    <row r="271" spans="1:248" ht="25" x14ac:dyDescent="0.5">
      <c r="E271" s="27"/>
      <c r="F271" s="27"/>
      <c r="L271" s="27"/>
    </row>
    <row r="272" spans="1:248" ht="25" x14ac:dyDescent="0.5">
      <c r="E272" s="27"/>
      <c r="F272" s="27"/>
      <c r="L272" s="27"/>
    </row>
    <row r="273" spans="5:12" ht="25" x14ac:dyDescent="0.5">
      <c r="E273" s="27"/>
      <c r="F273" s="27"/>
      <c r="L273" s="27"/>
    </row>
    <row r="274" spans="5:12" ht="25" x14ac:dyDescent="0.5">
      <c r="E274" s="27"/>
      <c r="F274" s="27"/>
      <c r="L274" s="27"/>
    </row>
    <row r="275" spans="5:12" ht="25" x14ac:dyDescent="0.5">
      <c r="E275" s="27"/>
      <c r="F275" s="27"/>
      <c r="L275" s="27"/>
    </row>
    <row r="276" spans="5:12" ht="25" x14ac:dyDescent="0.5">
      <c r="E276" s="27"/>
      <c r="F276" s="27"/>
      <c r="L276" s="27"/>
    </row>
    <row r="277" spans="5:12" ht="25" x14ac:dyDescent="0.5">
      <c r="E277" s="27"/>
      <c r="F277" s="27"/>
      <c r="L277" s="27"/>
    </row>
    <row r="278" spans="5:12" ht="25" x14ac:dyDescent="0.5">
      <c r="E278" s="27"/>
      <c r="F278" s="27"/>
      <c r="L278" s="27"/>
    </row>
    <row r="279" spans="5:12" ht="25" x14ac:dyDescent="0.5">
      <c r="E279" s="27"/>
      <c r="F279" s="27"/>
      <c r="L279" s="27"/>
    </row>
    <row r="280" spans="5:12" ht="25" x14ac:dyDescent="0.5">
      <c r="E280" s="27"/>
      <c r="F280" s="27"/>
      <c r="L280" s="27"/>
    </row>
    <row r="281" spans="5:12" ht="25" x14ac:dyDescent="0.5">
      <c r="E281" s="27"/>
      <c r="F281" s="27"/>
      <c r="L281" s="27"/>
    </row>
    <row r="282" spans="5:12" ht="25" x14ac:dyDescent="0.5">
      <c r="E282" s="27"/>
      <c r="F282" s="27"/>
      <c r="L282" s="27"/>
    </row>
    <row r="283" spans="5:12" ht="25" x14ac:dyDescent="0.5">
      <c r="E283" s="27"/>
      <c r="F283" s="27"/>
      <c r="L283" s="27"/>
    </row>
    <row r="284" spans="5:12" ht="25" x14ac:dyDescent="0.5">
      <c r="E284" s="27"/>
      <c r="F284" s="27"/>
      <c r="L284" s="27"/>
    </row>
    <row r="285" spans="5:12" ht="25" x14ac:dyDescent="0.5">
      <c r="E285" s="27"/>
      <c r="F285" s="27"/>
      <c r="L285" s="27"/>
    </row>
    <row r="286" spans="5:12" ht="25" x14ac:dyDescent="0.5">
      <c r="E286" s="27"/>
      <c r="F286" s="27"/>
      <c r="L286" s="27"/>
    </row>
    <row r="287" spans="5:12" ht="25" x14ac:dyDescent="0.5">
      <c r="E287" s="27"/>
      <c r="F287" s="27"/>
      <c r="L287" s="27"/>
    </row>
    <row r="288" spans="5:12" ht="25" x14ac:dyDescent="0.5">
      <c r="E288" s="27"/>
      <c r="F288" s="27"/>
      <c r="L288" s="27"/>
    </row>
    <row r="289" spans="5:12" ht="25" x14ac:dyDescent="0.5">
      <c r="E289" s="27"/>
      <c r="F289" s="27"/>
      <c r="L289" s="27"/>
    </row>
    <row r="290" spans="5:12" ht="25" x14ac:dyDescent="0.5">
      <c r="E290" s="27"/>
      <c r="F290" s="27"/>
      <c r="L290" s="27"/>
    </row>
    <row r="291" spans="5:12" ht="25" x14ac:dyDescent="0.5">
      <c r="E291" s="27"/>
      <c r="F291" s="27"/>
      <c r="L291" s="27"/>
    </row>
    <row r="292" spans="5:12" ht="25" x14ac:dyDescent="0.5">
      <c r="E292" s="27"/>
      <c r="F292" s="27"/>
      <c r="L292" s="27"/>
    </row>
    <row r="293" spans="5:12" ht="25" x14ac:dyDescent="0.5">
      <c r="E293" s="27"/>
      <c r="F293" s="27"/>
      <c r="L293" s="27"/>
    </row>
    <row r="294" spans="5:12" ht="25" x14ac:dyDescent="0.5">
      <c r="E294" s="27"/>
      <c r="F294" s="27"/>
      <c r="L294" s="27"/>
    </row>
    <row r="295" spans="5:12" ht="25" x14ac:dyDescent="0.5">
      <c r="E295" s="27"/>
      <c r="F295" s="27"/>
      <c r="L295" s="27"/>
    </row>
    <row r="296" spans="5:12" ht="25" x14ac:dyDescent="0.5">
      <c r="E296" s="27"/>
      <c r="F296" s="27"/>
      <c r="L296" s="27"/>
    </row>
    <row r="297" spans="5:12" ht="25" x14ac:dyDescent="0.5">
      <c r="E297" s="27"/>
      <c r="F297" s="27"/>
      <c r="L297" s="27"/>
    </row>
    <row r="298" spans="5:12" ht="25" x14ac:dyDescent="0.5">
      <c r="E298" s="27"/>
      <c r="F298" s="27"/>
    </row>
    <row r="299" spans="5:12" ht="25" x14ac:dyDescent="0.5">
      <c r="E299" s="27"/>
      <c r="F299" s="27"/>
    </row>
    <row r="300" spans="5:12" ht="25" x14ac:dyDescent="0.5">
      <c r="E300" s="27"/>
      <c r="F300" s="27"/>
    </row>
    <row r="301" spans="5:12" ht="25" x14ac:dyDescent="0.5">
      <c r="E301" s="27"/>
      <c r="F301" s="27"/>
    </row>
    <row r="302" spans="5:12" ht="25" x14ac:dyDescent="0.5">
      <c r="E302" s="27"/>
      <c r="F302" s="27"/>
    </row>
    <row r="303" spans="5:12" ht="25" x14ac:dyDescent="0.5">
      <c r="E303" s="27"/>
      <c r="F303" s="27"/>
    </row>
    <row r="304" spans="5:12" ht="25" x14ac:dyDescent="0.5">
      <c r="E304" s="27"/>
      <c r="F304" s="27"/>
    </row>
    <row r="305" spans="5:6" ht="25" x14ac:dyDescent="0.5">
      <c r="E305" s="27"/>
      <c r="F305" s="27"/>
    </row>
    <row r="306" spans="5:6" ht="25" x14ac:dyDescent="0.5">
      <c r="E306" s="27"/>
      <c r="F306" s="27"/>
    </row>
    <row r="307" spans="5:6" ht="25" x14ac:dyDescent="0.5">
      <c r="E307" s="27"/>
      <c r="F307" s="27"/>
    </row>
    <row r="308" spans="5:6" ht="25" x14ac:dyDescent="0.5">
      <c r="E308" s="27"/>
      <c r="F308" s="27"/>
    </row>
    <row r="309" spans="5:6" ht="25" x14ac:dyDescent="0.5">
      <c r="E309" s="27"/>
      <c r="F309" s="27"/>
    </row>
    <row r="310" spans="5:6" ht="25" x14ac:dyDescent="0.5">
      <c r="E310" s="27"/>
      <c r="F310" s="27"/>
    </row>
    <row r="311" spans="5:6" ht="25" x14ac:dyDescent="0.5">
      <c r="E311" s="27"/>
      <c r="F311" s="27"/>
    </row>
    <row r="312" spans="5:6" ht="25" x14ac:dyDescent="0.5">
      <c r="E312" s="27"/>
      <c r="F312" s="27"/>
    </row>
    <row r="313" spans="5:6" ht="25" x14ac:dyDescent="0.5">
      <c r="E313" s="27"/>
      <c r="F313" s="27"/>
    </row>
    <row r="314" spans="5:6" ht="25" x14ac:dyDescent="0.5">
      <c r="E314" s="27"/>
      <c r="F314" s="27"/>
    </row>
    <row r="315" spans="5:6" ht="25" x14ac:dyDescent="0.5">
      <c r="E315" s="27"/>
      <c r="F315" s="27"/>
    </row>
    <row r="316" spans="5:6" ht="25" x14ac:dyDescent="0.5">
      <c r="E316" s="27"/>
      <c r="F316" s="27"/>
    </row>
    <row r="317" spans="5:6" ht="25" x14ac:dyDescent="0.5">
      <c r="E317" s="27"/>
      <c r="F317" s="27"/>
    </row>
    <row r="318" spans="5:6" ht="25" x14ac:dyDescent="0.5">
      <c r="E318" s="27"/>
      <c r="F318" s="27"/>
    </row>
    <row r="319" spans="5:6" ht="25" x14ac:dyDescent="0.5">
      <c r="E319" s="27"/>
      <c r="F319" s="27"/>
    </row>
    <row r="320" spans="5:6" ht="25" x14ac:dyDescent="0.5">
      <c r="E320" s="27"/>
      <c r="F320" s="27"/>
    </row>
    <row r="321" spans="5:6" ht="25" x14ac:dyDescent="0.5">
      <c r="E321" s="27"/>
      <c r="F321" s="27"/>
    </row>
    <row r="322" spans="5:6" ht="25" x14ac:dyDescent="0.5">
      <c r="E322" s="27"/>
      <c r="F322" s="27"/>
    </row>
    <row r="323" spans="5:6" ht="25" x14ac:dyDescent="0.5">
      <c r="E323" s="27"/>
      <c r="F323" s="27"/>
    </row>
    <row r="324" spans="5:6" ht="25" x14ac:dyDescent="0.5">
      <c r="E324" s="27"/>
      <c r="F324" s="27"/>
    </row>
    <row r="325" spans="5:6" ht="25" x14ac:dyDescent="0.5">
      <c r="E325" s="27"/>
      <c r="F325" s="27"/>
    </row>
    <row r="326" spans="5:6" ht="25" x14ac:dyDescent="0.5">
      <c r="E326" s="27"/>
      <c r="F326" s="27"/>
    </row>
    <row r="327" spans="5:6" ht="25" x14ac:dyDescent="0.5">
      <c r="E327" s="27"/>
      <c r="F327" s="27"/>
    </row>
    <row r="328" spans="5:6" ht="25" x14ac:dyDescent="0.5">
      <c r="E328" s="27"/>
      <c r="F328" s="27"/>
    </row>
    <row r="329" spans="5:6" ht="25" x14ac:dyDescent="0.5">
      <c r="E329" s="27"/>
      <c r="F329" s="27"/>
    </row>
    <row r="330" spans="5:6" ht="25" x14ac:dyDescent="0.5">
      <c r="E330" s="27"/>
      <c r="F330" s="27"/>
    </row>
    <row r="331" spans="5:6" ht="25" x14ac:dyDescent="0.5">
      <c r="E331" s="27"/>
      <c r="F331" s="27"/>
    </row>
    <row r="332" spans="5:6" ht="25" x14ac:dyDescent="0.5">
      <c r="E332" s="27"/>
      <c r="F332" s="27"/>
    </row>
    <row r="333" spans="5:6" ht="25" x14ac:dyDescent="0.5">
      <c r="E333" s="27"/>
      <c r="F333" s="27"/>
    </row>
    <row r="334" spans="5:6" ht="25" x14ac:dyDescent="0.5">
      <c r="E334" s="27"/>
      <c r="F334" s="27"/>
    </row>
    <row r="335" spans="5:6" ht="25" x14ac:dyDescent="0.5">
      <c r="E335" s="27"/>
      <c r="F335" s="27"/>
    </row>
    <row r="336" spans="5:6" ht="25" x14ac:dyDescent="0.5">
      <c r="E336" s="27"/>
      <c r="F336" s="27"/>
    </row>
    <row r="337" spans="5:6" ht="25" x14ac:dyDescent="0.5">
      <c r="E337" s="27"/>
      <c r="F337" s="27"/>
    </row>
    <row r="338" spans="5:6" ht="25" x14ac:dyDescent="0.5">
      <c r="E338" s="27"/>
      <c r="F338" s="27"/>
    </row>
    <row r="339" spans="5:6" ht="25" x14ac:dyDescent="0.5">
      <c r="E339" s="27"/>
      <c r="F339" s="27"/>
    </row>
    <row r="340" spans="5:6" ht="25" x14ac:dyDescent="0.5">
      <c r="E340" s="27"/>
      <c r="F340" s="27"/>
    </row>
    <row r="341" spans="5:6" ht="25" x14ac:dyDescent="0.5">
      <c r="E341" s="27"/>
      <c r="F341" s="27"/>
    </row>
    <row r="342" spans="5:6" ht="25" x14ac:dyDescent="0.5">
      <c r="E342" s="27"/>
      <c r="F342" s="27"/>
    </row>
    <row r="343" spans="5:6" ht="25" x14ac:dyDescent="0.5">
      <c r="E343" s="27"/>
      <c r="F343" s="27"/>
    </row>
    <row r="344" spans="5:6" ht="25" x14ac:dyDescent="0.5">
      <c r="E344" s="27"/>
      <c r="F344" s="27"/>
    </row>
    <row r="345" spans="5:6" ht="25" x14ac:dyDescent="0.5">
      <c r="E345" s="27"/>
      <c r="F345" s="27"/>
    </row>
    <row r="346" spans="5:6" ht="25" x14ac:dyDescent="0.5">
      <c r="E346" s="27"/>
      <c r="F346" s="27"/>
    </row>
    <row r="347" spans="5:6" ht="25" x14ac:dyDescent="0.5">
      <c r="E347" s="27"/>
      <c r="F347" s="27"/>
    </row>
    <row r="348" spans="5:6" ht="25" x14ac:dyDescent="0.5">
      <c r="E348" s="27"/>
      <c r="F348" s="27"/>
    </row>
    <row r="349" spans="5:6" ht="25" x14ac:dyDescent="0.5">
      <c r="E349" s="27"/>
      <c r="F349" s="27"/>
    </row>
    <row r="350" spans="5:6" ht="25" x14ac:dyDescent="0.5">
      <c r="E350" s="27"/>
      <c r="F350" s="27"/>
    </row>
    <row r="351" spans="5:6" ht="25" x14ac:dyDescent="0.5">
      <c r="E351" s="27"/>
      <c r="F351" s="27"/>
    </row>
    <row r="352" spans="5:6" ht="25" x14ac:dyDescent="0.5">
      <c r="E352" s="27"/>
      <c r="F352" s="27"/>
    </row>
    <row r="353" spans="5:6" ht="25" x14ac:dyDescent="0.5">
      <c r="E353" s="27"/>
      <c r="F353" s="27"/>
    </row>
    <row r="354" spans="5:6" ht="25" x14ac:dyDescent="0.5">
      <c r="E354" s="27"/>
      <c r="F354" s="27"/>
    </row>
    <row r="355" spans="5:6" ht="25" x14ac:dyDescent="0.5">
      <c r="E355" s="27"/>
      <c r="F355" s="27"/>
    </row>
    <row r="356" spans="5:6" ht="25" x14ac:dyDescent="0.5">
      <c r="E356" s="27"/>
      <c r="F356" s="27"/>
    </row>
    <row r="357" spans="5:6" ht="25" x14ac:dyDescent="0.5">
      <c r="E357" s="27"/>
      <c r="F357" s="27"/>
    </row>
    <row r="358" spans="5:6" ht="25" x14ac:dyDescent="0.5">
      <c r="E358" s="27"/>
      <c r="F358" s="27"/>
    </row>
    <row r="359" spans="5:6" ht="25" x14ac:dyDescent="0.5">
      <c r="E359" s="27"/>
      <c r="F359" s="27"/>
    </row>
    <row r="360" spans="5:6" ht="25" x14ac:dyDescent="0.5">
      <c r="E360" s="27"/>
      <c r="F360" s="27"/>
    </row>
    <row r="361" spans="5:6" ht="25" x14ac:dyDescent="0.5">
      <c r="E361" s="27"/>
      <c r="F361" s="27"/>
    </row>
    <row r="362" spans="5:6" ht="25" x14ac:dyDescent="0.5">
      <c r="E362" s="27"/>
      <c r="F362" s="27"/>
    </row>
    <row r="363" spans="5:6" ht="25" x14ac:dyDescent="0.5">
      <c r="E363" s="27"/>
      <c r="F363" s="27"/>
    </row>
    <row r="364" spans="5:6" ht="25" x14ac:dyDescent="0.5">
      <c r="E364" s="27"/>
      <c r="F364" s="27"/>
    </row>
    <row r="365" spans="5:6" ht="25" x14ac:dyDescent="0.5">
      <c r="E365" s="27"/>
      <c r="F365" s="27"/>
    </row>
    <row r="366" spans="5:6" ht="25" x14ac:dyDescent="0.5">
      <c r="E366" s="27"/>
      <c r="F366" s="27"/>
    </row>
    <row r="367" spans="5:6" ht="25" x14ac:dyDescent="0.5">
      <c r="E367" s="27"/>
      <c r="F367" s="27"/>
    </row>
    <row r="368" spans="5:6" ht="25" x14ac:dyDescent="0.5">
      <c r="E368" s="27"/>
      <c r="F368" s="27"/>
    </row>
    <row r="369" spans="5:6" ht="25" x14ac:dyDescent="0.5">
      <c r="E369" s="27"/>
      <c r="F369" s="27"/>
    </row>
    <row r="370" spans="5:6" ht="25" x14ac:dyDescent="0.5">
      <c r="E370" s="27"/>
      <c r="F370" s="27"/>
    </row>
    <row r="371" spans="5:6" ht="25" x14ac:dyDescent="0.5">
      <c r="E371" s="27"/>
      <c r="F371" s="27"/>
    </row>
    <row r="372" spans="5:6" ht="25" x14ac:dyDescent="0.5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40" zoomScaleNormal="40" workbookViewId="0">
      <selection activeCell="B87" sqref="B87"/>
    </sheetView>
  </sheetViews>
  <sheetFormatPr baseColWidth="10" defaultColWidth="11.453125" defaultRowHeight="12.5" x14ac:dyDescent="0.25"/>
  <cols>
    <col min="1" max="1" width="9.7265625" style="64" customWidth="1"/>
    <col min="2" max="2" width="100.7265625" style="65" customWidth="1"/>
    <col min="3" max="3" width="28" style="65" customWidth="1"/>
    <col min="4" max="4" width="48.81640625" style="4" customWidth="1"/>
    <col min="5" max="5" width="15.7265625" style="4" hidden="1" customWidth="1"/>
    <col min="6" max="6" width="26.453125" style="4" hidden="1" customWidth="1"/>
    <col min="7" max="7" width="0.1796875" style="4" hidden="1" customWidth="1"/>
    <col min="8" max="16384" width="11.453125" style="4"/>
  </cols>
  <sheetData>
    <row r="1" spans="1:7" s="52" customFormat="1" ht="27" customHeight="1" x14ac:dyDescent="0.4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5500000000000000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55000000000000004">
      <c r="A3" s="145" t="s">
        <v>252</v>
      </c>
      <c r="B3" s="7"/>
      <c r="C3" s="7"/>
      <c r="D3" s="7"/>
      <c r="E3" s="146"/>
      <c r="G3" s="146"/>
    </row>
    <row r="4" spans="1:7" s="8" customFormat="1" ht="27" customHeight="1" x14ac:dyDescent="0.55000000000000004">
      <c r="A4" s="9" t="s">
        <v>258</v>
      </c>
      <c r="B4" s="7"/>
      <c r="C4" s="7"/>
      <c r="D4" s="7"/>
      <c r="E4" s="146"/>
      <c r="G4" s="146"/>
    </row>
    <row r="5" spans="1:7" s="14" customFormat="1" ht="27" customHeight="1" x14ac:dyDescent="0.5">
      <c r="A5" s="147" t="s">
        <v>213</v>
      </c>
      <c r="B5" s="13"/>
      <c r="C5" s="13"/>
      <c r="D5" s="13"/>
      <c r="E5" s="148"/>
      <c r="G5" s="148"/>
    </row>
    <row r="6" spans="1:7" s="52" customFormat="1" ht="27" customHeight="1" thickBot="1" x14ac:dyDescent="0.5">
      <c r="A6" s="149"/>
      <c r="B6" s="150"/>
      <c r="C6" s="150"/>
      <c r="D6" s="150"/>
      <c r="E6" s="151"/>
      <c r="F6" s="152"/>
      <c r="G6" s="151"/>
    </row>
    <row r="7" spans="1:7" ht="27" customHeight="1" x14ac:dyDescent="0.5">
      <c r="A7" s="153"/>
      <c r="B7" s="154"/>
      <c r="C7" s="154"/>
      <c r="D7" s="155"/>
      <c r="G7" s="155"/>
    </row>
    <row r="8" spans="1:7" s="103" customFormat="1" ht="27" customHeight="1" x14ac:dyDescent="0.5">
      <c r="A8" s="156"/>
      <c r="B8" s="157"/>
      <c r="C8" s="157"/>
      <c r="D8" s="26"/>
      <c r="G8" s="158"/>
    </row>
    <row r="9" spans="1:7" s="103" customFormat="1" ht="27" customHeight="1" x14ac:dyDescent="0.5">
      <c r="A9" s="156"/>
      <c r="B9" s="157"/>
      <c r="C9" s="157"/>
      <c r="D9" s="29"/>
      <c r="G9" s="158"/>
    </row>
    <row r="10" spans="1:7" s="85" customFormat="1" ht="27" customHeight="1" x14ac:dyDescent="0.5">
      <c r="A10" s="157"/>
      <c r="B10" s="157" t="s">
        <v>214</v>
      </c>
      <c r="C10" s="157"/>
      <c r="D10" s="37">
        <f>+D12+D18+D25+D30+D36</f>
        <v>20988346892</v>
      </c>
      <c r="E10" s="159"/>
      <c r="F10" s="159">
        <f>SUM(D10:D10)</f>
        <v>20988346892</v>
      </c>
      <c r="G10" s="39" t="e">
        <f>G13+#REF!+#REF!+#REF!+G23+#REF!-#REF!</f>
        <v>#REF!</v>
      </c>
    </row>
    <row r="11" spans="1:7" s="85" customFormat="1" ht="27" customHeight="1" x14ac:dyDescent="0.5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5">
      <c r="A12" s="46">
        <v>41</v>
      </c>
      <c r="B12" s="46" t="s">
        <v>164</v>
      </c>
      <c r="C12" s="47"/>
      <c r="D12" s="205">
        <f>SUM(D14:D16)</f>
        <v>1894354200</v>
      </c>
      <c r="E12" s="159"/>
      <c r="F12" s="159"/>
      <c r="G12" s="160"/>
    </row>
    <row r="13" spans="1:7" s="112" customFormat="1" ht="27" customHeight="1" x14ac:dyDescent="0.5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hidden="1" customHeight="1" x14ac:dyDescent="0.5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5">
      <c r="A15" s="53">
        <v>4110</v>
      </c>
      <c r="B15" s="53" t="s">
        <v>162</v>
      </c>
      <c r="C15" s="53"/>
      <c r="D15" s="77">
        <v>1894354200</v>
      </c>
      <c r="E15" s="159"/>
      <c r="F15" s="159">
        <f>SUM(D15:D15)</f>
        <v>1894354200</v>
      </c>
      <c r="G15" s="77" t="e">
        <f>+D15-#REF!</f>
        <v>#REF!</v>
      </c>
    </row>
    <row r="16" spans="1:7" s="98" customFormat="1" ht="27" customHeight="1" x14ac:dyDescent="0.5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5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5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hidden="1" customHeight="1" x14ac:dyDescent="0.5">
      <c r="A19" s="46"/>
      <c r="B19" s="46"/>
      <c r="C19" s="46"/>
      <c r="D19" s="49"/>
      <c r="E19" s="159"/>
      <c r="F19" s="159"/>
      <c r="G19" s="77"/>
    </row>
    <row r="20" spans="1:7" s="98" customFormat="1" ht="27" hidden="1" customHeight="1" x14ac:dyDescent="0.5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hidden="1" customHeight="1" x14ac:dyDescent="0.5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hidden="1" customHeight="1" x14ac:dyDescent="0.5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hidden="1" customHeight="1" x14ac:dyDescent="0.5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hidden="1" customHeight="1" x14ac:dyDescent="0.5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5">
      <c r="A25" s="46">
        <v>44</v>
      </c>
      <c r="B25" s="46" t="s">
        <v>215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hidden="1" customHeight="1" x14ac:dyDescent="0.5">
      <c r="A26" s="46"/>
      <c r="B26" s="46"/>
      <c r="C26" s="46"/>
      <c r="D26" s="49"/>
      <c r="E26" s="159"/>
      <c r="F26" s="159"/>
      <c r="G26" s="77"/>
    </row>
    <row r="27" spans="1:7" s="101" customFormat="1" ht="28.4" hidden="1" customHeight="1" x14ac:dyDescent="0.5">
      <c r="A27" s="53">
        <v>4428</v>
      </c>
      <c r="B27" s="53" t="s">
        <v>216</v>
      </c>
      <c r="C27" s="53"/>
      <c r="D27" s="77">
        <v>0</v>
      </c>
      <c r="E27" s="159"/>
      <c r="F27" s="159">
        <f>SUM(D30:D30)</f>
        <v>19093992692</v>
      </c>
      <c r="G27" s="51" t="e">
        <f>SUM(G28:G28)</f>
        <v>#REF!</v>
      </c>
    </row>
    <row r="28" spans="1:7" s="98" customFormat="1" ht="27" hidden="1" customHeight="1" x14ac:dyDescent="0.5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5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5">
      <c r="A30" s="46">
        <v>47</v>
      </c>
      <c r="B30" s="46" t="s">
        <v>135</v>
      </c>
      <c r="C30" s="47"/>
      <c r="D30" s="48">
        <f>SUM(D32:D34)</f>
        <v>19093992692</v>
      </c>
      <c r="E30" s="159"/>
      <c r="F30" s="159"/>
      <c r="G30" s="77"/>
    </row>
    <row r="31" spans="1:7" s="109" customFormat="1" ht="27" customHeight="1" x14ac:dyDescent="0.5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5">
      <c r="A32" s="53">
        <v>4705</v>
      </c>
      <c r="B32" s="53" t="s">
        <v>158</v>
      </c>
      <c r="C32" s="53"/>
      <c r="D32" s="77">
        <v>19093992692</v>
      </c>
      <c r="E32" s="159"/>
      <c r="F32" s="159"/>
      <c r="G32" s="77"/>
    </row>
    <row r="33" spans="1:7" s="109" customFormat="1" ht="27" customHeight="1" x14ac:dyDescent="0.5">
      <c r="A33" s="53">
        <v>4720</v>
      </c>
      <c r="B33" s="72" t="s">
        <v>133</v>
      </c>
      <c r="C33" s="53"/>
      <c r="D33" s="77">
        <v>0</v>
      </c>
      <c r="E33" s="159"/>
      <c r="F33" s="159"/>
      <c r="G33" s="77"/>
    </row>
    <row r="34" spans="1:7" s="166" customFormat="1" ht="27" customHeight="1" x14ac:dyDescent="0.5">
      <c r="A34" s="53">
        <v>4722</v>
      </c>
      <c r="B34" s="53" t="s">
        <v>132</v>
      </c>
      <c r="C34" s="53"/>
      <c r="D34" s="77">
        <v>0</v>
      </c>
      <c r="F34" s="159"/>
      <c r="G34" s="167"/>
    </row>
    <row r="35" spans="1:7" s="166" customFormat="1" ht="27" customHeight="1" x14ac:dyDescent="0.5">
      <c r="A35" s="53"/>
      <c r="B35" s="53"/>
      <c r="C35" s="53"/>
      <c r="D35" s="57"/>
      <c r="F35" s="159"/>
      <c r="G35" s="167"/>
    </row>
    <row r="36" spans="1:7" s="166" customFormat="1" ht="27" customHeight="1" x14ac:dyDescent="0.5">
      <c r="A36" s="46" t="s">
        <v>217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customHeight="1" x14ac:dyDescent="0.5">
      <c r="A37" s="46"/>
      <c r="B37" s="46"/>
      <c r="C37" s="53"/>
      <c r="D37" s="49"/>
      <c r="E37" s="159"/>
      <c r="F37" s="159"/>
      <c r="G37" s="77"/>
    </row>
    <row r="38" spans="1:7" s="166" customFormat="1" ht="27" customHeight="1" x14ac:dyDescent="0.5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customHeight="1" x14ac:dyDescent="0.5">
      <c r="A39" s="53" t="s">
        <v>218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customHeight="1" x14ac:dyDescent="0.5">
      <c r="A40" s="53"/>
      <c r="B40" s="53"/>
      <c r="C40" s="53"/>
      <c r="D40" s="77"/>
      <c r="F40" s="159"/>
      <c r="G40" s="167"/>
    </row>
    <row r="41" spans="1:7" s="166" customFormat="1" ht="27" customHeight="1" x14ac:dyDescent="0.5">
      <c r="A41" s="53">
        <v>4819</v>
      </c>
      <c r="B41" s="53" t="s">
        <v>155</v>
      </c>
      <c r="C41" s="53"/>
      <c r="D41" s="207">
        <v>0</v>
      </c>
      <c r="F41" s="159"/>
      <c r="G41" s="167"/>
    </row>
    <row r="42" spans="1:7" s="166" customFormat="1" ht="27" customHeight="1" x14ac:dyDescent="0.5">
      <c r="A42" s="53"/>
      <c r="B42" s="53"/>
      <c r="C42" s="53"/>
      <c r="D42" s="57"/>
      <c r="F42" s="159"/>
      <c r="G42" s="167"/>
    </row>
    <row r="43" spans="1:7" s="166" customFormat="1" ht="27" customHeight="1" x14ac:dyDescent="0.5">
      <c r="A43" s="157">
        <v>6</v>
      </c>
      <c r="B43" s="157" t="s">
        <v>219</v>
      </c>
      <c r="C43" s="157"/>
      <c r="D43" s="159">
        <f>+D45</f>
        <v>0</v>
      </c>
      <c r="F43" s="159"/>
      <c r="G43" s="167"/>
    </row>
    <row r="44" spans="1:7" s="166" customFormat="1" ht="27" customHeight="1" x14ac:dyDescent="0.5">
      <c r="A44" s="168"/>
      <c r="B44" s="169"/>
      <c r="C44" s="170"/>
      <c r="D44" s="171"/>
      <c r="F44" s="159"/>
      <c r="G44" s="167"/>
    </row>
    <row r="45" spans="1:7" s="109" customFormat="1" ht="27" customHeight="1" x14ac:dyDescent="0.5">
      <c r="A45" s="172">
        <v>63</v>
      </c>
      <c r="B45" s="172" t="s">
        <v>220</v>
      </c>
      <c r="C45" s="47"/>
      <c r="D45" s="48">
        <f>SUM(D47:D48)</f>
        <v>0</v>
      </c>
      <c r="E45" s="173"/>
      <c r="F45" s="173"/>
      <c r="G45" s="77"/>
    </row>
    <row r="46" spans="1:7" s="109" customFormat="1" ht="27" customHeight="1" x14ac:dyDescent="0.4">
      <c r="A46" s="172"/>
      <c r="B46" s="172"/>
      <c r="C46" s="172"/>
      <c r="D46" s="174"/>
      <c r="E46" s="173"/>
      <c r="F46" s="173"/>
      <c r="G46" s="77"/>
    </row>
    <row r="47" spans="1:7" s="109" customFormat="1" ht="27" customHeight="1" x14ac:dyDescent="0.4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customHeight="1" x14ac:dyDescent="0.4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customHeight="1" x14ac:dyDescent="0.4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5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5">
      <c r="A51" s="157"/>
      <c r="B51" s="157" t="s">
        <v>154</v>
      </c>
      <c r="C51" s="157"/>
      <c r="D51" s="37">
        <f>+D53+D64+D73+D87+D92+D104+D110</f>
        <v>15866208351.33</v>
      </c>
      <c r="E51" s="159"/>
      <c r="F51" s="159"/>
      <c r="G51" s="77"/>
    </row>
    <row r="52" spans="1:7" s="109" customFormat="1" ht="27" customHeight="1" x14ac:dyDescent="0.5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5">
      <c r="A53" s="46">
        <v>51</v>
      </c>
      <c r="B53" s="46" t="s">
        <v>153</v>
      </c>
      <c r="C53" s="47"/>
      <c r="D53" s="176">
        <f>SUM(D55:D62)</f>
        <v>12659077475.41</v>
      </c>
      <c r="E53" s="159"/>
      <c r="F53" s="159"/>
      <c r="G53" s="77"/>
    </row>
    <row r="54" spans="1:7" s="109" customFormat="1" ht="27" customHeight="1" x14ac:dyDescent="0.5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5">
      <c r="A55" s="53">
        <v>5101</v>
      </c>
      <c r="B55" s="53" t="s">
        <v>151</v>
      </c>
      <c r="C55" s="53"/>
      <c r="D55" s="77">
        <v>5323336624.4099998</v>
      </c>
      <c r="E55" s="159"/>
      <c r="F55" s="159">
        <v>1</v>
      </c>
      <c r="G55" s="177"/>
    </row>
    <row r="56" spans="1:7" s="98" customFormat="1" ht="27" customHeight="1" x14ac:dyDescent="0.5">
      <c r="A56" s="53">
        <v>5102</v>
      </c>
      <c r="B56" s="53" t="s">
        <v>150</v>
      </c>
      <c r="C56" s="53"/>
      <c r="D56" s="77">
        <v>0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5">
      <c r="A57" s="53">
        <v>5103</v>
      </c>
      <c r="B57" s="53" t="s">
        <v>149</v>
      </c>
      <c r="C57" s="53"/>
      <c r="D57" s="77">
        <v>1097184538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5">
      <c r="A58" s="53">
        <v>5104</v>
      </c>
      <c r="B58" s="53" t="s">
        <v>13</v>
      </c>
      <c r="C58" s="53"/>
      <c r="D58" s="77">
        <v>160813200</v>
      </c>
      <c r="E58" s="159"/>
      <c r="F58" s="159"/>
      <c r="G58" s="77"/>
    </row>
    <row r="59" spans="1:7" s="98" customFormat="1" ht="27" customHeight="1" x14ac:dyDescent="0.5">
      <c r="A59" s="53">
        <v>5107</v>
      </c>
      <c r="B59" s="53" t="s">
        <v>148</v>
      </c>
      <c r="C59" s="53"/>
      <c r="D59" s="77">
        <v>3131211026</v>
      </c>
      <c r="E59" s="159"/>
      <c r="F59" s="159"/>
      <c r="G59" s="77"/>
    </row>
    <row r="60" spans="1:7" s="98" customFormat="1" ht="27" customHeight="1" x14ac:dyDescent="0.5">
      <c r="A60" s="53">
        <v>5108</v>
      </c>
      <c r="B60" s="53" t="s">
        <v>146</v>
      </c>
      <c r="C60" s="53"/>
      <c r="D60" s="77">
        <v>196464800.09</v>
      </c>
      <c r="E60" s="159"/>
      <c r="F60" s="159"/>
      <c r="G60" s="77"/>
    </row>
    <row r="61" spans="1:7" s="56" customFormat="1" ht="27" customHeight="1" x14ac:dyDescent="0.5">
      <c r="A61" s="53">
        <v>5111</v>
      </c>
      <c r="B61" s="53" t="s">
        <v>147</v>
      </c>
      <c r="C61" s="53"/>
      <c r="D61" s="77">
        <v>2750067286.9099998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5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5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5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hidden="1" customHeight="1" x14ac:dyDescent="0.5">
      <c r="A65" s="46"/>
      <c r="B65" s="46"/>
      <c r="C65" s="46"/>
      <c r="D65" s="49"/>
      <c r="E65" s="159"/>
      <c r="F65" s="159"/>
      <c r="G65" s="77"/>
    </row>
    <row r="66" spans="1:7" s="103" customFormat="1" ht="27" hidden="1" customHeight="1" x14ac:dyDescent="0.5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hidden="1" customHeight="1" x14ac:dyDescent="0.5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hidden="1" customHeight="1" x14ac:dyDescent="0.5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hidden="1" customHeight="1" x14ac:dyDescent="0.5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hidden="1" customHeight="1" x14ac:dyDescent="0.5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customHeight="1" x14ac:dyDescent="0.5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5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5">
      <c r="A73" s="46">
        <v>53</v>
      </c>
      <c r="B73" s="46" t="s">
        <v>145</v>
      </c>
      <c r="C73" s="47"/>
      <c r="D73" s="176">
        <f>SUM(D75:D86)</f>
        <v>1458370648.9200001</v>
      </c>
      <c r="E73" s="159"/>
      <c r="F73" s="159"/>
      <c r="G73" s="114"/>
    </row>
    <row r="74" spans="1:7" s="101" customFormat="1" ht="27" customHeight="1" x14ac:dyDescent="0.5">
      <c r="A74" s="46"/>
      <c r="B74" s="46"/>
      <c r="C74" s="46"/>
      <c r="D74" s="49"/>
      <c r="E74" s="159"/>
      <c r="F74" s="159"/>
      <c r="G74" s="114"/>
    </row>
    <row r="75" spans="1:7" s="101" customFormat="1" ht="27" hidden="1" customHeight="1" x14ac:dyDescent="0.5">
      <c r="A75" s="53">
        <v>5302</v>
      </c>
      <c r="B75" s="53" t="s">
        <v>221</v>
      </c>
      <c r="C75" s="53"/>
      <c r="D75" s="77">
        <v>0</v>
      </c>
      <c r="E75" s="159"/>
      <c r="F75" s="159"/>
      <c r="G75" s="114"/>
    </row>
    <row r="76" spans="1:7" s="101" customFormat="1" ht="27" hidden="1" customHeight="1" x14ac:dyDescent="0.5">
      <c r="A76" s="53">
        <v>5304</v>
      </c>
      <c r="B76" s="53" t="s">
        <v>222</v>
      </c>
      <c r="C76" s="53"/>
      <c r="D76" s="77">
        <v>0</v>
      </c>
      <c r="E76" s="159"/>
      <c r="F76" s="159"/>
      <c r="G76" s="114"/>
    </row>
    <row r="77" spans="1:7" s="101" customFormat="1" ht="25.5" hidden="1" customHeight="1" x14ac:dyDescent="0.5">
      <c r="A77" s="53">
        <v>5307</v>
      </c>
      <c r="B77" s="53" t="s">
        <v>223</v>
      </c>
      <c r="C77" s="53"/>
      <c r="D77" s="77">
        <v>0</v>
      </c>
      <c r="E77" s="159"/>
      <c r="F77" s="159">
        <v>1</v>
      </c>
      <c r="G77" s="180"/>
    </row>
    <row r="78" spans="1:7" s="101" customFormat="1" ht="25.5" hidden="1" customHeight="1" x14ac:dyDescent="0.5">
      <c r="A78" s="53">
        <v>5309</v>
      </c>
      <c r="B78" s="53" t="s">
        <v>224</v>
      </c>
      <c r="C78" s="53"/>
      <c r="D78" s="77">
        <v>0</v>
      </c>
      <c r="E78" s="159"/>
      <c r="F78" s="159"/>
      <c r="G78" s="180"/>
    </row>
    <row r="79" spans="1:7" s="101" customFormat="1" ht="27" hidden="1" customHeight="1" x14ac:dyDescent="0.5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hidden="1" customHeight="1" x14ac:dyDescent="0.5">
      <c r="A80" s="53">
        <v>5347</v>
      </c>
      <c r="B80" s="53" t="s">
        <v>144</v>
      </c>
      <c r="C80" s="53"/>
      <c r="D80" s="77">
        <v>0</v>
      </c>
      <c r="E80" s="159"/>
      <c r="F80" s="159"/>
      <c r="G80" s="161"/>
    </row>
    <row r="81" spans="1:7" s="101" customFormat="1" ht="27" hidden="1" customHeight="1" x14ac:dyDescent="0.5">
      <c r="A81" s="53">
        <v>5317</v>
      </c>
      <c r="B81" s="53" t="s">
        <v>106</v>
      </c>
      <c r="C81" s="53"/>
      <c r="D81" s="77">
        <v>0</v>
      </c>
      <c r="E81" s="159"/>
      <c r="F81" s="159"/>
      <c r="G81" s="161"/>
    </row>
    <row r="82" spans="1:7" s="101" customFormat="1" ht="27" hidden="1" customHeight="1" x14ac:dyDescent="0.5">
      <c r="A82" s="53">
        <v>5330</v>
      </c>
      <c r="B82" s="53" t="s">
        <v>142</v>
      </c>
      <c r="C82" s="53"/>
      <c r="D82" s="77">
        <v>0</v>
      </c>
      <c r="E82" s="159"/>
      <c r="F82" s="159"/>
      <c r="G82" s="161"/>
    </row>
    <row r="83" spans="1:7" s="101" customFormat="1" ht="27" hidden="1" customHeight="1" x14ac:dyDescent="0.5">
      <c r="A83" s="53">
        <v>5347</v>
      </c>
      <c r="B83" s="53" t="s">
        <v>225</v>
      </c>
      <c r="C83" s="53"/>
      <c r="D83" s="77">
        <v>0</v>
      </c>
      <c r="E83" s="159"/>
      <c r="F83" s="159"/>
      <c r="G83" s="161"/>
    </row>
    <row r="84" spans="1:7" s="98" customFormat="1" ht="27" customHeight="1" x14ac:dyDescent="0.5">
      <c r="A84" s="53">
        <v>5360</v>
      </c>
      <c r="B84" s="53" t="s">
        <v>225</v>
      </c>
      <c r="C84" s="53"/>
      <c r="D84" s="77">
        <v>1425099836.4200001</v>
      </c>
      <c r="E84" s="159"/>
      <c r="F84" s="159"/>
      <c r="G84" s="161"/>
    </row>
    <row r="85" spans="1:7" s="98" customFormat="1" ht="27" customHeight="1" x14ac:dyDescent="0.5">
      <c r="A85" s="53">
        <v>5366</v>
      </c>
      <c r="B85" s="53" t="s">
        <v>143</v>
      </c>
      <c r="C85" s="53"/>
      <c r="D85" s="57">
        <v>33270812.5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5">
      <c r="A86" s="53">
        <v>5368</v>
      </c>
      <c r="B86" s="53" t="s">
        <v>141</v>
      </c>
      <c r="C86" s="53"/>
      <c r="D86" s="57">
        <v>0</v>
      </c>
      <c r="E86" s="159"/>
      <c r="F86" s="159"/>
      <c r="G86" s="77"/>
    </row>
    <row r="87" spans="1:7" s="166" customFormat="1" ht="27" customHeight="1" x14ac:dyDescent="0.5">
      <c r="A87" s="46">
        <v>54</v>
      </c>
      <c r="B87" s="46" t="s">
        <v>215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5">
      <c r="A88" s="46"/>
      <c r="B88" s="46"/>
      <c r="C88" s="46"/>
      <c r="D88" s="49"/>
      <c r="F88" s="159"/>
      <c r="G88" s="167"/>
    </row>
    <row r="89" spans="1:7" s="166" customFormat="1" ht="27" customHeight="1" x14ac:dyDescent="0.5">
      <c r="A89" s="53">
        <v>5401</v>
      </c>
      <c r="B89" s="53" t="s">
        <v>226</v>
      </c>
      <c r="C89" s="53"/>
      <c r="D89" s="77">
        <v>0</v>
      </c>
      <c r="F89" s="159"/>
      <c r="G89" s="167"/>
    </row>
    <row r="90" spans="1:7" s="166" customFormat="1" ht="27" customHeight="1" x14ac:dyDescent="0.5">
      <c r="A90" s="53">
        <v>5423</v>
      </c>
      <c r="B90" s="53" t="s">
        <v>216</v>
      </c>
      <c r="C90" s="53"/>
      <c r="D90" s="77">
        <v>0</v>
      </c>
      <c r="F90" s="159"/>
      <c r="G90" s="167"/>
    </row>
    <row r="91" spans="1:7" s="166" customFormat="1" ht="27" customHeight="1" x14ac:dyDescent="0.5">
      <c r="A91" s="53"/>
      <c r="B91" s="53"/>
      <c r="C91" s="53"/>
      <c r="D91" s="57"/>
      <c r="F91" s="159"/>
      <c r="G91" s="167"/>
    </row>
    <row r="92" spans="1:7" s="166" customFormat="1" ht="27" hidden="1" customHeight="1" x14ac:dyDescent="0.5">
      <c r="A92" s="46">
        <v>55</v>
      </c>
      <c r="B92" s="46" t="s">
        <v>227</v>
      </c>
      <c r="C92" s="47"/>
      <c r="D92" s="48">
        <f>SUM(D94:D102)</f>
        <v>0</v>
      </c>
      <c r="F92" s="159"/>
      <c r="G92" s="167"/>
    </row>
    <row r="93" spans="1:7" s="166" customFormat="1" ht="27" hidden="1" customHeight="1" x14ac:dyDescent="0.5">
      <c r="A93" s="46"/>
      <c r="B93" s="46"/>
      <c r="C93" s="46"/>
      <c r="D93" s="49"/>
      <c r="F93" s="159"/>
      <c r="G93" s="167"/>
    </row>
    <row r="94" spans="1:7" s="166" customFormat="1" ht="27" hidden="1" customHeight="1" x14ac:dyDescent="0.5">
      <c r="A94" s="53">
        <v>5501</v>
      </c>
      <c r="B94" s="53" t="s">
        <v>228</v>
      </c>
      <c r="C94" s="53"/>
      <c r="D94" s="77">
        <v>0</v>
      </c>
      <c r="F94" s="159"/>
      <c r="G94" s="167"/>
    </row>
    <row r="95" spans="1:7" s="166" customFormat="1" ht="27" hidden="1" customHeight="1" x14ac:dyDescent="0.5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hidden="1" customHeight="1" x14ac:dyDescent="0.5">
      <c r="A96" s="53">
        <v>5503</v>
      </c>
      <c r="B96" s="53" t="s">
        <v>229</v>
      </c>
      <c r="C96" s="53"/>
      <c r="D96" s="77">
        <v>0</v>
      </c>
      <c r="F96" s="159"/>
      <c r="G96" s="167"/>
    </row>
    <row r="97" spans="1:7" ht="27" hidden="1" customHeight="1" x14ac:dyDescent="0.5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hidden="1" customHeight="1" x14ac:dyDescent="0.4">
      <c r="A98" s="53">
        <v>5505</v>
      </c>
      <c r="B98" s="53" t="s">
        <v>230</v>
      </c>
      <c r="C98" s="53"/>
      <c r="D98" s="77">
        <v>0</v>
      </c>
      <c r="E98" s="4"/>
      <c r="F98" s="4"/>
      <c r="G98" s="4"/>
    </row>
    <row r="99" spans="1:7" s="65" customFormat="1" ht="27" hidden="1" customHeight="1" x14ac:dyDescent="0.4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hidden="1" customHeight="1" x14ac:dyDescent="0.4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hidden="1" customHeight="1" x14ac:dyDescent="0.4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hidden="1" customHeight="1" x14ac:dyDescent="0.4">
      <c r="A102" s="53">
        <v>5550</v>
      </c>
      <c r="B102" s="53" t="s">
        <v>231</v>
      </c>
      <c r="C102" s="53"/>
      <c r="D102" s="77">
        <v>0</v>
      </c>
      <c r="G102" s="182"/>
    </row>
    <row r="103" spans="1:7" s="65" customFormat="1" ht="27" hidden="1" customHeight="1" x14ac:dyDescent="0.35">
      <c r="A103" s="64"/>
      <c r="D103" s="4"/>
      <c r="G103" s="182"/>
    </row>
    <row r="104" spans="1:7" s="65" customFormat="1" ht="27" customHeight="1" x14ac:dyDescent="0.5">
      <c r="A104" s="46">
        <v>57</v>
      </c>
      <c r="B104" s="46" t="s">
        <v>135</v>
      </c>
      <c r="C104" s="47"/>
      <c r="D104" s="48">
        <f>SUM(D106:D108)</f>
        <v>1748651173</v>
      </c>
      <c r="G104" s="182"/>
    </row>
    <row r="105" spans="1:7" s="65" customFormat="1" ht="27" customHeight="1" x14ac:dyDescent="0.5">
      <c r="A105" s="46"/>
      <c r="B105" s="46"/>
      <c r="C105" s="46"/>
      <c r="D105" s="49"/>
      <c r="G105" s="182"/>
    </row>
    <row r="106" spans="1:7" s="65" customFormat="1" ht="27" customHeight="1" x14ac:dyDescent="0.4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4">
      <c r="A107" s="53">
        <v>5720</v>
      </c>
      <c r="B107" s="53" t="s">
        <v>232</v>
      </c>
      <c r="C107" s="53"/>
      <c r="D107" s="77">
        <v>1748651173</v>
      </c>
      <c r="G107" s="183"/>
    </row>
    <row r="108" spans="1:7" s="65" customFormat="1" ht="27" customHeight="1" x14ac:dyDescent="0.4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45">
      <c r="A109" s="184"/>
      <c r="B109" s="185"/>
      <c r="C109" s="185"/>
      <c r="D109" s="52"/>
      <c r="G109" s="183"/>
    </row>
    <row r="110" spans="1:7" s="65" customFormat="1" ht="27" customHeight="1" x14ac:dyDescent="0.5">
      <c r="A110" s="46">
        <v>58</v>
      </c>
      <c r="B110" s="46" t="s">
        <v>131</v>
      </c>
      <c r="C110" s="47"/>
      <c r="D110" s="176">
        <f>SUM(D112:D117)</f>
        <v>109054</v>
      </c>
      <c r="G110" s="183"/>
    </row>
    <row r="111" spans="1:7" s="65" customFormat="1" ht="27" customHeight="1" x14ac:dyDescent="0.5">
      <c r="A111" s="46"/>
      <c r="B111" s="46"/>
      <c r="C111" s="46"/>
      <c r="D111" s="49"/>
      <c r="G111" s="183"/>
    </row>
    <row r="112" spans="1:7" s="65" customFormat="1" ht="27" customHeight="1" x14ac:dyDescent="0.4">
      <c r="A112" s="53"/>
      <c r="B112" s="53"/>
      <c r="C112" s="53"/>
      <c r="D112" s="77">
        <v>0</v>
      </c>
    </row>
    <row r="113" spans="1:7" s="65" customFormat="1" ht="27" customHeight="1" x14ac:dyDescent="0.4">
      <c r="A113" s="53">
        <v>5802</v>
      </c>
      <c r="B113" s="53" t="s">
        <v>130</v>
      </c>
      <c r="C113" s="53"/>
      <c r="D113" s="77">
        <v>109052</v>
      </c>
    </row>
    <row r="114" spans="1:7" s="65" customFormat="1" ht="27" customHeight="1" x14ac:dyDescent="0.4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4">
      <c r="A115" s="53">
        <v>5804</v>
      </c>
      <c r="B115" s="53" t="s">
        <v>233</v>
      </c>
      <c r="C115" s="53"/>
      <c r="D115" s="77">
        <v>0</v>
      </c>
    </row>
    <row r="116" spans="1:7" s="65" customFormat="1" ht="27" customHeight="1" x14ac:dyDescent="0.4">
      <c r="A116" s="53">
        <v>5811</v>
      </c>
      <c r="B116" s="53" t="s">
        <v>251</v>
      </c>
      <c r="C116" s="53"/>
      <c r="D116" s="77">
        <v>0</v>
      </c>
    </row>
    <row r="117" spans="1:7" s="65" customFormat="1" ht="27" customHeight="1" x14ac:dyDescent="0.4">
      <c r="A117" s="53">
        <v>5890</v>
      </c>
      <c r="B117" s="53" t="s">
        <v>127</v>
      </c>
      <c r="C117" s="53"/>
      <c r="D117" s="77">
        <v>2</v>
      </c>
    </row>
    <row r="118" spans="1:7" s="65" customFormat="1" ht="27" customHeight="1" x14ac:dyDescent="0.45">
      <c r="A118" s="184"/>
      <c r="B118" s="185"/>
      <c r="C118" s="185"/>
      <c r="D118" s="52"/>
    </row>
    <row r="119" spans="1:7" s="65" customFormat="1" ht="27" customHeight="1" thickBot="1" x14ac:dyDescent="0.55000000000000004">
      <c r="A119" s="32"/>
      <c r="B119" s="92" t="s">
        <v>234</v>
      </c>
      <c r="C119" s="92"/>
      <c r="D119" s="110">
        <f>+D10-D43-D51</f>
        <v>5122138540.6700001</v>
      </c>
    </row>
    <row r="120" spans="1:7" s="65" customFormat="1" ht="27" customHeight="1" thickTop="1" x14ac:dyDescent="0.35">
      <c r="A120" s="107"/>
      <c r="B120" s="186"/>
      <c r="C120" s="186"/>
      <c r="D120" s="187"/>
    </row>
    <row r="121" spans="1:7" s="65" customFormat="1" ht="27" customHeight="1" x14ac:dyDescent="0.35">
      <c r="A121" s="107"/>
      <c r="B121" s="186"/>
      <c r="C121" s="186"/>
      <c r="D121" s="187"/>
      <c r="G121" s="183"/>
    </row>
    <row r="122" spans="1:7" s="65" customFormat="1" ht="27" customHeight="1" x14ac:dyDescent="0.5">
      <c r="A122" s="107"/>
      <c r="B122" s="46" t="s">
        <v>235</v>
      </c>
      <c r="C122" s="186"/>
      <c r="D122" s="48">
        <f>+D123</f>
        <v>487978074.5</v>
      </c>
      <c r="G122" s="183"/>
    </row>
    <row r="123" spans="1:7" s="65" customFormat="1" ht="27" customHeight="1" x14ac:dyDescent="0.5">
      <c r="A123" s="53" t="s">
        <v>236</v>
      </c>
      <c r="B123" s="53" t="s">
        <v>156</v>
      </c>
      <c r="C123" s="47"/>
      <c r="D123" s="77">
        <v>487978074.5</v>
      </c>
      <c r="G123" s="188"/>
    </row>
    <row r="124" spans="1:7" s="65" customFormat="1" ht="27" customHeight="1" x14ac:dyDescent="0.5">
      <c r="A124" s="46"/>
      <c r="B124" s="46"/>
      <c r="C124" s="46"/>
      <c r="D124" s="187"/>
      <c r="G124" s="188"/>
    </row>
    <row r="125" spans="1:7" s="65" customFormat="1" ht="27" customHeight="1" x14ac:dyDescent="0.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4">
      <c r="A126" s="53"/>
      <c r="B126" s="53"/>
      <c r="C126" s="53"/>
      <c r="D126" s="77"/>
    </row>
    <row r="127" spans="1:7" s="65" customFormat="1" ht="27" customHeight="1" x14ac:dyDescent="0.4">
      <c r="A127" s="53"/>
      <c r="B127" s="53"/>
      <c r="C127" s="53"/>
      <c r="D127" s="77"/>
    </row>
    <row r="128" spans="1:7" s="65" customFormat="1" ht="27" customHeight="1" x14ac:dyDescent="0.4">
      <c r="A128" s="98"/>
      <c r="B128" s="98"/>
      <c r="C128" s="98"/>
      <c r="D128" s="187"/>
      <c r="G128" s="188"/>
    </row>
    <row r="129" spans="1:7" s="65" customFormat="1" ht="27" customHeight="1" thickBot="1" x14ac:dyDescent="0.55000000000000004">
      <c r="A129" s="162"/>
      <c r="B129" s="92" t="s">
        <v>237</v>
      </c>
      <c r="C129" s="162"/>
      <c r="D129" s="110">
        <f>+D122-D125</f>
        <v>487978074.5</v>
      </c>
    </row>
    <row r="130" spans="1:7" s="65" customFormat="1" ht="27" customHeight="1" thickTop="1" x14ac:dyDescent="0.3">
      <c r="A130" s="162"/>
      <c r="B130" s="162"/>
      <c r="C130" s="162"/>
      <c r="D130" s="189"/>
    </row>
    <row r="131" spans="1:7" s="65" customFormat="1" ht="27" customHeight="1" x14ac:dyDescent="0.3">
      <c r="A131" s="162"/>
      <c r="B131" s="162"/>
      <c r="C131" s="162"/>
      <c r="D131" s="189"/>
      <c r="G131" s="188"/>
    </row>
    <row r="132" spans="1:7" s="68" customFormat="1" ht="27" customHeight="1" thickBot="1" x14ac:dyDescent="0.55000000000000004">
      <c r="A132" s="162"/>
      <c r="B132" s="92" t="s">
        <v>238</v>
      </c>
      <c r="C132" s="162"/>
      <c r="D132" s="110">
        <f>+D119+D129</f>
        <v>5610116615.1700001</v>
      </c>
      <c r="E132" s="65"/>
      <c r="F132" s="65"/>
      <c r="G132" s="183"/>
    </row>
    <row r="133" spans="1:7" s="68" customFormat="1" ht="27" customHeight="1" thickTop="1" x14ac:dyDescent="0.3">
      <c r="A133" s="162"/>
      <c r="B133" s="162"/>
      <c r="C133" s="162"/>
      <c r="D133" s="189"/>
    </row>
    <row r="134" spans="1:7" s="68" customFormat="1" ht="27" customHeight="1" x14ac:dyDescent="0.3">
      <c r="A134" s="162"/>
      <c r="B134" s="162"/>
      <c r="C134" s="162"/>
      <c r="D134" s="189"/>
    </row>
    <row r="135" spans="1:7" s="68" customFormat="1" ht="27" customHeight="1" x14ac:dyDescent="0.5">
      <c r="A135" s="107"/>
      <c r="B135" s="46" t="s">
        <v>239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3">
      <c r="A136" s="191"/>
      <c r="B136" s="191"/>
      <c r="C136" s="162"/>
      <c r="D136" s="189"/>
    </row>
    <row r="137" spans="1:7" s="68" customFormat="1" ht="27" customHeight="1" x14ac:dyDescent="0.4">
      <c r="A137" s="53" t="s">
        <v>240</v>
      </c>
      <c r="B137" s="53" t="s">
        <v>241</v>
      </c>
      <c r="C137" s="162"/>
      <c r="D137" s="192">
        <v>0</v>
      </c>
    </row>
    <row r="138" spans="1:7" s="68" customFormat="1" ht="27" customHeight="1" x14ac:dyDescent="0.4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4">
      <c r="A139" s="53"/>
      <c r="B139" s="53"/>
      <c r="C139" s="162"/>
      <c r="D139" s="193">
        <v>0</v>
      </c>
    </row>
    <row r="140" spans="1:7" s="68" customFormat="1" ht="27" customHeight="1" x14ac:dyDescent="0.4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4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55000000000000004">
      <c r="A142" s="32"/>
      <c r="B142" s="92" t="s">
        <v>242</v>
      </c>
      <c r="C142" s="92"/>
      <c r="D142" s="110">
        <f>+D132+D135</f>
        <v>5610116615.1700001</v>
      </c>
      <c r="E142" s="65"/>
      <c r="F142" s="65"/>
      <c r="G142" s="65"/>
    </row>
    <row r="143" spans="1:7" s="68" customFormat="1" ht="27" customHeight="1" thickTop="1" x14ac:dyDescent="0.3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3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3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3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5">
      <c r="A147" s="199"/>
      <c r="B147" s="200" t="str">
        <f>+BALANCE2!B198</f>
        <v>DIEGO ANDRES MORENO BEDOYA</v>
      </c>
      <c r="C147" s="214" t="str">
        <f>+BALANCE2!F198</f>
        <v>DIANA MIREYA PARRA CARDONA</v>
      </c>
      <c r="D147" s="215"/>
      <c r="E147" s="215"/>
      <c r="F147" s="201"/>
    </row>
    <row r="148" spans="1:7" s="68" customFormat="1" ht="27" customHeight="1" x14ac:dyDescent="0.5">
      <c r="A148" s="199"/>
      <c r="B148" s="202" t="s">
        <v>253</v>
      </c>
      <c r="C148" s="203" t="s">
        <v>243</v>
      </c>
      <c r="D148" s="204"/>
      <c r="E148" s="204"/>
      <c r="F148" s="201"/>
    </row>
    <row r="149" spans="1:7" s="68" customFormat="1" ht="27" customHeight="1" x14ac:dyDescent="0.5">
      <c r="A149" s="199"/>
      <c r="B149" s="202"/>
      <c r="C149" s="203"/>
      <c r="D149" s="204"/>
      <c r="E149" s="204"/>
      <c r="F149" s="201"/>
    </row>
    <row r="150" spans="1:7" s="68" customFormat="1" ht="27" customHeight="1" x14ac:dyDescent="0.5">
      <c r="A150" s="199"/>
      <c r="B150" s="202"/>
      <c r="C150" s="203"/>
      <c r="D150" s="204"/>
      <c r="E150" s="204"/>
      <c r="F150" s="201"/>
    </row>
    <row r="151" spans="1:7" s="68" customFormat="1" ht="27" customHeight="1" x14ac:dyDescent="0.5">
      <c r="A151" s="199"/>
      <c r="B151" s="202"/>
      <c r="C151" s="203"/>
      <c r="D151" s="204"/>
      <c r="E151" s="204"/>
      <c r="F151" s="201"/>
    </row>
    <row r="152" spans="1:7" s="68" customFormat="1" ht="27" customHeight="1" x14ac:dyDescent="0.5">
      <c r="A152" s="209" t="s">
        <v>210</v>
      </c>
      <c r="B152" s="209"/>
      <c r="C152" s="209"/>
      <c r="D152" s="209"/>
      <c r="E152" s="209"/>
      <c r="F152" s="209"/>
    </row>
    <row r="153" spans="1:7" s="68" customFormat="1" ht="27" customHeight="1" x14ac:dyDescent="0.45">
      <c r="A153" s="211" t="s">
        <v>244</v>
      </c>
      <c r="B153" s="211"/>
      <c r="C153" s="211"/>
      <c r="D153" s="211"/>
      <c r="E153" s="211"/>
      <c r="F153" s="211"/>
    </row>
  </sheetData>
  <autoFilter ref="A1:G153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2020-04-28T18:21:57Z</cp:lastPrinted>
  <dcterms:created xsi:type="dcterms:W3CDTF">2018-04-16T17:08:10Z</dcterms:created>
  <dcterms:modified xsi:type="dcterms:W3CDTF">2020-04-28T18:22:50Z</dcterms:modified>
</cp:coreProperties>
</file>