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pivotTables/pivotTable1.xml" ContentType="application/vnd.openxmlformats-officedocument.spreadsheetml.pivotTable+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ml.chartshapes+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2.xml" ContentType="application/vnd.openxmlformats-officedocument.themeOverride+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6.xml" ContentType="application/vnd.openxmlformats-officedocument.drawing+xml"/>
  <Override PartName="/xl/charts/chart7.xml" ContentType="application/vnd.openxmlformats-officedocument.drawingml.chart+xml"/>
  <Override PartName="/xl/drawings/drawing7.xml" ContentType="application/vnd.openxmlformats-officedocument.drawingml.chartshapes+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3.xml" ContentType="application/vnd.openxmlformats-officedocument.themeOverride+xml"/>
  <Override PartName="/xl/drawings/drawing8.xml" ContentType="application/vnd.openxmlformats-officedocument.drawing+xml"/>
  <Override PartName="/xl/drawings/drawing9.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24226"/>
  <mc:AlternateContent xmlns:mc="http://schemas.openxmlformats.org/markup-compatibility/2006">
    <mc:Choice Requires="x15">
      <x15ac:absPath xmlns:x15ac="http://schemas.microsoft.com/office/spreadsheetml/2010/11/ac" url="C:\Users\jcamacho\Desktop\OAP - PLAN\"/>
    </mc:Choice>
  </mc:AlternateContent>
  <bookViews>
    <workbookView xWindow="0" yWindow="0" windowWidth="13785" windowHeight="9945" tabRatio="717" firstSheet="2" activeTab="2"/>
  </bookViews>
  <sheets>
    <sheet name="PLAN DE ACCIÓN 2018" sheetId="1" state="hidden" r:id="rId1"/>
    <sheet name="Indicadores" sheetId="15" state="hidden" r:id="rId2"/>
    <sheet name="PLAN DE ACCIÓN 2020 Producto" sheetId="9" r:id="rId3"/>
    <sheet name="PLAN DE ACCIÓN 2020 Actividades" sheetId="14" r:id="rId4"/>
    <sheet name="Tablas" sheetId="8" state="hidden" r:id="rId5"/>
    <sheet name="PLAN DE DESARROLLO 2018" sheetId="3" state="hidden" r:id="rId6"/>
    <sheet name="Actividades Plan de Desarrollo" sheetId="6" state="hidden" r:id="rId7"/>
  </sheets>
  <externalReferences>
    <externalReference r:id="rId8"/>
    <externalReference r:id="rId9"/>
    <externalReference r:id="rId10"/>
    <externalReference r:id="rId11"/>
    <externalReference r:id="rId12"/>
    <externalReference r:id="rId13"/>
    <externalReference r:id="rId14"/>
    <externalReference r:id="rId15"/>
  </externalReferences>
  <definedNames>
    <definedName name="_xlnm._FilterDatabase" localSheetId="0" hidden="1">'PLAN DE ACCIÓN 2018'!$B$8:$AQ$227</definedName>
    <definedName name="_xlnm._FilterDatabase" localSheetId="3" hidden="1">'PLAN DE ACCIÓN 2020 Actividades'!$B$5:$Z$247</definedName>
    <definedName name="_xlnm._FilterDatabase" localSheetId="2" hidden="1">'PLAN DE ACCIÓN 2020 Producto'!$B$6:$AC$79</definedName>
    <definedName name="_xlnm._FilterDatabase" localSheetId="5" hidden="1">'PLAN DE DESARROLLO 2018'!$A$5:$R$23</definedName>
    <definedName name="_xlnm.Print_Area" localSheetId="2">'PLAN DE ACCIÓN 2020 Producto'!$S$6:$Z$35</definedName>
    <definedName name="_xlnm.Print_Area" localSheetId="5">'PLAN DE DESARROLLO 2018'!$E$5:$P$23</definedName>
    <definedName name="SegmentaciónDeDatos_DEPENDENCIA">#N/A</definedName>
    <definedName name="SegmentaciónDeDatos_Estado_del_Producto">#N/A</definedName>
    <definedName name="SegmentaciónDeDatos_Tipo_de_resultado">#N/A</definedName>
  </definedNames>
  <calcPr calcId="152511"/>
  <pivotCaches>
    <pivotCache cacheId="2" r:id="rId16"/>
    <pivotCache cacheId="3" r:id="rId17"/>
  </pivotCaches>
  <extLst>
    <ext xmlns:x14="http://schemas.microsoft.com/office/spreadsheetml/2009/9/main" uri="{BBE1A952-AA13-448e-AADC-164F8A28A991}">
      <x14:slicerCaches>
        <x14:slicerCache r:id="rId18"/>
        <x14:slicerCache r:id="rId19"/>
        <x14:slicerCache r:id="rId20"/>
      </x14:slicerCaches>
    </ext>
    <ext xmlns:x14="http://schemas.microsoft.com/office/spreadsheetml/2009/9/main" uri="{79F54976-1DA5-4618-B147-4CDE4B953A38}">
      <x14:workbookPr/>
    </ext>
  </extLst>
</workbook>
</file>

<file path=xl/calcChain.xml><?xml version="1.0" encoding="utf-8"?>
<calcChain xmlns="http://schemas.openxmlformats.org/spreadsheetml/2006/main">
  <c r="T98" i="14" l="1"/>
  <c r="T99" i="14"/>
  <c r="T97" i="14"/>
  <c r="J80" i="14"/>
  <c r="J81" i="14"/>
  <c r="J82" i="14"/>
  <c r="J83" i="14"/>
  <c r="J84" i="14"/>
  <c r="J85" i="14"/>
  <c r="J86" i="14"/>
  <c r="J87" i="14"/>
  <c r="J88" i="14"/>
  <c r="J89" i="14"/>
  <c r="J90" i="14"/>
  <c r="J91" i="14"/>
  <c r="J92" i="14"/>
  <c r="J93" i="14"/>
  <c r="J94" i="14"/>
  <c r="J95" i="14"/>
  <c r="J96" i="14"/>
  <c r="J97" i="14"/>
  <c r="J98" i="14"/>
  <c r="J99" i="14"/>
  <c r="J79" i="14"/>
  <c r="J31" i="9"/>
  <c r="J32" i="9"/>
  <c r="J33" i="9"/>
  <c r="J34" i="9"/>
  <c r="J30" i="9"/>
  <c r="J178" i="14" l="1"/>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177" i="14"/>
  <c r="J218" i="14" l="1"/>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17" i="14"/>
  <c r="J157" i="14"/>
  <c r="J158" i="14"/>
  <c r="J159" i="14"/>
  <c r="J160" i="14"/>
  <c r="J161" i="14"/>
  <c r="J162" i="14"/>
  <c r="J163" i="14"/>
  <c r="J164" i="14"/>
  <c r="J165" i="14"/>
  <c r="J166" i="14"/>
  <c r="J167" i="14"/>
  <c r="J168" i="14"/>
  <c r="J169" i="14"/>
  <c r="J170" i="14"/>
  <c r="J171" i="14"/>
  <c r="J172" i="14"/>
  <c r="J173" i="14"/>
  <c r="J174" i="14"/>
  <c r="J175" i="14"/>
  <c r="J176" i="14"/>
  <c r="J156" i="14"/>
  <c r="J116" i="14"/>
  <c r="J117" i="14"/>
  <c r="J118" i="14"/>
  <c r="J119" i="14"/>
  <c r="J120" i="14"/>
  <c r="J121" i="14"/>
  <c r="J122" i="14"/>
  <c r="J123" i="14"/>
  <c r="J124" i="14"/>
  <c r="J125" i="14"/>
  <c r="J126" i="14"/>
  <c r="J127" i="14"/>
  <c r="J128" i="14"/>
  <c r="J129" i="14"/>
  <c r="J115" i="14"/>
  <c r="J33" i="14"/>
  <c r="J34" i="14"/>
  <c r="J35" i="14"/>
  <c r="J36" i="14"/>
  <c r="J37" i="14"/>
  <c r="J38" i="14"/>
  <c r="J39" i="14"/>
  <c r="J40" i="14"/>
  <c r="J41" i="14"/>
  <c r="J42" i="14"/>
  <c r="J43" i="14"/>
  <c r="J44" i="14"/>
  <c r="J45" i="14"/>
  <c r="J46" i="14"/>
  <c r="J47" i="14"/>
  <c r="J48" i="14"/>
  <c r="J49" i="14"/>
  <c r="J50" i="14"/>
  <c r="J51" i="14"/>
  <c r="J52" i="14"/>
  <c r="J53" i="14"/>
  <c r="J54" i="14"/>
  <c r="J32" i="14"/>
  <c r="J71" i="9"/>
  <c r="J72" i="9"/>
  <c r="J73" i="9"/>
  <c r="J74" i="9"/>
  <c r="J75" i="9"/>
  <c r="J76" i="9"/>
  <c r="J77" i="9"/>
  <c r="J78" i="9"/>
  <c r="J79" i="9"/>
  <c r="J70" i="9"/>
  <c r="J52" i="9"/>
  <c r="J53" i="9"/>
  <c r="J54" i="9"/>
  <c r="J55" i="9"/>
  <c r="J56" i="9"/>
  <c r="J51" i="9"/>
  <c r="J44" i="9"/>
  <c r="J45" i="9"/>
  <c r="J46" i="9"/>
  <c r="J47" i="9"/>
  <c r="J43" i="9"/>
  <c r="J38" i="9"/>
  <c r="J39" i="9"/>
  <c r="J40" i="9"/>
  <c r="J41" i="9"/>
  <c r="J42" i="9"/>
  <c r="J37" i="9"/>
  <c r="J17" i="9"/>
  <c r="J18" i="9"/>
  <c r="J19" i="9"/>
  <c r="J20" i="9"/>
  <c r="J21" i="9"/>
  <c r="J16" i="9"/>
  <c r="J8" i="9"/>
  <c r="J9" i="9"/>
  <c r="J10" i="9"/>
  <c r="J7" i="9"/>
  <c r="Q212" i="14"/>
  <c r="Q213" i="14"/>
  <c r="Q211" i="14"/>
  <c r="Q199" i="14"/>
  <c r="Q200" i="14"/>
  <c r="Q201" i="14"/>
  <c r="Q202" i="14"/>
  <c r="Q203" i="14"/>
  <c r="Q204" i="14"/>
  <c r="Q194" i="14"/>
  <c r="Q195" i="14"/>
  <c r="Q196" i="14"/>
  <c r="Q197" i="14"/>
  <c r="Q198" i="14"/>
  <c r="Q193" i="14"/>
  <c r="Q187" i="14"/>
  <c r="Q188" i="14"/>
  <c r="Q186" i="14"/>
  <c r="T215" i="14"/>
  <c r="T216" i="14"/>
  <c r="J58" i="9"/>
  <c r="J59" i="9"/>
  <c r="J60" i="9"/>
  <c r="J61" i="9"/>
  <c r="J62" i="9"/>
  <c r="J63" i="9"/>
  <c r="J64" i="9"/>
  <c r="J65" i="9"/>
  <c r="J66" i="9"/>
  <c r="J67" i="9"/>
  <c r="J68" i="9"/>
  <c r="J69" i="9"/>
  <c r="J57" i="9"/>
  <c r="T214" i="14"/>
  <c r="T93" i="14" l="1"/>
  <c r="T94" i="14"/>
  <c r="T95" i="14"/>
  <c r="T96" i="14"/>
  <c r="T177" i="14" l="1"/>
  <c r="T178" i="14"/>
  <c r="T179" i="14"/>
  <c r="T180" i="14"/>
  <c r="T181" i="14"/>
  <c r="T182" i="14"/>
  <c r="T183" i="14"/>
  <c r="T184" i="14"/>
  <c r="T185" i="14"/>
  <c r="T186" i="14"/>
  <c r="T187" i="14"/>
  <c r="T188" i="14"/>
  <c r="T189" i="14"/>
  <c r="T190" i="14"/>
  <c r="T191" i="14"/>
  <c r="T192" i="14"/>
  <c r="T193" i="14"/>
  <c r="T194" i="14"/>
  <c r="T195" i="14"/>
  <c r="T196" i="14"/>
  <c r="T197" i="14"/>
  <c r="T198" i="14"/>
  <c r="T199" i="14"/>
  <c r="T200" i="14"/>
  <c r="T201" i="14"/>
  <c r="T202" i="14"/>
  <c r="T203" i="14"/>
  <c r="T204" i="14"/>
  <c r="T205" i="14"/>
  <c r="T206" i="14"/>
  <c r="T207" i="14"/>
  <c r="T208" i="14"/>
  <c r="T209" i="14"/>
  <c r="T210" i="14"/>
  <c r="T211" i="14"/>
  <c r="T212" i="14"/>
  <c r="T213" i="14"/>
  <c r="T128" i="14" l="1"/>
  <c r="T115" i="14"/>
  <c r="Y115" i="14"/>
  <c r="Z115" i="14"/>
  <c r="T116" i="14"/>
  <c r="Y116" i="14"/>
  <c r="Z116" i="14"/>
  <c r="T117" i="14"/>
  <c r="Y117" i="14"/>
  <c r="Z117" i="14"/>
  <c r="T118" i="14"/>
  <c r="Y118" i="14"/>
  <c r="Z118" i="14"/>
  <c r="T119" i="14"/>
  <c r="Y119" i="14"/>
  <c r="Z119" i="14"/>
  <c r="T120" i="14"/>
  <c r="Y120" i="14"/>
  <c r="Z120" i="14"/>
  <c r="T121" i="14"/>
  <c r="Y121" i="14"/>
  <c r="Z121" i="14"/>
  <c r="T122" i="14"/>
  <c r="Y122" i="14"/>
  <c r="Z122" i="14"/>
  <c r="T123" i="14"/>
  <c r="Y123" i="14"/>
  <c r="Z123" i="14"/>
  <c r="T124" i="14"/>
  <c r="Y124" i="14"/>
  <c r="Z124" i="14"/>
  <c r="T125" i="14"/>
  <c r="Y125" i="14"/>
  <c r="Z125" i="14"/>
  <c r="T126" i="14"/>
  <c r="Y126" i="14"/>
  <c r="Z126" i="14"/>
  <c r="T127" i="14"/>
  <c r="Y129" i="14"/>
  <c r="Z129" i="14"/>
  <c r="T129" i="14"/>
  <c r="T100" i="14"/>
  <c r="Y100" i="14"/>
  <c r="Z100" i="14"/>
  <c r="T101" i="14"/>
  <c r="Y101" i="14"/>
  <c r="Z101" i="14"/>
  <c r="T102" i="14"/>
  <c r="Y102" i="14"/>
  <c r="Z102" i="14"/>
  <c r="T103" i="14"/>
  <c r="Y103" i="14"/>
  <c r="Z103" i="14"/>
  <c r="T104" i="14"/>
  <c r="Y104" i="14"/>
  <c r="Z104" i="14"/>
  <c r="T105" i="14"/>
  <c r="Y105" i="14"/>
  <c r="Z105" i="14"/>
  <c r="T106" i="14"/>
  <c r="Y106" i="14"/>
  <c r="Z106" i="14"/>
  <c r="T32" i="14"/>
  <c r="Y32" i="14"/>
  <c r="Z32" i="14"/>
  <c r="T33" i="14"/>
  <c r="Y33" i="14"/>
  <c r="Z33" i="14"/>
  <c r="T34" i="14"/>
  <c r="Y34" i="14"/>
  <c r="Z34" i="14"/>
  <c r="T35" i="14"/>
  <c r="Y35" i="14"/>
  <c r="Z35" i="14"/>
  <c r="T36" i="14"/>
  <c r="Y36" i="14"/>
  <c r="Z36" i="14"/>
  <c r="T37" i="14"/>
  <c r="Y37" i="14"/>
  <c r="Z37" i="14"/>
  <c r="T38" i="14"/>
  <c r="Y38" i="14"/>
  <c r="Z38" i="14"/>
  <c r="T39" i="14"/>
  <c r="Y39" i="14"/>
  <c r="Z39" i="14"/>
  <c r="T40" i="14"/>
  <c r="Y40" i="14"/>
  <c r="Z40" i="14"/>
  <c r="T41" i="14"/>
  <c r="Y41" i="14"/>
  <c r="Z41" i="14"/>
  <c r="T42" i="14"/>
  <c r="Y42" i="14"/>
  <c r="Z42" i="14"/>
  <c r="T43" i="14"/>
  <c r="Y43" i="14"/>
  <c r="Z43" i="14"/>
  <c r="T44" i="14"/>
  <c r="Y44" i="14"/>
  <c r="Z44" i="14"/>
  <c r="T45" i="14"/>
  <c r="Y45" i="14"/>
  <c r="Z45" i="14"/>
  <c r="T46" i="14"/>
  <c r="Y46" i="14"/>
  <c r="Z46" i="14"/>
  <c r="T47" i="14"/>
  <c r="Y47" i="14"/>
  <c r="Z47" i="14"/>
  <c r="T48" i="14"/>
  <c r="Y48" i="14"/>
  <c r="Z48" i="14"/>
  <c r="T49" i="14"/>
  <c r="Y49" i="14"/>
  <c r="Z49" i="14"/>
  <c r="T50" i="14"/>
  <c r="Y50" i="14"/>
  <c r="Z50" i="14"/>
  <c r="T51" i="14"/>
  <c r="Y51" i="14"/>
  <c r="Z51" i="14"/>
  <c r="T52" i="14"/>
  <c r="Y52" i="14"/>
  <c r="Z52" i="14"/>
  <c r="T53" i="14"/>
  <c r="Y53" i="14"/>
  <c r="Z53" i="14"/>
  <c r="T54" i="14"/>
  <c r="Y54" i="14"/>
  <c r="Z54" i="14"/>
  <c r="T107" i="14"/>
  <c r="Y107" i="14"/>
  <c r="Z107" i="14"/>
  <c r="T108" i="14"/>
  <c r="Y108" i="14"/>
  <c r="Z108" i="14"/>
  <c r="T109" i="14"/>
  <c r="Y109" i="14"/>
  <c r="Z109" i="14"/>
  <c r="T110" i="14"/>
  <c r="Y110" i="14"/>
  <c r="Z110" i="14"/>
  <c r="T111" i="14"/>
  <c r="Y111" i="14"/>
  <c r="Z111" i="14"/>
  <c r="T112" i="14"/>
  <c r="Y112" i="14"/>
  <c r="Z112" i="14"/>
  <c r="T113" i="14"/>
  <c r="Y113" i="14"/>
  <c r="Z113" i="14"/>
  <c r="T114" i="14"/>
  <c r="Y114" i="14"/>
  <c r="Z114" i="14"/>
  <c r="T149" i="14"/>
  <c r="Y149" i="14"/>
  <c r="Z149" i="14"/>
  <c r="T150" i="14"/>
  <c r="Y150" i="14"/>
  <c r="Z150" i="14"/>
  <c r="T151" i="14"/>
  <c r="Y151" i="14"/>
  <c r="Z151" i="14"/>
  <c r="T152" i="14"/>
  <c r="Y152" i="14"/>
  <c r="Z152" i="14"/>
  <c r="T153" i="14"/>
  <c r="Y153" i="14"/>
  <c r="Z153" i="14"/>
  <c r="T154" i="14"/>
  <c r="Y154" i="14"/>
  <c r="Z154" i="14"/>
  <c r="T155" i="14"/>
  <c r="Y155" i="14"/>
  <c r="Z155" i="14"/>
  <c r="T20" i="14"/>
  <c r="Y20" i="14"/>
  <c r="Z20" i="14"/>
  <c r="T21" i="14"/>
  <c r="Y21" i="14"/>
  <c r="Z21" i="14"/>
  <c r="T22" i="14"/>
  <c r="Y22" i="14"/>
  <c r="Z22" i="14"/>
  <c r="T23" i="14"/>
  <c r="Y23" i="14"/>
  <c r="Z23" i="14"/>
  <c r="T130" i="14"/>
  <c r="Y130" i="14"/>
  <c r="Z130" i="14"/>
  <c r="T131" i="14"/>
  <c r="Y131" i="14"/>
  <c r="Z131" i="14"/>
  <c r="T132" i="14"/>
  <c r="Y132" i="14"/>
  <c r="Z132" i="14"/>
  <c r="T133" i="14"/>
  <c r="Y133" i="14"/>
  <c r="Z133" i="14"/>
  <c r="T134" i="14"/>
  <c r="Y134" i="14"/>
  <c r="Z134" i="14"/>
  <c r="T135" i="14"/>
  <c r="Y135" i="14"/>
  <c r="Z135" i="14"/>
  <c r="T156" i="14"/>
  <c r="Y156" i="14"/>
  <c r="Z156" i="14"/>
  <c r="T157" i="14"/>
  <c r="Y157" i="14"/>
  <c r="Z157" i="14"/>
  <c r="T158" i="14"/>
  <c r="Y158" i="14"/>
  <c r="Z158" i="14"/>
  <c r="T159" i="14"/>
  <c r="Y159" i="14"/>
  <c r="Z159" i="14"/>
  <c r="T160" i="14"/>
  <c r="Y160" i="14"/>
  <c r="Z160" i="14"/>
  <c r="T161" i="14"/>
  <c r="Y161" i="14"/>
  <c r="Z161" i="14"/>
  <c r="T162" i="14"/>
  <c r="Y162" i="14"/>
  <c r="Z162" i="14"/>
  <c r="T163" i="14"/>
  <c r="Y163" i="14"/>
  <c r="Z163" i="14"/>
  <c r="T164" i="14"/>
  <c r="Y164" i="14"/>
  <c r="Z164" i="14"/>
  <c r="T165" i="14"/>
  <c r="Y165" i="14"/>
  <c r="Z165" i="14"/>
  <c r="T166" i="14"/>
  <c r="Y166" i="14"/>
  <c r="Z166" i="14"/>
  <c r="T167" i="14"/>
  <c r="Y167" i="14"/>
  <c r="Z167" i="14"/>
  <c r="T168" i="14"/>
  <c r="Y168" i="14"/>
  <c r="Z168" i="14"/>
  <c r="T169" i="14"/>
  <c r="Y169" i="14"/>
  <c r="Z169" i="14"/>
  <c r="T170" i="14"/>
  <c r="Y170" i="14"/>
  <c r="Z170" i="14"/>
  <c r="T171" i="14"/>
  <c r="Y171" i="14"/>
  <c r="Z171" i="14"/>
  <c r="T172" i="14"/>
  <c r="Y172" i="14"/>
  <c r="Z172" i="14"/>
  <c r="T173" i="14"/>
  <c r="Y173" i="14"/>
  <c r="Z173" i="14"/>
  <c r="T174" i="14"/>
  <c r="Y174" i="14"/>
  <c r="Z174" i="14"/>
  <c r="T175" i="14"/>
  <c r="Y175" i="14"/>
  <c r="Z175" i="14"/>
  <c r="T176" i="14"/>
  <c r="Y176" i="14"/>
  <c r="Z176" i="14"/>
  <c r="T136" i="14"/>
  <c r="Y136" i="14"/>
  <c r="Z136" i="14"/>
  <c r="T137" i="14"/>
  <c r="Y137" i="14"/>
  <c r="Z137" i="14"/>
  <c r="T138" i="14"/>
  <c r="Y138" i="14"/>
  <c r="Z138" i="14"/>
  <c r="T139" i="14"/>
  <c r="Y139" i="14"/>
  <c r="Z139" i="14"/>
  <c r="T140" i="14"/>
  <c r="Y140" i="14"/>
  <c r="Z140" i="14"/>
  <c r="T141" i="14"/>
  <c r="Y141" i="14"/>
  <c r="Z141" i="14"/>
  <c r="T142" i="14"/>
  <c r="Y142" i="14"/>
  <c r="Z142" i="14"/>
  <c r="T143" i="14"/>
  <c r="Y143" i="14"/>
  <c r="Z143" i="14"/>
  <c r="T144" i="14"/>
  <c r="Y144" i="14"/>
  <c r="Z144" i="14"/>
  <c r="T145" i="14"/>
  <c r="Y145" i="14"/>
  <c r="Z145" i="14"/>
  <c r="T146" i="14"/>
  <c r="Y146" i="14"/>
  <c r="Z146" i="14"/>
  <c r="T147" i="14"/>
  <c r="Y147" i="14"/>
  <c r="Z147" i="14"/>
  <c r="T148" i="14"/>
  <c r="Y148" i="14"/>
  <c r="Z148" i="14"/>
  <c r="T217" i="14"/>
  <c r="Y217" i="14"/>
  <c r="Y218" i="14"/>
  <c r="Y219" i="14"/>
  <c r="Y220" i="14"/>
  <c r="Z221" i="14"/>
  <c r="Y221" i="14"/>
  <c r="Z222" i="14"/>
  <c r="Y222" i="14"/>
  <c r="Z223" i="14"/>
  <c r="Y223" i="14"/>
  <c r="Z224" i="14"/>
  <c r="Y224" i="14"/>
  <c r="Z225" i="14"/>
  <c r="Y225" i="14"/>
  <c r="Z226" i="14"/>
  <c r="Y226" i="14"/>
  <c r="Z227" i="14"/>
  <c r="Y227" i="14"/>
  <c r="Z228" i="14"/>
  <c r="Y228" i="14"/>
  <c r="Z229" i="14"/>
  <c r="Y229" i="14"/>
  <c r="Z230" i="14"/>
  <c r="Y230" i="14"/>
  <c r="Z231" i="14"/>
  <c r="Y231" i="14"/>
  <c r="Z232" i="14"/>
  <c r="Y232" i="14"/>
  <c r="Z233" i="14"/>
  <c r="Y233" i="14"/>
  <c r="Z234" i="14"/>
  <c r="Y234" i="14"/>
  <c r="Z235" i="14"/>
  <c r="Y235" i="14"/>
  <c r="Z236" i="14"/>
  <c r="Y236" i="14"/>
  <c r="Z237" i="14"/>
  <c r="Y237" i="14"/>
  <c r="Z238" i="14"/>
  <c r="Y238" i="14"/>
  <c r="Z239" i="14"/>
  <c r="Y239" i="14"/>
  <c r="Z240" i="14"/>
  <c r="Y240" i="14"/>
  <c r="Z241" i="14"/>
  <c r="Y241" i="14"/>
  <c r="Z242" i="14"/>
  <c r="Y242" i="14"/>
  <c r="Z243" i="14"/>
  <c r="Y243" i="14"/>
  <c r="Z244" i="14"/>
  <c r="Y244" i="14"/>
  <c r="Z245" i="14"/>
  <c r="Y245" i="14"/>
  <c r="Z246" i="14"/>
  <c r="Y246" i="14"/>
  <c r="Z247" i="14"/>
  <c r="Y247" i="14"/>
  <c r="Z6" i="14"/>
  <c r="Y6" i="14"/>
  <c r="Z7" i="14"/>
  <c r="Y7" i="14"/>
  <c r="Z8" i="14"/>
  <c r="Y8" i="14"/>
  <c r="Z9" i="14"/>
  <c r="Y9" i="14"/>
  <c r="Z10" i="14"/>
  <c r="Y10" i="14"/>
  <c r="Z11" i="14"/>
  <c r="Y11" i="14"/>
  <c r="Z12" i="14"/>
  <c r="Y12" i="14"/>
  <c r="Z13" i="14"/>
  <c r="Y13" i="14"/>
  <c r="Z14" i="14"/>
  <c r="Y14" i="14"/>
  <c r="Z15" i="14"/>
  <c r="Y15" i="14"/>
  <c r="Z16" i="14"/>
  <c r="Y16" i="14"/>
  <c r="Z17" i="14"/>
  <c r="Y17" i="14"/>
  <c r="Z18" i="14"/>
  <c r="Y18" i="14"/>
  <c r="Z19" i="14"/>
  <c r="Y19" i="14"/>
  <c r="Q55" i="14"/>
  <c r="T55" i="14" s="1"/>
  <c r="Y55" i="14"/>
  <c r="Z55" i="14"/>
  <c r="Q56" i="14"/>
  <c r="T56" i="14" s="1"/>
  <c r="Y56" i="14"/>
  <c r="Z56" i="14"/>
  <c r="Q57" i="14"/>
  <c r="T57" i="14" s="1"/>
  <c r="Y57" i="14"/>
  <c r="Z57" i="14"/>
  <c r="Q58" i="14"/>
  <c r="T58" i="14" s="1"/>
  <c r="Y58" i="14"/>
  <c r="Z58" i="14"/>
  <c r="Q59" i="14"/>
  <c r="T59" i="14" s="1"/>
  <c r="Y59" i="14"/>
  <c r="Z59" i="14"/>
  <c r="Q60" i="14"/>
  <c r="T60" i="14" s="1"/>
  <c r="Y60" i="14"/>
  <c r="Z60" i="14"/>
  <c r="Q61" i="14"/>
  <c r="T61" i="14" s="1"/>
  <c r="Y61" i="14"/>
  <c r="Z61" i="14"/>
  <c r="Q62" i="14"/>
  <c r="T62" i="14" s="1"/>
  <c r="Y62" i="14"/>
  <c r="Z62" i="14"/>
  <c r="Q63" i="14"/>
  <c r="T63" i="14" s="1"/>
  <c r="Y63" i="14"/>
  <c r="Z63" i="14"/>
  <c r="Q64" i="14"/>
  <c r="T64" i="14" s="1"/>
  <c r="Y64" i="14"/>
  <c r="Z64" i="14"/>
  <c r="Q65" i="14"/>
  <c r="T65" i="14" s="1"/>
  <c r="Y65" i="14"/>
  <c r="Z65" i="14"/>
  <c r="Q66" i="14"/>
  <c r="T66" i="14" s="1"/>
  <c r="Y66" i="14"/>
  <c r="Z66" i="14"/>
  <c r="Q67" i="14"/>
  <c r="T67" i="14" s="1"/>
  <c r="Y67" i="14"/>
  <c r="Z67" i="14"/>
  <c r="Q68" i="14"/>
  <c r="T68" i="14" s="1"/>
  <c r="Y68" i="14"/>
  <c r="Z68" i="14"/>
  <c r="Q69" i="14"/>
  <c r="T69" i="14" s="1"/>
  <c r="Y69" i="14"/>
  <c r="Z69" i="14"/>
  <c r="Q70" i="14"/>
  <c r="T70" i="14" s="1"/>
  <c r="Y70" i="14"/>
  <c r="Z70" i="14"/>
  <c r="Q71" i="14"/>
  <c r="T71" i="14" s="1"/>
  <c r="Y71" i="14"/>
  <c r="Z71" i="14"/>
  <c r="Q72" i="14"/>
  <c r="T72" i="14" s="1"/>
  <c r="Y72" i="14"/>
  <c r="Z72" i="14"/>
  <c r="Q73" i="14"/>
  <c r="T73" i="14" s="1"/>
  <c r="Y73" i="14"/>
  <c r="Z73" i="14"/>
  <c r="Q74" i="14"/>
  <c r="T74" i="14" s="1"/>
  <c r="Y74" i="14"/>
  <c r="Z74" i="14"/>
  <c r="Q75" i="14"/>
  <c r="T75" i="14" s="1"/>
  <c r="Y75" i="14"/>
  <c r="Z75" i="14"/>
  <c r="Q76" i="14"/>
  <c r="T76" i="14" s="1"/>
  <c r="Y76" i="14"/>
  <c r="Z76" i="14"/>
  <c r="Q77" i="14"/>
  <c r="T77" i="14" s="1"/>
  <c r="Y77" i="14"/>
  <c r="Z77" i="14"/>
  <c r="Q78" i="14"/>
  <c r="T78" i="14" s="1"/>
  <c r="Y78" i="14"/>
  <c r="Z78" i="14"/>
  <c r="T79" i="14"/>
  <c r="T80" i="14"/>
  <c r="T81" i="14"/>
  <c r="T82" i="14"/>
  <c r="T83" i="14"/>
  <c r="T84" i="14"/>
  <c r="T85" i="14"/>
  <c r="T86" i="14"/>
  <c r="T87" i="14"/>
  <c r="Y87" i="14"/>
  <c r="Z87" i="14"/>
  <c r="T88" i="14"/>
  <c r="Y88" i="14"/>
  <c r="Z88" i="14"/>
  <c r="T89" i="14"/>
  <c r="Y89" i="14"/>
  <c r="Z89" i="14"/>
  <c r="T90" i="14"/>
  <c r="Y90" i="14"/>
  <c r="Z90" i="14"/>
  <c r="T91" i="14"/>
  <c r="Y91" i="14"/>
  <c r="Z91" i="14"/>
  <c r="T92" i="14"/>
  <c r="Y92" i="14"/>
  <c r="Z92" i="14"/>
  <c r="T24" i="14"/>
  <c r="Y24" i="14"/>
  <c r="Z24" i="14"/>
  <c r="S25" i="14"/>
  <c r="S26" i="14" s="1"/>
  <c r="S27" i="14" s="1"/>
  <c r="S28" i="14" s="1"/>
  <c r="T25" i="14"/>
  <c r="Y25" i="14"/>
  <c r="Z25" i="14"/>
  <c r="T26" i="14"/>
  <c r="Y26" i="14"/>
  <c r="Z26" i="14"/>
  <c r="T27" i="14"/>
  <c r="Y27" i="14"/>
  <c r="Z27" i="14"/>
  <c r="T28" i="14"/>
  <c r="Y28" i="14"/>
  <c r="Z28" i="14"/>
  <c r="T29" i="14"/>
  <c r="Y29" i="14"/>
  <c r="Z29" i="14"/>
  <c r="P30" i="14"/>
  <c r="S30" i="14"/>
  <c r="S31" i="14" s="1"/>
  <c r="T30" i="14"/>
  <c r="Y30" i="14"/>
  <c r="Z30" i="14"/>
  <c r="P31" i="14"/>
  <c r="T31" i="14"/>
  <c r="Y31" i="14"/>
  <c r="Z31" i="14"/>
  <c r="Z220" i="14" l="1"/>
  <c r="T220" i="14"/>
  <c r="Z218" i="14"/>
  <c r="T218" i="14"/>
  <c r="T221" i="14"/>
  <c r="T18" i="14"/>
  <c r="Z219" i="14"/>
  <c r="T219" i="14"/>
  <c r="T244" i="14"/>
  <c r="T234" i="14"/>
  <c r="T16" i="14"/>
  <c r="T228" i="14"/>
  <c r="T6" i="14"/>
  <c r="T14" i="14"/>
  <c r="T242" i="14"/>
  <c r="T226" i="14"/>
  <c r="T10" i="14"/>
  <c r="T236" i="14"/>
  <c r="T8" i="14"/>
  <c r="T240" i="14"/>
  <c r="T232" i="14"/>
  <c r="T224" i="14"/>
  <c r="T12" i="14"/>
  <c r="T246" i="14"/>
  <c r="T238" i="14"/>
  <c r="T230" i="14"/>
  <c r="T19" i="14"/>
  <c r="T15" i="14"/>
  <c r="T11" i="14"/>
  <c r="T7" i="14"/>
  <c r="T245" i="14"/>
  <c r="T241" i="14"/>
  <c r="T237" i="14"/>
  <c r="T233" i="14"/>
  <c r="T229" i="14"/>
  <c r="T225" i="14"/>
  <c r="T222" i="14"/>
  <c r="T17" i="14"/>
  <c r="T13" i="14"/>
  <c r="T9" i="14"/>
  <c r="T247" i="14"/>
  <c r="T243" i="14"/>
  <c r="T239" i="14"/>
  <c r="T235" i="14"/>
  <c r="T231" i="14"/>
  <c r="T227" i="14"/>
  <c r="T223" i="14"/>
  <c r="Z217" i="14"/>
  <c r="Y38" i="9"/>
  <c r="Y39" i="9"/>
  <c r="Y40" i="9"/>
  <c r="Y41" i="9"/>
  <c r="Y42" i="9"/>
  <c r="Y28" i="9"/>
  <c r="Y29" i="9"/>
  <c r="Y16" i="9"/>
  <c r="Y17" i="9"/>
  <c r="Y18" i="9"/>
  <c r="Y19" i="9"/>
  <c r="Y20" i="9"/>
  <c r="Y21" i="9"/>
  <c r="Y35" i="9"/>
  <c r="Y36" i="9"/>
  <c r="Y49" i="9"/>
  <c r="Y50" i="9"/>
  <c r="Y11" i="9"/>
  <c r="Y43" i="9"/>
  <c r="Y44" i="9"/>
  <c r="Y51" i="9"/>
  <c r="Y52" i="9"/>
  <c r="Y53" i="9"/>
  <c r="Y54" i="9"/>
  <c r="Y55" i="9"/>
  <c r="Y56" i="9"/>
  <c r="Y45" i="9"/>
  <c r="Y46" i="9"/>
  <c r="Y47" i="9"/>
  <c r="Y48" i="9"/>
  <c r="Y70" i="9"/>
  <c r="Y71" i="9"/>
  <c r="Y72" i="9"/>
  <c r="Y73" i="9"/>
  <c r="Y74" i="9"/>
  <c r="Y75" i="9"/>
  <c r="Y76" i="9"/>
  <c r="Y77" i="9"/>
  <c r="Y78" i="9"/>
  <c r="Y79" i="9"/>
  <c r="Y7" i="9"/>
  <c r="Y8" i="9"/>
  <c r="Y9" i="9"/>
  <c r="Y10" i="9"/>
  <c r="Y22" i="9"/>
  <c r="Y23" i="9"/>
  <c r="Y24" i="9"/>
  <c r="Y25" i="9"/>
  <c r="Y26" i="9"/>
  <c r="Y27" i="9"/>
  <c r="Y30" i="9"/>
  <c r="Y31" i="9"/>
  <c r="Y32" i="9"/>
  <c r="Y12" i="9"/>
  <c r="Y13" i="9"/>
  <c r="Y14" i="9"/>
  <c r="Y15" i="9"/>
  <c r="AA26" i="9" l="1"/>
  <c r="AB32" i="9"/>
  <c r="AB14" i="9" l="1"/>
  <c r="Z56" i="9"/>
  <c r="Z8" i="9"/>
  <c r="AA18" i="9"/>
  <c r="AA15" i="9"/>
  <c r="AB73" i="9"/>
  <c r="Z39" i="9"/>
  <c r="Y37" i="9"/>
  <c r="Z32" i="9"/>
  <c r="Z77" i="9"/>
  <c r="Z52" i="9"/>
  <c r="Z28" i="9"/>
  <c r="AA9" i="9"/>
  <c r="AA74" i="9"/>
  <c r="AA45" i="9"/>
  <c r="Z19" i="9"/>
  <c r="AB40" i="9"/>
  <c r="AA24" i="9"/>
  <c r="AB78" i="9"/>
  <c r="AB70" i="9"/>
  <c r="AB53" i="9"/>
  <c r="Z12" i="9"/>
  <c r="AB12" i="9"/>
  <c r="Z48" i="9"/>
  <c r="AB48" i="9"/>
  <c r="AB26" i="9"/>
  <c r="Z26" i="9"/>
  <c r="Z22" i="9"/>
  <c r="AB22" i="9"/>
  <c r="AA22" i="9"/>
  <c r="Z7" i="9"/>
  <c r="AB7" i="9"/>
  <c r="AA7" i="9"/>
  <c r="Z76" i="9"/>
  <c r="AB76" i="9"/>
  <c r="AA76" i="9"/>
  <c r="Z72" i="9"/>
  <c r="AB72" i="9"/>
  <c r="AA72" i="9"/>
  <c r="Z47" i="9"/>
  <c r="AB47" i="9"/>
  <c r="AA47" i="9"/>
  <c r="Z50" i="9"/>
  <c r="AB50" i="9"/>
  <c r="AA50" i="9"/>
  <c r="Z42" i="9"/>
  <c r="AB42" i="9"/>
  <c r="AA42" i="9"/>
  <c r="Z38" i="9"/>
  <c r="AB38" i="9"/>
  <c r="AA38" i="9"/>
  <c r="AA30" i="9"/>
  <c r="Z30" i="9"/>
  <c r="AB30" i="9"/>
  <c r="AA32" i="9"/>
  <c r="Z27" i="9"/>
  <c r="AB27" i="9"/>
  <c r="AA27" i="9"/>
  <c r="AA48" i="9"/>
  <c r="AA12" i="9"/>
  <c r="AA39" i="9" l="1"/>
  <c r="AA53" i="9"/>
  <c r="AB9" i="9"/>
  <c r="AA78" i="9"/>
  <c r="AB56" i="9"/>
  <c r="AA56" i="9"/>
  <c r="AA19" i="9"/>
  <c r="Z24" i="9"/>
  <c r="AA14" i="9"/>
  <c r="AB39" i="9"/>
  <c r="Z53" i="9"/>
  <c r="Z14" i="9"/>
  <c r="Z78" i="9"/>
  <c r="AB8" i="9"/>
  <c r="AB15" i="9"/>
  <c r="AB74" i="9"/>
  <c r="Z40" i="9"/>
  <c r="Z74" i="9"/>
  <c r="AA40" i="9"/>
  <c r="Z73" i="9"/>
  <c r="AA8" i="9"/>
  <c r="Z15" i="9"/>
  <c r="AA52" i="9"/>
  <c r="AB24" i="9"/>
  <c r="AB52" i="9"/>
  <c r="Z70" i="9"/>
  <c r="AB45" i="9"/>
  <c r="AB18" i="9"/>
  <c r="AA73" i="9"/>
  <c r="Z45" i="9"/>
  <c r="AA70" i="9"/>
  <c r="Z18" i="9"/>
  <c r="AA28" i="9"/>
  <c r="AB28" i="9"/>
  <c r="AA77" i="9"/>
  <c r="AB19" i="9"/>
  <c r="Z9" i="9"/>
  <c r="AB77" i="9"/>
  <c r="AB49" i="9"/>
  <c r="Z49" i="9"/>
  <c r="AA49" i="9"/>
  <c r="Z54" i="9"/>
  <c r="AA54" i="9"/>
  <c r="AB54" i="9"/>
  <c r="AB71" i="9"/>
  <c r="Z71" i="9"/>
  <c r="AA71" i="9"/>
  <c r="Z79" i="9"/>
  <c r="AA79" i="9"/>
  <c r="AB79" i="9"/>
  <c r="AA13" i="9"/>
  <c r="AB13" i="9"/>
  <c r="Z13" i="9"/>
  <c r="Z41" i="9"/>
  <c r="AB41" i="9"/>
  <c r="AA41" i="9"/>
  <c r="AB20" i="9"/>
  <c r="Z20" i="9"/>
  <c r="AA20" i="9"/>
  <c r="Z44" i="9"/>
  <c r="AB44" i="9"/>
  <c r="AA44" i="9"/>
  <c r="AB46" i="9"/>
  <c r="Z46" i="9"/>
  <c r="AA46" i="9"/>
  <c r="Z75" i="9"/>
  <c r="AB75" i="9"/>
  <c r="AA75" i="9"/>
  <c r="AB10" i="9"/>
  <c r="Z10" i="9"/>
  <c r="AA10" i="9"/>
  <c r="AA31" i="9"/>
  <c r="AB31" i="9"/>
  <c r="Z31" i="9"/>
  <c r="BU15" i="15"/>
  <c r="D465" i="8" l="1"/>
  <c r="E470" i="8"/>
  <c r="D467" i="8" s="1"/>
  <c r="Z37" i="9"/>
  <c r="BU21" i="15"/>
  <c r="CC11" i="15"/>
  <c r="CC16" i="15" s="1"/>
  <c r="CB11" i="15"/>
  <c r="CB16" i="15" s="1"/>
  <c r="CA11" i="15"/>
  <c r="CA16" i="15" s="1"/>
  <c r="BZ11" i="15"/>
  <c r="BZ16" i="15" s="1"/>
  <c r="BY11" i="15"/>
  <c r="BY16" i="15" s="1"/>
  <c r="BX11" i="15"/>
  <c r="BX16" i="15" s="1"/>
  <c r="BW11" i="15"/>
  <c r="BW16" i="15" s="1"/>
  <c r="BV11" i="15"/>
  <c r="BV16" i="15" s="1"/>
  <c r="BU11" i="15"/>
  <c r="BU16" i="15" s="1"/>
  <c r="CF10" i="15"/>
  <c r="CE10" i="15"/>
  <c r="K68" i="1"/>
  <c r="J68" i="1"/>
  <c r="X26" i="1"/>
  <c r="AL14" i="1"/>
  <c r="AK14" i="1"/>
  <c r="AK13" i="1"/>
  <c r="AL13" i="1" s="1"/>
  <c r="AL12" i="1"/>
  <c r="AK12" i="1"/>
  <c r="AK11" i="1"/>
  <c r="AL11" i="1" s="1"/>
  <c r="AL10" i="1"/>
  <c r="AK10" i="1"/>
  <c r="AK9" i="1"/>
  <c r="AL9" i="1" s="1"/>
  <c r="S9" i="1"/>
  <c r="X9" i="1" s="1"/>
  <c r="AA9" i="1" s="1"/>
  <c r="CF15" i="15"/>
  <c r="CF14" i="15"/>
  <c r="CF16" i="15"/>
  <c r="BV10" i="15" l="1"/>
  <c r="BV15" i="15" s="1"/>
  <c r="BX10" i="15"/>
  <c r="BX15" i="15" s="1"/>
  <c r="BU10" i="15"/>
  <c r="BW10" i="15"/>
  <c r="BW15" i="15" s="1"/>
  <c r="AB37" i="9"/>
  <c r="AA37" i="9"/>
  <c r="CI17" i="15"/>
  <c r="CF17" i="15"/>
  <c r="D470" i="8"/>
  <c r="C470" i="8"/>
  <c r="BY10" i="15" l="1"/>
  <c r="BY15" i="15" s="1"/>
  <c r="CC10" i="15"/>
  <c r="CC15" i="15" s="1"/>
  <c r="BZ10" i="15"/>
  <c r="BZ15" i="15" s="1"/>
  <c r="CA10" i="15"/>
  <c r="CA15" i="15" s="1"/>
  <c r="CB10" i="15"/>
  <c r="CB15" i="15" s="1"/>
</calcChain>
</file>

<file path=xl/comments1.xml><?xml version="1.0" encoding="utf-8"?>
<comments xmlns="http://schemas.openxmlformats.org/spreadsheetml/2006/main">
  <authors>
    <author>Soporte</author>
  </authors>
  <commentList>
    <comment ref="AA8" authorId="0" shapeId="0">
      <text>
        <r>
          <rPr>
            <sz val="9"/>
            <color indexed="81"/>
            <rFont val="Tahoma"/>
            <family val="2"/>
          </rPr>
          <t xml:space="preserve">EFICACIA PONDERADA DEL PLAN DE ACCIÓN, </t>
        </r>
        <r>
          <rPr>
            <b/>
            <sz val="9"/>
            <color indexed="81"/>
            <rFont val="Tahoma"/>
            <family val="2"/>
          </rPr>
          <t>SEGUIMIENTO A LAS METAS PROGRAMADAS</t>
        </r>
        <r>
          <rPr>
            <sz val="9"/>
            <color indexed="81"/>
            <rFont val="Tahoma"/>
            <family val="2"/>
          </rPr>
          <t xml:space="preserve">
</t>
        </r>
      </text>
    </comment>
    <comment ref="AL8" authorId="0" shapeId="0">
      <text>
        <r>
          <rPr>
            <sz val="9"/>
            <color indexed="81"/>
            <rFont val="Tahoma"/>
            <family val="2"/>
          </rPr>
          <t xml:space="preserve">AVANCE ACUMULADO A LA GESTIÓN DEL PLAN DE ACCIÓN= </t>
        </r>
        <r>
          <rPr>
            <b/>
            <sz val="9"/>
            <color indexed="81"/>
            <rFont val="Tahoma"/>
            <family val="2"/>
          </rPr>
          <t>AVANCE PONDERADO DE TODAS LAS ACTIVIDADES DEL PLAN DE ACCIÓN</t>
        </r>
        <r>
          <rPr>
            <sz val="9"/>
            <color indexed="81"/>
            <rFont val="Tahoma"/>
            <family val="2"/>
          </rPr>
          <t xml:space="preserve">
</t>
        </r>
      </text>
    </comment>
  </commentList>
</comments>
</file>

<file path=xl/comments2.xml><?xml version="1.0" encoding="utf-8"?>
<comments xmlns="http://schemas.openxmlformats.org/spreadsheetml/2006/main">
  <authors>
    <author>Soporte</author>
  </authors>
  <commentList>
    <comment ref="AB6" authorId="0" shapeId="0">
      <text>
        <r>
          <rPr>
            <sz val="9"/>
            <color indexed="81"/>
            <rFont val="Tahoma"/>
            <family val="2"/>
          </rPr>
          <t xml:space="preserve">EFICACIA PONDERADA DEL PLAN DE ACCIÓN, </t>
        </r>
        <r>
          <rPr>
            <b/>
            <sz val="9"/>
            <color indexed="81"/>
            <rFont val="Tahoma"/>
            <family val="2"/>
          </rPr>
          <t>SEGUIMIENTO A LAS METAS PROGRAMADAS</t>
        </r>
        <r>
          <rPr>
            <sz val="9"/>
            <color indexed="81"/>
            <rFont val="Tahoma"/>
            <family val="2"/>
          </rPr>
          <t xml:space="preserve">
</t>
        </r>
      </text>
    </comment>
  </commentList>
</comments>
</file>

<file path=xl/comments3.xml><?xml version="1.0" encoding="utf-8"?>
<comments xmlns="http://schemas.openxmlformats.org/spreadsheetml/2006/main">
  <authors>
    <author>Edgar Andrés Ortiz Vivas</author>
    <author>Soporte</author>
    <author>Jennifer Daniela Campos Rozo</author>
  </authors>
  <commentList>
    <comment ref="T5" authorId="0" shapeId="0">
      <text>
        <r>
          <rPr>
            <b/>
            <sz val="9"/>
            <color indexed="81"/>
            <rFont val="Tahoma"/>
            <family val="2"/>
          </rPr>
          <t>(I x AC)</t>
        </r>
        <r>
          <rPr>
            <sz val="9"/>
            <color indexed="81"/>
            <rFont val="Tahoma"/>
            <family val="2"/>
          </rPr>
          <t xml:space="preserve">
</t>
        </r>
      </text>
    </comment>
    <comment ref="X5" authorId="0" shapeId="0">
      <text>
        <r>
          <rPr>
            <b/>
            <sz val="9"/>
            <color indexed="81"/>
            <rFont val="Tahoma"/>
            <family val="2"/>
          </rPr>
          <t>(AI x AC)</t>
        </r>
        <r>
          <rPr>
            <sz val="9"/>
            <color indexed="81"/>
            <rFont val="Tahoma"/>
            <family val="2"/>
          </rPr>
          <t xml:space="preserve">
</t>
        </r>
      </text>
    </comment>
    <comment ref="Y5" authorId="0" shapeId="0">
      <text>
        <r>
          <rPr>
            <b/>
            <sz val="9"/>
            <color indexed="81"/>
            <rFont val="Tahoma"/>
            <family val="2"/>
          </rPr>
          <t>(AF x AH)</t>
        </r>
        <r>
          <rPr>
            <sz val="9"/>
            <color indexed="81"/>
            <rFont val="Tahoma"/>
            <family val="2"/>
          </rPr>
          <t xml:space="preserve">
</t>
        </r>
      </text>
    </comment>
    <comment ref="Z5" authorId="1" shapeId="0">
      <text>
        <r>
          <rPr>
            <sz val="9"/>
            <color indexed="81"/>
            <rFont val="Tahoma"/>
            <family val="2"/>
          </rPr>
          <t xml:space="preserve">AVANCE ACUMULADO A LA GESTIÓN DEL PLAN DE ACCIÓN= </t>
        </r>
        <r>
          <rPr>
            <b/>
            <sz val="9"/>
            <color indexed="81"/>
            <rFont val="Tahoma"/>
            <family val="2"/>
          </rPr>
          <t>AVANCE PONDERADO DE TODAS LAS ACTIVIDADES DEL PLAN DE ACCIÓN</t>
        </r>
        <r>
          <rPr>
            <sz val="9"/>
            <color indexed="81"/>
            <rFont val="Tahoma"/>
            <family val="2"/>
          </rPr>
          <t xml:space="preserve">
(AI x I)</t>
        </r>
      </text>
    </comment>
    <comment ref="I180" authorId="2" shapeId="0">
      <text>
        <r>
          <rPr>
            <b/>
            <sz val="9"/>
            <color indexed="81"/>
            <rFont val="Tahoma"/>
            <family val="2"/>
          </rPr>
          <t>Jennifer Daniela Campos Rozo:</t>
        </r>
        <r>
          <rPr>
            <sz val="9"/>
            <color indexed="81"/>
            <rFont val="Tahoma"/>
            <family val="2"/>
          </rPr>
          <t xml:space="preserve">
Falta un 8% de este producto que contiene dos actividades.
Faltan contenidos que debe suministrar el área correspondiente o se encuentra en modificación/correcciones.
</t>
        </r>
      </text>
    </comment>
  </commentList>
</comments>
</file>

<file path=xl/comments4.xml><?xml version="1.0" encoding="utf-8"?>
<comments xmlns="http://schemas.openxmlformats.org/spreadsheetml/2006/main">
  <authors>
    <author>Soporte</author>
  </authors>
  <commentList>
    <comment ref="C32" authorId="0" shapeId="0">
      <text>
        <r>
          <rPr>
            <b/>
            <sz val="9"/>
            <color indexed="81"/>
            <rFont val="Tahoma"/>
            <family val="2"/>
          </rPr>
          <t>Actividad transversal que no se encuentra en la matriz principal del plan de acción 2018</t>
        </r>
        <r>
          <rPr>
            <sz val="9"/>
            <color indexed="81"/>
            <rFont val="Tahoma"/>
            <family val="2"/>
          </rPr>
          <t xml:space="preserve">
</t>
        </r>
      </text>
    </comment>
  </commentList>
</comments>
</file>

<file path=xl/sharedStrings.xml><?xml version="1.0" encoding="utf-8"?>
<sst xmlns="http://schemas.openxmlformats.org/spreadsheetml/2006/main" count="5506" uniqueCount="1142">
  <si>
    <t>INFORMACIÓN INSTITUCIONAL</t>
  </si>
  <si>
    <t>INFORMACIÓN DEL PRODUCTO</t>
  </si>
  <si>
    <t>META DEL PERIODO</t>
  </si>
  <si>
    <t>INFORMACIÓN DE LAS ACTIVIDADES</t>
  </si>
  <si>
    <t>OBJETIVOS ESTRATEGICOS</t>
  </si>
  <si>
    <t>PROCESO</t>
  </si>
  <si>
    <t>DEPENDENCIA</t>
  </si>
  <si>
    <t>No.</t>
  </si>
  <si>
    <t>Nombre del producto</t>
  </si>
  <si>
    <t>% Ponderación Producto</t>
  </si>
  <si>
    <t>Meta Anual</t>
  </si>
  <si>
    <t>Unidad Medida</t>
  </si>
  <si>
    <t>Descripción Meta</t>
  </si>
  <si>
    <t>Responsable Producto</t>
  </si>
  <si>
    <t>1° TRIM</t>
  </si>
  <si>
    <t>2° TRIM</t>
  </si>
  <si>
    <t>3° TRIM</t>
  </si>
  <si>
    <t>4° TRIM</t>
  </si>
  <si>
    <t>ACTIVIDADES DEL PRODUCTO</t>
  </si>
  <si>
    <t>% Ponderación Actividades</t>
  </si>
  <si>
    <t>Fecha Inicio</t>
  </si>
  <si>
    <t>Fecha fin</t>
  </si>
  <si>
    <t>Responsable Actividad</t>
  </si>
  <si>
    <t>4. Fortalecer la capacidad de gestión y desarrollo institucional e interinstitucional, para consolidar la modernización de la UAECOB y llevarla a la excelencia</t>
  </si>
  <si>
    <t>1. Dirección</t>
  </si>
  <si>
    <t>Revista virtual: "Bomberos Hoy el Magazzine".</t>
  </si>
  <si>
    <t>Pdf.</t>
  </si>
  <si>
    <t>En el año se realizarán 12 publicaciones, en las cuales se destacará la  información más importante realizada durante el mes en curso, para de esta forma mantener actualizado al personal de la UAECOB.</t>
  </si>
  <si>
    <t>Oficina Asesora Prensa y Comunicaciones</t>
  </si>
  <si>
    <t xml:space="preserve">Recopilación de la información del mes. </t>
  </si>
  <si>
    <t>Diseño</t>
  </si>
  <si>
    <t>Publicación de la revista virtual a toda la UAECOB</t>
  </si>
  <si>
    <t>Bomberos Hoy el Informativo.</t>
  </si>
  <si>
    <t>Piezas audiovisuales.</t>
  </si>
  <si>
    <t>Mediante la divulgación de 44 Noticieros en el año, se pretende informar a la comunidad interna y externa de las actividades realizadas por la UAECOB, en materia operativa y administrativa.</t>
  </si>
  <si>
    <t xml:space="preserve">Grabación de la nota.        </t>
  </si>
  <si>
    <t xml:space="preserve">Edición.          </t>
  </si>
  <si>
    <t>Publicación.</t>
  </si>
  <si>
    <t>Crónica: Bomberos de corazón.</t>
  </si>
  <si>
    <t>Generar 24 piezas audiovisuales en el año, con el fin de visibilizar las historias de vida laborales y/o personales de los Bomberos de Bogotá.</t>
  </si>
  <si>
    <t xml:space="preserve">Investigación del tema.            </t>
  </si>
  <si>
    <t xml:space="preserve">Grabación.      </t>
  </si>
  <si>
    <t>Publicación</t>
  </si>
  <si>
    <t xml:space="preserve">Acciones Bomberiles. </t>
  </si>
  <si>
    <t>En 24 publicaciones durante el año, generar un informe de actividades operativas y administrativas de interés general.</t>
  </si>
  <si>
    <t>Recopilación  de la información.</t>
  </si>
  <si>
    <t>Foto de la semana</t>
  </si>
  <si>
    <t>Pieza gráfica.</t>
  </si>
  <si>
    <t>Mediante 44 imágenes, una cada semana, dar a conocer el hecho o atención de emergencia más relevante de la semana en curso.</t>
  </si>
  <si>
    <t>Toma fotográfica de las los incidentes y actividades administrativas de la UAECOB.</t>
  </si>
  <si>
    <t>Selección de la mejor imagen por relevancia</t>
  </si>
  <si>
    <t>diseño y publicación.</t>
  </si>
  <si>
    <t>1. Preparar la respuesta y responder de manera efectiva y segura ante incendios, incidentes con materiales peligrosos y casos que requieran operaciones de rescate, así como en las demás situaciones de emergencia que se presenten en Bogotá D.C., además de dar apoyo en los ámbitos regional, nacional e internacional</t>
  </si>
  <si>
    <t>2. Oficina de Control Interno</t>
  </si>
  <si>
    <t>Plan anual de auditoria vigencia 2018</t>
  </si>
  <si>
    <t>Cumplir el 100% de las actividades programadas</t>
  </si>
  <si>
    <t>Oficina de Control Interno</t>
  </si>
  <si>
    <t>Informes, actas, reportes electrónicos, entre otros</t>
  </si>
  <si>
    <t>Oficina Control Interno</t>
  </si>
  <si>
    <t>3. Oficina Asesora de Planeación</t>
  </si>
  <si>
    <t>Líder Grupo de Mejora Continua - Darwin Baquero</t>
  </si>
  <si>
    <t xml:space="preserve">*Continuación - Ventanilla única de atención ciudadano. </t>
  </si>
  <si>
    <t>Implementación de un servicio y/o tramite en la ventanilla única de Atención al Ciudadano.</t>
  </si>
  <si>
    <t xml:space="preserve">Finalizar el desarrollo y/o prototipo del sistema de información.40%
</t>
  </si>
  <si>
    <t>Luis Alberto Carmona</t>
  </si>
  <si>
    <t>Pruebas del sistema de información.</t>
  </si>
  <si>
    <t>Puesta en producción de la solución desarrollada.</t>
  </si>
  <si>
    <t>*Continuación - Aplicación móvil para el sistema de información Misional Implementada</t>
  </si>
  <si>
    <t>Mariano Garrido</t>
  </si>
  <si>
    <t>Desarrollo e implementación del Aplicativo.</t>
  </si>
  <si>
    <t>Ivan Medina Talero</t>
  </si>
  <si>
    <t>*Continuación - Herramienta tecnológica para la creación y administración de cursos virtuales en la UEA implementada</t>
  </si>
  <si>
    <t>Herramienta implementada</t>
  </si>
  <si>
    <t>Instalación, configuración y desarrollo de los módulos en la herramienta.</t>
  </si>
  <si>
    <t>Diana Poveda</t>
  </si>
  <si>
    <t>Pruebas de la herramienta, aprobación, puesta en producción y publicación de los módulos desarrollados.</t>
  </si>
  <si>
    <t>*Continuación - Entornos de virtualización para la UAECOB Implementados</t>
  </si>
  <si>
    <t xml:space="preserve">Finalización proceso contractual previos para la contratación </t>
  </si>
  <si>
    <t>Carlos Tejada</t>
  </si>
  <si>
    <t>Desarrollo e implementación de los ambientes virtuales.</t>
  </si>
  <si>
    <t>*Continuación - Herramienta tecnológica para la administración y gestión documental de la UAECOB Implementada.</t>
  </si>
  <si>
    <t>Implementar una herramienta tecnológica que soporte  la gestión documental en la entidad, bajo la administración de la Subdirección Corporativa.</t>
  </si>
  <si>
    <t>Acta de reunión de entrega a satisfacción de las áreas respectivas.</t>
  </si>
  <si>
    <t>*Continuación -Dotación Tecnológica para la Estación de Bomberos de Bosa B-8 implementada</t>
  </si>
  <si>
    <t>Contratación de la dotación Tecnológica</t>
  </si>
  <si>
    <t>Eliana Barrero</t>
  </si>
  <si>
    <t>Acompañamiento y soporte en la implementación de las soluciones tecnológicas.</t>
  </si>
  <si>
    <t>*Continuación -Levantamiento de inventario de activos de Información de Software, hardware y servicios, cuadro de caracterización documental actualizados</t>
  </si>
  <si>
    <t>Cuadro de caracterización documental de los procedimientos actualizados.</t>
  </si>
  <si>
    <t xml:space="preserve">Levantamiento de información inicial para la construcción del inventario. </t>
  </si>
  <si>
    <r>
      <t xml:space="preserve">6. Alimentación de la caracterización documental. 
</t>
    </r>
    <r>
      <rPr>
        <i/>
        <sz val="11"/>
        <color theme="1"/>
        <rFont val="Calibri"/>
        <family val="2"/>
        <scheme val="minor"/>
      </rPr>
      <t>Los criterios del 4 al 6 tienen un peso del 50% de la gestión total del producto; y  se ejecutan durante el 2do semestre de acuerdo a la entrega de los procedimientos actualizados por parte de las dependencias.</t>
    </r>
  </si>
  <si>
    <t>Unidades</t>
  </si>
  <si>
    <t>Líder Grupo Cooperación Internacional y Alianzas Estratégicas - Saudy Rojas</t>
  </si>
  <si>
    <t xml:space="preserve">Planificación de la Primera jornada, Versión 4 de la feria </t>
  </si>
  <si>
    <t>Prof. Esp. Cooperación Internacional y Alianzas Estratégicas - Alexandra Neira</t>
  </si>
  <si>
    <t>Realización de informe de  la Primera jornada, Versión 4 de la feria</t>
  </si>
  <si>
    <t xml:space="preserve">Planificación de la Segunda jornada, Versión 5 de la feria </t>
  </si>
  <si>
    <t xml:space="preserve">Ejecución de la Segunda jornada, Versión 5 de la feria </t>
  </si>
  <si>
    <t xml:space="preserve">Realización de informe de la Segunda jornada, Versión 5 de la feria </t>
  </si>
  <si>
    <t>Actividad de lanzamiento y socialización Guía Buenas Prácticas Saber Hacer Cuerpo Oficial Bomberos de Bogotá</t>
  </si>
  <si>
    <t>Unidad</t>
  </si>
  <si>
    <t>Programar y realizar una actividad de lanzamiento y socialización de la Guía de Buenas Prácticas Saber Hacer Cuerpo Oficial Bomberos de Bogotá</t>
  </si>
  <si>
    <t>Planificación actividad de lanzamiento y socialización de la Guía de Buenas Prácticas</t>
  </si>
  <si>
    <t>Ejecución actividad de lanzamiento y socialización de la Guía de Buenas Prácticas "Saber Hacer" Cuerpo Oficial Bomberos de Bogotá</t>
  </si>
  <si>
    <t>Socialización y distribución del Portafolio de servicios de la UAECOB</t>
  </si>
  <si>
    <t>Gestionar la participación en 2 actividades de la Entidad para la socialización y distribución del Portafolio de servicios de la UAECOB</t>
  </si>
  <si>
    <t>Gestionar la participación en 1 actividad de la Entidad con la comunidad y organizaciones cooperantes para la socialización y distribución del Portafolio de servicios de la UAECOB</t>
  </si>
  <si>
    <t>Organización del III Congreso Internacional del Cuerpo Oficial Bomberos de Bogotá</t>
  </si>
  <si>
    <t>Planear y organizar el III Congreso Internacional del Cuerpo Oficial Bomberos de Bogotá</t>
  </si>
  <si>
    <t>Planeación del III Congreso Internacional del Cuerpo Oficial Bomberos de Bogotá</t>
  </si>
  <si>
    <t>Planeación y organización de un evento de intercambio de experiencias con otros cuerpos de bomberos de Colombia sobre la implementación de la resolución 0358 de 2014 de la DNBC</t>
  </si>
  <si>
    <t>Planear y organizar el III un evento de intercambio de experiencias con otros cuerpos de bomberos de Colombia sobre la implementación de la resolución 0358 de 2014 de la DNBC</t>
  </si>
  <si>
    <t>Planeación de un evento de intercambio de experiencias con otros cuerpos de bomberos de Colombia sobre la implementación de la resolución 0358 de 2014 de la DNBC</t>
  </si>
  <si>
    <t>Coordinación y ejecución un evento de intercambio de experiencias con otros cuerpos de bomberos de Colombia sobre la implementación de la resolución 0358 de 2014 de la DNBC</t>
  </si>
  <si>
    <t>Realización del Informe del Evento de Intercambio de Experiencias</t>
  </si>
  <si>
    <t>4. Oficina Asesora Jurídica</t>
  </si>
  <si>
    <t>Adopción SECOP II en los  procesos, formatos y procedimientos de contratación que se realizan en la Oficina Asesora Jurídica</t>
  </si>
  <si>
    <t>Jefe Oficina Asesora Jurídica - Giohana Catarine Gonzalez Turizo</t>
  </si>
  <si>
    <t xml:space="preserve">Publicar los procesos, formatos y procedimientos de las diferentes modalidades de selección actualizados en la ruta de la calidad de la UAECOB </t>
  </si>
  <si>
    <t>Sensibilizar al personal de planta  y contratistas sobre la utilización de los  procesos, formatos y procedimientos actualizados, a través de una capacitación</t>
  </si>
  <si>
    <t>Actualización Manual de Contratación y  Supervisión</t>
  </si>
  <si>
    <t>Manual de Contratación y  Supervisión actualizado</t>
  </si>
  <si>
    <t xml:space="preserve">Publicar Manual de Contratación actualizado </t>
  </si>
  <si>
    <t>Sensibilizar al personal de planta  y contratistas sobre el contenido del Manual de Contratación, a través de una capacitación</t>
  </si>
  <si>
    <t xml:space="preserve">Aplicación de Procedimientos de Colombia Compra Eficiente </t>
  </si>
  <si>
    <t>Sensibilizar al personal de planta  y contratistas sobre la utilización de los procedimientos creados</t>
  </si>
  <si>
    <t>Creación de procedimiento de pago de sentencias judiciales y conciliaciones</t>
  </si>
  <si>
    <t>Aplicación de Procedimiento de pago de sentencias judiciales y conciliaciones</t>
  </si>
  <si>
    <t xml:space="preserve">Publicar el procedimiento de pago de sentencias judiciales y conciliaciones en la ruta de la calidad  de la UAECOB </t>
  </si>
  <si>
    <t>Sensibilizar al personal de planta  y contratistas sobre la utilización del procedimientos creado</t>
  </si>
  <si>
    <t>2. Generar corresponsabilidad del riesgo mediante la prevención, mitigación, transferencia y preparación con la comunidad ante el riesgo de incendios, incidentes con materiales peligrosos y rescates en general</t>
  </si>
  <si>
    <t>5. Subdirección de Gestión del Riesgo</t>
  </si>
  <si>
    <t>Realizar jornadas de sensibilización en las 17 estaciones para el personal uniformado de los cambios normativos en  revisiones técnicas y aglomeración de publico</t>
  </si>
  <si>
    <t>Subdirector de Gestión del Riesgo
Jorge Alberto Pardo Torres</t>
  </si>
  <si>
    <t>1. Diseño de material pedagógico para sensibilizar.</t>
  </si>
  <si>
    <t>Ing. Andrea Navarro</t>
  </si>
  <si>
    <t xml:space="preserve">Programación de sensibilización. </t>
  </si>
  <si>
    <t>Ing Jhon Jairo Palacio</t>
  </si>
  <si>
    <t>1. Mesas de Trabajo</t>
  </si>
  <si>
    <t>Ing Jhon Jairo Palacio
Ing. Andrea Navarro</t>
  </si>
  <si>
    <t>2. Priorización de Necesidades</t>
  </si>
  <si>
    <t>3. Levantamiento de requerimientos con el apoyo del área de Tecnología.</t>
  </si>
  <si>
    <t>3. Consolidar la Gestión del Conocimiento a través del modelo de Gestión del Riesgo y sus líneas de acción</t>
  </si>
  <si>
    <t>31/06/2018</t>
  </si>
  <si>
    <t>Ing. Jhon jairo Palacio
Arq. Sasndy Ibañez</t>
  </si>
  <si>
    <t>Ing. Andres Fierro
Nelson Osorio</t>
  </si>
  <si>
    <t>2. Inclusión de las actividades en el plan de acción de   los CLGR-CC (Consejos locales de gestión del riesgo y cambio climático). 30%</t>
  </si>
  <si>
    <t>Ing. Maria Angelica Arenas</t>
  </si>
  <si>
    <t>01//08/2018</t>
  </si>
  <si>
    <t>30/03/0218</t>
  </si>
  <si>
    <t>3. Informe consolidado de resultados del proyecto (30%)</t>
  </si>
  <si>
    <t>1. Mesas de Trabajo  (33%)</t>
  </si>
  <si>
    <t>Cecilia Camacho</t>
  </si>
  <si>
    <t>2. Priorización de Necesidades (33%)</t>
  </si>
  <si>
    <t>3. Levantamiento de requerimientos con el apoyo del área de Tecnología. (34%)</t>
  </si>
  <si>
    <t>Actividad de prevención en el marco de los programas del club bomberitos.</t>
  </si>
  <si>
    <t>Desarrollo de 1 actividades de prevención en el marco de los programas del club bomberitos</t>
  </si>
  <si>
    <t>Carolina Suarez</t>
  </si>
  <si>
    <t>2. Convocatoria para la actividad de Prevención. 25%</t>
  </si>
  <si>
    <t>Realizar el 100% de la revisión y ajuste de la estrategia de Sensibilización Y Educación En Prevención De Incendios Y Emergencias Conexas- Club Bomberitos</t>
  </si>
  <si>
    <t>Carolina Suarez
Juliana Patiño
Cristian Castañeda</t>
  </si>
  <si>
    <t>3. Desarrollo de productos del plan de trabajo de la estrategia de Sensibilización Y Educación En Prevención De Incendios Y Emergencias Conexas- Club Bomberitos. 70%</t>
  </si>
  <si>
    <t>1/06/0218</t>
  </si>
  <si>
    <t>Sto. Yimer Arias</t>
  </si>
  <si>
    <t xml:space="preserve"> Capacitación Básica de investigación de incendios </t>
  </si>
  <si>
    <r>
      <t xml:space="preserve">Realizar un </t>
    </r>
    <r>
      <rPr>
        <sz val="12"/>
        <color indexed="8"/>
        <rFont val="Calibri"/>
        <family val="2"/>
      </rPr>
      <t>(1) cursos de  capacitación  Básica de Investigación de incendios dirigido a el personal operativo de la UAECOB.</t>
    </r>
  </si>
  <si>
    <t>1, Diseño de la  capacitación  Básico 25%</t>
  </si>
  <si>
    <t>Sto. William Rene Diaz</t>
  </si>
  <si>
    <t>2. Plan de trabajo y cronograma de la capacitación. 25%</t>
  </si>
  <si>
    <t>3. Desarrollo de la capacitación básica . 50%</t>
  </si>
  <si>
    <t>1. Diseño de material pedagógico para sensibilizar. (35%)</t>
  </si>
  <si>
    <t>Cabo Hernando Martinez</t>
  </si>
  <si>
    <t>2.  Programación de sensibilización. (15%)</t>
  </si>
  <si>
    <t>3. Ejecución de 17 jornadas de sensibilización. (50%)</t>
  </si>
  <si>
    <t>un (1) Curso Gestionado ante la entidad correspondiente</t>
  </si>
  <si>
    <t>Sto. Omar Bedoya</t>
  </si>
  <si>
    <t>6. Subdirección Operativa</t>
  </si>
  <si>
    <t>Socialización del árbol de servicios de emergencias de la UAECOB.</t>
  </si>
  <si>
    <t xml:space="preserve">Ejercicio IEC INSARAG </t>
  </si>
  <si>
    <t>Simulacro de rescate por extensión</t>
  </si>
  <si>
    <t xml:space="preserve">Simulacro de rescate vehicular </t>
  </si>
  <si>
    <t>Proceso de clasificación en el marco de la estrategia de búsqueda y rescate de la DNBC</t>
  </si>
  <si>
    <t>Simulacro de búsqueda y rescate con caninos en media montaña</t>
  </si>
  <si>
    <t>7. Subdirección Logística</t>
  </si>
  <si>
    <t>Porcentaje</t>
  </si>
  <si>
    <t>Realizar Diagnostico del estado actual de la Estructura Funcional</t>
  </si>
  <si>
    <t>8. Subdirección de Gestión Corporativa</t>
  </si>
  <si>
    <t>Elaboración y Radicación del documento "Ficha técnica de las necesidades del sistema para la administración del proceso de Inventarios".</t>
  </si>
  <si>
    <t>Coordinador Área de Compras, Seguros e inventarios - William Arrubla</t>
  </si>
  <si>
    <t>Coordinador Área de Compras, Seguros e Inventarios - William Arrubla</t>
  </si>
  <si>
    <t>Elaborar documento técnico y gestionar su tramite a la oficina de Planeación</t>
  </si>
  <si>
    <t xml:space="preserve">Capacitaciones documentales </t>
  </si>
  <si>
    <t>Sensibilizar al 75% personal uniformado y administrativo en temas de gestión documental</t>
  </si>
  <si>
    <t>Coordinador Gestión Documental - Francisco Rubiano</t>
  </si>
  <si>
    <t>Elaboración de cronograma para realización de capacitaciones.</t>
  </si>
  <si>
    <t>Realizar dos (2) capacitaciones internas por mes  (Estaciones y Edificio Comando)  respecto a los lineamientos archivísticos vigentes y su aplicabilidad.</t>
  </si>
  <si>
    <t>Garantizar el Manejo integral de los Residuos que se generan en las dependencias de la UAECOB en cumplimiento a los Programas del PIGA</t>
  </si>
  <si>
    <t xml:space="preserve"> 100% de los residuos generados con manejo integral</t>
  </si>
  <si>
    <t>Coordinador Sistema de Gestión ambiental - Jesús Rojas</t>
  </si>
  <si>
    <t>Firmar el acuerdo de Corresponsabilidad con una organización de Recicladores debidamente constituida e inscrita en el RUOR.</t>
  </si>
  <si>
    <t>Coordinador Sistema de Gestión ambiental - Jesus Rojas</t>
  </si>
  <si>
    <t>Realizar seguimiento al contratista del Mantenimiento de Parque automotor de la Entidad.</t>
  </si>
  <si>
    <t>Garantizar la disposición de Residuos peligrosos y especiales, con un Gestor autorizado.</t>
  </si>
  <si>
    <t>Realizar la compra de los contenedores para la separación de los residuos generados en todas las dependencias de la UAECOB</t>
  </si>
  <si>
    <t>Dar estricto cumplimiento a los objetivos y programas del Plan Institucional de Gestión Ambiental PIGA.</t>
  </si>
  <si>
    <t>Disminuir en un 2% el consumo de los servicios públicos (agua, energía y Gas) en las 17 Estaciones y el Edificio Comando de la UAECOB</t>
  </si>
  <si>
    <t>Solicitar la Instalación de sistemas ahorradores de Agua y Luz en las dependencias de la UAECOB.</t>
  </si>
  <si>
    <t>Fortalecer las campañas ambientales de Ahorro de los  servicios públicos (agua, energía y Gas) en las dependencias de la UAECOB.</t>
  </si>
  <si>
    <t>Disminuir en un 20 % el consumo de papel en las 17 Estaciones y el Edificio Comando de la UAECOB</t>
  </si>
  <si>
    <t>Fortalecer las campañas de Ahorro de Papel en las dependencias de la UAECOB.</t>
  </si>
  <si>
    <t>Involucrar a la Alta Dirección en la formulación de estrategias de Ahorro de papel, incentivando la utilización de medios magnéticos y electrónicos para la revisión de documentos.</t>
  </si>
  <si>
    <t>Socializar a los funcionarios de la Línea 195, sobre la información de los trámites y servicios con los que cuenta la UAECOB.</t>
  </si>
  <si>
    <t>socializaciones</t>
  </si>
  <si>
    <t>Fortalecimiento el Chat Distrital de la Línea 195, teniendo en cuenta que la Entidad genera información a la ciudadanía a través de este medio</t>
  </si>
  <si>
    <t xml:space="preserve">Coordinador Área de Servicio a la Ciudadanía - José William Arrubla </t>
  </si>
  <si>
    <t>Coordinador Área de Servicio a la Ciudadanía - José William Arrubla.</t>
  </si>
  <si>
    <t>Talleres</t>
  </si>
  <si>
    <t>Asegurar la inclusión de la población diferencial en los puntos de atención de la UAECOB en el Distrito.</t>
  </si>
  <si>
    <t xml:space="preserve">Coordinador Área de Servicio a la Ciudadanía </t>
  </si>
  <si>
    <t>Radicación de documento - estudios previos en la Oficina Asesora Jurídica.</t>
  </si>
  <si>
    <t>Capacitaciones</t>
  </si>
  <si>
    <t>20 Capacitaciones según programación</t>
  </si>
  <si>
    <t>Coordinador Oficina de Control Disciplinario Interno - Blanca Irene Delgadillo</t>
  </si>
  <si>
    <t>Realizar 20 capacitaciones sobre diversos aspectos del ámbito disciplinario dirigidos al personal administrativo y operativo de la UAE Cuerpo Oficial de Bomberos</t>
  </si>
  <si>
    <t>Realizar conversatorios con los funcionarios de la Unidad, referentes a la aplicación de las nuevas políticas disciplinarias que se expidan.</t>
  </si>
  <si>
    <t>Capacitar en  el marco normativo contable para entidades de Gobierno (NMNCEG) aplicables a la UAE Cuerpo Oficial de Bomberos.</t>
  </si>
  <si>
    <t>Realizar 4 capacitaciones según programación</t>
  </si>
  <si>
    <t>Jefe de la Oficina Financiera - Hernando Ibagué</t>
  </si>
  <si>
    <t>Elaborar el  plan de trabajo para las capacitaciones</t>
  </si>
  <si>
    <t>Jefe de la Oficina Financiera- Hernando Ibagué R.</t>
  </si>
  <si>
    <t>Preparar del material para las Capacitaciones</t>
  </si>
  <si>
    <t>Registrar la asistencias a las Capacitaciones</t>
  </si>
  <si>
    <t xml:space="preserve">Auditores internos en normas actualizadas, con formación certificada por organismos externos </t>
  </si>
  <si>
    <t>Documento</t>
  </si>
  <si>
    <t xml:space="preserve">
Formular el proyecto de instrucción para auditores internos en normas actualizadas por entidades certificadoras.</t>
  </si>
  <si>
    <t>Coordinador de Sistema Integrado de Gestión - Adriana Y. Huérfano Ardila</t>
  </si>
  <si>
    <t>Elaboración de estudios previos  con las necesidades requeridas por la Unidad para formar auditores internos certificados en normas actualizadas.</t>
  </si>
  <si>
    <t>Charlas, conversatorios, exposiciones con entidades del Distrito que sean referentes del Sistema Integrado de Gestión</t>
  </si>
  <si>
    <t xml:space="preserve">Elaboración de documento proyecto justificando la necesidad de capacitar, entrenar, formar y/o instruir al personal de la Unidad en conceptos y experiencias relacionados con el sistema integrado de gestión. </t>
  </si>
  <si>
    <t>Remitir documento proyecto a Comisión de Personal para su respectiva aprobación.</t>
  </si>
  <si>
    <t>Gestionar la adquisición de un predio para la elaboración de estudios, diseños y construcción de una (1) Escuela de Formación Bomberil y una (1) estación de Bomberos.</t>
  </si>
  <si>
    <t>Gestionar la compra del predio donde será ubicada la escuela de formación bomberil y una estación de bomberos.</t>
  </si>
  <si>
    <t>Coordinador de Infraestructura 
Daniel Vera Ruiz</t>
  </si>
  <si>
    <t xml:space="preserve">* Elaborar y gestionar ante la dirección y subdirecciones la revisión del Informe Técnico Preliminar.                      
</t>
  </si>
  <si>
    <t>Ing. Daniel Vera Ruiz</t>
  </si>
  <si>
    <t xml:space="preserve">* Realizar las modificaciones pertinentes para tener como resultado el Informe Técnico Final. </t>
  </si>
  <si>
    <t>Arq. Leidy Díaz Borrero</t>
  </si>
  <si>
    <t xml:space="preserve">* Elaborar los Estudios Previos para la compra del predio. </t>
  </si>
  <si>
    <t>Dr. José Luis Torres</t>
  </si>
  <si>
    <t>* Adquisición del predio.</t>
  </si>
  <si>
    <t>Aprobación de Estudios, Diseños y Estudios Previos para la adecuación y ampliación de la Estación de Bomberos de Marichuela - B10.</t>
  </si>
  <si>
    <t>Elaborar los estudios, diseños y estudios previos para la adecuación y ampliación de la Estación de Bomberos de Marichuela.</t>
  </si>
  <si>
    <t xml:space="preserve">* Supervisar el avance del 50% de ejecución de los estudios y diseños. </t>
  </si>
  <si>
    <t>Ing. Sandra Saldarriaga</t>
  </si>
  <si>
    <t xml:space="preserve">*Supervisar y entregar el 100% de la elaboración de los estudios y diseños. </t>
  </si>
  <si>
    <t>* Elaborar los estudios previos para la obra y la interventoría de la adecuación y ampliación de la estación de Bomberos de Marichuela.</t>
  </si>
  <si>
    <t>Gestionar la adquisición de un (1) predio para la implementación de una (1) estación de Bomberos</t>
  </si>
  <si>
    <t>* Solicitud al DADEP sobre posibles  predios  disponibles.</t>
  </si>
  <si>
    <t>* Consulta con las demás Entidades Distritales o  de la  Nación sobre  posibles  predios  disponibles.</t>
  </si>
  <si>
    <t>* Recibo y visitas de predios ofertados.</t>
  </si>
  <si>
    <t>*  Elaboración del informe técnico preliminar.</t>
  </si>
  <si>
    <t>Implementación de (1) estación satélite forestal de bomberos sujeta al proyecto del sendero ambiental en los cerros orientales)</t>
  </si>
  <si>
    <t>* Gestionar el tramite de licencia de construcción en modalidad de Obra Nueva ante curaduría.</t>
  </si>
  <si>
    <t>* Elaborar los estudios previos para la obra y la interventoría de la construcción de la Estación de Bellavista.</t>
  </si>
  <si>
    <t>* Gestionar el proceso contractual.</t>
  </si>
  <si>
    <t>* Adjudicar el proceso de obra y de interventoría.</t>
  </si>
  <si>
    <t>Elaboración de los estudios y diseños para la adecuación de la Estación de Bomberos de Ferias - B7.</t>
  </si>
  <si>
    <t>Elaborar los estudios previos, la adjudicación del proceso contractual e inicio de la elaboración de estudios y diseños del reforzamiento estructural de la estación de bomberos de Ferias.</t>
  </si>
  <si>
    <t xml:space="preserve">* Elaboración y aprobación de estudios previos para los estudios y diseños del reforzamiento estructural de la estación de Bomberos de Ferias.  </t>
  </si>
  <si>
    <t>* Adjudicación proceso para la elaboración de estudios y diseños en la adecuación de la estación.</t>
  </si>
  <si>
    <t>* Entrega del 30% de avance en el diseño propuesto dentro de los diseños y reforzamiento de la estación</t>
  </si>
  <si>
    <t>9. Subdirección de Gestión Humana</t>
  </si>
  <si>
    <t>Desarrollo e Implementación de un programa orientado a promover la práctica de actividad física en el personal de la UAECOB</t>
  </si>
  <si>
    <t>Desarrollar e implementar  programa para promover la práctica de actividad física</t>
  </si>
  <si>
    <t xml:space="preserve">Estructuración definición del programa </t>
  </si>
  <si>
    <t xml:space="preserve">Creación y divulgación Campaña de expectativa  </t>
  </si>
  <si>
    <t xml:space="preserve">Implementación del programa en los centros de trabajo </t>
  </si>
  <si>
    <t xml:space="preserve">Evaluación del programa </t>
  </si>
  <si>
    <t xml:space="preserve"> Desarrollar e implementar un programa para la prevención de Desórdenes Musculoesqueléticos</t>
  </si>
  <si>
    <t>Desarrollar e implementar un programa de prevención de Desórdenes Musculoesqueléticos</t>
  </si>
  <si>
    <t xml:space="preserve"> Estructuración definición del programa </t>
  </si>
  <si>
    <t>Implementar un plan de reentrenamiento de tres días para servidores de los cargos bombero y cabo</t>
  </si>
  <si>
    <t>Personas reentrenadas</t>
  </si>
  <si>
    <t>selección de personal para el curso</t>
  </si>
  <si>
    <t>porcentaje</t>
  </si>
  <si>
    <t>100% de actividades propuestas ejecutadas</t>
  </si>
  <si>
    <t xml:space="preserve">Realizar la solicitud de la licencia de  SST de la Escuela ante la Secretaria Distrital de salud. </t>
  </si>
  <si>
    <t>Suscribir convenios interadministrativos para asegurar los escenarios de la Escuela de Formación Bomberil</t>
  </si>
  <si>
    <t>Realizar mesas de trabajo con las diferentes áreas con el fin de identificar los contenidos que se deben digitalizar.</t>
  </si>
  <si>
    <t>30/06/2018</t>
  </si>
  <si>
    <t xml:space="preserve">Identificar el material virtual que ofrecen los proveedores con el fin de verificar los contenidos que pueden ser implementados en la plataforma virtual                                                   </t>
  </si>
  <si>
    <t>30/09/2018</t>
  </si>
  <si>
    <t>31/12/2018</t>
  </si>
  <si>
    <t>Líder Área de Tecnología OAP - Mariano Garrido</t>
  </si>
  <si>
    <t>Una aplicación móvil para la gestión de los incidentes atendidos por el personal operativo del UEACOP.</t>
  </si>
  <si>
    <t>Presentación de los estudios previos para la contratación del desarrollo del aplicativo móvil.</t>
  </si>
  <si>
    <t>Implementación de las dotaciones tecnológicas a la Estación Bosa B-8</t>
  </si>
  <si>
    <t>Fabián Orjuela</t>
  </si>
  <si>
    <t>Feria Expo académica para la articulación de oferta educativa en la ciudad con los funcionarios de la entidad</t>
  </si>
  <si>
    <t xml:space="preserve">Realizar 2 ferias Expo académica  con el fin de socializar las alianzas con las instituciones académicas y promover espacios de acceso a la oferta de servicios educativos </t>
  </si>
  <si>
    <t>Ejecución de la   Primera jornada, Versión 4 de la feria</t>
  </si>
  <si>
    <t>Coordinación y ejecución del III Congreso Internacional del Cuerpo Oficial Bomberos de Bogotá</t>
  </si>
  <si>
    <t>Realización de Informe del III Congreso Internacional del Cuerpo Oficial Bomberos de Bogotá</t>
  </si>
  <si>
    <t>Implementación de los procesos de contratación en línea SECOP II</t>
  </si>
  <si>
    <t>Creación Procedimientos de Acuerdo Marco de Precios, Otros Instrumentos de agregación de Demanda y Grandes Superficies</t>
  </si>
  <si>
    <t xml:space="preserve">Publicar los procedimientos de Colombia Compra Eficiente (Acuerdo Marco de Precios, Otros Instrumentos de agregación de Demanda y Grandes Superficies) en la ruta de la calidad  de la UAECOB </t>
  </si>
  <si>
    <t>Sensibilizar el 100% de las estaciones de bomberos en temas  normativos relacionados con revisiones técnicas y aglomeración de publico.</t>
  </si>
  <si>
    <t>Identificación de nuevos requerimientos en el Sistema de Información Misional - Sub-módulo Revisiones Técnicas y Auto revisiones</t>
  </si>
  <si>
    <t>Realizar 1 proceso de mantenimiento evolutivo del Sistema de Información Misional sub-módulo de Revisiones Técnicas y auto revisiones</t>
  </si>
  <si>
    <t>Formulación y/o Actualización de la Guía Técnica de Pirotecnia y efectos especiales.</t>
  </si>
  <si>
    <t>Formulación y/o Actualización del 100% la Guía Técnica de Pirotecnia y efectos especiales.</t>
  </si>
  <si>
    <t>1. Revisión de la guía  (45%)</t>
  </si>
  <si>
    <t>2. Actualización de la guía de acuerdo a la normatividad vigente . (45%)</t>
  </si>
  <si>
    <t>3. Publicación de la guía en la ruta de la calidad. (10%)</t>
  </si>
  <si>
    <t>Realizar una actividad de conocimiento  y/o Reducción en riesgos en incendios, búsqueda y rescate y materiales peligrosos incluida en el plan de acción de  los CLGR-CC (Consejos locales de gestión del riesgo y cambio climático).</t>
  </si>
  <si>
    <t>Actividades ejecutadas en el 100% las localidades</t>
  </si>
  <si>
    <t>1. Definición de criterios de inclusión en los planes mediante mesas de trabajo en conjunto con el personal de la Subdirección Operativa (Comandantes y Jefes de Estación) 20%</t>
  </si>
  <si>
    <t>3. Ejecución de las actividades programadas en los planes de acción de   los CLGR-CC (Consejos locales de gestión del riesgo y cambio climático). 50%</t>
  </si>
  <si>
    <t xml:space="preserve">Socialización de tramites y servicios  de la entidad en las 20 localidades.
</t>
  </si>
  <si>
    <t>1. Definición de lineamientos para actividades de socialización de tramites. 10%</t>
  </si>
  <si>
    <t>2. Ejecución de las actividades de socialización. 90%</t>
  </si>
  <si>
    <t>Socialización de la estrategia de Cambio Climático UAECOB</t>
  </si>
  <si>
    <t>Socialización de la estrategia de Cambio Climático al 100% de las áreas de la UEACOB</t>
  </si>
  <si>
    <t>1. Definición de lineamientos para actividades de socialización de la estrategia de CC. 10%</t>
  </si>
  <si>
    <t>2. Elaboración del material de apoyo audio-visual para la socialización de l estrategia de cambio climático de la UAECOB. 20%</t>
  </si>
  <si>
    <t>2. Ejecución de la socialización de la estrategia de cambio climático. 70%</t>
  </si>
  <si>
    <t>Implementación proyecto de prevención y autoprotección  comunitaria ante incendios forestales.</t>
  </si>
  <si>
    <t>Desarrollar el 100% del proyecto de prevención y autoprotección  comunitaria ante incendios forestales.</t>
  </si>
  <si>
    <t>1. Planificación de la implementación del proyecto (20%)</t>
  </si>
  <si>
    <t xml:space="preserve">Sociólogo Juan Carlos Prieto
Ing. Maria Angelica Arenas
</t>
  </si>
  <si>
    <t>2. Ejecución de actividades del proyecto (50%)</t>
  </si>
  <si>
    <t>Sistematización del procedimiento de capacitación a brigadas contra incendio empresarial</t>
  </si>
  <si>
    <t>Realizar 1 proceso de Levantamiento de requerimientos para  un sistema de Información Misional sub-módulo de Capacitación empresarial</t>
  </si>
  <si>
    <t>1. Planificación de la actividad de prevención (día del niño)25%</t>
  </si>
  <si>
    <t>3. Ejecución de la actividad de prevención (Día del Niño). 50%</t>
  </si>
  <si>
    <t>Revisión y ajuste de la Estrategia de  Sensibilización Y Educación En Prevención De Incendios Y Emergencias Conexas- Club Bomberitos</t>
  </si>
  <si>
    <t>1. Diagnostico de los documentos de la estrategia 10%</t>
  </si>
  <si>
    <t xml:space="preserve">2. Plan de trabajo (Cronograma) de la implementación del ajuste de la estrategia.20% </t>
  </si>
  <si>
    <t>Actualización del material de referencia para  los curso de investigación  de Incendio Básico e Intermedio</t>
  </si>
  <si>
    <t>Realizar la actualización del material de  referencia para los cursos de investigación básico e intermedio</t>
  </si>
  <si>
    <t>1. Revisión del proceso de formalización y estandarización (Material de referencia) para los cursos de investigación básico e intermedio  20%</t>
  </si>
  <si>
    <t>2. Actualización del material de referencia  50%.</t>
  </si>
  <si>
    <t>3. Aprobación del material de referencia 10%</t>
  </si>
  <si>
    <t>4. Presentación del  material de referencia actualizado  por parte de la SGR al proceso de Gestión del talento Humano área de capacitación y entrenamiento. 20%</t>
  </si>
  <si>
    <t>Sensibilización del equipo de investigación de incendios  en las 17 estaciones de la UAECOB.</t>
  </si>
  <si>
    <t>100% de las estaciones de bomberos de la UAECOB sensibilizadas por el equipo de investigación de Incendios.</t>
  </si>
  <si>
    <t>Gestionar la realización de un curso para la investigación de incendios forestales para la entidad con entidades externas</t>
  </si>
  <si>
    <t>1. Realizar un diagnostico de la necesidad del curso de investigación de Incendios Forestales 50%.</t>
  </si>
  <si>
    <t xml:space="preserve">2. Realizar la Gestión de solicitud con la entidad externa correspondiente. 50% </t>
  </si>
  <si>
    <t xml:space="preserve">Definición y formulación de los insumos necesarios para establecer un sistema de información Logístico </t>
  </si>
  <si>
    <t>Generar una (1) herramienta la cual se alimente con tres 3 bases de datos (Parque Automotor, Equipo Menor y Suministros) como insumo  para la conformación de un sistema de información y/o software que permita controlar, realizar seguimiento y gestionar las actividades de  la Subdirección.</t>
  </si>
  <si>
    <t>Líder Grupo de Parque Automotor
Líder Grupo Equipo Menor
Líder Grupo Suministros</t>
  </si>
  <si>
    <t xml:space="preserve">Establecer los criterios que aspiramos  sean controlados a través de la conformación de un sistema de información logístico para Parque Automotor, Heas y Suministros </t>
  </si>
  <si>
    <t>Levantamiento de la información ( bases de datos)  como insumo  que serán controlados a través de la  conformación de un sistema de información logístico.</t>
  </si>
  <si>
    <t>Desarrollar la secuencia lógica ( Paso a Paso ) que debe tener la herramienta para que pueda generar la información requerida.</t>
  </si>
  <si>
    <t>Gestionar documento a Planeación con necesidades y justificación  con el fin de que se aprueben los recursos  para la inclusión en el PAA 2019, y de esta forma contratar el desarrollo del software.</t>
  </si>
  <si>
    <t>Formular Estructura Funcional para la Subdirección Logística</t>
  </si>
  <si>
    <t>Generar una Propuesta de la Estructura Funcional  de la Subdirección Logística</t>
  </si>
  <si>
    <t xml:space="preserve">Definir Procesos de la Subdirección Logística </t>
  </si>
  <si>
    <t xml:space="preserve">Definir procedimientos de la Subdirección Logística </t>
  </si>
  <si>
    <t>Elaborar Estructura Funcional  de la Subdirección Logística</t>
  </si>
  <si>
    <t>Documento con el contenido de la ficha técnica del sistema de información requerido para la administración del proceso de Inventarios.</t>
  </si>
  <si>
    <t>Llevar a cabo las mesas de trabajo para identificar necesidades de los usuarios en inventarios, seguros y  almacén</t>
  </si>
  <si>
    <t>Dar cumplimiento a la Política de Cero Papel en la Entidad, de conformidad con la Resolución 730 de 2013.</t>
  </si>
  <si>
    <t>Generar estadísticas por dependencias sobre el consumo del papel y generar compromisos con las áreas para la disminución en el consumo de papel.</t>
  </si>
  <si>
    <t> Desarrollo académico de socialización y prevención disciplinaria a través del proceso de inducción y reinducción Coordinado por la OCDI</t>
  </si>
  <si>
    <t>Formular el proyecto para consecución de charlas, conversatorios y/o exposiciones con  entidades del Distrito que tengan relación con el SIG</t>
  </si>
  <si>
    <t>* Radicar los documentos ante Curaduría para la aprobación de la Licencia de construcción en modalidad de adecuación y ampliación de la Estación de Bomberos de Marichuela.</t>
  </si>
  <si>
    <t>Ing. Eduard Rodríguez
Arq. Cesar Granados 
(Contratistas consultoría)
Ing. Sandra Saldarriaga</t>
  </si>
  <si>
    <t>Desarrollar un programa que garantice el 100% del mantenimiento de la infraestructura física de las Estaciones de Bomberos y el Edificio Comando</t>
  </si>
  <si>
    <t>Ejecutar el plan de mantenimiento de la infraestructura física de 9 estaciones de bomberos.</t>
  </si>
  <si>
    <t>*Ejecutar el mantenimiento de la infraestructura física de dos (2) estaciones de Bomberos.</t>
  </si>
  <si>
    <t>*Ejecutar el mantenimiento de la infraestructura física de tres (3) estaciones de Bomberos.</t>
  </si>
  <si>
    <t xml:space="preserve">Elaborar el informe técnico preliminar junto con los anexos, que harán parte integral del proceso para la adquisición del predio para la implementación de una (1) estación de bomberos. </t>
  </si>
  <si>
    <t>Culminar el proceso de adjudicación para la construcción de la Estación de Bomberos de Bellavista - B9.</t>
  </si>
  <si>
    <t>Líder Grupo Seguridad y Salud en el Trabajo - Ing. William Cabrejo</t>
  </si>
  <si>
    <t>ejecución del plan de reentrenamiento para 192 servidores para los cargos bombero y cabo</t>
  </si>
  <si>
    <t>Líder de Grupo - Eduardo Cruz</t>
  </si>
  <si>
    <t>definir los temas y consolidar  el material de formación.</t>
  </si>
  <si>
    <t xml:space="preserve">asegurar la logística para los cursos y concertar la programación con los comandantes </t>
  </si>
  <si>
    <t>desarrollo de los cursos de reentrenamiento</t>
  </si>
  <si>
    <t xml:space="preserve">realizar las acciones necesarias para la aprobación del PEI de la escuela de Formación Bomberil de la UAECOB ante las autoridades competentes </t>
  </si>
  <si>
    <t xml:space="preserve">Realizar la solicitud de la licencia de  funcionamiento de la Escuela ante la Secretaria Distrital de Educación. </t>
  </si>
  <si>
    <t xml:space="preserve">Tramitar ante la Dirección Nacional de Bomberos la acreditación de instructores activos. </t>
  </si>
  <si>
    <t>proyectar las acciones necesarias para la  implementación de  una Biblioteca Virtual para la UAE Cuerpo Oficial de Bomberos Bogotá.</t>
  </si>
  <si>
    <t xml:space="preserve">Elaborar un informe donde con la propuesta para la implementación de la biblioteca virtual de la UAECOB                                         </t>
  </si>
  <si>
    <t>Pilar o Eje Transversal</t>
  </si>
  <si>
    <t>Meta Plan de Desarrollo o de Producto</t>
  </si>
  <si>
    <t>7. Gobierno Legítimo, fortalecimiento Local y eficiencia</t>
  </si>
  <si>
    <t>71. Incrementar a un 90% la sostenibilidad del SIG en el Gobierno Distrital</t>
  </si>
  <si>
    <t>92.  Optimizar sistemas de información para optimizar la gestión (hardware y software)</t>
  </si>
  <si>
    <t>3.  Construcción de comunidad y cultura ciudadana</t>
  </si>
  <si>
    <t>103. Adelantar el 100% de acciones para la prevención y mitigación del riesgo de incidentes forestales (connatos, quemas e incendios)</t>
  </si>
  <si>
    <t>118. Aumentar en 2 las estaciones de bomberos en Bogotá</t>
  </si>
  <si>
    <t>119. Implementar (1) estación satélite forestal de bomberos sujeta al proyecto del sendero ambiental en los
cerros orientales</t>
  </si>
  <si>
    <t>117. Construcción y puesta en marcha una (1) Academia bomberil de Bogotá.
118. Aumentar en 2 las estaciones de bomberos en Bogotá</t>
  </si>
  <si>
    <t>115. Crear (1) Escuela de Formación y Capacitación de Bomberos</t>
  </si>
  <si>
    <t>Cumplimiento% (T8/S8)</t>
  </si>
  <si>
    <t>Estado del Producto</t>
  </si>
  <si>
    <t>Evidencia</t>
  </si>
  <si>
    <t>EJECUTADO</t>
  </si>
  <si>
    <t>Tipo de resultado</t>
  </si>
  <si>
    <t>BUENO</t>
  </si>
  <si>
    <t>CUMPLIMIENTO</t>
  </si>
  <si>
    <t>AVANCE PONDERADO</t>
  </si>
  <si>
    <t>AVENCE PONDERADO</t>
  </si>
  <si>
    <t>PROYECTO 1133</t>
  </si>
  <si>
    <t>AVANCES Y LOGROS</t>
  </si>
  <si>
    <t>BENEFICIOS PARA LA POBLACIÓN</t>
  </si>
  <si>
    <t>EVIDENCIAS</t>
  </si>
  <si>
    <t>PILAR - EJE</t>
  </si>
  <si>
    <t>PROGRAMA</t>
  </si>
  <si>
    <t>PROYECTO ESTRATÉGICO</t>
  </si>
  <si>
    <t>META PRODUCTO</t>
  </si>
  <si>
    <t>Código Proyecto Inversión</t>
  </si>
  <si>
    <t xml:space="preserve">META PROYECTO INVERSIÓN </t>
  </si>
  <si>
    <t>RESPONSABLE</t>
  </si>
  <si>
    <t>META PROGRAMADA</t>
  </si>
  <si>
    <t>META EJECUTADA</t>
  </si>
  <si>
    <t>RECURSOS PROGRAMADOS</t>
  </si>
  <si>
    <t>RECURSOS EJECUTADOS</t>
  </si>
  <si>
    <t>% EJEC. RECURSOS</t>
  </si>
  <si>
    <t>RETRASOS</t>
  </si>
  <si>
    <t xml:space="preserve"> SOLUCIONES</t>
  </si>
  <si>
    <t>1. S2  Adecuar 3 Estaciones de Bomberos</t>
  </si>
  <si>
    <t>SUB. GESTIÓN CORPORATIVA</t>
  </si>
  <si>
    <t>2. K3 Dotar 100 % del equipamiento de bienes programados para el Cuerpo Oficial de Bomberos</t>
  </si>
  <si>
    <t>SUB. OPERATIVA
SUB. GESTIÓN RIESGO
SUB. LOGÍSTICA</t>
  </si>
  <si>
    <t>3. K4 Garantizar 100 % la operación y sostenibilidad del Cuerpo Oficial de Bomberos</t>
  </si>
  <si>
    <t>SUB. LOGÍSTICA
SUB. GESTIÓN HUMANA</t>
  </si>
  <si>
    <t>4. K5 Desarrollar 1 Programa que garantice el 100% del mantenimiento de la infraestructura física de las 17 estaciones de bomberos y el comando</t>
  </si>
  <si>
    <t>SUB. OPERATIVA
SUB. GESTIÓN CORPORATIVA</t>
  </si>
  <si>
    <t>5. K6 Implementar 1 Programa para el fortalecimiento de la gestión del riesgo contraincendio, preparativos, atención de incidentes con materiales peligrosos y rescates</t>
  </si>
  <si>
    <t>SUB. OPERATIVA
SUB. GESTIÓN RIESGO
SUB. LOGÍSTICA
DIRECCIÓN
COMUNICACIONES</t>
  </si>
  <si>
    <t>6. K7 Implementar 1 Plan Institucional de Capacitación (PIC) para el Cuerpo Oficial de Bomberos.</t>
  </si>
  <si>
    <t>SUB. GESTIÓN RIESGO
SUB. GESTIÓN HUMANA</t>
  </si>
  <si>
    <t>8. S8 Crear 1 Escuela de Formación y Capacitación de Bomberos</t>
  </si>
  <si>
    <t>SUB. GESTIÓN HUMANA</t>
  </si>
  <si>
    <t>9. S1 Construir 4 Unidades de Bomberos para el fortalecimiento de la atención de
Emergencias</t>
  </si>
  <si>
    <t>TOTAL</t>
  </si>
  <si>
    <t>PROYECTO 908</t>
  </si>
  <si>
    <t>Eje 07 Gobierno legítimo, fortalecimiento local y eficiencia</t>
  </si>
  <si>
    <t>Programa 42    Transparencia, gestión pública y servicio a la ciudadanía</t>
  </si>
  <si>
    <t>1. K2  Mantener el 100 % de las actividades programadas para la sostenibilidad del Sistema Integrado de Gestión de la UAECOB</t>
  </si>
  <si>
    <t>SUB. GESTIÓN HUMANA
SUB. GESTIÓN CORPORATIVA
OFICINA PLANEACIÓN
OFICINA JURÍDICA
OFICINA CONTROL INTERNO
DIRECCIÓN
COMUNICACIONES</t>
  </si>
  <si>
    <t>PROYECTO 1135</t>
  </si>
  <si>
    <t>Programa 44    Gobierno 
y Ciudadanía digital</t>
  </si>
  <si>
    <t>1. S1 Implementar en 4 fases la infraestructura de tecnología informática y de comunicaciones de la UAECOB</t>
  </si>
  <si>
    <t>OFICINA ASESORA DE PLANEACIÓN</t>
  </si>
  <si>
    <t>2. S2 Implementar en 4 fases la estrategia Gobierno en Línea GEL alineado a la normatividad existente</t>
  </si>
  <si>
    <r>
      <rPr>
        <b/>
        <u/>
        <sz val="14"/>
        <color theme="8" tint="-0.499984740745262"/>
        <rFont val="Calibri"/>
        <family val="2"/>
        <scheme val="minor"/>
      </rPr>
      <t>1.Meta Prod. 103</t>
    </r>
    <r>
      <rPr>
        <b/>
        <sz val="14"/>
        <color theme="8" tint="-0.499984740745262"/>
        <rFont val="Calibri"/>
        <family val="2"/>
        <scheme val="minor"/>
      </rPr>
      <t xml:space="preserve">  Adelantar el 100% de acciones para la prevención y mitigación del riesgo de incidentes forestales</t>
    </r>
  </si>
  <si>
    <r>
      <rPr>
        <b/>
        <u/>
        <sz val="14"/>
        <color theme="8" tint="-0.499984740745262"/>
        <rFont val="Calibri"/>
        <family val="2"/>
        <scheme val="minor"/>
      </rPr>
      <t>2.Meta Prod. 115</t>
    </r>
    <r>
      <rPr>
        <b/>
        <sz val="14"/>
        <color theme="8" tint="-0.499984740745262"/>
        <rFont val="Calibri"/>
        <family val="2"/>
        <scheme val="minor"/>
      </rPr>
      <t xml:space="preserve"> Crear (1) Escuela de Formación y Capacitación de Bomberos</t>
    </r>
  </si>
  <si>
    <r>
      <rPr>
        <b/>
        <u/>
        <sz val="14"/>
        <color theme="8" tint="-0.499984740745262"/>
        <rFont val="Calibri"/>
        <family val="2"/>
        <scheme val="minor"/>
      </rPr>
      <t xml:space="preserve">3.Meta Prod. 116 </t>
    </r>
    <r>
      <rPr>
        <b/>
        <sz val="14"/>
        <color theme="8" tint="-0.499984740745262"/>
        <rFont val="Calibri"/>
        <family val="2"/>
        <scheme val="minor"/>
      </rPr>
      <t xml:space="preserve"> Renovar en un 50% la dotación de Equipos de Protección Personal del Cuerpo de Bomberos de Bogotá</t>
    </r>
  </si>
  <si>
    <r>
      <rPr>
        <b/>
        <u/>
        <sz val="14"/>
        <color theme="8" tint="-0.499984740745262"/>
        <rFont val="Calibri"/>
        <family val="2"/>
        <scheme val="minor"/>
      </rPr>
      <t>4.Meta Prod. 117</t>
    </r>
    <r>
      <rPr>
        <b/>
        <sz val="14"/>
        <color theme="8" tint="-0.499984740745262"/>
        <rFont val="Calibri"/>
        <family val="2"/>
        <scheme val="minor"/>
      </rPr>
      <t xml:space="preserve"> Construcción y puesta en marcha una (1) Academia bomberil de Bogotá</t>
    </r>
  </si>
  <si>
    <r>
      <rPr>
        <b/>
        <u/>
        <sz val="14"/>
        <color theme="8" tint="-0.499984740745262"/>
        <rFont val="Calibri"/>
        <family val="2"/>
        <scheme val="minor"/>
      </rPr>
      <t xml:space="preserve">5.Meta Prod. 118 </t>
    </r>
    <r>
      <rPr>
        <b/>
        <sz val="14"/>
        <color theme="8" tint="-0.499984740745262"/>
        <rFont val="Calibri"/>
        <family val="2"/>
        <scheme val="minor"/>
      </rPr>
      <t>Aumentar en 2 las estaciones de bomberos en Bogotá</t>
    </r>
  </si>
  <si>
    <r>
      <rPr>
        <b/>
        <u/>
        <sz val="14"/>
        <color theme="8" tint="-0.499984740745262"/>
        <rFont val="Calibri"/>
        <family val="2"/>
        <scheme val="minor"/>
      </rPr>
      <t>6.Meta Prod. 119</t>
    </r>
    <r>
      <rPr>
        <b/>
        <sz val="14"/>
        <color theme="8" tint="-0.499984740745262"/>
        <rFont val="Calibri"/>
        <family val="2"/>
        <scheme val="minor"/>
      </rPr>
      <t xml:space="preserve"> Implementar (1) estación satélite forestal de bomberos sujeta al proyecto del sendero ambiental en los
cerros orientales</t>
    </r>
  </si>
  <si>
    <r>
      <rPr>
        <b/>
        <u/>
        <sz val="14"/>
        <color theme="8" tint="-0.499984740745262"/>
        <rFont val="Calibri"/>
        <family val="2"/>
        <scheme val="minor"/>
      </rPr>
      <t>1. Meta Prod. 71</t>
    </r>
    <r>
      <rPr>
        <b/>
        <sz val="14"/>
        <color theme="8" tint="-0.499984740745262"/>
        <rFont val="Calibri"/>
        <family val="2"/>
        <scheme val="minor"/>
      </rPr>
      <t xml:space="preserve">  Incrementar a un 90% la sostenibilidad del SIG en el Gobierno Distrital. </t>
    </r>
  </si>
  <si>
    <r>
      <rPr>
        <b/>
        <u/>
        <sz val="14"/>
        <color theme="8" tint="-0.499984740745262"/>
        <rFont val="Calibri"/>
        <family val="2"/>
        <scheme val="minor"/>
      </rPr>
      <t>Meta Prod. 92</t>
    </r>
    <r>
      <rPr>
        <b/>
        <sz val="14"/>
        <color theme="8" tint="-0.499984740745262"/>
        <rFont val="Calibri"/>
        <family val="2"/>
        <scheme val="minor"/>
      </rPr>
      <t xml:space="preserve">  Optimizar sistemas de información para optimizar la gestión (hardware y software)</t>
    </r>
  </si>
  <si>
    <t>PROYECTO - PLAN DE DESARROLLO</t>
  </si>
  <si>
    <r>
      <rPr>
        <b/>
        <u/>
        <sz val="14"/>
        <rFont val="Calibri"/>
        <family val="2"/>
        <scheme val="minor"/>
      </rPr>
      <t>Pilar 03</t>
    </r>
    <r>
      <rPr>
        <b/>
        <sz val="14"/>
        <rFont val="Calibri"/>
        <family val="2"/>
        <scheme val="minor"/>
      </rPr>
      <t xml:space="preserve">
Construcción de comunidad y cultura ciudadana</t>
    </r>
  </si>
  <si>
    <r>
      <rPr>
        <b/>
        <u/>
        <sz val="14"/>
        <rFont val="Calibri"/>
        <family val="2"/>
        <scheme val="minor"/>
      </rPr>
      <t>Programa 19</t>
    </r>
    <r>
      <rPr>
        <b/>
        <sz val="14"/>
        <rFont val="Calibri"/>
        <family val="2"/>
        <scheme val="minor"/>
      </rPr>
      <t xml:space="preserve">    Seguridad y convivencia para todos</t>
    </r>
  </si>
  <si>
    <r>
      <rPr>
        <b/>
        <u/>
        <sz val="14"/>
        <rFont val="Calibri"/>
        <family val="2"/>
        <scheme val="minor"/>
      </rPr>
      <t>Proyecto Estratégico 148</t>
    </r>
    <r>
      <rPr>
        <b/>
        <sz val="14"/>
        <rFont val="Calibri"/>
        <family val="2"/>
        <scheme val="minor"/>
      </rPr>
      <t xml:space="preserve"> Seguridad y Convivencia para Bogotà</t>
    </r>
  </si>
  <si>
    <r>
      <rPr>
        <b/>
        <u/>
        <sz val="14"/>
        <rFont val="Calibri"/>
        <family val="2"/>
        <scheme val="minor"/>
      </rPr>
      <t xml:space="preserve">Proyecto Estratégico 185 </t>
    </r>
    <r>
      <rPr>
        <b/>
        <sz val="14"/>
        <rFont val="Calibri"/>
        <family val="2"/>
        <scheme val="minor"/>
      </rPr>
      <t>Fortalecimiento a la gestión pública efectiva y eficiente</t>
    </r>
  </si>
  <si>
    <r>
      <rPr>
        <b/>
        <u/>
        <sz val="14"/>
        <rFont val="Calibri"/>
        <family val="2"/>
        <scheme val="minor"/>
      </rPr>
      <t xml:space="preserve">Proyecto Estratégico 192 </t>
    </r>
    <r>
      <rPr>
        <b/>
        <sz val="14"/>
        <rFont val="Calibri"/>
        <family val="2"/>
        <scheme val="minor"/>
      </rPr>
      <t>Fortalecimiento institucional a través del uso de TIC</t>
    </r>
  </si>
  <si>
    <t>Descripción Avance y/o justificación del incumplimiento</t>
  </si>
  <si>
    <r>
      <t xml:space="preserve">Acción de mejora 
</t>
    </r>
    <r>
      <rPr>
        <b/>
        <i/>
        <sz val="10"/>
        <rFont val="Calibri"/>
        <family val="2"/>
        <scheme val="minor"/>
      </rPr>
      <t>*aplica si no se presentó avance</t>
    </r>
  </si>
  <si>
    <t>AVANCE 1° TRIM</t>
  </si>
  <si>
    <t>SEGUIMIENTO ACTIVIDADES</t>
  </si>
  <si>
    <r>
      <t xml:space="preserve">Avance % 
</t>
    </r>
    <r>
      <rPr>
        <b/>
        <i/>
        <sz val="11"/>
        <color theme="0"/>
        <rFont val="Calibri"/>
        <family val="2"/>
        <scheme val="minor"/>
      </rPr>
      <t>*En escala de 1 a 100%</t>
    </r>
  </si>
  <si>
    <t>SEGUIMIENTO PRODUCTOS</t>
  </si>
  <si>
    <t>Descripción avance y/o justificación del incumplimiento</t>
  </si>
  <si>
    <t>Ejecución de 34 jornadas de sensibilización.</t>
  </si>
  <si>
    <t>estaciones</t>
  </si>
  <si>
    <t>Actualizar y socializar el  árbol de servicios  en las diecisiete  (17) estaciones de la Subdirección Operativa  (al 50% del personal operativo).</t>
  </si>
  <si>
    <t>Lider de la Central de Coordinación y Comuniaciones</t>
  </si>
  <si>
    <t>Cronograma.</t>
  </si>
  <si>
    <t xml:space="preserve">Material de socialización  para las 17 estaciones. </t>
  </si>
  <si>
    <t>Socialización y  registro de asistencia y registros fotográficos de la socialización en las 17 estaciones.</t>
  </si>
  <si>
    <t xml:space="preserve">Presentar informe finall ante la Subdirección Operativa.                                                                                                                                                                                                                                                                                                                                                                                                                                                                                                                                                                                                                                                                                                                                                                                                                                                                                          </t>
  </si>
  <si>
    <t>1512/2018</t>
  </si>
  <si>
    <t>Ejercicio de aseguramiento de agua en edificios de gran altura.</t>
  </si>
  <si>
    <t>Porciento</t>
  </si>
  <si>
    <t>Realizar un (1) ejercicio   de aseguramiento de agua en edificios de gran altura, con la participación minima de 6 funcionarios de la Subdirección Operativa (mín.6 por compañía).</t>
  </si>
  <si>
    <t>CTE. CIA. 5</t>
  </si>
  <si>
    <t>Planeación.</t>
  </si>
  <si>
    <t>Ejecución.</t>
  </si>
  <si>
    <t xml:space="preserve"> Presentar informe finall ante la Subdirección Operativa.                                                                                                                                                                                                                                                                                                                                                                                                                                                                                                                                                                                                                                                                                                                                                                                                                                                                                          </t>
  </si>
  <si>
    <t>Coordinar y participar en el ejercicio para la clasificación y acreditación de  INSARAG IEC</t>
  </si>
  <si>
    <t>SUBCTE. CIA.3 y
 Lider del proceso USAR</t>
  </si>
  <si>
    <t>Coordinación del ejercicio para clasificación y acreditación.</t>
  </si>
  <si>
    <t>Participación en el ejercicio para clasificación y acreditación.</t>
  </si>
  <si>
    <t>Simulacro de rescate vertical</t>
  </si>
  <si>
    <t>Realizar un (1) simulacro de rescate vertical  con la participación de 15 funcionarios de la Subdirección Operativa, (3 por CIA).</t>
  </si>
  <si>
    <t>Lider del grupo de rescate técnico</t>
  </si>
  <si>
    <t>Realizar un (1)  simulacro de rescate por extensión con la participación minima de 17  funcionarios de la Subdirección Operativa, (1 por estación).</t>
  </si>
  <si>
    <t>CTE.CIA 1 y 
Lider del grupo de rescate y salvamento acuatico</t>
  </si>
  <si>
    <t>Realizar un (1) simulacro de rescate vehicular (electrico o hibrido o combustible) con la participación de 30 funcionarios de la Subdirección Operativa, (6 por CIA).</t>
  </si>
  <si>
    <t>SUBCTE. CIA 1 y 
Lider del Grupo de rescate técnico</t>
  </si>
  <si>
    <t>Pociento</t>
  </si>
  <si>
    <t>Ejecutar un (1) simulacro de rescate con caninos en media montaña con la participación de 17 funcionarios de la Subdirección Operativa, (1 por estación).</t>
  </si>
  <si>
    <t>Lider del grupo BRAE</t>
  </si>
  <si>
    <t>Realización de Plan Específico de Respuesta (PER) por incendio en entidades públicas distritales o Grandes Superficies o empresas industriales y/o comerciales</t>
  </si>
  <si>
    <t>Realizar un (1) Plan Especifico de Respuesta con la participación de 34 funcionarios de la Subdirección Operativa, (2 por estación).</t>
  </si>
  <si>
    <t>CTE.CIA 1</t>
  </si>
  <si>
    <t>Cumplir  los  factores de evaluación de la lista de chequeo de la estrategia de búsqueda y rescate de la DNBC en las 17 estaciones.</t>
  </si>
  <si>
    <t>CTES. de las  CINCO COMPAÑIAS y JEFES DE ESTACION</t>
  </si>
  <si>
    <t xml:space="preserve">Socialización </t>
  </si>
  <si>
    <t xml:space="preserve">Implementación </t>
  </si>
  <si>
    <t>Presentación de los requisitos ante la DNBC y ante la Subdirección Operativa</t>
  </si>
  <si>
    <t>Implementación del  proyecto de prevención y autoprotección  comunitaria ante incedios forestales.</t>
  </si>
  <si>
    <t>Ejecutar las  tres (3) actividades del proyecto de prevención y autoprotección  comunitaria ante incedios forestales en veinte (20) comunidades objeto del proyecto.</t>
  </si>
  <si>
    <t>CTES. de las  CIA 3, 4 Y 5 y 
JEFES DE ESTACION</t>
  </si>
  <si>
    <t>Ejecución de las tres (03) actividades del proyecto  
(a.georeferenciación de zonas con afluencia de público; 
b.taller 1, capacitación y
c.taller 2, simulacro de evacuación) 
definidas para  cuatro (4) estaciones en la fase I 
(B9; B10; B11; B17).</t>
  </si>
  <si>
    <t>Informe de la ejecución del proyecto por estación, presentado a la Subdirección Operativa, según formato establecido.</t>
  </si>
  <si>
    <t>Ejecución de las inspecciones técnicas  de seguridad humana y sistemas de protección contra incendios, solicitadas por los establecimientos, clasificados como riesgo moderado y alto.</t>
  </si>
  <si>
    <t>Ejecutar el 98% de las inspecciones técnicas  de seguridad humana y sistemas de protección contra incendios, asignadas  mediante el SIM, de los establecimientos clasificados como riesgo moderado y alto</t>
  </si>
  <si>
    <t>Programación de las inspecciones en cada una de las 17 estaciones.</t>
  </si>
  <si>
    <t>Realización de las inspecciones.</t>
  </si>
  <si>
    <t>Ingreso de información al SIM  y envio de los formularios de inspección a la SGR.</t>
  </si>
  <si>
    <t>Curso Bomberitos "Nicolas Quevedo Rizo"</t>
  </si>
  <si>
    <t>Realizar un curso de Bomberitos semestral  "Nicolas Quevedo Rizo"   en 13 estaciones de la UAECOB (B1, B2,B3,B4, B5, B6,B7,B8, B12, B13, B14, B15 Y B16),  en el marco de los programas de la estrategia de sensibilización y Educación en Prevención de incendios y emergencias conexas- Club Bomberitos, de conformidad con lo planificado y acordado con la S.G.R.</t>
  </si>
  <si>
    <t>Convocatoria.</t>
  </si>
  <si>
    <t>Presentación de informe ante la Subdirección Operativa, según formato establecido.</t>
  </si>
  <si>
    <t xml:space="preserve"> Presentar informe final ante la Subdirección Operativa.                                                                                                                                                                                                                                                                                                                                                                                                                                                                                                                                                                                                                                                                                                                                                                                                                                                                                          </t>
  </si>
  <si>
    <t>Ejecución del simulacro de rescate vertical.</t>
  </si>
  <si>
    <t>Ejecución simulacro de búsqueda y rescate con caninos en media montaña</t>
  </si>
  <si>
    <t>Acompañamiento y soporte en la implementación de la herramienta tecnológica que soporte  la gestión documental en la UAECOB</t>
  </si>
  <si>
    <t>Caracterización de cada uno de los de los activos de información (inventario de activos de Información de Software, hardware y servicios)</t>
  </si>
  <si>
    <t>SUB. LOGISTICA
SUB. OPERATIVA</t>
  </si>
  <si>
    <t>116  Renovar en un 50% la dotación de Equipos de Protección Personal del Cuerpo de Bomberos de Bogotá</t>
  </si>
  <si>
    <t>Adquirir herramientas, equipos y accesorios para la tención de emergencias.</t>
  </si>
  <si>
    <t>Subdirección Logística -
Subdirección Operativa</t>
  </si>
  <si>
    <t>Gestión de las Comunicaciones Internas y Externas</t>
  </si>
  <si>
    <t>Evaluación Independiente</t>
  </si>
  <si>
    <t>Gestión Tecnológica</t>
  </si>
  <si>
    <t>Gestión Estratégica</t>
  </si>
  <si>
    <t>Gestión de Asuntos Jurídicos</t>
  </si>
  <si>
    <t>Conocimiento del Riesgo</t>
  </si>
  <si>
    <t>Reducción del Riesgo</t>
  </si>
  <si>
    <t>Gestión Integral de Incendios</t>
  </si>
  <si>
    <t>Gestión para la Búsqueda y Rescate</t>
  </si>
  <si>
    <t>Gestión Logística en Emergencias</t>
  </si>
  <si>
    <t>Gestión Administrativa</t>
  </si>
  <si>
    <t>Gestión Integrada</t>
  </si>
  <si>
    <t>Gestión de PQRS</t>
  </si>
  <si>
    <t>Gestión Financiera</t>
  </si>
  <si>
    <t>Gestión de Infraestructura</t>
  </si>
  <si>
    <t>Gestión del Talento Humano</t>
  </si>
  <si>
    <t xml:space="preserve">Gestión Logística en Emergencias
Gestión Integral de Incendios
</t>
  </si>
  <si>
    <t>META 1° TRIM
(celda N)</t>
  </si>
  <si>
    <t>META PROD.</t>
  </si>
  <si>
    <t>ACTIVIDADES DEL PROYECTO TOTAL</t>
  </si>
  <si>
    <t>SUB. GESTION RIESGO</t>
  </si>
  <si>
    <t xml:space="preserve">Realizar una actividad de conocimiento  y/o Reducción en riesgos en incendios, búsqueda y rescate y materiales peligrosos </t>
  </si>
  <si>
    <t>Socialización de la estrategia de cambio climático UAECOB</t>
  </si>
  <si>
    <t>Revisión de la Estrategia de  sensibilización  educación en prevención de incendios y emergencias conexas- Club Bomberitos</t>
  </si>
  <si>
    <t>Ejecución de 17 jornadas de sensibilización del equipo de investigación de incendios  en las 17 estaciones de la UAECOB</t>
  </si>
  <si>
    <t>SUB. OPERATIVA</t>
  </si>
  <si>
    <t>Ejecutar el plan de mantenimiento de la infraestructura física de 9 Estaciones de Bomberos.</t>
  </si>
  <si>
    <t>SUB. GESTION CORPORATIVA</t>
  </si>
  <si>
    <t xml:space="preserve">Realizar la solicitud de la licencia de  funcionamiento de la Escuela de Formación Bomberil ante la Secretaria Distrital de Educación. </t>
  </si>
  <si>
    <t>SUB. GESTION HUMANA</t>
  </si>
  <si>
    <t xml:space="preserve">Realizar la solicitud de la licencia de  SST de la Escuela de Formación Bomberil ante la Secretaria Distrital de salud. </t>
  </si>
  <si>
    <t>Tramitar ante la Dirección Nacional de Bomberos la acreditación de instructores activos de Formación Bomberil.</t>
  </si>
  <si>
    <t xml:space="preserve">Elaborar y gestionar ante la dirección y subdirecciones de la UAECOB la revisión del Informe Técnico Preliminar para la adquisición del predio para una Academia Bomberil.              
</t>
  </si>
  <si>
    <t>Realizar las modificaciones pertinentes para tener como resultado el Informe Técnico Final de la adquisición del predio</t>
  </si>
  <si>
    <t xml:space="preserve">Elaborar los Estudios Previos para la adquisición del predio. </t>
  </si>
  <si>
    <t>Realizar la adquisición del predio.</t>
  </si>
  <si>
    <t>Gestionar la adquisición de un predio para la  implementación de una Estación de Bomberos</t>
  </si>
  <si>
    <t>Gestionar el trámite de licencia de construcción en modalidad de Obra Nueva ante curaduría  para la Estación Satélite Forestal de Bomberos</t>
  </si>
  <si>
    <t>* Adjudicar el proceso de obra y de interventoría de la construcción de la Estación de Bellavista.</t>
  </si>
  <si>
    <t xml:space="preserve">ACTIVIDADES DEL PROYECTO TOTAL
</t>
  </si>
  <si>
    <t>Finalizar el desarrollo de la implementación  de un servicios y/o trámite en la ventanilla única de atención al ciudadano</t>
  </si>
  <si>
    <t>OF. ASESORA PLANEACIÓN</t>
  </si>
  <si>
    <t>Levantamiento de la información con bases de datos de Parque Automotor, Equipo Menor y Suministros,  como insumo  que serán controlados a través de la  conformación de un sistema de información logístico.</t>
  </si>
  <si>
    <t>Implementar estrategias para incentivar el ahorro de papel y servicios públicos</t>
  </si>
  <si>
    <t>Productos y Actividades que aplican al Plan de Desarrollo 2018</t>
  </si>
  <si>
    <t>Ejecución de 34 jornadas de sensibilización en las 17 estaciones de los cambios normativos en  revisiones técnicas y aglomeración de publico</t>
  </si>
  <si>
    <r>
      <t xml:space="preserve">ACTIVIDAD TRANSVERSAL 
</t>
    </r>
    <r>
      <rPr>
        <b/>
        <i/>
        <sz val="12"/>
        <color theme="1"/>
        <rFont val="Calibri"/>
        <family val="2"/>
        <scheme val="minor"/>
      </rPr>
      <t>(*No se encuentra en la matriz del Plan de Acción, Actividad que se gestiona para el Plan de Desarrollo 2018)</t>
    </r>
  </si>
  <si>
    <t>Preparación del material para realización de las socializaciones</t>
  </si>
  <si>
    <t>Verificación asistencia de los participantes</t>
  </si>
  <si>
    <t>Resultados de la evaluación de la socialización</t>
  </si>
  <si>
    <t>Capacitar en lenguaje de señas a los servidores que ejecuten acciones directas de atención a la ciudadanía</t>
  </si>
  <si>
    <t> Elaboración de estudios previos justificando las necesidades de la Unidad frente a la  realización de 7 talleres de Lengua de Señas para el fortalecimiento de la capacidad institucional en atención a la ciudadanía diferencial, teniendo en cuenta la necesidad inclusión de los servidores que adelantan actividades de atención y contacto directo con la ciudadanía, con el fin de mejorar la atención presencial en el ámbito misional de la Entidad</t>
  </si>
  <si>
    <t>Proceso de gestión contractual firmado éntrelas partes UAECOB y proveedor de servicios</t>
  </si>
  <si>
    <t>Desarrollo de los siete (7) talleres realizados</t>
  </si>
  <si>
    <t>Flujo de procesos con la integración de los estándares de Gestión de Calidad, Ambiental y Seguridad y Salud en el Trabajo en los Procesos.</t>
  </si>
  <si>
    <t>Modificación de la ruta de la calidad</t>
  </si>
  <si>
    <t>Se realizará la modificación en los procesos - objeto de estudio - con el fin de evaluar su desempeño una vez se integren los requisitos de los estándares mencionados en el nombre del producto.
Los procesos que intervenirán serán: Atención de Incendios, Búsqueda y Rescate, Matpel, Infraestructura, Mantenimiento preventivo y Correctivo, Gestión Integrada.</t>
  </si>
  <si>
    <t>Realizar las mesas de trabajo para llevar a cabo la integración de los estándares.</t>
  </si>
  <si>
    <t>Realizar una evaluación del desempeño de los procesos a partir de la incorporación de los estándares.</t>
  </si>
  <si>
    <t>La modificación de la ruta de la calidad consiste en adecuar la estructura de las carpetas a la nueva configuración del mapa de procesos. En este sentido se organizarán las 17 carpetas correspondientes a cada uno de los procesos de la entidad.</t>
  </si>
  <si>
    <t>Organizar las carpetas de los procesos misionales en la ruta de la calidad</t>
  </si>
  <si>
    <t>Organizar las carpetas de los procesos estratégicos y de apoyo en la ruta de la calidad</t>
  </si>
  <si>
    <t>Modificación de la ruta de la calidad de la estructura de las carpetas a la nueva configuración del mapa de procesos de la UAECOB</t>
  </si>
  <si>
    <t>Realizar las mesas de trabajo para llevar a cabo la integración de los estándares de Gestión de Calidad, Ambiental y Seguridad y Salud en el Trabajo.</t>
  </si>
  <si>
    <t>Realizar una evaluación del desempeño de los procesos a partir de la incorporación de los estándares los estándares de Gestión de Calidad, Ambiental y Seguridad y Salud en el Trabajo.</t>
  </si>
  <si>
    <t xml:space="preserve">Durante el trimestre se realizaron 3 Ediciones de la Revista Bomberos. </t>
  </si>
  <si>
    <t>Edición 3: https://mail.google.com/mail/u/0/?tab=wm#search/revista+bomberos/162868856b74361c                                  Edición 2: https://mail.google.com/mail/u/0/?tab=wm#search/revista+bomberos/161e20307d4a6699                                  Edición 1: https://mail.google.com/mail/u/0/?tab=wm#search/revista+bomberos/161537ec184a1567</t>
  </si>
  <si>
    <t>Durante el trimestre se realizaron 12 noticieros.</t>
  </si>
  <si>
    <t xml:space="preserve">Noticiero,  Bomberos Hoy,  12 de enero 2018.
https://www.youtube.com/watch?v=dJVMwDCiWgg
19 de enero 2018.
https://www.youtube.com/watch?v=epwTpxyR94U
26 de enero 2018.
https://www.youtube.com/watch?v=_nk1HsTr_aI
2 de febrero  2018.
https://www.youtube.com/watch?v=uT65_eP3iJM
9 de febrero  2018.
https://www.youtube.com/watch?v=B7bTI76BE4E
16 de febrero  2018.
https://www.youtube.com/watch?v=nL_-baB05-I
23 de febrero  2018.
https://www.youtube.com/watch?v=U386vfOsoEc
2 de marzo  2018.
https://www.youtube.com/watch?v=449PFCluDfs&amp;t=542s
10 de marzo  2018.
https://www.youtube.com/watch?v=CY2CNCIdvLA&amp;t=358s
16 de marzo  2018.
https://www.youtube.com/watch?v=aI591FO9hNs
23 de marzo  2018.
https://www.youtube.com/watch?v=LUhMC631uRk
30 de marzo  2018.
https://www.youtube.com/watch?v=0a4dEEoZYwM
</t>
  </si>
  <si>
    <t>Durante el trimestre se realizaron 6 Crónicas Bomberos de Corazón.</t>
  </si>
  <si>
    <r>
      <rPr>
        <b/>
        <sz val="12"/>
        <color theme="1"/>
        <rFont val="Calibri"/>
        <family val="2"/>
        <scheme val="minor"/>
      </rPr>
      <t xml:space="preserve">12 de Marzo, Clasificación ISARG: </t>
    </r>
    <r>
      <rPr>
        <sz val="12"/>
        <color theme="1"/>
        <rFont val="Calibri"/>
        <family val="2"/>
        <scheme val="minor"/>
      </rPr>
      <t xml:space="preserve">https://twitter.com/BomberosBogota/status/973185358652469249?s=20                      </t>
    </r>
    <r>
      <rPr>
        <b/>
        <sz val="12"/>
        <color theme="1"/>
        <rFont val="Calibri"/>
        <family val="2"/>
        <scheme val="minor"/>
      </rPr>
      <t xml:space="preserve">8 de marzo Homenaje a la Mujer Bombero: </t>
    </r>
    <r>
      <rPr>
        <sz val="12"/>
        <color theme="1"/>
        <rFont val="Calibri"/>
        <family val="2"/>
        <scheme val="minor"/>
      </rPr>
      <t xml:space="preserve">https://twitter.com/BomberosBogota/status/971883562831097856?s=20  </t>
    </r>
    <r>
      <rPr>
        <b/>
        <sz val="12"/>
        <color theme="1"/>
        <rFont val="Calibri"/>
        <family val="2"/>
        <scheme val="minor"/>
      </rPr>
      <t xml:space="preserve">                  14 de Febrero Padre e Hijo: Bomberos de Corazón </t>
    </r>
    <r>
      <rPr>
        <sz val="12"/>
        <color theme="1"/>
        <rFont val="Calibri"/>
        <family val="2"/>
        <scheme val="minor"/>
      </rPr>
      <t xml:space="preserve">https://twitter.com/BomberosBogota/status/963824120910831617?s=20                      </t>
    </r>
    <r>
      <rPr>
        <b/>
        <sz val="12"/>
        <color theme="1"/>
        <rFont val="Calibri"/>
        <family val="2"/>
        <scheme val="minor"/>
      </rPr>
      <t xml:space="preserve">1 de Febrero Bomberos en Bicicleta:    </t>
    </r>
    <r>
      <rPr>
        <sz val="12"/>
        <color theme="1"/>
        <rFont val="Calibri"/>
        <family val="2"/>
        <scheme val="minor"/>
      </rPr>
      <t xml:space="preserve">    </t>
    </r>
    <r>
      <rPr>
        <b/>
        <sz val="12"/>
        <color theme="1"/>
        <rFont val="Calibri"/>
        <family val="2"/>
        <scheme val="minor"/>
      </rPr>
      <t xml:space="preserve">https://twitter.com/BomberosBogota/status/959209218631979009?s=20              24 de enero Entrega de Máquinas: </t>
    </r>
    <r>
      <rPr>
        <sz val="12"/>
        <color theme="1"/>
        <rFont val="Calibri"/>
        <family val="2"/>
        <scheme val="minor"/>
      </rPr>
      <t xml:space="preserve">https://twitter.com/BomberosBogota/status/956172787873435648?s=20                   </t>
    </r>
    <r>
      <rPr>
        <b/>
        <sz val="12"/>
        <color theme="1"/>
        <rFont val="Calibri"/>
        <family val="2"/>
        <scheme val="minor"/>
      </rPr>
      <t xml:space="preserve">11 de Enero: Conmemoración Bomberos Centro Historico por la labor cumplida: </t>
    </r>
    <r>
      <rPr>
        <sz val="12"/>
        <color theme="1"/>
        <rFont val="Calibri"/>
        <family val="2"/>
        <scheme val="minor"/>
      </rPr>
      <t>https://twitter.com/BomberosBogota/status/951408381599809536?s=20</t>
    </r>
  </si>
  <si>
    <t>Durante el trimestre se realizaron 6 Crónicas Acciones Bomberiles.</t>
  </si>
  <si>
    <r>
      <rPr>
        <b/>
        <sz val="12"/>
        <color theme="1"/>
        <rFont val="Calibri"/>
        <family val="2"/>
        <scheme val="minor"/>
      </rPr>
      <t xml:space="preserve">21 de marzo </t>
    </r>
    <r>
      <rPr>
        <sz val="12"/>
        <color theme="1"/>
        <rFont val="Calibri"/>
        <family val="2"/>
        <scheme val="minor"/>
      </rPr>
      <t xml:space="preserve">https://twitter.com/Citytv/status/976516911688232967?s=20  </t>
    </r>
    <r>
      <rPr>
        <b/>
        <sz val="12"/>
        <color theme="1"/>
        <rFont val="Calibri"/>
        <family val="2"/>
        <scheme val="minor"/>
      </rPr>
      <t xml:space="preserve">                                           2 de Marzo: </t>
    </r>
    <r>
      <rPr>
        <sz val="12"/>
        <color theme="1"/>
        <rFont val="Calibri"/>
        <family val="2"/>
        <scheme val="minor"/>
      </rPr>
      <t xml:space="preserve">https://twitter.com/BomberosBogota/status/969703506767687681?s=20                   </t>
    </r>
    <r>
      <rPr>
        <b/>
        <sz val="12"/>
        <color theme="1"/>
        <rFont val="Calibri"/>
        <family val="2"/>
        <scheme val="minor"/>
      </rPr>
      <t xml:space="preserve">16 de Febrero: </t>
    </r>
    <r>
      <rPr>
        <sz val="12"/>
        <color theme="1"/>
        <rFont val="Calibri"/>
        <family val="2"/>
        <scheme val="minor"/>
      </rPr>
      <t xml:space="preserve">https://twitter.com/BomberosBogota/status/964547571724234752?s=20   </t>
    </r>
    <r>
      <rPr>
        <b/>
        <sz val="12"/>
        <color theme="1"/>
        <rFont val="Calibri"/>
        <family val="2"/>
        <scheme val="minor"/>
      </rPr>
      <t xml:space="preserve">                 13 de Febrero:</t>
    </r>
    <r>
      <rPr>
        <sz val="12"/>
        <color theme="1"/>
        <rFont val="Calibri"/>
        <family val="2"/>
        <scheme val="minor"/>
      </rPr>
      <t xml:space="preserve"> https://twitter.com/BomberosBogota/status/963544804201259009?s=20</t>
    </r>
    <r>
      <rPr>
        <b/>
        <sz val="12"/>
        <color theme="1"/>
        <rFont val="Calibri"/>
        <family val="2"/>
        <scheme val="minor"/>
      </rPr>
      <t xml:space="preserve">                   31 de enero: </t>
    </r>
    <r>
      <rPr>
        <sz val="12"/>
        <color theme="1"/>
        <rFont val="Calibri"/>
        <family val="2"/>
        <scheme val="minor"/>
      </rPr>
      <t xml:space="preserve">https://twitter.com/Pedromanosalvar/status/958689494529708033?s=20                      </t>
    </r>
    <r>
      <rPr>
        <b/>
        <sz val="12"/>
        <color theme="1"/>
        <rFont val="Calibri"/>
        <family val="2"/>
        <scheme val="minor"/>
      </rPr>
      <t xml:space="preserve">5 de enero: </t>
    </r>
    <r>
      <rPr>
        <sz val="12"/>
        <color theme="1"/>
        <rFont val="Calibri"/>
        <family val="2"/>
        <scheme val="minor"/>
      </rPr>
      <t>https://twitter.com/BomberosBogota/status/949274636054876160?s=20</t>
    </r>
  </si>
  <si>
    <t>Durante el trimestre se realizaron 11 publicaciones  de la Foto de la Semana.</t>
  </si>
  <si>
    <r>
      <rPr>
        <b/>
        <sz val="12"/>
        <color theme="1"/>
        <rFont val="Calibri"/>
        <family val="2"/>
        <scheme val="minor"/>
      </rPr>
      <t xml:space="preserve">Viernes 23 de marzo: </t>
    </r>
    <r>
      <rPr>
        <sz val="12"/>
        <color theme="1"/>
        <rFont val="Calibri"/>
        <family val="2"/>
        <scheme val="minor"/>
      </rPr>
      <t xml:space="preserve">https://twitter.com/BomberosBogota/status/977320900201713666?s=20                </t>
    </r>
    <r>
      <rPr>
        <b/>
        <sz val="12"/>
        <color theme="1"/>
        <rFont val="Calibri"/>
        <family val="2"/>
        <scheme val="minor"/>
      </rPr>
      <t>Viernes 16 de marzo:</t>
    </r>
    <r>
      <rPr>
        <sz val="12"/>
        <color theme="1"/>
        <rFont val="Calibri"/>
        <family val="2"/>
        <scheme val="minor"/>
      </rPr>
      <t xml:space="preserve"> https://twitter.com/BomberosBogota/status/974790153066737664?s=20          </t>
    </r>
    <r>
      <rPr>
        <b/>
        <sz val="12"/>
        <color theme="1"/>
        <rFont val="Calibri"/>
        <family val="2"/>
        <scheme val="minor"/>
      </rPr>
      <t>Viernes 10 de marzo:</t>
    </r>
    <r>
      <rPr>
        <sz val="12"/>
        <color theme="1"/>
        <rFont val="Calibri"/>
        <family val="2"/>
        <scheme val="minor"/>
      </rPr>
      <t xml:space="preserve"> https://twitter.com/BomberosBogota/status/972484032880627713?s=20           </t>
    </r>
    <r>
      <rPr>
        <b/>
        <sz val="12"/>
        <color theme="1"/>
        <rFont val="Calibri"/>
        <family val="2"/>
        <scheme val="minor"/>
      </rPr>
      <t xml:space="preserve">Viernes 2 de marzo: </t>
    </r>
    <r>
      <rPr>
        <sz val="12"/>
        <color theme="1"/>
        <rFont val="Calibri"/>
        <family val="2"/>
        <scheme val="minor"/>
      </rPr>
      <t xml:space="preserve">https://twitter.com/BomberosBogota/status/969694151196512258?s=20          </t>
    </r>
    <r>
      <rPr>
        <b/>
        <sz val="12"/>
        <color theme="1"/>
        <rFont val="Calibri"/>
        <family val="2"/>
        <scheme val="minor"/>
      </rPr>
      <t xml:space="preserve">Viernes 23 de febrero: </t>
    </r>
    <r>
      <rPr>
        <sz val="12"/>
        <color theme="1"/>
        <rFont val="Calibri"/>
        <family val="2"/>
        <scheme val="minor"/>
      </rPr>
      <t xml:space="preserve">https://twitter.com/BomberosBogota/status/967159629821169665?s=20          </t>
    </r>
    <r>
      <rPr>
        <b/>
        <sz val="12"/>
        <color theme="1"/>
        <rFont val="Calibri"/>
        <family val="2"/>
        <scheme val="minor"/>
      </rPr>
      <t>Viernes 16 de febrero:</t>
    </r>
    <r>
      <rPr>
        <sz val="12"/>
        <color theme="1"/>
        <rFont val="Calibri"/>
        <family val="2"/>
        <scheme val="minor"/>
      </rPr>
      <t xml:space="preserve"> https://twitter.com/BomberosBogota/status/964657664146968580?s=20          </t>
    </r>
    <r>
      <rPr>
        <b/>
        <sz val="12"/>
        <color theme="1"/>
        <rFont val="Calibri"/>
        <family val="2"/>
        <scheme val="minor"/>
      </rPr>
      <t xml:space="preserve">Viernes 9 de febrero: </t>
    </r>
    <r>
      <rPr>
        <sz val="12"/>
        <color theme="1"/>
        <rFont val="Calibri"/>
        <family val="2"/>
        <scheme val="minor"/>
      </rPr>
      <t xml:space="preserve">https://twitter.com/BomberosBogota/status/962114920564305920?s=20          </t>
    </r>
    <r>
      <rPr>
        <b/>
        <sz val="12"/>
        <color theme="1"/>
        <rFont val="Calibri"/>
        <family val="2"/>
        <scheme val="minor"/>
      </rPr>
      <t xml:space="preserve">Viernes 2 de febrero: </t>
    </r>
    <r>
      <rPr>
        <sz val="12"/>
        <color theme="1"/>
        <rFont val="Calibri"/>
        <family val="2"/>
        <scheme val="minor"/>
      </rPr>
      <t xml:space="preserve">https://twitter.com/BomberosBogota/status/959562087788896257?s=20          </t>
    </r>
    <r>
      <rPr>
        <b/>
        <sz val="12"/>
        <color theme="1"/>
        <rFont val="Calibri"/>
        <family val="2"/>
        <scheme val="minor"/>
      </rPr>
      <t>Viernes 26 de enero:</t>
    </r>
    <r>
      <rPr>
        <sz val="12"/>
        <color theme="1"/>
        <rFont val="Calibri"/>
        <family val="2"/>
        <scheme val="minor"/>
      </rPr>
      <t xml:space="preserve"> https://twitter.com/BomberosBogota/status/957026635882131466?s=20           </t>
    </r>
    <r>
      <rPr>
        <b/>
        <sz val="12"/>
        <color theme="1"/>
        <rFont val="Calibri"/>
        <family val="2"/>
        <scheme val="minor"/>
      </rPr>
      <t xml:space="preserve">Viernes 19 de enero: </t>
    </r>
    <r>
      <rPr>
        <sz val="12"/>
        <color theme="1"/>
        <rFont val="Calibri"/>
        <family val="2"/>
        <scheme val="minor"/>
      </rPr>
      <t xml:space="preserve">https://twitter.com/BomberosBogota/status/954504759423225856?s=20           </t>
    </r>
    <r>
      <rPr>
        <b/>
        <sz val="12"/>
        <color theme="1"/>
        <rFont val="Calibri"/>
        <family val="2"/>
        <scheme val="minor"/>
      </rPr>
      <t xml:space="preserve">Viernes 12 de enero: </t>
    </r>
    <r>
      <rPr>
        <sz val="12"/>
        <color theme="1"/>
        <rFont val="Calibri"/>
        <family val="2"/>
        <scheme val="minor"/>
      </rPr>
      <t>https://twitter.com/BomberosBogota/status/951952011125252096?s=20</t>
    </r>
  </si>
  <si>
    <t>NA</t>
  </si>
  <si>
    <t>Se cumplio en su totalidad el objetivo.</t>
  </si>
  <si>
    <t>Etiquetas de fila</t>
  </si>
  <si>
    <t>Suma de AVENCE PONDERADO</t>
  </si>
  <si>
    <t>CUMPLIMIENTO ACTIVIDADES</t>
  </si>
  <si>
    <t>AVANCE PONDERADO ACUMULADO PA</t>
  </si>
  <si>
    <t>AVANCE PONDERADO PERIODO EVALUADO PA</t>
  </si>
  <si>
    <t>Reponderación actividad calculo en el periodo</t>
  </si>
  <si>
    <t>Suma de AVANCE PONDERADO ACUMULADO PA</t>
  </si>
  <si>
    <t>Avance acumulado en la gestión de las actividades del Plan de Acción Institucional.</t>
  </si>
  <si>
    <t>INDICADORES</t>
  </si>
  <si>
    <t>EN EJECUCIÓN</t>
  </si>
  <si>
    <t>SIN EJECUTAR</t>
  </si>
  <si>
    <t>Cuenta de Estado del Producto</t>
  </si>
  <si>
    <t>Total general</t>
  </si>
  <si>
    <t>Etiquetas de columna</t>
  </si>
  <si>
    <t>Cultura de Servicio</t>
  </si>
  <si>
    <t>PORCENTAJE</t>
  </si>
  <si>
    <t>ESCALA</t>
  </si>
  <si>
    <t>Avance</t>
  </si>
  <si>
    <t>grado</t>
  </si>
  <si>
    <t>Puntos</t>
  </si>
  <si>
    <t>x</t>
  </si>
  <si>
    <t>y</t>
  </si>
  <si>
    <t>Inicio</t>
  </si>
  <si>
    <t>Fin</t>
  </si>
  <si>
    <t>Dependencia</t>
  </si>
  <si>
    <t>Promedio de AVENCE PONDERADO</t>
  </si>
  <si>
    <t>Avance ponderado de las metas de los productos del Plan de acción Institucional.</t>
  </si>
  <si>
    <t>Productos</t>
  </si>
  <si>
    <t>Actividades</t>
  </si>
  <si>
    <t>Titullo grafico</t>
  </si>
  <si>
    <t>Mostrar Productos</t>
  </si>
  <si>
    <t>Mostrar Actividades</t>
  </si>
  <si>
    <t>% alcanzado</t>
  </si>
  <si>
    <t>total</t>
  </si>
  <si>
    <t>ESTADO</t>
  </si>
  <si>
    <t>No. De Producto</t>
  </si>
  <si>
    <t>Noticiero "Bomberos Hoy"</t>
  </si>
  <si>
    <t>Periódico virtual "El Hidrante!</t>
  </si>
  <si>
    <t>Reportaje: Bomberos en acción</t>
  </si>
  <si>
    <t>La foto de la semana</t>
  </si>
  <si>
    <t>Crónica: Historias en Bomberos Bogotá</t>
  </si>
  <si>
    <t>Jornadas de articulación con la Academia</t>
  </si>
  <si>
    <t>Curso Bomberitos 
"Nicolas Quevedo Rizo"</t>
  </si>
  <si>
    <t>Revisión de hidrantes en Bogotá</t>
  </si>
  <si>
    <t>Coordinador Sistema de Gestión Documental- Francisco Rubiano</t>
  </si>
  <si>
    <t>Servicio a la Ciudadanía - Cesar Augusto Zea Arévalo</t>
  </si>
  <si>
    <t>Auditores internos entrenados</t>
  </si>
  <si>
    <t>Coordinador de Sistema Integrado de Gestión - Jenny Alexandra Peña Padilla</t>
  </si>
  <si>
    <t>Certificación ISO 9001-2015</t>
  </si>
  <si>
    <t>Gestionar ante el DADEP la entrega de un predio para la implementación de una (1) estación de bomberos</t>
  </si>
  <si>
    <t>CONTROL DE CAMBIO: (Versión No. 11)</t>
  </si>
  <si>
    <t>1. Se realizó la actualización del formato, el cual se divide en tres (3) libros de Excel; Plan de Acción 2019 Producto, Plan de Acción 2019 Actividades, y Plan de Desarrollo 2019 Matriz</t>
  </si>
  <si>
    <t>2. Cada uno de los libros contiene una nueva estructura para su formulación y Seguimiento.</t>
  </si>
  <si>
    <t>3. El Instructivo contiene la metodología para la formulación, seguimiento y evaluación al Plan de Acción y a la Matriz Plan de Desarrollo.</t>
  </si>
  <si>
    <t>Cumplimiento</t>
  </si>
  <si>
    <t>REDUCCION DEL RIESGO</t>
  </si>
  <si>
    <t>Servicio a la Ciudadanía - Cesar Augusto Zea Arevalo</t>
  </si>
  <si>
    <t>Programar las auditorias del SIG en el plan anual de auditorias de la entidad</t>
  </si>
  <si>
    <t>Área de Infraestructura</t>
  </si>
  <si>
    <t>* Gestionar el proceso de contratación ante OAJ para la compra del predio</t>
  </si>
  <si>
    <t>* Adquisición del predio</t>
  </si>
  <si>
    <t>* Supervisión de avance del 90% de la elaboración de Estudios y Diseños para la Adecuación y Ampliación de la Estación de Bomberos de Marichuela - B10.</t>
  </si>
  <si>
    <t>*Ejecutar el mantenimiento de la infraestructura física de cuatro (4) estaciones de Bomberos.</t>
  </si>
  <si>
    <t>*Ejecutar el mantenimiento de la infraestructura física de cinco (5) estaciones de Bomberos.</t>
  </si>
  <si>
    <t>* Solicitud al DADEP sobre la disponibilidad de predios.</t>
  </si>
  <si>
    <t>* Verificación y acompañamiento ante el DADEP la incorporación de los predios producto de planes parciales a su base de datos.</t>
  </si>
  <si>
    <t>* Gestionar la entrega del predio a cargo del DADEP a la UAE Cuerpo Oficial de Bomberos de Bogotá.</t>
  </si>
  <si>
    <t>* Adquisición del predio mediante Acta de Entrega por parte del DADEP.</t>
  </si>
  <si>
    <t>* Supervisión del 50% de avance a la construcción de la Estación de Bomberos de Bellavista - B9.</t>
  </si>
  <si>
    <t>* Supervisión del 80% de avance a la construcción de la Estación de Bomberos de Bellavista - B9.</t>
  </si>
  <si>
    <t>Fortalecimiento del Chat Distrital de la Línea 195, teniendo en cuenta que la Entidad genera información a la ciudadanía a través de este medio</t>
  </si>
  <si>
    <t>Publicación de la socialización sobre la función del defensor del ciudadano Trimestral</t>
  </si>
  <si>
    <t>MALO</t>
  </si>
  <si>
    <t>Promedio de Cumplimiento</t>
  </si>
  <si>
    <t>Avance Ponderado 4to tri.</t>
  </si>
  <si>
    <t>(Todas)</t>
  </si>
  <si>
    <t>Cumplimiento %</t>
  </si>
  <si>
    <t xml:space="preserve">PROCESO </t>
  </si>
  <si>
    <t xml:space="preserve">PROCESO  </t>
  </si>
  <si>
    <t xml:space="preserve"> PROCESO </t>
  </si>
  <si>
    <t>DEPENDENCIA RESPONSABLE</t>
  </si>
  <si>
    <t>Gestión de Servicio a la Ciudadania</t>
  </si>
  <si>
    <t>Sistema Integrado de Conservación Documental</t>
  </si>
  <si>
    <t>TRD convalidada por el Consejo Distrital de Archivo</t>
  </si>
  <si>
    <t>Resultados de auditorías y seguimientos del Sistema Integrado de Gestión</t>
  </si>
  <si>
    <t>Mantener la Cultura del Sistema Integrado de Gestión- MIPG</t>
  </si>
  <si>
    <t xml:space="preserve">Realizar socializaciones comunicativas a los servidores públicos y/o contratistas del Edificio comando, sobre la  GUÍA DE LENGUAJE CLARO E INCLUYENTE DEL DISTRITO CAPITAL para generar importancia de las respuestas frente a la  coherencia de los requerimientos ciudadanos </t>
  </si>
  <si>
    <t>Implementar el Sistema integrado de Conservación Documental</t>
  </si>
  <si>
    <t>Coordinador Sistema de Gestión Documental</t>
  </si>
  <si>
    <t xml:space="preserve">Convalidad la TRD </t>
  </si>
  <si>
    <t>Sistema Integrado de Gestión</t>
  </si>
  <si>
    <t>Mantener la eficacia de capacitación del 80 % del personal administrativo y operativo.</t>
  </si>
  <si>
    <t>Ejecutar la Auditoría de Otorgamiento</t>
  </si>
  <si>
    <t>En el año se realizarán 4 publicaciones trimestrales, socializacion sobre la  GUÍA DE LENGUAJE CLARO E INCLUYENTE DEL
DISTRITO CAPITAL al personal de la UAECOB.</t>
  </si>
  <si>
    <t>Fortalecimiento Del Chat Distrital de la Línea 195, teniendo en cuenta que la Entidad genera información a la ciudadanía a través de este medio</t>
  </si>
  <si>
    <t xml:space="preserve">Coordinador de Infraestructura 
</t>
  </si>
  <si>
    <t>Obtención de la Licencia de Construcción  y elaboración de estudios previos para el reforzamiento estructural y ampliación de la Estación de Bomberos de Marichuela - B10</t>
  </si>
  <si>
    <t>Ejecutar el Plan de Mantenimiento de la infraestructura física de la UAECOB</t>
  </si>
  <si>
    <t xml:space="preserve"> Construcción de la Estación de Bomberos de Bellavista - B9.</t>
  </si>
  <si>
    <t>Elaboración de estudios, diseños y obras  de la estación de bomberos las Ferias.</t>
  </si>
  <si>
    <t>META TRI
(celda O)</t>
  </si>
  <si>
    <t>Programado trimestre</t>
  </si>
  <si>
    <t>AVANCE  TRIM</t>
  </si>
  <si>
    <t>PROGRAMADO TRI</t>
  </si>
  <si>
    <t>META Y AVANCE TRE</t>
  </si>
  <si>
    <t>Implementación del SIC (Sistema Integrado de Conservación</t>
  </si>
  <si>
    <t>Elaboración de planes y programas de conservación.</t>
  </si>
  <si>
    <t>Implementación del SIC.</t>
  </si>
  <si>
    <t>TRD Convalidada</t>
  </si>
  <si>
    <t>Aprobación de las TRD en el Comité Institucional de Gestión y Desempeño</t>
  </si>
  <si>
    <t>Presentación TRD al Consejo Dictrital de Archivo para la convalidación.</t>
  </si>
  <si>
    <t>Acto Administrativo de adopción de las TRDconvalidadas y publicadas en pa gina Web Institucional.</t>
  </si>
  <si>
    <t>Implementación TRD convalidadas.</t>
  </si>
  <si>
    <t>Verificar el cumplimiento de requisitos Legales (SYST, PIGA, Politica cero papel, Ley General de archivo, Resolución de seguridad de la información) y ISO 9001:2015 y requisitos.</t>
  </si>
  <si>
    <t>Ejecutar la Auditorías y hacer seguimiento a los planes de mejoramiento.</t>
  </si>
  <si>
    <t>Ejecutar la Auditorías Internas y seguimientos del SIG con participación de personal interno y contratistas.</t>
  </si>
  <si>
    <t>Coordinador de Sistema Integrado de Gestión</t>
  </si>
  <si>
    <t>Realizar estudios previos para proceso de contratación de formación de auditores</t>
  </si>
  <si>
    <t>Realizar la contratación de la empresa capacitadora</t>
  </si>
  <si>
    <t>Realizar la capacitación y formación del personal</t>
  </si>
  <si>
    <t>Mantener la Cultura del Sistema Integrado de Gestión - MIPG</t>
  </si>
  <si>
    <t>Mantener la eficacia de capacitación del 80 % del personal administrativo y operativo</t>
  </si>
  <si>
    <t>Coordinador de Sistema Integrado de Gestión 
Oficina Asesora de Planeación</t>
  </si>
  <si>
    <t>Ejecutar las  actividades del plan de adecución de MIPG entre la OAP y Subdirección de Gestión Corporativa.</t>
  </si>
  <si>
    <t>Realizar Capacitaciones en las 17 estaciones y Edificiio Comando  en Sistema Integrado de Gestión - MIPG (SYST, Ambiental, Documental, Calidad, Seguridad de la Infirmación)</t>
  </si>
  <si>
    <t>Ejecutar la Auditoría</t>
  </si>
  <si>
    <t>Realizar el seguimiento a los planes de mejoramiento resultantes de la Auditoría.</t>
  </si>
  <si>
    <t xml:space="preserve">Realizar socializaciones comunicativas a los servidores públicos y/o contratistas del Edificio comando, sobre la  GUÍA DE LENGUAJE CLARO E INCLUYENTE DEL
DISTRITO CAPITAL para generar importancia de las respuestas frente a la  coherencia de los requerimientos ciudadanos </t>
  </si>
  <si>
    <t>Socializaciones</t>
  </si>
  <si>
    <t xml:space="preserve">* Gestionar la compra de un  predio </t>
  </si>
  <si>
    <t>*Obtención de la  licencia de construcción Estación de Bomberos de Marichuela - B10</t>
  </si>
  <si>
    <t>*Liquidación de contratos de estudios y diseños para la construcción del reforzamiento estructural de la Estación de Bomberos de Marichuela - B10</t>
  </si>
  <si>
    <t>Elaboración de estudios previos para la construcción del reforzamiento estructural de la Estación de Bomberos de Marichuela - B10</t>
  </si>
  <si>
    <t>* Supervisión del 100% de avance a la construcción de la Estación de Bomberos de Bellavista - B9.</t>
  </si>
  <si>
    <t>*Entrega y recibo a satisfacción de la nueva estación de Bomberos de Bellavista - B9</t>
  </si>
  <si>
    <t>* Entrega del 10% de avance de ejecución del contrato.</t>
  </si>
  <si>
    <t>* Entrega del 40% de avance de ejecución del contrato.</t>
  </si>
  <si>
    <t>* Entrega del 70% de avance de ejecución del contrato.</t>
  </si>
  <si>
    <t>* Entrega del 90% de avance de ejecución del contrato.</t>
  </si>
  <si>
    <t>Gestión Humana</t>
  </si>
  <si>
    <t>115. Crear (1) escuela de formación y capacitación de bomberos</t>
  </si>
  <si>
    <t xml:space="preserve">Programa de Prevención de accidentes laboraes </t>
  </si>
  <si>
    <t>Desarrollar e implemntar un programa dfe prevención de accidentes laborales</t>
  </si>
  <si>
    <t>Seguridad y Salud en el Trabajo</t>
  </si>
  <si>
    <t xml:space="preserve">Realizar un programa de capacitación y reentrenamiento para los integrantes nuevos que ingresaron a la entidad </t>
  </si>
  <si>
    <t xml:space="preserve">Desarrollar e implementar  un programa de capacitación y entrenamiento para los integrantes nuevos que ingresaron a la entidad </t>
  </si>
  <si>
    <t>Definición del programa de prevención de accidentes laborales</t>
  </si>
  <si>
    <t>Implementar un procedimiento para la Gestión Integral de Elementos de Protección Personal</t>
  </si>
  <si>
    <t>Estrategia de Sensibilización en prevención de accidentes laborales</t>
  </si>
  <si>
    <t>Evaluación del impacto del programa de prevención</t>
  </si>
  <si>
    <t>Definir temas y consolidar material de formación</t>
  </si>
  <si>
    <t xml:space="preserve">Asegurar Logística para los cursos y concertar programación con los responsables del equipo </t>
  </si>
  <si>
    <t>Selección de personal para los Curso</t>
  </si>
  <si>
    <t xml:space="preserve">Desarrollar los cursos de acuerdo a las competencias definidas </t>
  </si>
  <si>
    <t>Lider de Grupo - ACE - SGH</t>
  </si>
  <si>
    <t>103. Adelantar el 100% de acciones parala prevención y mitigación del riesgo de incidentes forestales (connatos, quemas e incendios)</t>
  </si>
  <si>
    <t>Gestion Integral de Parque Automotor y HEAS</t>
  </si>
  <si>
    <t>Procedimientos Actualizados del Parque Automotor</t>
  </si>
  <si>
    <t>Subdireccion Logistica</t>
  </si>
  <si>
    <t xml:space="preserve">
Plan de Calibracion de Equipo Menor</t>
  </si>
  <si>
    <t>Actualización Plan de Calibración de Equipo Menor</t>
  </si>
  <si>
    <t>Proceso Pre-contractual Mantenimiento Correctivo y Preventivo de Parque Automotor</t>
  </si>
  <si>
    <t>Elaboracion y definicion de las etapas para realizar el proceso pre-contractual del Mantenimiento Correctivo y Preventivo de Parque Automotor</t>
  </si>
  <si>
    <t>Realizar Diagnostico del estado actual de los Procedimientos para Parque Automotor</t>
  </si>
  <si>
    <t>Recopilar informacion a traves de Mesas de trabajo con el personal lider en los procedimientos de Parque Automotor con el fin de actualizar los procedimientos.</t>
  </si>
  <si>
    <t xml:space="preserve">Elaborar y/o actualizar los procedimientos de Parque Automotor </t>
  </si>
  <si>
    <t>Gestionar  los  procedimientos de Parque Automotor, para su publicacion en la ruta de la calidad.</t>
  </si>
  <si>
    <t>Subdireccion Logistica -Parque Automotor</t>
  </si>
  <si>
    <t>Plan de Calibracion de Equipo Menor</t>
  </si>
  <si>
    <t>Identificar los Equipos  que requiere calibración, verificación y mantenimiento.</t>
  </si>
  <si>
    <t xml:space="preserve">Definicion de variables de calibración, verificación y mantenimiento de los equipos. </t>
  </si>
  <si>
    <t>Actualizar el documento "Plan de Calibración de Equipo Menor "</t>
  </si>
  <si>
    <t>Subdireccion Logistica - Equipo Menor</t>
  </si>
  <si>
    <t>Plan Anual de Auditoria vigencia 2020</t>
  </si>
  <si>
    <t>Cumplir el 100% de las actividades programadas en el Plan Anual de Auditorías para la vigencia</t>
  </si>
  <si>
    <t>Rubén Antonio Mora Garcés
Jefe Oficina de Control Interno</t>
  </si>
  <si>
    <t>Gestionar el PAA para el 1er trimestre, cumpliendo con las siguientes actividades:
1. Adelantar la planeación. (Investigación documental, elaboración de plan de auditoría, memorandos, entre otros) 20%
2. Adelantar las actividades (mesas de trabajo, entrevistas, encuestas, recopilación de evidencias). 50% 
3. Análisis de las evidencias y formulación de hallazgos u observaciones, plasmados en los informes. 20%
4. Entrega del informe final, reportes electrónicos, memorandos, a las partes interesadas. 10%</t>
  </si>
  <si>
    <t>Gestionar el PAA para el 2do trimestre, cumpliendo con las siguientes actividades:
1. Adelantar la planeación. (Investigación documental, elaboración de plan de auditoría, memorandos, entre otros) 20%
2. Adelantar las actividades (mesas de trabajo, entrevistas, encuestas, recopilación de evidencias). 50% 
3. Análisis de las evidencias y formulación de hallazgos u observaciones, plasmados en los informes. 20%
4. Entrega del informe final, reporte electrónicos, memorandos, a las partes interesadas. 10%</t>
  </si>
  <si>
    <t>Gestionar el PAA para el 3er trimestre, cumpliendo con las siguientes actividades:
1. Adelantar la planeación. (Investigación documental, elaboración de plan de auditoría, memorandos, entre otros) 20%
2. Adelantar las actividades (mesas de trabajo, entrevistas, encuestas, recopilación de evidencias). 50% 
3. Análisis de las evidencias y formulación de hallazgos u observaciones, plasmados en los informes. 20%
4. Entrega del informe final, reporte electrónicos, memorandos, a las partes interesadas. 10%</t>
  </si>
  <si>
    <t>Gestionar el PAA para el 4to trimestre, cumpliendo con las siguientes actividades:
1. Adelantar la planeación. (Investigación documental, elaboración de plan de auditoría, memorandos, entre otros) 20%
2. Adelantar las actividades (mesas de trabajo, entrevistas, encuestas, recopilación de evidencias). 50% 
3. Análisis de las evidencias y formulación de hallazgos u observaciones, plasmados en los informes. 20%
4. Entrega del informe final, reporte electrónicos, memorandos, a las partes interesadas. 10%</t>
  </si>
  <si>
    <t>Ejercicio de incendios en edificios de gran altura (IEGA)</t>
  </si>
  <si>
    <t>Subdirección Operativa / Comandantes
  y  Jefes de estación</t>
  </si>
  <si>
    <t>Ejercicio práctico de Plan Específico de Respuesta (PER)</t>
  </si>
  <si>
    <t>Ejecutar dos (2)  ejercicios prácticos de 
Plan Específico de Respuesta (PER), así: 
para Riesgo de Incendios y
para Materiales Peligrosos.
Con la participación  del personal 
de todas las Estaciones. 
Total dos (2) ejercicios por Subdirección.</t>
  </si>
  <si>
    <t>Subdirección Operativa / Comandantes
y Jefes de estación</t>
  </si>
  <si>
    <t>Ejercicio práctico de rescate por extensión y de aguas rápidas.</t>
  </si>
  <si>
    <t>Ejecutar un (1) ejercicio práctico de rescate por extensión y de aguas rápidas 
por cada Compañía. 
Con la participación mínima de cinco (5) uniformados  por cada Compañía.  
Total cinco (5) ejercicios por Subdirección.</t>
  </si>
  <si>
    <t xml:space="preserve">Ejercicio práctico de entrenamiento y reentrenamiento en natación básica  al  personal operativo 
de la Entidad  </t>
  </si>
  <si>
    <t>Ejecutar un (1) ejercicio práctico de entrenamiento y  reentrenamiento
 en natación básica, 
al personal operativo de cada turno.
Con la participación  de un (1) uniformado
por  estación  y por cada turno.
Total tres (3) ejercicios por Subdirección.</t>
  </si>
  <si>
    <t>Atención del riesgo del TRANSPORTE AÉREO MASIVO  
DE PERSONAS</t>
  </si>
  <si>
    <t>Estructurar un (1)  procedimiento (paso a paso)  para la atención del riesgo de TRANSPORTE AÉREO  MASIVO  DE PERSONAS (Transmicable y/o Monserrate), documentarlo,  publicarlo en la ruta de la calidad (recurso compartido de gestión documental) y socializarlo en medio virtual institucional y en las 17 estaciones.</t>
  </si>
  <si>
    <t>Foro Rescate Vehicular</t>
  </si>
  <si>
    <t>Subdirección Operativa / Comandantes  y 
 Sgto.Carlos Alberto Ramirez Parra.</t>
  </si>
  <si>
    <t>Manual Técnico de Rescate</t>
  </si>
  <si>
    <t>Realizar la actualización del 
Manual Técnico de Rescate 
publicarlo en la ruta de la calidad y socializarlo en medio virtual institucional y en las 17 estaciones.</t>
  </si>
  <si>
    <t>Procedimiento de respuesta S.A.R.T.</t>
  </si>
  <si>
    <t>Estructurar un (1)  procedimiento (paso a paso)  para la respuesta del Grupo SART, documentarlo, publicarlo en la ruta de la calidad (recurso compartido de gestión documental) y socializarlo en medio virtual institucional y en las 17 estaciones.</t>
  </si>
  <si>
    <t>Subdirección Operativa / Comandantes  y Jefes de Estación y Grupo S.A.R.T.</t>
  </si>
  <si>
    <t xml:space="preserve">Ejercicio de uso efectivo de manejo de aguas en incendios forestales </t>
  </si>
  <si>
    <t>Ejecutar un (1) ejercicio práctico de instalación de sistemas hídricos para el uso efectivo de manejo de aguas en incendios forestales por cada Compañía. 
 Con la participación mínima cinco (5) uniformados por cada Compañía.
Total cinco (5) ejercicios por Subdirección.</t>
  </si>
  <si>
    <t>Subdirección Operativa / Comandantes y 
Jefes de estación</t>
  </si>
  <si>
    <t>Realizar un curso de Bomberitos semestral  "Nicolas Quevedo Rizo"   en 17 estaciones de la UAECOB (B1, B2,B3,B4, B5, B6,B7,B8, B9, B10, B11, B12, B13, B14, B15, B16 y B17),  en el marco de los programas de la estrategia de sensibilización y educación en Prevención de incendios y emergencias conexas -Club Bomberitos, de conformidad con el cronograma establecido por la Subdirección de Gestión del Riesgo.</t>
  </si>
  <si>
    <t>Subdirección Operativa / Comandantes de las 
Compañías I a V y Jefes de Estación</t>
  </si>
  <si>
    <t>Revisar el 10%  de hidrantes de Bogotá según las jurisdicciones de cada una de las 17 estaciones.
(el 10% de la meta equivale al 100% de la gestión durante la vigencia)</t>
  </si>
  <si>
    <t>Subdirección Operativa / Comandantes
y Jefes de Estación</t>
  </si>
  <si>
    <t>Equipos, herramientas y accesorios (EHA´S) para la atención de incendios y búsqueda y rescate.</t>
  </si>
  <si>
    <t>Adquirir equipos, herramientas y accesorios (EHA´S) para la atención de incendios y búsqueda y rescate.</t>
  </si>
  <si>
    <t>Subdirección Operativa</t>
  </si>
  <si>
    <t>Ejecutar un (1) ejercicio práctico de incendios en edificios de gran altura (IEGA) por cada Compañía, 
con la participación mínima de cinco (5) uniformados  por cada Compañía.
Total cinco (5) ejercicios por Subdirección.</t>
  </si>
  <si>
    <t>Ejecutar dos (2)  ejercicios prácticos de  Plan Específico de Respuesta (PER), así: 
para Riesgo de Incendios y
para Materiales Peligrosos.
Con la participación  del personal 
de todas las Estaciones. 
Total dos (2) ejercicios por Subdirección.</t>
  </si>
  <si>
    <t>Subdirección Operativa / Comandantes 
  y Jefes de estación</t>
  </si>
  <si>
    <t>Ejercicio práctico de rescate por extensión y aguas rápidas.</t>
  </si>
  <si>
    <t xml:space="preserve">Ejercicio práctico de entrenamiento y reentrenamiento en natación básica  al  personal operativo 
de la Entidad.  </t>
  </si>
  <si>
    <t>Atención del riesgo del TRANSPORTE AÉREO MASIVO  DE PERSONAS</t>
  </si>
  <si>
    <t>Estructurar un (1)  procedimiento (paso a paso)  para la atención del riesgo de TRANSPORTE AÉREO  MASIVO  DE PERSONAS (Transmicable y/o Monserrate), documentarlo,  publicarlo en la ruta de la calidad (recurso compartido de gestión documental) y socializarlo en medio  virtual institucional y en las 17 estaciones.</t>
  </si>
  <si>
    <t xml:space="preserve">Realizar  un (1) Foro  de Rescate Vehicular para el personal operativo  de la UAECOB. Con la participación  mínima de seis (6) uniformados por cada Compañía y socialización en medio virtual institucional. </t>
  </si>
  <si>
    <t>Estructurar un (1)  procedimiento (paso a paso)  para la respuesta del Grupo S.A.R.T.*, documentarlo, publicarlo en la ruta de la calidad (recurso compartido de gestión documental) y socializarlo en medio virtual institucional y en las 17 estaciones.
*S.A.R.T. (Sistemas de Aeronaves Remotamente Tripulados).</t>
  </si>
  <si>
    <t>Elaborar el documento de planeación y cronograma del ejercicio práctico de incendios en edificios de gran altura
 y presentarlo mediante radicado
 a  Comandantes y 
Subdirector Operativo.</t>
  </si>
  <si>
    <t>Ejecutar el ejercicio IEGA por Compañías.</t>
  </si>
  <si>
    <t>Entregar Informe ejecutivo del  desarrollo del ejercicio IEGA por Compañía a Comandantes y 
Subdirector Operativo.</t>
  </si>
  <si>
    <t>Elaborar el documento de planeación y cronograma del ejercicio práctico para Riesgo de Incendios y para Materiales Peligrosos
 y presentarlo mediante radicado
 a  Comandantes y 
Subdirector Operativo.</t>
  </si>
  <si>
    <t>Ejecutar el ejercicio de Plan Específico de Respuesta (PER)  para Riesgo de Incendios y para Materiales Peligrosos con el personal de todas las estaciones</t>
  </si>
  <si>
    <t>Entregar Informe ejecutivo del  desarrollo del ejercicio PER para Riesgo de Incendios y
para Materiales Peligrosos
 a Comandantes y  Subdirector Operativo.</t>
  </si>
  <si>
    <t>Elaborar el documento de planeación y cronograma del ejercicio práctico por Compañia y presentarlo mediante radicado
 a  Comandantes y 
Subdirector Operativo.</t>
  </si>
  <si>
    <t>Ejecutar el ejercicio rescate por extensión y de aguas rápidas por cada Compañía.</t>
  </si>
  <si>
    <t>Entregar Informe ejecutivo del  desarrollo del ejercicio a Comandantes y 
Subdirector Operativo.</t>
  </si>
  <si>
    <t>Elaborar el documento de planeación del ejercicio y presentarlo mediante radicado
 a  Comandantes y Subdirector Operativo.</t>
  </si>
  <si>
    <t>Ejecutar el ejercicio de entrenamiento y reentrenamiento en natación básica al personal operativo (un  uniformado
por  estación  y por cada turno).</t>
  </si>
  <si>
    <t>Estructurar el procedimiento (paso a paso) de TRANSPORTE AÉREO MASIVO DE PERSONAS (Transmicable y/o Monserrate) mediante mesas de trabajo del equipo interviniente y allegar las memorias a Comandantes y Subdirector Operativo</t>
  </si>
  <si>
    <t>Documentar el procedimiento de TRANSPORTE MASIVO AÉREO DE PERSONAS (Transmicable y/o Monserrate).</t>
  </si>
  <si>
    <t>Publicar en la ruta de calidad 
(recurso compartido de gestión documental) el procedimiento de TRANSPORTE AÉREO  MASIVO  DE PERSONAS (Transmicable y/o Monserrate)</t>
  </si>
  <si>
    <t>Socializar  en medio(s) virtuales institucional(es) y en las 17 estaciones con el personal disponible en el turno al momento de la socialización</t>
  </si>
  <si>
    <t>Planear la actividad y presentar a Comandantes y Subdirector Operativo el documento respectivo.</t>
  </si>
  <si>
    <t>Convocar al personal operativo 
al Foro de Rescate Vehicular.</t>
  </si>
  <si>
    <t>Desarrollar y/o ejecutar el foro.</t>
  </si>
  <si>
    <t>Presentar un informe ejecutivo y  listado de asistentes,  a Comandantes y Subdirector Operativo</t>
  </si>
  <si>
    <t>Elaborar el cronograma de planeación de actividades del Manual Técnico de Rescate  
y presentar   a los Comandantes 
y Subdirector Operativo.</t>
  </si>
  <si>
    <t>Actualizar y Presentar al área encargada para que se publique en ruta de calidad y verificación respectiva</t>
  </si>
  <si>
    <t>Socializar virtualmente en medio(s) institucional(es) y en las 17 estaciones con el personal disponible en el turno al momento de la socialización</t>
  </si>
  <si>
    <t>Elaborar cronograma de planeación  de actividades 
 y presentar   a los Comandantes 
y Subdirector Operativo.</t>
  </si>
  <si>
    <t>31/02/2020</t>
  </si>
  <si>
    <t xml:space="preserve">Estructurar el procedimiento (paso a paso) de Respuesta del Grupo S.A.R.T </t>
  </si>
  <si>
    <t xml:space="preserve"> Presentar al área encargada el procedimiento de respuesta del Grupo S.A.R.T, para la publicación  en ruta de calidad  (recurso compartido de gestión documental).</t>
  </si>
  <si>
    <t xml:space="preserve">Socializar el procedimiento  en medio(s)  virtuales institucional(es) y en las 17 estaciones. </t>
  </si>
  <si>
    <t>Elaborar cronograma de planeación  de actividades por Compañía y presentar 
 a los Comandantes y Subdirector Operativo.</t>
  </si>
  <si>
    <t>Ejecutar el ejercicio de uso efectivo de manejo de aguas en incendios forestales por Compañía y con mínimo cindo (5) uniformados por Compañía.</t>
  </si>
  <si>
    <t>Entregar Informe ejecutivo del  desarrollo del ejercicio por Compañía a Comandantes y 
Subdirector Operativo.</t>
  </si>
  <si>
    <t>Convocatoria del curso en las estaciones.</t>
  </si>
  <si>
    <t>Ejecución del curso en las estaciones.</t>
  </si>
  <si>
    <t>Presentar un informe ejecutivo por compañía del desarrollo de la actividad, ante la Subdirección Operativa.</t>
  </si>
  <si>
    <t xml:space="preserve">Documentar  los antecedentes de hidrantes en la ciudad y socializar la información  con  los jefes de estación de las cinco (5) compañías </t>
  </si>
  <si>
    <t>Revisión física y prueba funcional de los hidrantes para determinar su estado</t>
  </si>
  <si>
    <t xml:space="preserve">
Diligenciamiento de formatos según lo evidenciado en las actividades 2 y 3.</t>
  </si>
  <si>
    <t xml:space="preserve">
Resultado estadístico</t>
  </si>
  <si>
    <t>Subdirección Operativa / Comandantes y Jefes de estación</t>
  </si>
  <si>
    <t>Gestión Integral de Incendios, Gestión para la Búsqueda y Rescate, Gestión Logística de Emergencias.</t>
  </si>
  <si>
    <t>Equipos, Herramientas y Accesorios (EHA´S) para la atención de incendios y búsqueda y rescate.</t>
  </si>
  <si>
    <t>Elaboración de ficha técnica</t>
  </si>
  <si>
    <t xml:space="preserve">Elaboración  y entrega de documentos precontractuales radicados en la Oficina Asesora Jurídica de la entidad. </t>
  </si>
  <si>
    <t>Verificar la expedición del compromiso presupuestal respectivo</t>
  </si>
  <si>
    <t xml:space="preserve">Conocimiento del Riesgo </t>
  </si>
  <si>
    <t>Implementación de la capacitación virtual sobre “Brigadas Contra Incendios Clase I”.</t>
  </si>
  <si>
    <t>Empresas capacitadas</t>
  </si>
  <si>
    <t>Realizar 5 capacitaciones virtuales objeto de la resolución 256 de 2014.</t>
  </si>
  <si>
    <t>Mesas de trabajo para la articulación del modelo educativo del Proceso de Capacitación acorde con lo establecido por la Academia mediante la Res. 09-70807-11 de 2019.</t>
  </si>
  <si>
    <t xml:space="preserve">Se realizarán 3 mesas de trabajo con las áreas competentes para articular los requerimientos del modelo educativo establecidos en la academia. </t>
  </si>
  <si>
    <t>Diseñar la “Capacitación de Reentrenamiento Virtual para las Brigadas Contra Incendio Clase I”.</t>
  </si>
  <si>
    <t>Elaboración del documento "Reentrenamiento Virtual Brigadas Contra Incendio Clase I".</t>
  </si>
  <si>
    <t>Proyecto de virtualización de “Capacitación Comunitaria”.</t>
  </si>
  <si>
    <t>Elaboración del documento "Proyecto de Virtualización de Capacitación Comunitaria".</t>
  </si>
  <si>
    <t>Proyecto de virtualización de “Capacitación a Empresas de Pirotecnia”.</t>
  </si>
  <si>
    <t>Elaboración del documento "Proyecto de Virtualización de Capacitación a Empresas de Pirotecnia”.</t>
  </si>
  <si>
    <t>Formulación de una estrategia metodológica para adaptar los contenidos de capacitación comunitaria dirigida a personas en condiciones de discapacidad.</t>
  </si>
  <si>
    <t>Diseño de una estrategia pedagógica dirigida a la población en condiciones de discapacidad para la adaptación de los contenidos de Capacitación Comunitaria.</t>
  </si>
  <si>
    <t>Incorporación de la “Gestión del Cambio Climático” en las Oficinas Asesoras y Subdirecciones de la entidad en el marco de la estrategia de gestión de cambio climático.</t>
  </si>
  <si>
    <t>Mesas de trabajo con las áreas correspondientes.</t>
  </si>
  <si>
    <t xml:space="preserve">Articulación de la estrategia de “Gestión de Cambio Climático” con la estrategia de “Sensibilización de Club Bomberitos”. </t>
  </si>
  <si>
    <t>Programas de la estrategia de Club</t>
  </si>
  <si>
    <t xml:space="preserve">Diseño de las actividades de incorporación de la “Estrategia de Gestión de Cambio Climático”. </t>
  </si>
  <si>
    <t xml:space="preserve">Desarrollo del proyecto de prevención y autoprotección comunitaria ante incendios forestales en las áreas y barrios de las localidades con mayor ocurrencia de incidentes forestales en los últimos 2 años.    </t>
  </si>
  <si>
    <t>Desarrollar el 100% del proyecto de prevención y autoprotección comunitaria ante incendios forestales.</t>
  </si>
  <si>
    <t xml:space="preserve">Desarrollo de una campaña de prevención en el marco del documento de la estrategia "Campañas de reducción del riesgo relacionadas con la prevención y mitigación de riesgos de incendio, MATPEL y otras emergencias competencia de la UAECOB" articulado con los Consejos Locales de Gestión del Riesgo y Cambio Climático en las 20 localidades.  </t>
  </si>
  <si>
    <t xml:space="preserve">Divulgar en las 20 localidades una campaña de Gestión del Riesgo. </t>
  </si>
  <si>
    <t>Documento de solicitud para el reconocimiento, certificación y/o acreditación del Equipo de Investigación de Incendios de la UAECOB ante la Dirección Nacional de Bomberos de Colombia, que incluya el análisis y diagnóstico correspondiente.</t>
  </si>
  <si>
    <t>Elaborar un documento de solicitud ante la Dirección Nacional de Bomberos de Colombia para el reconocimiento, certificación y/o acreditación del Equipo de Investigación de Incendios de la UAECOB, donde se refiera un análisis de necesidades y el diagnóstico del estado del EII en el ámbito local y nacional.</t>
  </si>
  <si>
    <t xml:space="preserve">Socialización a los oficiales y suboficiales de las diecisiete (17) estaciones, grupos especializados y Central de comunicaciones de la UAECOB; en los temas correspondientes a los procedimientos:
1. Determinación de Origen y causa de los incendios.
2. Expedición de constancias de servicios de emergencia.
</t>
  </si>
  <si>
    <t xml:space="preserve">Socializar y sensibilización a los oficiales y suboficiales de las diecisiete (17) estaciones, grupos especializados y la central de comunicaciones de la UAECOB, en los temas correspondientes a los procedimientos:
1. Determinación de Origen y causa de los incendios.
2. Expedición de constancias de servicios de emergencia.
</t>
  </si>
  <si>
    <t>Identificación de nuevos requerimientos en el Sistema de Información Misional - Sub-módulo Revisiones Técnicas y Auto revisiones.</t>
  </si>
  <si>
    <t>Realizar 1 proceso de mantenimiento evolutivo del Sistema de Información Misional sub-módulo de Revisiones Técnicas y auto-revisiones.</t>
  </si>
  <si>
    <t>Formulación y/o Actualización de la Guía Técnica de “Condiciones y Requisitos para Artefactos Pirotécnicos, Fuegos Artificiales, Pólvora y Globos”.</t>
  </si>
  <si>
    <t>Formulación y/o Actualización del 100% de la “Guía Técnica de Condiciones y Requisitos para Artefactos Pirotécnicos, Fuegos Artificiales, Pólvora y Globos”.</t>
  </si>
  <si>
    <t>Subdirección de Gestión del Riesgo.</t>
  </si>
  <si>
    <t xml:space="preserve">Curso piloto con empresa. </t>
  </si>
  <si>
    <t>Ajuste de las actividades del resultado del curso piloto.</t>
  </si>
  <si>
    <t>Desarrollo de las “Capacitaciones Virtuales Empresariales”.</t>
  </si>
  <si>
    <t xml:space="preserve">Actas de Reunión. </t>
  </si>
  <si>
    <t>Mesas de trabajo con la Subdirección de Gestión Humana.</t>
  </si>
  <si>
    <t>Elaboración del documento "Reentrenamiento Virtual Brigadas Contra Incendio Clase I”.</t>
  </si>
  <si>
    <t xml:space="preserve">Revisión del material de capacitación para las brigadas contra incendio. </t>
  </si>
  <si>
    <t>Elaboración del documento proyecto de "Virtualización de Capacitación a Brigadas Empresariales".</t>
  </si>
  <si>
    <t xml:space="preserve">Presentación del proyecto al Subdirector de Gestión del riesgo. </t>
  </si>
  <si>
    <t>Revisión del material de la capacitación para brigadas contra incendio.</t>
  </si>
  <si>
    <t>Presentación del proyecto al Subdirector de Gestión del riesgo.</t>
  </si>
  <si>
    <t>Revisión del material de capacitación para brigadas contra incendio.</t>
  </si>
  <si>
    <t xml:space="preserve">Presentación del proyecto al Subdirector de Gestión del Riesgo. </t>
  </si>
  <si>
    <t>Definición del alcance de la estrategia metodológica.</t>
  </si>
  <si>
    <t>Gestión Interinstitucional para el desarrollo de la estrategia metodológica con la población en condición de discapacidad.</t>
  </si>
  <si>
    <t>Diseño de la “Estrategia Metodológica” para adaptar los contenidos de capacitación comunitaria dirigido a personas en condiciones de discapacidad.</t>
  </si>
  <si>
    <t xml:space="preserve">Presentación de la estrategia al Subdirector de Gestión del Riesgo. </t>
  </si>
  <si>
    <t>Definición de Oficinas Asesoras y Subdirecciones de la Entidad, para la incorporación de la gestión del cambio climático en el marco de la estrategia.</t>
  </si>
  <si>
    <t>Cronograma de mesas de trabajo.</t>
  </si>
  <si>
    <t xml:space="preserve">Desarrollo de mesas de trabajo.  </t>
  </si>
  <si>
    <t>Documento final de la incorporación de la “Gestión del Cambio Climático en las Oficinas Asesoras y Subdirecciones de la Entidad”, en el marco de la estrategia de gestión de cambio climático.</t>
  </si>
  <si>
    <t>Programas de la estrategia del Club Bomberitos.</t>
  </si>
  <si>
    <t xml:space="preserve">Definición de los programas de la estrategia de sensibilización del Club Bomberitos. </t>
  </si>
  <si>
    <t xml:space="preserve">Desarrollo de mesas de trabajo. </t>
  </si>
  <si>
    <t>Documento del diseño de las actividades de incorporación de las estrategias de gestión de cambio climático.</t>
  </si>
  <si>
    <t xml:space="preserve">Mesas de trabajo de diagnóstico e implementación del proyecto fase 2. </t>
  </si>
  <si>
    <t>30/03/202020</t>
  </si>
  <si>
    <t xml:space="preserve">Implementación del proyecto. </t>
  </si>
  <si>
    <t>01/04/202020</t>
  </si>
  <si>
    <t>Informe consolidado del desarrollo del proyecto.</t>
  </si>
  <si>
    <t>01/12/202020</t>
  </si>
  <si>
    <t xml:space="preserve">Definición de los temas a desarrollar en la campaña de prevención. </t>
  </si>
  <si>
    <t>Divulgación de la actividad en el concejo local de gestión local de cambio climático.</t>
  </si>
  <si>
    <t>Definir la estrategia para el desarrollo de la campaña de prevención.</t>
  </si>
  <si>
    <t xml:space="preserve">Desarrollo de la Campaña de Prevención. </t>
  </si>
  <si>
    <t xml:space="preserve">1. Realizar el análisis de las necesidades para el reconocimiento, certificación y/o acreditación del Equipo de Investigación de Incendios.   </t>
  </si>
  <si>
    <t>2. Realizar el diagnostico de las actividades y logros del Equipo de Investigación de Incendios de la UAECOB frente el ámbito Distrital y Nacional.</t>
  </si>
  <si>
    <t>3. Generar el documento de solicitud para el reconocimiento, certificación y/o acreditación del Equipo de Investigación de Incendios de la UAECOB ante la Dirección Nacional de Bomberos de Colombia.</t>
  </si>
  <si>
    <t>4. Radicar el documento en la Dirección Nacional de Bomberos de Colombia.</t>
  </si>
  <si>
    <t>Socialización a los oficiales y suboficiales de las diecisiete (17) estaciones, grupos especializados y Central de comunicaciones de la UAECOB; en los temas correspondientes a los procedimientos:
1. Determinación de Origen y causa de los incendios.
2. Expedición de constancias de servicios de emergencia.</t>
  </si>
  <si>
    <t>Socializar y sensibilización a los oficiales y suboficiales de las diecisiete (17) estaciones, grupos especializados y la central de comunicaciones de la UAECOB, en los temas correspondientes a los procedimientos:
1. Determinación de Origen y causa de los incendios.
2. Expedición de constancias de servicios de emergencia.</t>
  </si>
  <si>
    <t xml:space="preserve">1. Revisión y actualización de los procedimientos:
* PROD-CR-08 Determinación Origen y Causas de los Incendios.
* PROD-TRAN-07 Expedición de Constancias de Servicios de Emergencias.
</t>
  </si>
  <si>
    <t xml:space="preserve">Diseño de material pedagógico para la socialización. </t>
  </si>
  <si>
    <t>Definición del cronograma de la socialización.</t>
  </si>
  <si>
    <t>Desarrollo de la socialización a los oficiales y suboficiales de las diecisiete (17) estaciones, grupos especializados y Central de Comunicaciones de la UAECOB.</t>
  </si>
  <si>
    <t>1. Mesas de Trabajo.</t>
  </si>
  <si>
    <t xml:space="preserve">2. Priorización de Necesidades. </t>
  </si>
  <si>
    <t>3. Levantamiento de requerimientos con el apoyo del área de tecnología.</t>
  </si>
  <si>
    <t>1. Revisión de la guía (45%).</t>
  </si>
  <si>
    <t>31/06/2020</t>
  </si>
  <si>
    <t>Actualización de la guía de acuerdo a la normatividad vigente (45%).</t>
  </si>
  <si>
    <t>3. Publicación de la guía en la ruta de la calidad (10%).</t>
  </si>
  <si>
    <t>Gestión de las Comunicaciones</t>
  </si>
  <si>
    <t>PDF enviado por correo electrónico</t>
  </si>
  <si>
    <t>Noticiero en video subido a la plataforma de YouTube de la entidad</t>
  </si>
  <si>
    <t>En el año se realizarán 50 publicaciones, en las cuales se destacará la información de los eventos, actividades y emergencias más relevantes desarrolladas durante la semana en curso en que se emita el noticiero</t>
  </si>
  <si>
    <t>Imagen enviada a través de correo electrónico a las cuentas de la UAECOB</t>
  </si>
  <si>
    <t>En el año se realizarán 50 publicaciones, en las cuales se destacará la información de comunicación interna, para de esta forma mantener actualizado al personal de la UAECOB.</t>
  </si>
  <si>
    <t>Video enviado a través de Redes Sociales y publicado en los noticieros de cada semana de la UAECOB</t>
  </si>
  <si>
    <t>50 Videos enviado a través de Redes Sociales y publicado en los noticieros de cada semana de la UAECOB. De esta forma se mostrará a la comunidad la labor que realizan los Bomberos en materia de atención de incidentes</t>
  </si>
  <si>
    <t>Foto diagramada publicada en redes sociales</t>
  </si>
  <si>
    <t>50 Fotos diagramada publicada en redes sociales. A través de una fotografía mostrar el incidente o hecho que haya sido relevante durante la semana y que por sí misma genere impacto visual</t>
  </si>
  <si>
    <t>50 Video. Contar a través de videos las historias que suceden en las estaciones o a los bomberos y que son dignas de contar</t>
  </si>
  <si>
    <t>Periódico virtual "El Hidrante"</t>
  </si>
  <si>
    <t>Gestionar tres ediciones revista virtual. correspondientes al 1er trimestre, realizando la recopilación de la información, diseño y  publicación.</t>
  </si>
  <si>
    <t>Gestionar tres ediciones revista virtual. correspondientes al 2do trimestre, realizando la recopilación de la información, diseño y  publicación.</t>
  </si>
  <si>
    <t>Gestionar tres ediciones revista virtual. correspondientes al 3er trimestre, realizando la recopilación de la información, diseño y  publicación.</t>
  </si>
  <si>
    <t>Gestionar tres ediciones revista virtual. correspondientes al 4to trimestre, realizando la recopilación de la información, diseño y  publicación.</t>
  </si>
  <si>
    <t>Se realizarán 12 noticieros con su respectivas notas y presentaciones, recopilando la información en los diferentes eventos que se realicen en la entidad, se escribirán los textos y se editarán; para finalmente ser emitidos</t>
  </si>
  <si>
    <t>Se realizarán 13 noticieros con su respectivas notas y presentaciones, recopilando la información en los diferentes eventos que se realicen en la entidad, se escribirán los textos y se editarán; para finalmente ser emitidos</t>
  </si>
  <si>
    <t>Se buscará la información en las diferentes áreas de la UAECOB, con el fin de diseñar en Illustratos el periódico virtual, el cual después de ser aprobado por el líder de comunicaciones, será emitido vía e-mail a la UAECOB. Para este trimestre se tiene como meta 12 periódicos</t>
  </si>
  <si>
    <t>Se buscará la información en las diferentes áreas de la UAECOB, con el fin de diseñar en Illustratos el periódico virtual, el cual después de ser aprobado por el líder de comunicaciones, será emitido vía e-mail a la UAECOB. Para este trimestre se tiene como meta 13 periódicos</t>
  </si>
  <si>
    <t>Semanalmente se visitarán las estaciones de Bomberos para poder acompañarlos en las emergencias que surjan. Luego se editarán para ser emitidos en el noticiero. Pare este trimestre se tiene una meta de 12 crónicas</t>
  </si>
  <si>
    <t>Semanalmente se visitarán las estaciones de Bomberos para poder acompañarlos en las emergencias que surjan. Luego se editarán para ser emitidos en el noticiero. Pare este trimestre se tiene una meta de 13 crónicas</t>
  </si>
  <si>
    <t>Semanalmente en los acompañamientos a las emergencias que surjan en las visitas a las estaciones, se tomarán fotografías para determinar cual puede ser la más impactante y luego en illustrator se editará, con el fin de ponerle una leyenda del incidente, para finalmente ser emitida en redes sociales. Para este trimestre se tiene como meta 12 publicaciones</t>
  </si>
  <si>
    <t>Semanalmente en los acompañamientos a las emergencias que surjan en las visitas a las estaciones, se tomarán fotografías para determinar cual puede ser la más impactante y luego en illustrator se editará, con el fin de ponerle una leyenda del incidente, para finalmente ser emitida en redes sociales. Para este trimestre se tiene como meta 13 publicaciones</t>
  </si>
  <si>
    <t>Se coordinarán con los distintos bomberos, historias que sean de interés general y que por medio de contarlas se pueda dar a conocer la misionalidad y la parte humana de los bomberos, se grabará en cada estación una crónica, se editará y luego será emitida en redes sociales. Para este trimestre se tiene contemplado hacer 12 crónicas</t>
  </si>
  <si>
    <t>Se coordinarán con los distintos bomberos, historias que sean de interés general y que por medio de contarlas se pueda dar a conocer la misionalidad y la parte humana de los bomberos, se grabará en cada estación una crónica, se editará y luego será emitida en redes sociales. Para este trimestre se tiene contemplado hacer 13 crónicas</t>
  </si>
  <si>
    <t xml:space="preserve">Identificar y gestionar a través de cooperación técnica dos transferencias de conocimiento con el fin de fortalecer  procedimientos actuales de la Entidad.  </t>
  </si>
  <si>
    <t>Identificar dos necesidades de transferencia de conocimiento, con el fin de fortalecer  procedimientos actuales de la Entidad. Estas transferencias de conocimientos se podrá realizar a través de un intercambio de experiencias usando los canales de cooperación internacional y la articulación interinstitucional local</t>
  </si>
  <si>
    <t>Grupo Cooperación Internacional y Alianzas Estratégicas</t>
  </si>
  <si>
    <t>Se realizarán en el año 2 actividades de articulación con la Academia, donde se promueve la interlocución con universidades e instituciones de educación superior y técnica sobre temas de interés relacionados con las actividades bomberiles</t>
  </si>
  <si>
    <t>Actualización del modelo de caracterización del relacionamiento de la UAECOB con sus grupos de interés</t>
  </si>
  <si>
    <t>Se entregará el modelo actualizado que describa los elementos fundamentales bajo los cuales se desarrolla la articulación de la UAECOB con sus aliados estratégicos</t>
  </si>
  <si>
    <t xml:space="preserve">Identificar y gestionar a través de cooperación técnica dos transferencias de conocimiento con el fin de fortalecer  procedimientos actuales de la Entidad </t>
  </si>
  <si>
    <t xml:space="preserve">Identificar y sistematizar una necesidades de transferencia de conocimiento, posibles cooperantes y equipo de trabajo </t>
  </si>
  <si>
    <t>Gestionar el enlace y canal formal de cooperación</t>
  </si>
  <si>
    <t>Coordinar y hacer seguimiento a mesas de trabajo para ejecutar la transferencia de conocimiento</t>
  </si>
  <si>
    <t>Informe de la transferencia de conocimiento</t>
  </si>
  <si>
    <t xml:space="preserve">Identificar y sistematizar una necesidades de transferencia de conocimiento a nivel local, posibles cooperantes y equipo de trabajo </t>
  </si>
  <si>
    <t>Realizar una actividad de articulación con la academia correspondientes al 1er semestre, gestionando la participación de al menos una institución, seleccionando el tema y realizar convocatoria.</t>
  </si>
  <si>
    <t>Realizar una actividad de articulación con la academia correspondientes al 1er trimestre, gestionando la participación de al menos una institución, seleccionando el tema y realizar convocatoria.</t>
  </si>
  <si>
    <t>Actualización Grupos de Interés de la UAECOB</t>
  </si>
  <si>
    <t>Atualización la estrategia de cooperación de la UAECOB deacuerdo al nuevo contexto interno y externo de la entidad</t>
  </si>
  <si>
    <t xml:space="preserve">Actualización del  diseño del modelo </t>
  </si>
  <si>
    <t>Solicitud de publicación y socialización del modelo</t>
  </si>
  <si>
    <t xml:space="preserve">Actualización de formatos y procedimientos de las diferentes modalidades de contratación </t>
  </si>
  <si>
    <t>Formatos y procedimientos actualizados</t>
  </si>
  <si>
    <t>Socialización formatos y procedimientos de las diferetes modalidades de contratación</t>
  </si>
  <si>
    <t>Actas de reunión</t>
  </si>
  <si>
    <t>Jornada de Contratación Estatal</t>
  </si>
  <si>
    <t>Memorias jornada</t>
  </si>
  <si>
    <t>Jornada de Defensa Judicial</t>
  </si>
  <si>
    <t>Proyectos de formatos y procedimientos</t>
  </si>
  <si>
    <t>Oficina Asesora Jurídica</t>
  </si>
  <si>
    <t>Publicación de formatos y procedimientos</t>
  </si>
  <si>
    <t>Convocatoria</t>
  </si>
  <si>
    <t>Acatas de reunión</t>
  </si>
  <si>
    <t>Agenda de la Jornada Acadamica</t>
  </si>
  <si>
    <t>Memorias de la reunión</t>
  </si>
  <si>
    <t>117  Renovar en un 50% la dotación de Equipos de Protección Personal del Cuerpo de Bomberos de Bogotá</t>
  </si>
  <si>
    <t>118  Renovar en un 50% la dotación de Equipos de Protección Personal del Cuerpo de Bomberos de Bogotá</t>
  </si>
  <si>
    <t xml:space="preserve">Gestión estratégica </t>
  </si>
  <si>
    <t>92. Optimizar sistemas de información implementados y optimizados</t>
  </si>
  <si>
    <t>Afinamiento de los servidores  y de la SAM virtuales de la entidad</t>
  </si>
  <si>
    <t>Migración de la data del misional antiguo al nuevo</t>
  </si>
  <si>
    <t>SICOVI , SIREP, y certificaciones.</t>
  </si>
  <si>
    <t>Sistema del liquidador misional (SLM)</t>
  </si>
  <si>
    <t>Que todas las bases de datos digitales y físicas queden registradas ante el registro Nacional de base de datos</t>
  </si>
  <si>
    <t>Migrar la información que soporte el misional nuevo</t>
  </si>
  <si>
    <t>Facilitar al usuario la liquidación de la nómina mensual</t>
  </si>
  <si>
    <t>Análisis y diagnóstico de la situación actual</t>
  </si>
  <si>
    <t xml:space="preserve">Anexos técnicos de los requerimientos mínimos </t>
  </si>
  <si>
    <t>Levantamiento de información</t>
  </si>
  <si>
    <t>Parametrización y ajustes</t>
  </si>
  <si>
    <t xml:space="preserve">Pruebas </t>
  </si>
  <si>
    <t>Capacitación</t>
  </si>
  <si>
    <t>Determinación si son susceptibles de inscripción</t>
  </si>
  <si>
    <t>Recibir información del modelo de Datos del nuevo misional</t>
  </si>
  <si>
    <t>Establecer la concordancia en tipo de dato y relaciones con el antiguo</t>
  </si>
  <si>
    <t>Construcción de script para la migración</t>
  </si>
  <si>
    <t>Inscribirla ante la Superintendencia de industria y comercio</t>
  </si>
  <si>
    <t>28//02/2020</t>
  </si>
  <si>
    <t>31/04/2020</t>
  </si>
  <si>
    <t>Andrea Acosta Madrid - Luis Alberto Carmona - Andres Garibello-Mariano Garrido</t>
  </si>
  <si>
    <t>Eberto Palacio Royero</t>
  </si>
  <si>
    <t>Ana Mercedes Orjuela Rodrigrez</t>
  </si>
  <si>
    <t>Luis Alberto Carmona Pertuz</t>
  </si>
  <si>
    <t>Seguimiento y control de los Planes e Indicadores que Gestiona la Entidad</t>
  </si>
  <si>
    <t xml:space="preserve">Generar los Informes trimestrales con los resultados de los planes e indicadores que gestiona la Entidad </t>
  </si>
  <si>
    <t>Area de Planeación y Gestión Estrategica - OAP</t>
  </si>
  <si>
    <t xml:space="preserve">Ventanilla única de atención ciudadano. </t>
  </si>
  <si>
    <t>Diseño, desarrollo e implementación de la nueva intranet para la UAECOB</t>
  </si>
  <si>
    <t xml:space="preserve">Transición de la Estrategia de Gobierno en linea a la implementacion de la Política de Gobierno Digital </t>
  </si>
  <si>
    <t>Realizar el diseño, desarrollo de la nueva Intranet para la UAECOB</t>
  </si>
  <si>
    <t>Publicacion en la pagina web</t>
  </si>
  <si>
    <t>Socializacion al interior de la Entidad</t>
  </si>
  <si>
    <t>Juan Carlos Camacho</t>
  </si>
  <si>
    <t>Generar los informes que contengan los resultados de (Plan de Acción, Informe Proyectos de Inversión (Metas y Presupuesto), Plan de Participación Ciudadana, y Tablero de Indicadores), correspondiente a la gestión del 1er trimestre.</t>
  </si>
  <si>
    <t>Generar los informes que contengan los resultados de (Plan de Acción, Informe Proyectos de Inversión (Metas y Presupuesto), Plan de Participación Ciudadana, y Tablero de Indicadores), correspondiente a la gestión del 2do trimestre.</t>
  </si>
  <si>
    <t>Generar los informes que contengan los resultados de (Plan de Acción, Informe Proyectos de Inversión (Metas y Presupuesto), Plan de Participación Ciudadana, y Tablero de Indicadores), correspondiente a la gestión del 3er trimestre.</t>
  </si>
  <si>
    <t>Generar los informes que contengan los resultados de (Plan de Acción, Informe Proyectos de Inversión (Metas y Presupuesto), Plan de Participación Ciudadana, y Tablero de Indicadores), correspondiente a la gestión del 4to trimestre.</t>
  </si>
  <si>
    <t>Gestión Estrategica</t>
  </si>
  <si>
    <t xml:space="preserve">Puesta y funcionamiento del sistema de información Misional para la UAECOB. </t>
  </si>
  <si>
    <t xml:space="preserve">Registro nacional de bases de datos ante la Superintendencia de Industria y Comercio. </t>
  </si>
  <si>
    <t xml:space="preserve">Migración data del misional antiguo al nuevo. </t>
  </si>
  <si>
    <t xml:space="preserve">(Sistema integrado de admón. de personal) - Nuevo módulo de generación histórico para la liquidación de las demandas) </t>
  </si>
  <si>
    <t xml:space="preserve">(Sistema integrado de admón. de personal) - Nuevo módulo de cálculo de recargos extras y compensatorios para la liquidación mensual de la nómina. </t>
  </si>
  <si>
    <t>Sicovi, Sirep, y Certificaciones.</t>
  </si>
  <si>
    <t>Sistema del Liquidador Misional (SLM)</t>
  </si>
  <si>
    <t>Sistema de administración de capacitación a brigadistas contra incendios empresariales Clase 1 (MISCIO-BRICIM)</t>
  </si>
  <si>
    <t xml:space="preserve">Entregar en funcionamiento el funcionamiento del sistema de información Misional de la UAECOB. </t>
  </si>
  <si>
    <t xml:space="preserve">Que todas las bases de datos digitales y físicas queden registradas ante el registro Nacional de base de datos. </t>
  </si>
  <si>
    <t xml:space="preserve">Migrar la información que soporte el misional nuevo. </t>
  </si>
  <si>
    <t>La extracción automática de la información histórica de las liquidaciones de recargos y horas extras del personal Operativo UAECOB.</t>
  </si>
  <si>
    <t xml:space="preserve">Facilitar al usuario la liquidación de la nómina mensual. </t>
  </si>
  <si>
    <t>Mejoras y actualizaciones de las aplicaciones SICOVI, SIREP, Y Certificaciones.</t>
  </si>
  <si>
    <t xml:space="preserve">Poner en servicio el software para el concepto de revisiones técnicas para el área de atención a la ciudadanía. </t>
  </si>
  <si>
    <t xml:space="preserve">Aplicación lista para salir al ambiente de producción - Sistema del Liquidador Misional (SLM). </t>
  </si>
  <si>
    <t>Presentación de estudios previos para afinamiento de los servidores y de la SAM virtuales de la Entidad.</t>
  </si>
  <si>
    <t>Presentación de estudios previos para afinamiento de los servidores y de la SAM virtuales de la entidad.</t>
  </si>
  <si>
    <t>Entregar en funcionamiento el sistema de información Misional de la UAECOB</t>
  </si>
  <si>
    <t>Aplicación lista para salir al ambiente de producción - Sistema del Liquidador Misional (SLM)</t>
  </si>
  <si>
    <t>Aplicación lista para salir al ambiente de producción el sistema de administración de capacitación a brigadistas contra incendios empresariales clase 1</t>
  </si>
  <si>
    <t xml:space="preserve">Presentación de estudios previos para afinamiento de los servidores y de la SAM virtuales de la Entidad. </t>
  </si>
  <si>
    <t>Diagnóstico y levantamiento de información</t>
  </si>
  <si>
    <t xml:space="preserve">Verificación o validación de la información migrada. </t>
  </si>
  <si>
    <t>Análisis y diagnóstico de la información histórica de las liquidaciones.</t>
  </si>
  <si>
    <t xml:space="preserve">Diseño del módulo de demandas. </t>
  </si>
  <si>
    <t xml:space="preserve">Desarrollo del módulo de demandas. </t>
  </si>
  <si>
    <t xml:space="preserve">Pruebas de liquidación cálculo de las demandas. </t>
  </si>
  <si>
    <t xml:space="preserve">Implementación del módulo de demandas.  </t>
  </si>
  <si>
    <t xml:space="preserve">Puesta en producción del módulo de demandas. </t>
  </si>
  <si>
    <t xml:space="preserve">Análisis y diagnóstico del Procedimiento que se lleva a cabo en las horas extras y recargos. </t>
  </si>
  <si>
    <t xml:space="preserve">Diseño del módulo de cálculo de horas extras.  </t>
  </si>
  <si>
    <t xml:space="preserve">Desarrollo del módulo de cálculo de horas extras. </t>
  </si>
  <si>
    <t xml:space="preserve">Pruebas de liquidación del cálculo de horas extras.  </t>
  </si>
  <si>
    <t xml:space="preserve">Implementación del módulo cálculo de horas extras. </t>
  </si>
  <si>
    <t xml:space="preserve">Puesta en producción del módulo cálculo de horas extras. </t>
  </si>
  <si>
    <t>Levantamiento de información para los requerimientos de las áreas interesadas en cada uno de las aplicaciones respectivas.</t>
  </si>
  <si>
    <t>Desarrollo de los requerimientos aprobados durante el período.</t>
  </si>
  <si>
    <t>Realizar las pruebas unitarias de los cambios de mejoras presentados en las aplicaciones.</t>
  </si>
  <si>
    <t>Actualización de las aplicaciones que se encuentran en ambiente de producción (Servidor de Aplicaciones).</t>
  </si>
  <si>
    <t>Verificación de la formulación implementada en la aplicación contra la formulación plasmada en la resolución de cobros de servicios de la entidad.</t>
  </si>
  <si>
    <t xml:space="preserve">Instalación de la aplicación en ambiente de producción (Servidor de aplicaciones). </t>
  </si>
  <si>
    <t>Realizar el desarrollo de las funcionalidades.</t>
  </si>
  <si>
    <t>Realizar las pruebas unitarias de la aplicación.</t>
  </si>
  <si>
    <t>Seguimiento, mantenimiento e implementación de la politica de Gobierno Digital.</t>
  </si>
  <si>
    <t>OBJETIVOS ESTRATÉGICOS</t>
  </si>
  <si>
    <t>Subdirección de gestión del Riesgo.</t>
  </si>
  <si>
    <t>Socialización formatos y procedimientos de las diferentes modalidades de contratación</t>
  </si>
  <si>
    <t>Gestionar la compra del predio donde será ubicada la escuela de formación Bomberil y una estación de bomberos.</t>
  </si>
  <si>
    <t>Gestión de Servicio a la Ciudadanía</t>
  </si>
  <si>
    <t xml:space="preserve">En el año se realizarán 4 publicaciones trimestrales, socialización sobre la “Guía de Lenguaje Claro e Incluyente del Distrito Capital” al personal de la UAECOB.
</t>
  </si>
  <si>
    <t xml:space="preserve">Identificar y gestionar a través de cooperación técnica dos transferencias de conocimiento con el fin de fortalecer procedimientos actuales de la Entidad.  </t>
  </si>
  <si>
    <t xml:space="preserve">Identificar dos necesidades de transferencia de conocimiento, con el fin de fortalecer procedimientos actuales de la Entidad. Esta transferencia de conocimientos se podrá realizar a través de un intercambio de experiencias usando los canales de cooperación internacional y la articulación interinstitucional local. </t>
  </si>
  <si>
    <t>Se realizarán en el año 2 actividades de articulación con la Academia, donde se promueve la interlocución con universidades e instituciones de educación superior y técnica sobre temas de interés relacionados con las actividades bomberiles.</t>
  </si>
  <si>
    <t>Área de Planeación y Gestión Estratégica - OAP</t>
  </si>
  <si>
    <t xml:space="preserve">Programa de Prevención de accidentes laborales </t>
  </si>
  <si>
    <t xml:space="preserve">Desarrollar e implementar un programa de prevención de accidentes laborales. </t>
  </si>
  <si>
    <t>Líder de Grupo - ACE SGH</t>
  </si>
  <si>
    <t>Verificar el cumplimiento de requisitos Legales (SYST, PIGA, Política cero papel, Ley General de archivo, Resolución de seguridad de la información).</t>
  </si>
  <si>
    <t xml:space="preserve">100% de los auditores formados en la Entidad, tengan entrenamiento de mínimo cuatro (4) horas de auditorías SIG. </t>
  </si>
  <si>
    <t xml:space="preserve">Ejecutar un (1) ejercicio práctico de incendios en edificios de gran altura (IEGA) por cada Compañía; con la participación mínima de cinco (5) uniformados por cada Compañía.  
Total cinco (5) ejercicios por Subdirección.
</t>
  </si>
  <si>
    <t>Curso Bomberitos 
"Nicolás Quevedo Rizo"</t>
  </si>
  <si>
    <t>Realizar un curso de Bomberitos semestral  "Nicolás Quevedo Rizo"   en 17 estaciones de la UAECOB (B1, B2,B3,B4, B5, B6,B7,B8, B9, B10, B11, B12, B13, B14, B15, B16 y B17),  en el marco de los programas de la estrategia de sensibilización y educación en Prevención de incendios y emergencias conexas -Club Bomberitos, de conformidad con el cronograma establecido por la Subdirección de Gestión del Riesgo.</t>
  </si>
  <si>
    <t>Gestión Integral de Parque Automotor y HEAS</t>
  </si>
  <si>
    <t>Actualización de los  Procedimientos del Parque Automotor</t>
  </si>
  <si>
    <t>Subdirección Logística</t>
  </si>
  <si>
    <t>Plan de Calibración de Equipo Menor</t>
  </si>
  <si>
    <t xml:space="preserve">Ejecutar un (1) ejercicio práctico de rescate por extensión y de aguas rápidas por cada Compañía; con la participación mínima de cinco (5) uniformados por cada Compañía.  
Total cinco (5) ejercicios por Subdirección.
</t>
  </si>
  <si>
    <t>Ejecutar un (1) ejercicio práctico de entrenamiento y  reentrenamiento en natación básica, al personal operativo de cada turno; con la participación  de un (1) uniformado por  estación  y por cada turno.
Total tres (3) ejercicios por Subdirección.</t>
  </si>
  <si>
    <t xml:space="preserve">Realizar un (1) Foro de Rescate Vehicular para el personal operativo de la UAECOB. Con la participación mínima de seis (6) uniformados por cada Compañía y socializarlo en medio virtual institucional. </t>
  </si>
  <si>
    <t>Realizar la actualización del Manual Técnico de Rescate 
publicarlo en la ruta de la calidad y socializarlo en medio virtual institucional y en las 17 estaciones.</t>
  </si>
  <si>
    <t>Transición de la Estrategia de Gobierno en línea a la implementación de la Política de Gobierno Digital.</t>
  </si>
  <si>
    <t xml:space="preserve">Diseño, Revisión, estructuración e implementación de la Política de Gobierno Digital al interior de la UAECOB.  </t>
  </si>
  <si>
    <t>Actas de Reunión</t>
  </si>
  <si>
    <t>Implementación de  Cursos virtuales  en el LMS Docebo</t>
  </si>
  <si>
    <t>Publicación de cursos virtuales en el LMS Docebo</t>
  </si>
  <si>
    <t xml:space="preserve"> Implementación de contenidos productos (insumos) en realización, modificaciones y /o revisiones por parte de las àreas que necesiten implementar los cursos virtuales.</t>
  </si>
  <si>
    <t>Prueba piloto del curso virtual para su posterior  salida a producción.</t>
  </si>
  <si>
    <t>Implementación de  Cursos virtuales  en el LMS Docebo</t>
  </si>
  <si>
    <t xml:space="preserve">Estrategia de Transparencia, Gestión Ética y Lucha contra la Corrupción. </t>
  </si>
  <si>
    <t xml:space="preserve">Realizar el seguimiento de las actividades de la Estrategia de Transparencia, Gestión Ética y Lucha contra la Corrupción. </t>
  </si>
  <si>
    <t xml:space="preserve">Transparencia - realizar el seguimiento de la Ley de Transparencia y acceso a la información pública y realizar la Publicación en la página web de la Entidad. </t>
  </si>
  <si>
    <t xml:space="preserve">Gestión Ética - bajo la estrategia: UAECOB ES VALORES - se realizarán publicaciones en los canales de divulgación de la UAECOB para que la ciudadanía conozca la Integridad de la Entidad. </t>
  </si>
  <si>
    <t xml:space="preserve">Socialización del seguimiento del Plan Anticorrupción a la ciudadanía, a los funcionarios y contratistas de la Entidad. </t>
  </si>
  <si>
    <t xml:space="preserve">Fecha: Enero 30 de 2020 </t>
  </si>
  <si>
    <t>UNIDAD ADMINISTRATIVA ESPECIAL CUERPO OFICIAL BOMBEROS DE BOGOTÁ
PLAN DE ACCIÓN INSTITUCIONAL 
VIGENCIA 2020</t>
  </si>
  <si>
    <t>PRODUCTO</t>
  </si>
  <si>
    <t>ACTIVIDADES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</si>
</sst>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 _€_-;\-* #,##0.00\ _€_-;_-* &quot;-&quot;??\ _€_-;_-@_-"/>
    <numFmt numFmtId="164" formatCode="0.0%"/>
    <numFmt numFmtId="165" formatCode="_-* #,##0\ _€_-;\-* #,##0\ _€_-;_-* &quot;-&quot;??\ _€_-;_-@_-"/>
  </numFmts>
  <fonts count="70" x14ac:knownFonts="1">
    <font>
      <sz val="11"/>
      <color theme="1"/>
      <name val="Calibri"/>
      <family val="2"/>
      <scheme val="minor"/>
    </font>
    <font>
      <sz val="11"/>
      <color theme="1"/>
      <name val="Calibri"/>
      <family val="2"/>
      <scheme val="minor"/>
    </font>
    <font>
      <sz val="12"/>
      <color theme="1"/>
      <name val="Calibri"/>
      <family val="2"/>
      <scheme val="minor"/>
    </font>
    <font>
      <b/>
      <sz val="14"/>
      <name val="Calibri"/>
      <family val="2"/>
      <scheme val="minor"/>
    </font>
    <font>
      <b/>
      <sz val="12"/>
      <color theme="0"/>
      <name val="Calibri"/>
      <family val="2"/>
      <scheme val="minor"/>
    </font>
    <font>
      <b/>
      <sz val="14"/>
      <color theme="0"/>
      <name val="Calibri"/>
      <family val="2"/>
      <scheme val="minor"/>
    </font>
    <font>
      <sz val="12"/>
      <color theme="1"/>
      <name val="Calibri"/>
      <family val="2"/>
    </font>
    <font>
      <sz val="24"/>
      <color theme="0"/>
      <name val="Calibri"/>
      <family val="2"/>
      <scheme val="minor"/>
    </font>
    <font>
      <sz val="11"/>
      <color theme="1"/>
      <name val="Calibri"/>
      <family val="2"/>
    </font>
    <font>
      <i/>
      <sz val="11"/>
      <color theme="1"/>
      <name val="Calibri"/>
      <family val="2"/>
      <scheme val="minor"/>
    </font>
    <font>
      <sz val="10"/>
      <color theme="1"/>
      <name val="Calibri"/>
      <family val="2"/>
    </font>
    <font>
      <sz val="12"/>
      <color indexed="8"/>
      <name val="Calibri"/>
      <family val="2"/>
    </font>
    <font>
      <sz val="12"/>
      <name val="Calibri"/>
      <family val="2"/>
      <scheme val="minor"/>
    </font>
    <font>
      <sz val="12"/>
      <name val="Calibri"/>
      <family val="2"/>
    </font>
    <font>
      <sz val="11"/>
      <name val="Calibri"/>
      <family val="2"/>
    </font>
    <font>
      <sz val="11"/>
      <name val="Calibri"/>
      <family val="2"/>
      <scheme val="minor"/>
    </font>
    <font>
      <sz val="12"/>
      <color theme="0"/>
      <name val="Calibri"/>
      <family val="2"/>
      <scheme val="minor"/>
    </font>
    <font>
      <sz val="12"/>
      <color rgb="FF000000"/>
      <name val="Calibri"/>
      <family val="2"/>
      <scheme val="minor"/>
    </font>
    <font>
      <sz val="12"/>
      <color rgb="FF222222"/>
      <name val="Calibri"/>
      <family val="2"/>
      <scheme val="minor"/>
    </font>
    <font>
      <sz val="11"/>
      <color rgb="FF222222"/>
      <name val="Calibri"/>
      <family val="2"/>
      <scheme val="minor"/>
    </font>
    <font>
      <sz val="12"/>
      <color rgb="FF0070C0"/>
      <name val="Calibri"/>
      <family val="2"/>
      <scheme val="minor"/>
    </font>
    <font>
      <sz val="10"/>
      <name val="Arial"/>
      <family val="2"/>
    </font>
    <font>
      <sz val="11"/>
      <color rgb="FF000000"/>
      <name val="Calibri"/>
      <family val="2"/>
    </font>
    <font>
      <sz val="9"/>
      <color indexed="81"/>
      <name val="Tahoma"/>
      <family val="2"/>
    </font>
    <font>
      <b/>
      <sz val="9"/>
      <color indexed="81"/>
      <name val="Tahoma"/>
      <family val="2"/>
    </font>
    <font>
      <b/>
      <sz val="9"/>
      <color theme="0"/>
      <name val="Calibri"/>
      <family val="2"/>
      <scheme val="minor"/>
    </font>
    <font>
      <sz val="11"/>
      <color rgb="FFC00000"/>
      <name val="Calibri"/>
      <family val="2"/>
      <scheme val="minor"/>
    </font>
    <font>
      <b/>
      <sz val="11"/>
      <color theme="1"/>
      <name val="Calibri"/>
      <family val="2"/>
      <scheme val="minor"/>
    </font>
    <font>
      <b/>
      <sz val="15"/>
      <color theme="1"/>
      <name val="Calibri"/>
      <family val="2"/>
      <scheme val="minor"/>
    </font>
    <font>
      <b/>
      <sz val="18"/>
      <name val="Calibri"/>
      <family val="2"/>
      <scheme val="minor"/>
    </font>
    <font>
      <b/>
      <sz val="11"/>
      <color theme="8" tint="-0.499984740745262"/>
      <name val="Calibri"/>
      <family val="2"/>
      <scheme val="minor"/>
    </font>
    <font>
      <sz val="11"/>
      <color theme="2" tint="-0.499984740745262"/>
      <name val="Calibri"/>
      <family val="2"/>
      <scheme val="minor"/>
    </font>
    <font>
      <b/>
      <sz val="14"/>
      <color theme="8" tint="-0.499984740745262"/>
      <name val="Calibri"/>
      <family val="2"/>
      <scheme val="minor"/>
    </font>
    <font>
      <b/>
      <u/>
      <sz val="14"/>
      <color theme="8" tint="-0.499984740745262"/>
      <name val="Calibri"/>
      <family val="2"/>
      <scheme val="minor"/>
    </font>
    <font>
      <sz val="14"/>
      <name val="Calibri"/>
      <family val="2"/>
      <scheme val="minor"/>
    </font>
    <font>
      <sz val="14"/>
      <color theme="1"/>
      <name val="Calibri"/>
      <family val="2"/>
      <scheme val="minor"/>
    </font>
    <font>
      <b/>
      <sz val="14"/>
      <color theme="1"/>
      <name val="Calibri"/>
      <family val="2"/>
      <scheme val="minor"/>
    </font>
    <font>
      <b/>
      <u/>
      <sz val="14"/>
      <name val="Calibri"/>
      <family val="2"/>
      <scheme val="minor"/>
    </font>
    <font>
      <b/>
      <i/>
      <sz val="10"/>
      <name val="Calibri"/>
      <family val="2"/>
      <scheme val="minor"/>
    </font>
    <font>
      <b/>
      <i/>
      <sz val="11"/>
      <color theme="0"/>
      <name val="Calibri"/>
      <family val="2"/>
      <scheme val="minor"/>
    </font>
    <font>
      <b/>
      <i/>
      <sz val="12"/>
      <color theme="1"/>
      <name val="Calibri"/>
      <family val="2"/>
      <scheme val="minor"/>
    </font>
    <font>
      <b/>
      <sz val="11"/>
      <color theme="0"/>
      <name val="Calibri"/>
      <family val="2"/>
      <scheme val="minor"/>
    </font>
    <font>
      <sz val="11"/>
      <color rgb="FFFF0000"/>
      <name val="Calibri"/>
      <family val="2"/>
      <scheme val="minor"/>
    </font>
    <font>
      <b/>
      <sz val="16"/>
      <color theme="1"/>
      <name val="Calibri"/>
      <family val="2"/>
      <scheme val="minor"/>
    </font>
    <font>
      <sz val="16"/>
      <color theme="1"/>
      <name val="Calibri"/>
      <family val="2"/>
      <scheme val="minor"/>
    </font>
    <font>
      <sz val="14"/>
      <color theme="1"/>
      <name val="Calibri"/>
      <family val="2"/>
    </font>
    <font>
      <sz val="16"/>
      <color theme="1"/>
      <name val="Calibri"/>
      <family val="2"/>
    </font>
    <font>
      <b/>
      <sz val="24"/>
      <color theme="0"/>
      <name val="Calibri"/>
      <family val="2"/>
      <scheme val="minor"/>
    </font>
    <font>
      <b/>
      <sz val="20"/>
      <color theme="0"/>
      <name val="Calibri"/>
      <family val="2"/>
      <scheme val="minor"/>
    </font>
    <font>
      <sz val="16"/>
      <name val="Calibri"/>
      <family val="2"/>
      <scheme val="minor"/>
    </font>
    <font>
      <sz val="16"/>
      <name val="Calibri"/>
      <family val="2"/>
    </font>
    <font>
      <b/>
      <sz val="8"/>
      <color theme="1"/>
      <name val="Calibri"/>
      <family val="2"/>
      <scheme val="minor"/>
    </font>
    <font>
      <sz val="10"/>
      <color theme="1"/>
      <name val="Tahoma"/>
      <family val="2"/>
    </font>
    <font>
      <b/>
      <sz val="12"/>
      <color theme="1"/>
      <name val="Calibri"/>
      <family val="2"/>
      <scheme val="minor"/>
    </font>
    <font>
      <sz val="11"/>
      <color theme="1"/>
      <name val="Broadway"/>
      <family val="5"/>
    </font>
    <font>
      <sz val="13"/>
      <name val="Calibri"/>
      <family val="2"/>
    </font>
    <font>
      <sz val="11"/>
      <color rgb="FF000000"/>
      <name val="Calibri"/>
      <family val="2"/>
      <scheme val="minor"/>
    </font>
    <font>
      <sz val="13"/>
      <name val="Calibri"/>
      <family val="2"/>
      <scheme val="minor"/>
    </font>
    <font>
      <sz val="8"/>
      <color rgb="FF000000"/>
      <name val="Segoe UI"/>
      <family val="2"/>
    </font>
    <font>
      <b/>
      <sz val="11"/>
      <name val="Calibri"/>
      <family val="2"/>
      <scheme val="minor"/>
    </font>
    <font>
      <u/>
      <sz val="11"/>
      <color theme="10"/>
      <name val="Calibri"/>
      <family val="2"/>
      <scheme val="minor"/>
    </font>
    <font>
      <sz val="10"/>
      <color theme="1"/>
      <name val="Calibri"/>
      <family val="2"/>
      <scheme val="minor"/>
    </font>
    <font>
      <sz val="11"/>
      <color theme="0"/>
      <name val="Calibri"/>
      <family val="2"/>
      <scheme val="minor"/>
    </font>
    <font>
      <sz val="10"/>
      <color theme="0"/>
      <name val="Calibri"/>
      <family val="2"/>
    </font>
    <font>
      <sz val="12"/>
      <color theme="0"/>
      <name val="Calibri"/>
      <family val="2"/>
    </font>
    <font>
      <sz val="11"/>
      <color theme="0"/>
      <name val="Calibri"/>
      <family val="2"/>
    </font>
    <font>
      <b/>
      <sz val="20"/>
      <color theme="1"/>
      <name val="Arial"/>
      <family val="2"/>
    </font>
    <font>
      <b/>
      <sz val="11"/>
      <color theme="0"/>
      <name val="Arial"/>
      <family val="2"/>
    </font>
    <font>
      <b/>
      <sz val="25"/>
      <color theme="0"/>
      <name val="Calibri"/>
      <family val="2"/>
      <scheme val="minor"/>
    </font>
    <font>
      <b/>
      <sz val="24"/>
      <color theme="0"/>
      <name val="Arial"/>
      <family val="2"/>
    </font>
  </fonts>
  <fills count="33">
    <fill>
      <patternFill patternType="none"/>
    </fill>
    <fill>
      <patternFill patternType="gray125"/>
    </fill>
    <fill>
      <patternFill patternType="solid">
        <fgColor theme="2" tint="-0.249977111117893"/>
        <bgColor indexed="64"/>
      </patternFill>
    </fill>
    <fill>
      <patternFill patternType="solid">
        <fgColor rgb="FFC00000"/>
        <bgColor indexed="64"/>
      </patternFill>
    </fill>
    <fill>
      <patternFill patternType="solid">
        <fgColor theme="3"/>
        <bgColor indexed="64"/>
      </patternFill>
    </fill>
    <fill>
      <patternFill patternType="solid">
        <fgColor theme="9" tint="-0.49998474074526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6" tint="-0.499984740745262"/>
        <bgColor indexed="64"/>
      </patternFill>
    </fill>
    <fill>
      <patternFill patternType="solid">
        <fgColor theme="6" tint="0.79998168889431442"/>
        <bgColor indexed="65"/>
      </patternFill>
    </fill>
    <fill>
      <patternFill patternType="solid">
        <fgColor theme="8" tint="0.59999389629810485"/>
        <bgColor indexed="65"/>
      </patternFill>
    </fill>
    <fill>
      <patternFill patternType="solid">
        <fgColor theme="9" tint="0.39997558519241921"/>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8"/>
        <bgColor indexed="64"/>
      </patternFill>
    </fill>
    <fill>
      <patternFill patternType="solid">
        <fgColor theme="8"/>
        <bgColor indexed="31"/>
      </patternFill>
    </fill>
    <fill>
      <patternFill patternType="solid">
        <fgColor rgb="FFC00000"/>
        <bgColor indexed="31"/>
      </patternFill>
    </fill>
    <fill>
      <patternFill patternType="solid">
        <fgColor theme="0"/>
        <bgColor indexed="64"/>
      </patternFill>
    </fill>
    <fill>
      <patternFill patternType="solid">
        <fgColor theme="6" tint="0.79998168889431442"/>
        <bgColor indexed="64"/>
      </patternFill>
    </fill>
    <fill>
      <patternFill patternType="solid">
        <fgColor rgb="FF7030A0"/>
        <bgColor indexed="64"/>
      </patternFill>
    </fill>
    <fill>
      <patternFill patternType="solid">
        <fgColor theme="8" tint="0.79998168889431442"/>
        <bgColor indexed="64"/>
      </patternFill>
    </fill>
    <fill>
      <patternFill patternType="solid">
        <fgColor theme="6" tint="-0.249977111117893"/>
        <bgColor indexed="64"/>
      </patternFill>
    </fill>
    <fill>
      <patternFill patternType="solid">
        <fgColor theme="6"/>
        <bgColor indexed="64"/>
      </patternFill>
    </fill>
    <fill>
      <patternFill patternType="solid">
        <fgColor rgb="FF00B0F0"/>
        <bgColor indexed="64"/>
      </patternFill>
    </fill>
    <fill>
      <patternFill patternType="solid">
        <fgColor theme="3" tint="0.39997558519241921"/>
        <bgColor indexed="64"/>
      </patternFill>
    </fill>
    <fill>
      <patternFill patternType="solid">
        <fgColor theme="0" tint="-0.14999847407452621"/>
        <bgColor theme="0" tint="-0.14999847407452621"/>
      </patternFill>
    </fill>
    <fill>
      <patternFill patternType="solid">
        <fgColor theme="9" tint="-0.249977111117893"/>
        <bgColor indexed="64"/>
      </patternFill>
    </fill>
    <fill>
      <patternFill patternType="solid">
        <fgColor theme="0" tint="-0.14999847407452621"/>
        <bgColor indexed="64"/>
      </patternFill>
    </fill>
    <fill>
      <patternFill patternType="solid">
        <fgColor theme="4" tint="-0.499984740745262"/>
        <bgColor indexed="64"/>
      </patternFill>
    </fill>
    <fill>
      <patternFill patternType="solid">
        <fgColor theme="5" tint="-0.499984740745262"/>
        <bgColor indexed="64"/>
      </patternFill>
    </fill>
  </fills>
  <borders count="81">
    <border>
      <left/>
      <right/>
      <top/>
      <bottom/>
      <diagonal/>
    </border>
    <border>
      <left style="double">
        <color indexed="64"/>
      </left>
      <right/>
      <top/>
      <bottom style="medium">
        <color auto="1"/>
      </bottom>
      <diagonal/>
    </border>
    <border>
      <left/>
      <right/>
      <top/>
      <bottom style="medium">
        <color auto="1"/>
      </bottom>
      <diagonal/>
    </border>
    <border>
      <left/>
      <right style="double">
        <color indexed="64"/>
      </right>
      <top/>
      <bottom style="medium">
        <color auto="1"/>
      </bottom>
      <diagonal/>
    </border>
    <border>
      <left style="double">
        <color indexed="64"/>
      </left>
      <right/>
      <top style="double">
        <color indexed="64"/>
      </top>
      <bottom style="medium">
        <color auto="1"/>
      </bottom>
      <diagonal/>
    </border>
    <border>
      <left/>
      <right/>
      <top style="double">
        <color indexed="64"/>
      </top>
      <bottom style="medium">
        <color auto="1"/>
      </bottom>
      <diagonal/>
    </border>
    <border>
      <left/>
      <right style="double">
        <color theme="0"/>
      </right>
      <top style="double">
        <color indexed="64"/>
      </top>
      <bottom style="medium">
        <color indexed="64"/>
      </bottom>
      <diagonal/>
    </border>
    <border>
      <left style="thin">
        <color theme="0"/>
      </left>
      <right style="thin">
        <color theme="0"/>
      </right>
      <top style="thin">
        <color theme="0"/>
      </top>
      <bottom/>
      <diagonal/>
    </border>
    <border>
      <left style="thin">
        <color theme="0"/>
      </left>
      <right style="double">
        <color indexed="64"/>
      </right>
      <top style="thin">
        <color theme="0"/>
      </top>
      <bottom/>
      <diagonal/>
    </border>
    <border>
      <left style="double">
        <color indexed="64"/>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auto="1"/>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thin">
        <color indexed="64"/>
      </right>
      <top/>
      <bottom style="medium">
        <color auto="1"/>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auto="1"/>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bottom/>
      <diagonal/>
    </border>
    <border>
      <left style="double">
        <color indexed="64"/>
      </left>
      <right style="thin">
        <color indexed="64"/>
      </right>
      <top style="thin">
        <color indexed="64"/>
      </top>
      <bottom style="thin">
        <color indexed="64"/>
      </bottom>
      <diagonal/>
    </border>
    <border>
      <left style="thin">
        <color theme="0"/>
      </left>
      <right/>
      <top/>
      <bottom style="thin">
        <color theme="0"/>
      </bottom>
      <diagonal/>
    </border>
    <border>
      <left/>
      <right/>
      <top/>
      <bottom style="thin">
        <color theme="0"/>
      </bottom>
      <diagonal/>
    </border>
    <border>
      <left/>
      <right style="double">
        <color indexed="64"/>
      </right>
      <top/>
      <bottom style="thin">
        <color theme="0"/>
      </bottom>
      <diagonal/>
    </border>
    <border>
      <left style="double">
        <color theme="0"/>
      </left>
      <right/>
      <top style="double">
        <color indexed="64"/>
      </top>
      <bottom style="thin">
        <color theme="4" tint="0.39997558519241921"/>
      </bottom>
      <diagonal/>
    </border>
    <border>
      <left/>
      <right/>
      <top style="medium">
        <color indexed="64"/>
      </top>
      <bottom/>
      <diagonal/>
    </border>
    <border>
      <left/>
      <right style="medium">
        <color indexed="64"/>
      </right>
      <top style="medium">
        <color indexed="64"/>
      </top>
      <bottom/>
      <diagonal/>
    </border>
    <border>
      <left style="thin">
        <color rgb="FF3F3F3F"/>
      </left>
      <right style="thin">
        <color rgb="FF3F3F3F"/>
      </right>
      <top style="thin">
        <color rgb="FF3F3F3F"/>
      </top>
      <bottom/>
      <diagonal/>
    </border>
    <border>
      <left style="thin">
        <color indexed="58"/>
      </left>
      <right style="thin">
        <color indexed="58"/>
      </right>
      <top style="thin">
        <color indexed="58"/>
      </top>
      <bottom/>
      <diagonal/>
    </border>
    <border>
      <left style="thin">
        <color indexed="58"/>
      </left>
      <right/>
      <top style="thin">
        <color indexed="58"/>
      </top>
      <bottom/>
      <diagonal/>
    </border>
    <border>
      <left style="thin">
        <color indexed="64"/>
      </left>
      <right style="thin">
        <color indexed="64"/>
      </right>
      <top style="medium">
        <color theme="8" tint="-0.249977111117893"/>
      </top>
      <bottom/>
      <diagonal/>
    </border>
    <border>
      <left style="thin">
        <color theme="8" tint="-0.249977111117893"/>
      </left>
      <right style="thin">
        <color theme="8" tint="-0.249977111117893"/>
      </right>
      <top style="thin">
        <color theme="8" tint="-0.249977111117893"/>
      </top>
      <bottom style="thin">
        <color theme="8" tint="-0.249977111117893"/>
      </bottom>
      <diagonal/>
    </border>
    <border>
      <left style="thin">
        <color theme="8" tint="-0.249977111117893"/>
      </left>
      <right/>
      <top style="thin">
        <color theme="8" tint="-0.249977111117893"/>
      </top>
      <bottom style="thin">
        <color theme="8" tint="-0.249977111117893"/>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theme="8" tint="-0.249977111117893"/>
      </left>
      <right style="thin">
        <color theme="8" tint="-0.249977111117893"/>
      </right>
      <top style="thin">
        <color theme="8" tint="-0.249977111117893"/>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style="medium">
        <color theme="6" tint="-0.24994659260841701"/>
      </left>
      <right style="medium">
        <color theme="6" tint="-0.24994659260841701"/>
      </right>
      <top style="medium">
        <color theme="6" tint="-0.24994659260841701"/>
      </top>
      <bottom style="medium">
        <color theme="6" tint="-0.24994659260841701"/>
      </bottom>
      <diagonal/>
    </border>
    <border>
      <left style="medium">
        <color theme="0"/>
      </left>
      <right style="medium">
        <color theme="0"/>
      </right>
      <top style="medium">
        <color theme="0"/>
      </top>
      <bottom style="medium">
        <color theme="0"/>
      </bottom>
      <diagonal/>
    </border>
    <border>
      <left style="thick">
        <color theme="3"/>
      </left>
      <right style="thick">
        <color theme="3"/>
      </right>
      <top style="thick">
        <color theme="3"/>
      </top>
      <bottom style="thick">
        <color theme="3"/>
      </bottom>
      <diagonal/>
    </border>
    <border>
      <left style="thick">
        <color theme="3"/>
      </left>
      <right style="thick">
        <color theme="6" tint="-0.499984740745262"/>
      </right>
      <top style="thick">
        <color theme="6" tint="-0.499984740745262"/>
      </top>
      <bottom style="thick">
        <color theme="6" tint="-0.499984740745262"/>
      </bottom>
      <diagonal/>
    </border>
    <border>
      <left/>
      <right style="thin">
        <color indexed="64"/>
      </right>
      <top/>
      <bottom/>
      <diagonal/>
    </border>
    <border>
      <left/>
      <right style="thin">
        <color indexed="64"/>
      </right>
      <top style="thin">
        <color indexed="64"/>
      </top>
      <bottom style="thin">
        <color theme="6" tint="0.79998168889431442"/>
      </bottom>
      <diagonal/>
    </border>
    <border>
      <left/>
      <right style="thin">
        <color indexed="64"/>
      </right>
      <top style="thin">
        <color theme="6" tint="0.79998168889431442"/>
      </top>
      <bottom style="thin">
        <color theme="6" tint="0.79998168889431442"/>
      </bottom>
      <diagonal/>
    </border>
    <border>
      <left/>
      <right style="thin">
        <color indexed="64"/>
      </right>
      <top style="thin">
        <color theme="6" tint="0.79998168889431442"/>
      </top>
      <bottom style="thin">
        <color indexed="64"/>
      </bottom>
      <diagonal/>
    </border>
    <border>
      <left style="thin">
        <color indexed="64"/>
      </left>
      <right/>
      <top style="thin">
        <color theme="1"/>
      </top>
      <bottom/>
      <diagonal/>
    </border>
    <border>
      <left/>
      <right/>
      <top style="thin">
        <color indexed="64"/>
      </top>
      <bottom/>
      <diagonal/>
    </border>
    <border>
      <left/>
      <right/>
      <top/>
      <bottom style="thin">
        <color indexed="64"/>
      </bottom>
      <diagonal/>
    </border>
  </borders>
  <cellStyleXfs count="10">
    <xf numFmtId="0" fontId="0" fillId="0" borderId="0"/>
    <xf numFmtId="9" fontId="1" fillId="0" borderId="0" applyFont="0" applyFill="0" applyBorder="0" applyAlignment="0" applyProtection="0"/>
    <xf numFmtId="0" fontId="21" fillId="0" borderId="0"/>
    <xf numFmtId="0" fontId="22" fillId="0" borderId="0"/>
    <xf numFmtId="0" fontId="1" fillId="9" borderId="0" applyNumberFormat="0" applyBorder="0" applyAlignment="0" applyProtection="0"/>
    <xf numFmtId="0" fontId="1" fillId="10" borderId="0" applyNumberFormat="0" applyBorder="0" applyAlignment="0" applyProtection="0"/>
    <xf numFmtId="43" fontId="1" fillId="0" borderId="0" applyFont="0" applyFill="0" applyBorder="0" applyAlignment="0" applyProtection="0"/>
    <xf numFmtId="0" fontId="60" fillId="0" borderId="0" applyNumberFormat="0" applyFill="0" applyBorder="0" applyAlignment="0" applyProtection="0"/>
    <xf numFmtId="0" fontId="22" fillId="0" borderId="0"/>
    <xf numFmtId="0" fontId="22" fillId="0" borderId="0"/>
  </cellStyleXfs>
  <cellXfs count="1010">
    <xf numFmtId="0" fontId="0" fillId="0" borderId="0" xfId="0"/>
    <xf numFmtId="0" fontId="2" fillId="0" borderId="0" xfId="0" applyFont="1"/>
    <xf numFmtId="0" fontId="3" fillId="2" borderId="7" xfId="0" applyFont="1" applyFill="1" applyBorder="1" applyAlignment="1">
      <alignment horizontal="center" vertical="center" wrapText="1"/>
    </xf>
    <xf numFmtId="0" fontId="3" fillId="2" borderId="7" xfId="0" applyFont="1" applyFill="1" applyBorder="1" applyAlignment="1">
      <alignment horizontal="center" vertical="center"/>
    </xf>
    <xf numFmtId="0" fontId="3" fillId="2" borderId="8" xfId="0" applyFont="1" applyFill="1" applyBorder="1" applyAlignment="1">
      <alignment horizontal="center" vertical="center" wrapText="1"/>
    </xf>
    <xf numFmtId="0" fontId="5" fillId="3" borderId="9" xfId="0" applyFont="1" applyFill="1" applyBorder="1" applyAlignment="1">
      <alignment horizontal="center" vertical="center"/>
    </xf>
    <xf numFmtId="0" fontId="5" fillId="3" borderId="10" xfId="0" applyFont="1" applyFill="1" applyBorder="1" applyAlignment="1">
      <alignment horizontal="center" vertical="center" wrapText="1"/>
    </xf>
    <xf numFmtId="0" fontId="5" fillId="3" borderId="11" xfId="0" applyFont="1" applyFill="1" applyBorder="1" applyAlignment="1">
      <alignment horizontal="center" vertical="center"/>
    </xf>
    <xf numFmtId="0" fontId="5" fillId="4" borderId="10" xfId="0" applyFont="1" applyFill="1" applyBorder="1" applyAlignment="1">
      <alignment horizontal="center" vertical="center" wrapText="1"/>
    </xf>
    <xf numFmtId="0" fontId="5" fillId="5" borderId="9" xfId="0" applyFont="1" applyFill="1" applyBorder="1" applyAlignment="1">
      <alignment horizontal="center" vertical="center"/>
    </xf>
    <xf numFmtId="0" fontId="5" fillId="5" borderId="11"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7" fillId="5" borderId="16" xfId="0" applyFont="1" applyFill="1" applyBorder="1" applyAlignment="1">
      <alignment horizontal="center" vertical="center" wrapText="1"/>
    </xf>
    <xf numFmtId="0" fontId="0" fillId="0" borderId="11" xfId="0" applyFont="1" applyFill="1" applyBorder="1" applyAlignment="1">
      <alignment horizontal="center" vertical="center" wrapText="1"/>
    </xf>
    <xf numFmtId="9" fontId="0" fillId="0" borderId="11" xfId="0" applyNumberFormat="1" applyFont="1" applyFill="1" applyBorder="1" applyAlignment="1">
      <alignment horizontal="center" vertical="center" wrapText="1"/>
    </xf>
    <xf numFmtId="9" fontId="8" fillId="0" borderId="24" xfId="1" applyFont="1" applyFill="1" applyBorder="1" applyAlignment="1">
      <alignment horizontal="center" vertical="center" wrapText="1"/>
    </xf>
    <xf numFmtId="0" fontId="6" fillId="0" borderId="24" xfId="0" applyFont="1" applyBorder="1" applyAlignment="1">
      <alignment horizontal="center" vertical="center" wrapText="1"/>
    </xf>
    <xf numFmtId="0" fontId="6" fillId="0" borderId="24" xfId="0" applyFont="1" applyFill="1" applyBorder="1" applyAlignment="1">
      <alignment horizontal="center" vertical="center" wrapText="1"/>
    </xf>
    <xf numFmtId="0" fontId="7" fillId="3" borderId="16" xfId="0" applyFont="1" applyFill="1" applyBorder="1" applyAlignment="1">
      <alignment horizontal="center" vertical="center" wrapText="1"/>
    </xf>
    <xf numFmtId="9" fontId="6" fillId="0" borderId="24" xfId="1" applyFont="1" applyFill="1" applyBorder="1" applyAlignment="1">
      <alignment horizontal="center" vertical="center" wrapText="1"/>
    </xf>
    <xf numFmtId="1" fontId="6" fillId="0" borderId="24" xfId="1" applyNumberFormat="1" applyFont="1" applyFill="1" applyBorder="1" applyAlignment="1">
      <alignment horizontal="center" vertical="center" wrapText="1"/>
    </xf>
    <xf numFmtId="9" fontId="2" fillId="0" borderId="11" xfId="0" applyNumberFormat="1" applyFont="1" applyFill="1" applyBorder="1" applyAlignment="1">
      <alignment horizontal="center" vertical="center" wrapText="1"/>
    </xf>
    <xf numFmtId="14" fontId="8" fillId="0" borderId="24" xfId="0" applyNumberFormat="1" applyFont="1" applyFill="1" applyBorder="1" applyAlignment="1">
      <alignment horizontal="center" vertical="center" wrapText="1"/>
    </xf>
    <xf numFmtId="14" fontId="0" fillId="0" borderId="24" xfId="0" applyNumberFormat="1" applyFont="1" applyFill="1" applyBorder="1" applyAlignment="1">
      <alignment horizontal="center" vertical="center" wrapText="1"/>
    </xf>
    <xf numFmtId="0" fontId="8" fillId="0" borderId="24" xfId="0" applyFont="1" applyFill="1" applyBorder="1" applyAlignment="1">
      <alignment horizontal="center" vertical="center" wrapText="1"/>
    </xf>
    <xf numFmtId="0" fontId="0" fillId="0" borderId="11" xfId="0" applyFont="1" applyFill="1" applyBorder="1" applyAlignment="1">
      <alignment horizontal="left" vertical="center" wrapText="1"/>
    </xf>
    <xf numFmtId="14" fontId="14" fillId="0" borderId="24" xfId="0" applyNumberFormat="1" applyFont="1" applyFill="1" applyBorder="1" applyAlignment="1">
      <alignment horizontal="center" vertical="center" wrapText="1"/>
    </xf>
    <xf numFmtId="0" fontId="15" fillId="0" borderId="11" xfId="0" applyFont="1" applyFill="1" applyBorder="1" applyAlignment="1">
      <alignment horizontal="left" vertical="center" wrapText="1"/>
    </xf>
    <xf numFmtId="9" fontId="2" fillId="0" borderId="33" xfId="1" applyFont="1" applyFill="1" applyBorder="1" applyAlignment="1">
      <alignment vertical="center" wrapText="1"/>
    </xf>
    <xf numFmtId="0" fontId="4" fillId="5" borderId="11" xfId="0" applyFont="1" applyFill="1" applyBorder="1" applyAlignment="1">
      <alignment horizontal="center" vertical="center" wrapText="1"/>
    </xf>
    <xf numFmtId="14" fontId="0" fillId="0" borderId="11" xfId="0" applyNumberFormat="1" applyFont="1" applyFill="1" applyBorder="1" applyAlignment="1">
      <alignment horizontal="center" vertical="center" wrapText="1"/>
    </xf>
    <xf numFmtId="9" fontId="0" fillId="0" borderId="34" xfId="1" applyFont="1" applyFill="1" applyBorder="1" applyAlignment="1">
      <alignment horizontal="left" vertical="center" wrapText="1"/>
    </xf>
    <xf numFmtId="9" fontId="2" fillId="0" borderId="35" xfId="1" applyFont="1" applyFill="1" applyBorder="1" applyAlignment="1">
      <alignment vertical="center" wrapText="1"/>
    </xf>
    <xf numFmtId="14" fontId="2" fillId="0" borderId="24" xfId="0" applyNumberFormat="1" applyFont="1" applyFill="1" applyBorder="1" applyAlignment="1">
      <alignment horizontal="left" vertical="center" wrapText="1"/>
    </xf>
    <xf numFmtId="14" fontId="0" fillId="0" borderId="34" xfId="0" applyNumberFormat="1" applyFont="1" applyFill="1" applyBorder="1" applyAlignment="1">
      <alignment horizontal="left" vertical="center" wrapText="1"/>
    </xf>
    <xf numFmtId="14" fontId="2" fillId="0" borderId="15" xfId="0" applyNumberFormat="1" applyFont="1" applyFill="1" applyBorder="1" applyAlignment="1">
      <alignment vertical="center" wrapText="1"/>
    </xf>
    <xf numFmtId="14" fontId="2" fillId="0" borderId="15" xfId="0" applyNumberFormat="1" applyFont="1" applyFill="1" applyBorder="1" applyAlignment="1">
      <alignment horizontal="left" vertical="center" wrapText="1"/>
    </xf>
    <xf numFmtId="9" fontId="0" fillId="0" borderId="11" xfId="1" applyFont="1" applyFill="1" applyBorder="1" applyAlignment="1">
      <alignment horizontal="left" vertical="center" wrapText="1"/>
    </xf>
    <xf numFmtId="0" fontId="19" fillId="0" borderId="11" xfId="0" applyFont="1" applyFill="1" applyBorder="1" applyAlignment="1">
      <alignment horizontal="left" vertical="center" wrapText="1"/>
    </xf>
    <xf numFmtId="9" fontId="2" fillId="0" borderId="15" xfId="1" applyFont="1" applyFill="1" applyBorder="1" applyAlignment="1">
      <alignment vertical="center" wrapText="1"/>
    </xf>
    <xf numFmtId="9" fontId="0" fillId="0" borderId="11" xfId="0" applyNumberFormat="1" applyFont="1" applyFill="1" applyBorder="1" applyAlignment="1">
      <alignment horizontal="left" vertical="center" wrapText="1"/>
    </xf>
    <xf numFmtId="0" fontId="4" fillId="5" borderId="13" xfId="0" applyFont="1" applyFill="1" applyBorder="1" applyAlignment="1">
      <alignment horizontal="center" vertical="center" wrapText="1"/>
    </xf>
    <xf numFmtId="0" fontId="7" fillId="5" borderId="24" xfId="0" applyFont="1" applyFill="1" applyBorder="1" applyAlignment="1">
      <alignment horizontal="center" vertical="center" wrapText="1"/>
    </xf>
    <xf numFmtId="9" fontId="0" fillId="0" borderId="24" xfId="1" applyFont="1" applyFill="1" applyBorder="1" applyAlignment="1">
      <alignment horizontal="center" vertical="center" wrapText="1"/>
    </xf>
    <xf numFmtId="0" fontId="0" fillId="0" borderId="10" xfId="0" applyFont="1" applyFill="1" applyBorder="1" applyAlignment="1">
      <alignment horizontal="left" vertical="center" wrapText="1"/>
    </xf>
    <xf numFmtId="0" fontId="15" fillId="0" borderId="11" xfId="0" applyFont="1" applyFill="1" applyBorder="1" applyAlignment="1">
      <alignment horizontal="center" vertical="center" wrapText="1"/>
    </xf>
    <xf numFmtId="9" fontId="15" fillId="0" borderId="11" xfId="0" applyNumberFormat="1" applyFont="1" applyFill="1" applyBorder="1" applyAlignment="1">
      <alignment horizontal="center" vertical="center" wrapText="1"/>
    </xf>
    <xf numFmtId="14" fontId="14" fillId="0" borderId="24" xfId="0" applyNumberFormat="1" applyFont="1" applyFill="1" applyBorder="1" applyAlignment="1">
      <alignment horizontal="center" vertical="center" wrapText="1"/>
    </xf>
    <xf numFmtId="9" fontId="14" fillId="0" borderId="24" xfId="1" applyFont="1" applyFill="1" applyBorder="1" applyAlignment="1">
      <alignment horizontal="center" vertical="center" wrapText="1"/>
    </xf>
    <xf numFmtId="0" fontId="15" fillId="0" borderId="18" xfId="0" applyFont="1" applyFill="1" applyBorder="1" applyAlignment="1">
      <alignment horizontal="center" vertical="center" wrapText="1"/>
    </xf>
    <xf numFmtId="0" fontId="0" fillId="0" borderId="0" xfId="0" applyFill="1" applyAlignment="1">
      <alignment vertical="center" wrapText="1"/>
    </xf>
    <xf numFmtId="0" fontId="15" fillId="0" borderId="11" xfId="0" applyFont="1" applyFill="1" applyBorder="1" applyAlignment="1">
      <alignment horizontal="left" wrapText="1"/>
    </xf>
    <xf numFmtId="0" fontId="6" fillId="0" borderId="12" xfId="0" applyFont="1" applyBorder="1" applyAlignment="1">
      <alignment vertical="center" wrapText="1"/>
    </xf>
    <xf numFmtId="0" fontId="6" fillId="0" borderId="12" xfId="0" applyFont="1" applyFill="1" applyBorder="1" applyAlignment="1">
      <alignment vertical="center" wrapText="1"/>
    </xf>
    <xf numFmtId="0" fontId="10" fillId="0" borderId="12" xfId="0" applyFont="1" applyBorder="1" applyAlignment="1">
      <alignment vertical="center" wrapText="1"/>
    </xf>
    <xf numFmtId="0" fontId="6" fillId="0" borderId="24" xfId="0" applyFont="1" applyBorder="1" applyAlignment="1">
      <alignment vertical="center" wrapText="1"/>
    </xf>
    <xf numFmtId="0" fontId="6" fillId="0" borderId="24" xfId="0" applyFont="1" applyFill="1" applyBorder="1" applyAlignment="1">
      <alignment vertical="center" wrapText="1"/>
    </xf>
    <xf numFmtId="0" fontId="10" fillId="0" borderId="39" xfId="0" applyFont="1" applyFill="1" applyBorder="1" applyAlignment="1">
      <alignment horizontal="center" vertical="center" wrapText="1"/>
    </xf>
    <xf numFmtId="0" fontId="10" fillId="0" borderId="24" xfId="0" applyFont="1" applyFill="1" applyBorder="1" applyAlignment="1">
      <alignment horizontal="center" vertical="center" wrapText="1"/>
    </xf>
    <xf numFmtId="0" fontId="0" fillId="0" borderId="24" xfId="0" applyFill="1" applyBorder="1" applyAlignment="1">
      <alignment vertical="center" wrapText="1"/>
    </xf>
    <xf numFmtId="0" fontId="2" fillId="0" borderId="13" xfId="0" applyFont="1" applyFill="1" applyBorder="1" applyAlignment="1">
      <alignment horizontal="center" vertical="center" wrapText="1"/>
    </xf>
    <xf numFmtId="0" fontId="2" fillId="0" borderId="18" xfId="0" applyFont="1" applyFill="1" applyBorder="1" applyAlignment="1">
      <alignment horizontal="center" vertical="center" wrapText="1"/>
    </xf>
    <xf numFmtId="0" fontId="2" fillId="0" borderId="16" xfId="0" applyFont="1" applyFill="1" applyBorder="1" applyAlignment="1">
      <alignment horizontal="center" vertical="center" wrapText="1"/>
    </xf>
    <xf numFmtId="9" fontId="2" fillId="0" borderId="18" xfId="0" applyNumberFormat="1" applyFont="1" applyFill="1" applyBorder="1" applyAlignment="1">
      <alignment horizontal="center" vertical="center" wrapText="1"/>
    </xf>
    <xf numFmtId="9" fontId="2" fillId="0" borderId="16" xfId="0" applyNumberFormat="1" applyFont="1" applyFill="1" applyBorder="1" applyAlignment="1">
      <alignment horizontal="center" vertical="center" wrapText="1"/>
    </xf>
    <xf numFmtId="9" fontId="2" fillId="0" borderId="13" xfId="1" applyFont="1" applyFill="1" applyBorder="1" applyAlignment="1">
      <alignment horizontal="center" vertical="center" wrapText="1"/>
    </xf>
    <xf numFmtId="9" fontId="2" fillId="0" borderId="16" xfId="1" applyFont="1" applyFill="1" applyBorder="1" applyAlignment="1">
      <alignment horizontal="center" vertical="center" wrapText="1"/>
    </xf>
    <xf numFmtId="9" fontId="2" fillId="0" borderId="18" xfId="1" applyFont="1" applyFill="1" applyBorder="1" applyAlignment="1">
      <alignment horizontal="center" vertical="center" wrapText="1"/>
    </xf>
    <xf numFmtId="2" fontId="2" fillId="0" borderId="13" xfId="0" applyNumberFormat="1" applyFont="1" applyFill="1" applyBorder="1" applyAlignment="1">
      <alignment horizontal="center" vertical="center" wrapText="1"/>
    </xf>
    <xf numFmtId="2" fontId="2" fillId="0" borderId="18" xfId="0" applyNumberFormat="1" applyFont="1" applyFill="1" applyBorder="1" applyAlignment="1">
      <alignment horizontal="center" vertical="center" wrapText="1"/>
    </xf>
    <xf numFmtId="2" fontId="2" fillId="0" borderId="16" xfId="0" applyNumberFormat="1" applyFont="1" applyFill="1" applyBorder="1" applyAlignment="1">
      <alignment horizontal="center" vertical="center" wrapText="1"/>
    </xf>
    <xf numFmtId="9" fontId="6" fillId="0" borderId="18" xfId="1" applyFont="1" applyFill="1" applyBorder="1" applyAlignment="1">
      <alignment horizontal="center" vertical="center" wrapText="1"/>
    </xf>
    <xf numFmtId="9" fontId="6" fillId="0" borderId="16" xfId="1" applyFont="1" applyFill="1" applyBorder="1" applyAlignment="1">
      <alignment horizontal="center" vertical="center" wrapText="1"/>
    </xf>
    <xf numFmtId="0" fontId="2" fillId="0" borderId="0" xfId="0" applyFont="1" applyFill="1" applyBorder="1" applyAlignment="1">
      <alignment horizontal="center" vertical="center" wrapText="1"/>
    </xf>
    <xf numFmtId="9" fontId="2" fillId="0" borderId="0" xfId="0" applyNumberFormat="1" applyFont="1" applyFill="1" applyBorder="1" applyAlignment="1">
      <alignment horizontal="center" vertical="center" wrapText="1"/>
    </xf>
    <xf numFmtId="9" fontId="2" fillId="0" borderId="0" xfId="1" applyFont="1" applyFill="1" applyBorder="1" applyAlignment="1">
      <alignment horizontal="center" vertical="center" wrapText="1"/>
    </xf>
    <xf numFmtId="9" fontId="6" fillId="0" borderId="0" xfId="1" applyFont="1" applyFill="1" applyBorder="1" applyAlignment="1">
      <alignment horizontal="center" vertical="center" wrapText="1"/>
    </xf>
    <xf numFmtId="0" fontId="5" fillId="6" borderId="2" xfId="0" applyFont="1" applyFill="1" applyBorder="1" applyAlignment="1">
      <alignment horizontal="center" vertical="center" wrapText="1"/>
    </xf>
    <xf numFmtId="0" fontId="25" fillId="6" borderId="43" xfId="0" applyFont="1" applyFill="1" applyBorder="1" applyAlignment="1">
      <alignment vertical="center" wrapText="1"/>
    </xf>
    <xf numFmtId="9" fontId="2" fillId="0" borderId="44" xfId="0" applyNumberFormat="1" applyFont="1" applyFill="1" applyBorder="1" applyAlignment="1">
      <alignment horizontal="center" vertical="center" wrapText="1"/>
    </xf>
    <xf numFmtId="0" fontId="5" fillId="8" borderId="45" xfId="0" applyFont="1" applyFill="1" applyBorder="1" applyAlignment="1">
      <alignment horizontal="center" vertical="center" wrapText="1"/>
    </xf>
    <xf numFmtId="9" fontId="0" fillId="0" borderId="24" xfId="0" applyNumberFormat="1" applyBorder="1" applyAlignment="1">
      <alignment horizontal="center" vertical="center"/>
    </xf>
    <xf numFmtId="0" fontId="0" fillId="0" borderId="24" xfId="0" applyBorder="1" applyAlignment="1">
      <alignment horizontal="center" vertical="center"/>
    </xf>
    <xf numFmtId="10" fontId="2" fillId="0" borderId="0" xfId="0" applyNumberFormat="1" applyFont="1"/>
    <xf numFmtId="9" fontId="26" fillId="7" borderId="24" xfId="0" applyNumberFormat="1" applyFont="1" applyFill="1" applyBorder="1" applyAlignment="1">
      <alignment horizontal="center" vertical="center"/>
    </xf>
    <xf numFmtId="0" fontId="0" fillId="0" borderId="0" xfId="0" applyAlignment="1">
      <alignment vertical="center" wrapText="1"/>
    </xf>
    <xf numFmtId="0" fontId="29" fillId="0" borderId="0" xfId="0" applyFont="1" applyAlignment="1">
      <alignment horizontal="center" vertical="center" wrapText="1"/>
    </xf>
    <xf numFmtId="15" fontId="28" fillId="0" borderId="0" xfId="0" applyNumberFormat="1" applyFont="1" applyAlignment="1">
      <alignment vertical="center" wrapText="1"/>
    </xf>
    <xf numFmtId="0" fontId="28" fillId="0" borderId="0" xfId="0" applyFont="1" applyAlignment="1">
      <alignment vertical="center" wrapText="1"/>
    </xf>
    <xf numFmtId="0" fontId="29" fillId="0" borderId="0" xfId="0" applyFont="1" applyFill="1" applyAlignment="1">
      <alignment horizontal="center" vertical="center" wrapText="1"/>
    </xf>
    <xf numFmtId="0" fontId="27" fillId="0" borderId="0" xfId="0" applyFont="1" applyAlignment="1">
      <alignment horizontal="center" vertical="center" wrapText="1"/>
    </xf>
    <xf numFmtId="0" fontId="30" fillId="0" borderId="0" xfId="0" applyFont="1" applyAlignment="1">
      <alignment vertical="center" wrapText="1"/>
    </xf>
    <xf numFmtId="0" fontId="31" fillId="0" borderId="0" xfId="0" applyFont="1" applyAlignment="1">
      <alignment vertical="center" wrapText="1"/>
    </xf>
    <xf numFmtId="0" fontId="27" fillId="0" borderId="0" xfId="0" applyFont="1" applyAlignment="1">
      <alignment vertical="center" wrapText="1"/>
    </xf>
    <xf numFmtId="0" fontId="27" fillId="0" borderId="0" xfId="0" applyFont="1" applyFill="1" applyAlignment="1">
      <alignment vertical="center" wrapText="1"/>
    </xf>
    <xf numFmtId="0" fontId="0" fillId="15" borderId="24" xfId="0" applyFill="1" applyBorder="1" applyAlignment="1">
      <alignment horizontal="center" vertical="center" wrapText="1"/>
    </xf>
    <xf numFmtId="0" fontId="3" fillId="17" borderId="10" xfId="0" applyFont="1" applyFill="1" applyBorder="1" applyAlignment="1">
      <alignment horizontal="center" vertical="center" wrapText="1"/>
    </xf>
    <xf numFmtId="0" fontId="5" fillId="4" borderId="45" xfId="0" applyFont="1" applyFill="1" applyBorder="1" applyAlignment="1">
      <alignment horizontal="center" vertical="center" wrapText="1"/>
    </xf>
    <xf numFmtId="0" fontId="5" fillId="3" borderId="46" xfId="5" applyFont="1" applyFill="1" applyBorder="1" applyAlignment="1">
      <alignment horizontal="center" vertical="center" wrapText="1"/>
    </xf>
    <xf numFmtId="0" fontId="5" fillId="3" borderId="46" xfId="4" applyFont="1" applyFill="1" applyBorder="1" applyAlignment="1">
      <alignment horizontal="center" vertical="center" wrapText="1"/>
    </xf>
    <xf numFmtId="0" fontId="5" fillId="3" borderId="0" xfId="4" applyFont="1" applyFill="1" applyBorder="1" applyAlignment="1">
      <alignment horizontal="center" vertical="center" wrapText="1"/>
    </xf>
    <xf numFmtId="0" fontId="5" fillId="3" borderId="24" xfId="4" applyFont="1" applyFill="1" applyBorder="1" applyAlignment="1">
      <alignment horizontal="center" vertical="center" wrapText="1"/>
    </xf>
    <xf numFmtId="0" fontId="5" fillId="3" borderId="12" xfId="5" applyFont="1" applyFill="1" applyBorder="1" applyAlignment="1">
      <alignment horizontal="center" vertical="center" wrapText="1"/>
    </xf>
    <xf numFmtId="0" fontId="32" fillId="12" borderId="24" xfId="0" applyFont="1" applyFill="1" applyBorder="1" applyAlignment="1">
      <alignment vertical="center" wrapText="1"/>
    </xf>
    <xf numFmtId="0" fontId="32" fillId="0" borderId="12" xfId="0" applyFont="1" applyFill="1" applyBorder="1" applyAlignment="1">
      <alignment horizontal="left" vertical="center" wrapText="1"/>
    </xf>
    <xf numFmtId="43" fontId="34" fillId="0" borderId="24" xfId="6" applyFont="1" applyFill="1" applyBorder="1" applyAlignment="1">
      <alignment vertical="center" wrapText="1"/>
    </xf>
    <xf numFmtId="165" fontId="34" fillId="0" borderId="24" xfId="6" applyNumberFormat="1" applyFont="1" applyFill="1" applyBorder="1" applyAlignment="1">
      <alignment vertical="center" wrapText="1"/>
    </xf>
    <xf numFmtId="10" fontId="34" fillId="0" borderId="24" xfId="1" applyNumberFormat="1" applyFont="1" applyFill="1" applyBorder="1" applyAlignment="1">
      <alignment vertical="center" wrapText="1"/>
    </xf>
    <xf numFmtId="0" fontId="34" fillId="0" borderId="24" xfId="0" applyFont="1" applyFill="1" applyBorder="1" applyAlignment="1">
      <alignment vertical="center" wrapText="1"/>
    </xf>
    <xf numFmtId="0" fontId="32" fillId="12" borderId="12" xfId="0" applyFont="1" applyFill="1" applyBorder="1" applyAlignment="1">
      <alignment horizontal="left" vertical="center" wrapText="1"/>
    </xf>
    <xf numFmtId="10" fontId="34" fillId="0" borderId="24" xfId="0" applyNumberFormat="1" applyFont="1" applyFill="1" applyBorder="1" applyAlignment="1">
      <alignment vertical="center" wrapText="1"/>
    </xf>
    <xf numFmtId="9" fontId="34" fillId="0" borderId="24" xfId="1" applyFont="1" applyFill="1" applyBorder="1" applyAlignment="1">
      <alignment vertical="center" wrapText="1"/>
    </xf>
    <xf numFmtId="0" fontId="32" fillId="13" borderId="24" xfId="0" applyFont="1" applyFill="1" applyBorder="1" applyAlignment="1">
      <alignment vertical="center" wrapText="1"/>
    </xf>
    <xf numFmtId="0" fontId="32" fillId="14" borderId="24" xfId="0" applyFont="1" applyFill="1" applyBorder="1" applyAlignment="1">
      <alignment vertical="center" wrapText="1"/>
    </xf>
    <xf numFmtId="0" fontId="34" fillId="0" borderId="24" xfId="0" applyFont="1" applyFill="1" applyBorder="1" applyAlignment="1">
      <alignment horizontal="left" vertical="center" wrapText="1"/>
    </xf>
    <xf numFmtId="0" fontId="32" fillId="15" borderId="24" xfId="0" applyFont="1" applyFill="1" applyBorder="1" applyAlignment="1">
      <alignment vertical="center" wrapText="1"/>
    </xf>
    <xf numFmtId="43" fontId="34" fillId="0" borderId="24" xfId="6" applyNumberFormat="1" applyFont="1" applyFill="1" applyBorder="1" applyAlignment="1">
      <alignment vertical="center" wrapText="1"/>
    </xf>
    <xf numFmtId="0" fontId="34" fillId="0" borderId="24" xfId="6" applyNumberFormat="1" applyFont="1" applyFill="1" applyBorder="1" applyAlignment="1">
      <alignment vertical="center" wrapText="1"/>
    </xf>
    <xf numFmtId="0" fontId="32" fillId="16" borderId="24" xfId="0" applyFont="1" applyFill="1" applyBorder="1" applyAlignment="1">
      <alignment vertical="center" wrapText="1"/>
    </xf>
    <xf numFmtId="0" fontId="32" fillId="11" borderId="24" xfId="0" applyFont="1" applyFill="1" applyBorder="1" applyAlignment="1">
      <alignment vertical="center" wrapText="1"/>
    </xf>
    <xf numFmtId="0" fontId="3" fillId="15" borderId="24" xfId="0" applyFont="1" applyFill="1" applyBorder="1" applyAlignment="1">
      <alignment vertical="center" wrapText="1"/>
    </xf>
    <xf numFmtId="165" fontId="3" fillId="15" borderId="24" xfId="6" applyNumberFormat="1" applyFont="1" applyFill="1" applyBorder="1" applyAlignment="1">
      <alignment vertical="center" wrapText="1"/>
    </xf>
    <xf numFmtId="0" fontId="3" fillId="0" borderId="12" xfId="0" applyFont="1" applyFill="1" applyBorder="1" applyAlignment="1">
      <alignment horizontal="center" vertical="center" wrapText="1"/>
    </xf>
    <xf numFmtId="0" fontId="32" fillId="0" borderId="24" xfId="0" applyFont="1" applyBorder="1" applyAlignment="1">
      <alignment vertical="center" wrapText="1"/>
    </xf>
    <xf numFmtId="0" fontId="3" fillId="15" borderId="50" xfId="0" applyFont="1" applyFill="1" applyBorder="1" applyAlignment="1">
      <alignment vertical="center" wrapText="1"/>
    </xf>
    <xf numFmtId="0" fontId="3" fillId="15" borderId="51" xfId="0" applyFont="1" applyFill="1" applyBorder="1" applyAlignment="1">
      <alignment vertical="center" wrapText="1"/>
    </xf>
    <xf numFmtId="165" fontId="3" fillId="15" borderId="51" xfId="0" applyNumberFormat="1" applyFont="1" applyFill="1" applyBorder="1" applyAlignment="1">
      <alignment vertical="center" wrapText="1"/>
    </xf>
    <xf numFmtId="0" fontId="3" fillId="0" borderId="24" xfId="0" applyFont="1" applyFill="1" applyBorder="1" applyAlignment="1">
      <alignment horizontal="center" vertical="center" wrapText="1"/>
    </xf>
    <xf numFmtId="43" fontId="32" fillId="0" borderId="24" xfId="6" applyFont="1" applyFill="1" applyBorder="1" applyAlignment="1">
      <alignment vertical="center" wrapText="1"/>
    </xf>
    <xf numFmtId="165" fontId="32" fillId="0" borderId="24" xfId="6" applyNumberFormat="1" applyFont="1" applyFill="1" applyBorder="1" applyAlignment="1">
      <alignment vertical="center" wrapText="1"/>
    </xf>
    <xf numFmtId="10" fontId="32" fillId="0" borderId="24" xfId="1" applyNumberFormat="1" applyFont="1" applyFill="1" applyBorder="1" applyAlignment="1">
      <alignment vertical="center" wrapText="1"/>
    </xf>
    <xf numFmtId="0" fontId="36" fillId="15" borderId="24" xfId="0" applyFont="1" applyFill="1" applyBorder="1" applyAlignment="1">
      <alignment vertical="center" wrapText="1"/>
    </xf>
    <xf numFmtId="0" fontId="35" fillId="15" borderId="24" xfId="0" applyFont="1" applyFill="1" applyBorder="1" applyAlignment="1">
      <alignment vertical="center" wrapText="1"/>
    </xf>
    <xf numFmtId="0" fontId="35" fillId="15" borderId="24" xfId="0" applyFont="1" applyFill="1" applyBorder="1" applyAlignment="1">
      <alignment horizontal="center" vertical="center" wrapText="1"/>
    </xf>
    <xf numFmtId="0" fontId="5" fillId="19" borderId="47" xfId="0" applyFont="1" applyFill="1" applyBorder="1" applyAlignment="1">
      <alignment horizontal="center" vertical="center" wrapText="1"/>
    </xf>
    <xf numFmtId="0" fontId="3" fillId="18" borderId="47" xfId="0" applyFont="1" applyFill="1" applyBorder="1" applyAlignment="1">
      <alignment horizontal="center" vertical="center" wrapText="1"/>
    </xf>
    <xf numFmtId="0" fontId="3" fillId="18" borderId="48" xfId="0" applyFont="1" applyFill="1" applyBorder="1" applyAlignment="1">
      <alignment horizontal="center" vertical="center" wrapText="1"/>
    </xf>
    <xf numFmtId="0" fontId="3" fillId="18" borderId="12" xfId="0" applyFont="1" applyFill="1" applyBorder="1" applyAlignment="1">
      <alignment horizontal="center" vertical="center" wrapText="1"/>
    </xf>
    <xf numFmtId="0" fontId="3" fillId="18" borderId="24" xfId="0" applyFont="1" applyFill="1" applyBorder="1" applyAlignment="1">
      <alignment horizontal="center" vertical="center" wrapText="1"/>
    </xf>
    <xf numFmtId="0" fontId="3" fillId="18" borderId="21" xfId="0" applyFont="1" applyFill="1" applyBorder="1" applyAlignment="1">
      <alignment horizontal="center" vertical="center" wrapText="1"/>
    </xf>
    <xf numFmtId="0" fontId="34" fillId="0" borderId="12" xfId="0" applyFont="1" applyFill="1" applyBorder="1" applyAlignment="1" applyProtection="1">
      <alignment horizontal="center" vertical="center" wrapText="1"/>
    </xf>
    <xf numFmtId="0" fontId="34" fillId="0" borderId="24" xfId="0" applyFont="1" applyFill="1" applyBorder="1" applyAlignment="1" applyProtection="1">
      <alignment horizontal="center" vertical="center" wrapText="1"/>
    </xf>
    <xf numFmtId="0" fontId="3" fillId="16" borderId="24" xfId="0" applyFont="1" applyFill="1" applyBorder="1" applyAlignment="1">
      <alignment horizontal="center" vertical="center" wrapText="1"/>
    </xf>
    <xf numFmtId="0" fontId="3" fillId="12" borderId="24" xfId="0" applyFont="1" applyFill="1" applyBorder="1" applyAlignment="1">
      <alignment horizontal="center" vertical="center" wrapText="1"/>
    </xf>
    <xf numFmtId="0" fontId="3" fillId="12" borderId="12" xfId="0" applyFont="1" applyFill="1" applyBorder="1" applyAlignment="1">
      <alignment horizontal="center" vertical="center" wrapText="1"/>
    </xf>
    <xf numFmtId="0" fontId="3" fillId="13" borderId="24" xfId="0" applyFont="1" applyFill="1" applyBorder="1" applyAlignment="1">
      <alignment horizontal="center" vertical="center" wrapText="1"/>
    </xf>
    <xf numFmtId="0" fontId="3" fillId="11" borderId="24" xfId="0" applyFont="1" applyFill="1" applyBorder="1" applyAlignment="1">
      <alignment horizontal="center" vertical="center" wrapText="1"/>
    </xf>
    <xf numFmtId="0" fontId="3" fillId="14" borderId="24" xfId="0" applyFont="1" applyFill="1" applyBorder="1" applyAlignment="1">
      <alignment horizontal="center" vertical="center" wrapText="1"/>
    </xf>
    <xf numFmtId="0" fontId="3" fillId="15" borderId="24"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2" fillId="12" borderId="12" xfId="0" applyFont="1" applyFill="1" applyBorder="1" applyAlignment="1">
      <alignment vertical="center" wrapText="1"/>
    </xf>
    <xf numFmtId="0" fontId="3" fillId="15" borderId="54" xfId="0" applyFont="1" applyFill="1" applyBorder="1" applyAlignment="1">
      <alignment vertical="center" wrapText="1"/>
    </xf>
    <xf numFmtId="0" fontId="3" fillId="0" borderId="12" xfId="0" applyFont="1" applyFill="1" applyBorder="1" applyAlignment="1">
      <alignment vertical="center" wrapText="1"/>
    </xf>
    <xf numFmtId="0" fontId="3" fillId="0" borderId="49" xfId="0" applyFont="1" applyFill="1" applyBorder="1" applyAlignment="1">
      <alignment vertical="center" wrapText="1"/>
    </xf>
    <xf numFmtId="0" fontId="32" fillId="11" borderId="12" xfId="0" applyFont="1" applyFill="1" applyBorder="1" applyAlignment="1">
      <alignment vertical="center" wrapText="1"/>
    </xf>
    <xf numFmtId="0" fontId="0" fillId="14" borderId="11" xfId="0" applyFont="1" applyFill="1" applyBorder="1" applyAlignment="1">
      <alignment horizontal="center" vertical="center" wrapText="1"/>
    </xf>
    <xf numFmtId="0" fontId="32" fillId="0" borderId="49" xfId="0" applyFont="1" applyFill="1" applyBorder="1" applyAlignment="1">
      <alignment horizontal="center" vertical="center" wrapText="1"/>
    </xf>
    <xf numFmtId="0" fontId="32" fillId="0" borderId="36" xfId="0" applyFont="1" applyFill="1" applyBorder="1" applyAlignment="1">
      <alignment horizontal="center" vertical="center" wrapText="1"/>
    </xf>
    <xf numFmtId="0" fontId="32" fillId="0" borderId="49" xfId="0" applyFont="1" applyFill="1" applyBorder="1" applyAlignment="1">
      <alignment vertical="center" wrapText="1"/>
    </xf>
    <xf numFmtId="0" fontId="32" fillId="0" borderId="24" xfId="0" applyFont="1" applyFill="1" applyBorder="1" applyAlignment="1">
      <alignment vertical="center" wrapText="1"/>
    </xf>
    <xf numFmtId="0" fontId="3" fillId="17" borderId="53" xfId="0" applyFont="1" applyFill="1" applyBorder="1" applyAlignment="1">
      <alignment vertical="center" wrapText="1"/>
    </xf>
    <xf numFmtId="0" fontId="3" fillId="0" borderId="0" xfId="0" applyFont="1" applyFill="1" applyBorder="1" applyAlignment="1">
      <alignment vertical="center" wrapText="1"/>
    </xf>
    <xf numFmtId="0" fontId="0" fillId="0" borderId="24" xfId="0" applyBorder="1" applyAlignment="1">
      <alignment horizontal="center" vertical="center" wrapText="1"/>
    </xf>
    <xf numFmtId="9" fontId="6" fillId="0" borderId="55" xfId="1" applyFont="1" applyFill="1" applyBorder="1" applyAlignment="1">
      <alignment horizontal="center" vertical="center" wrapText="1"/>
    </xf>
    <xf numFmtId="0" fontId="2" fillId="0" borderId="38" xfId="0" applyFont="1" applyFill="1" applyBorder="1" applyAlignment="1">
      <alignment horizontal="center" vertical="center" wrapText="1"/>
    </xf>
    <xf numFmtId="0" fontId="2" fillId="0" borderId="29" xfId="0" applyFont="1" applyFill="1" applyBorder="1" applyAlignment="1">
      <alignment horizontal="center" vertical="center" wrapText="1"/>
    </xf>
    <xf numFmtId="9" fontId="2" fillId="0" borderId="29" xfId="0" applyNumberFormat="1" applyFont="1" applyFill="1" applyBorder="1" applyAlignment="1">
      <alignment horizontal="center" vertical="center" wrapText="1"/>
    </xf>
    <xf numFmtId="0" fontId="2" fillId="0" borderId="60" xfId="0" applyFont="1" applyFill="1" applyBorder="1" applyAlignment="1">
      <alignment horizontal="center" vertical="center" wrapText="1"/>
    </xf>
    <xf numFmtId="0" fontId="2" fillId="0" borderId="61" xfId="0" applyFont="1" applyFill="1" applyBorder="1" applyAlignment="1">
      <alignment horizontal="center" vertical="center" wrapText="1"/>
    </xf>
    <xf numFmtId="9" fontId="2" fillId="0" borderId="60" xfId="0" applyNumberFormat="1" applyFont="1" applyFill="1" applyBorder="1" applyAlignment="1">
      <alignment horizontal="center" vertical="center" wrapText="1"/>
    </xf>
    <xf numFmtId="9" fontId="2" fillId="0" borderId="61" xfId="0" applyNumberFormat="1" applyFont="1" applyFill="1" applyBorder="1" applyAlignment="1">
      <alignment horizontal="center" vertical="center" wrapText="1"/>
    </xf>
    <xf numFmtId="0" fontId="2" fillId="0" borderId="45" xfId="0" applyFont="1" applyFill="1" applyBorder="1" applyAlignment="1">
      <alignment horizontal="center" vertical="center" wrapText="1"/>
    </xf>
    <xf numFmtId="9" fontId="2" fillId="0" borderId="45" xfId="1" applyFont="1" applyFill="1" applyBorder="1" applyAlignment="1">
      <alignment horizontal="center" vertical="center" wrapText="1"/>
    </xf>
    <xf numFmtId="9" fontId="2" fillId="0" borderId="61" xfId="1" applyFont="1" applyFill="1" applyBorder="1" applyAlignment="1">
      <alignment horizontal="center" vertical="center" wrapText="1"/>
    </xf>
    <xf numFmtId="9" fontId="2" fillId="0" borderId="60" xfId="1" applyFont="1" applyFill="1" applyBorder="1" applyAlignment="1">
      <alignment horizontal="center" vertical="center" wrapText="1"/>
    </xf>
    <xf numFmtId="2" fontId="2" fillId="0" borderId="45" xfId="0" applyNumberFormat="1" applyFont="1" applyFill="1" applyBorder="1" applyAlignment="1">
      <alignment horizontal="center" vertical="center" wrapText="1"/>
    </xf>
    <xf numFmtId="2" fontId="2" fillId="0" borderId="60" xfId="0" applyNumberFormat="1" applyFont="1" applyFill="1" applyBorder="1" applyAlignment="1">
      <alignment horizontal="center" vertical="center" wrapText="1"/>
    </xf>
    <xf numFmtId="2" fontId="2" fillId="0" borderId="61" xfId="0" applyNumberFormat="1" applyFont="1" applyFill="1" applyBorder="1" applyAlignment="1">
      <alignment horizontal="center" vertical="center" wrapText="1"/>
    </xf>
    <xf numFmtId="9" fontId="6" fillId="0" borderId="60" xfId="1" applyFont="1" applyFill="1" applyBorder="1" applyAlignment="1">
      <alignment horizontal="center" vertical="center" wrapText="1"/>
    </xf>
    <xf numFmtId="9" fontId="6" fillId="0" borderId="61" xfId="1" applyFont="1" applyFill="1" applyBorder="1" applyAlignment="1">
      <alignment horizontal="center" vertical="center" wrapText="1"/>
    </xf>
    <xf numFmtId="9" fontId="43" fillId="0" borderId="0" xfId="0" applyNumberFormat="1" applyFont="1" applyBorder="1" applyAlignment="1">
      <alignment horizontal="center" vertical="center" wrapText="1"/>
    </xf>
    <xf numFmtId="0" fontId="43" fillId="0" borderId="0" xfId="0" applyFont="1" applyBorder="1" applyAlignment="1">
      <alignment horizontal="center" vertical="center" wrapText="1"/>
    </xf>
    <xf numFmtId="9" fontId="43" fillId="0" borderId="0" xfId="0" applyNumberFormat="1" applyFont="1" applyFill="1" applyBorder="1" applyAlignment="1">
      <alignment horizontal="center" vertical="center" wrapText="1"/>
    </xf>
    <xf numFmtId="0" fontId="43" fillId="20" borderId="0" xfId="0" applyFont="1" applyFill="1" applyBorder="1" applyAlignment="1">
      <alignment horizontal="center" vertical="center" wrapText="1"/>
    </xf>
    <xf numFmtId="9" fontId="43" fillId="20" borderId="0" xfId="0" applyNumberFormat="1" applyFont="1" applyFill="1" applyBorder="1" applyAlignment="1">
      <alignment horizontal="center" vertical="center" wrapText="1"/>
    </xf>
    <xf numFmtId="9" fontId="44" fillId="0" borderId="62" xfId="0" applyNumberFormat="1" applyFont="1" applyBorder="1" applyAlignment="1">
      <alignment horizontal="center" vertical="center" wrapText="1"/>
    </xf>
    <xf numFmtId="14" fontId="6" fillId="0" borderId="62" xfId="0" applyNumberFormat="1" applyFont="1" applyBorder="1" applyAlignment="1">
      <alignment horizontal="center" vertical="center" wrapText="1"/>
    </xf>
    <xf numFmtId="9" fontId="45" fillId="0" borderId="27" xfId="1" applyFont="1" applyFill="1" applyBorder="1" applyAlignment="1">
      <alignment horizontal="center" vertical="center" wrapText="1"/>
    </xf>
    <xf numFmtId="9" fontId="44" fillId="0" borderId="24" xfId="0" applyNumberFormat="1" applyFont="1" applyBorder="1" applyAlignment="1">
      <alignment horizontal="center" vertical="center" wrapText="1"/>
    </xf>
    <xf numFmtId="14" fontId="6" fillId="0" borderId="24" xfId="0" applyNumberFormat="1" applyFont="1" applyBorder="1" applyAlignment="1">
      <alignment horizontal="center" vertical="center" wrapText="1"/>
    </xf>
    <xf numFmtId="9" fontId="44" fillId="0" borderId="12" xfId="0" applyNumberFormat="1" applyFont="1" applyBorder="1" applyAlignment="1">
      <alignment horizontal="center" vertical="center" wrapText="1"/>
    </xf>
    <xf numFmtId="14" fontId="6" fillId="0" borderId="12" xfId="0" applyNumberFormat="1" applyFont="1" applyBorder="1" applyAlignment="1">
      <alignment horizontal="center" vertical="center" wrapText="1"/>
    </xf>
    <xf numFmtId="14" fontId="6" fillId="0" borderId="63" xfId="0" applyNumberFormat="1" applyFont="1" applyBorder="1" applyAlignment="1">
      <alignment horizontal="center" vertical="center" wrapText="1"/>
    </xf>
    <xf numFmtId="9" fontId="45" fillId="20" borderId="27" xfId="1" applyFont="1" applyFill="1" applyBorder="1" applyAlignment="1">
      <alignment horizontal="center" vertical="center" wrapText="1"/>
    </xf>
    <xf numFmtId="9" fontId="44" fillId="0" borderId="63" xfId="0" applyNumberFormat="1" applyFont="1" applyBorder="1" applyAlignment="1">
      <alignment horizontal="center" vertical="center" wrapText="1"/>
    </xf>
    <xf numFmtId="14" fontId="2" fillId="0" borderId="0" xfId="0" applyNumberFormat="1" applyFont="1" applyBorder="1" applyAlignment="1">
      <alignment vertical="center"/>
    </xf>
    <xf numFmtId="9" fontId="44" fillId="20" borderId="62" xfId="0" applyNumberFormat="1" applyFont="1" applyFill="1" applyBorder="1" applyAlignment="1">
      <alignment horizontal="center" vertical="center" wrapText="1"/>
    </xf>
    <xf numFmtId="9" fontId="44" fillId="20" borderId="24" xfId="0" applyNumberFormat="1" applyFont="1" applyFill="1" applyBorder="1" applyAlignment="1">
      <alignment horizontal="center" vertical="center" wrapText="1"/>
    </xf>
    <xf numFmtId="9" fontId="44" fillId="20" borderId="63" xfId="0" applyNumberFormat="1" applyFont="1" applyFill="1" applyBorder="1" applyAlignment="1">
      <alignment horizontal="center" vertical="center" wrapText="1"/>
    </xf>
    <xf numFmtId="14" fontId="6" fillId="20" borderId="62" xfId="0" applyNumberFormat="1" applyFont="1" applyFill="1" applyBorder="1" applyAlignment="1">
      <alignment horizontal="center" vertical="center" wrapText="1"/>
    </xf>
    <xf numFmtId="9" fontId="44" fillId="20" borderId="12" xfId="0" applyNumberFormat="1" applyFont="1" applyFill="1" applyBorder="1" applyAlignment="1">
      <alignment horizontal="center" vertical="center" wrapText="1"/>
    </xf>
    <xf numFmtId="14" fontId="6" fillId="20" borderId="12" xfId="0" applyNumberFormat="1" applyFont="1" applyFill="1" applyBorder="1" applyAlignment="1">
      <alignment horizontal="center" vertical="center" wrapText="1"/>
    </xf>
    <xf numFmtId="9" fontId="45" fillId="20" borderId="33" xfId="1" applyFont="1" applyFill="1" applyBorder="1" applyAlignment="1">
      <alignment horizontal="center" vertical="center" wrapText="1"/>
    </xf>
    <xf numFmtId="14" fontId="6" fillId="20" borderId="24" xfId="0" applyNumberFormat="1" applyFont="1" applyFill="1" applyBorder="1" applyAlignment="1">
      <alignment horizontal="center" vertical="center" wrapText="1"/>
    </xf>
    <xf numFmtId="14" fontId="6" fillId="20" borderId="63" xfId="0" applyNumberFormat="1" applyFont="1" applyFill="1" applyBorder="1" applyAlignment="1">
      <alignment horizontal="center" vertical="center" wrapText="1"/>
    </xf>
    <xf numFmtId="14" fontId="6" fillId="20" borderId="21" xfId="0" applyNumberFormat="1" applyFont="1" applyFill="1" applyBorder="1" applyAlignment="1">
      <alignment horizontal="center" vertical="center" wrapText="1"/>
    </xf>
    <xf numFmtId="0" fontId="44" fillId="20" borderId="65" xfId="0" applyFont="1" applyFill="1" applyBorder="1" applyAlignment="1">
      <alignment horizontal="left" vertical="center" wrapText="1"/>
    </xf>
    <xf numFmtId="0" fontId="44" fillId="20" borderId="64" xfId="0" applyFont="1" applyFill="1" applyBorder="1" applyAlignment="1">
      <alignment horizontal="left" vertical="center" wrapText="1"/>
    </xf>
    <xf numFmtId="0" fontId="44" fillId="20" borderId="36" xfId="0" applyFont="1" applyFill="1" applyBorder="1" applyAlignment="1">
      <alignment horizontal="left" vertical="center" wrapText="1"/>
    </xf>
    <xf numFmtId="0" fontId="46" fillId="20" borderId="65" xfId="0" applyFont="1" applyFill="1" applyBorder="1" applyAlignment="1">
      <alignment horizontal="left" vertical="center" wrapText="1"/>
    </xf>
    <xf numFmtId="0" fontId="46" fillId="20" borderId="64" xfId="0" applyFont="1" applyFill="1" applyBorder="1" applyAlignment="1">
      <alignment horizontal="left" vertical="center" wrapText="1"/>
    </xf>
    <xf numFmtId="0" fontId="44" fillId="20" borderId="66" xfId="0" applyFont="1" applyFill="1" applyBorder="1" applyAlignment="1">
      <alignment horizontal="left" vertical="center" wrapText="1"/>
    </xf>
    <xf numFmtId="0" fontId="7" fillId="5" borderId="18" xfId="0" applyFont="1" applyFill="1" applyBorder="1" applyAlignment="1">
      <alignment horizontal="center" vertical="center" wrapText="1"/>
    </xf>
    <xf numFmtId="0" fontId="48" fillId="5" borderId="24" xfId="0" applyFont="1" applyFill="1" applyBorder="1" applyAlignment="1">
      <alignment horizontal="center" vertical="center" wrapText="1"/>
    </xf>
    <xf numFmtId="0" fontId="46" fillId="14" borderId="66" xfId="0" applyFont="1" applyFill="1" applyBorder="1" applyAlignment="1">
      <alignment horizontal="left" vertical="center" wrapText="1"/>
    </xf>
    <xf numFmtId="0" fontId="44" fillId="14" borderId="64" xfId="0" applyFont="1" applyFill="1" applyBorder="1" applyAlignment="1">
      <alignment horizontal="left" vertical="center" wrapText="1"/>
    </xf>
    <xf numFmtId="0" fontId="0" fillId="14" borderId="10" xfId="0" applyFont="1" applyFill="1" applyBorder="1" applyAlignment="1">
      <alignment horizontal="left" vertical="center" wrapText="1"/>
    </xf>
    <xf numFmtId="0" fontId="15" fillId="14" borderId="11" xfId="0" applyFont="1" applyFill="1" applyBorder="1" applyAlignment="1">
      <alignment horizontal="center" wrapText="1"/>
    </xf>
    <xf numFmtId="0" fontId="15" fillId="14" borderId="11" xfId="0" applyFont="1" applyFill="1" applyBorder="1" applyAlignment="1">
      <alignment horizontal="center" vertical="center" wrapText="1"/>
    </xf>
    <xf numFmtId="0" fontId="15" fillId="14" borderId="10" xfId="0" applyFont="1" applyFill="1" applyBorder="1" applyAlignment="1">
      <alignment horizontal="left" vertical="top" wrapText="1"/>
    </xf>
    <xf numFmtId="0" fontId="15" fillId="14" borderId="10" xfId="0" applyFont="1" applyFill="1" applyBorder="1" applyAlignment="1">
      <alignment horizontal="left" vertical="center" wrapText="1"/>
    </xf>
    <xf numFmtId="0" fontId="15" fillId="14" borderId="24" xfId="0" applyFont="1" applyFill="1" applyBorder="1" applyAlignment="1">
      <alignment horizontal="center" vertical="center" wrapText="1"/>
    </xf>
    <xf numFmtId="0" fontId="0" fillId="0" borderId="24" xfId="0" applyFill="1" applyBorder="1" applyAlignment="1">
      <alignment horizontal="center" vertical="center" wrapText="1"/>
    </xf>
    <xf numFmtId="0" fontId="0" fillId="14" borderId="24" xfId="0" applyFill="1" applyBorder="1" applyAlignment="1">
      <alignment horizontal="center" vertical="center" wrapText="1"/>
    </xf>
    <xf numFmtId="0" fontId="0" fillId="14" borderId="11" xfId="0" applyFont="1" applyFill="1" applyBorder="1" applyAlignment="1">
      <alignment horizontal="left" vertical="center" wrapText="1"/>
    </xf>
    <xf numFmtId="0" fontId="15" fillId="14" borderId="11" xfId="0" applyFont="1" applyFill="1" applyBorder="1" applyAlignment="1">
      <alignment horizontal="left" vertical="center" wrapText="1"/>
    </xf>
    <xf numFmtId="0" fontId="7" fillId="22" borderId="16" xfId="0" applyFont="1" applyFill="1" applyBorder="1" applyAlignment="1">
      <alignment horizontal="center" vertical="center" wrapText="1"/>
    </xf>
    <xf numFmtId="0" fontId="0" fillId="0" borderId="0" xfId="0" applyAlignment="1">
      <alignment wrapText="1"/>
    </xf>
    <xf numFmtId="0" fontId="19" fillId="0" borderId="24" xfId="0" applyFont="1" applyBorder="1" applyAlignment="1">
      <alignment vertical="center" wrapText="1"/>
    </xf>
    <xf numFmtId="9" fontId="2" fillId="0" borderId="52" xfId="0" applyNumberFormat="1" applyFont="1" applyFill="1" applyBorder="1" applyAlignment="1">
      <alignment horizontal="center" vertical="center" wrapText="1"/>
    </xf>
    <xf numFmtId="0" fontId="2" fillId="0" borderId="52" xfId="0" applyFont="1" applyFill="1" applyBorder="1" applyAlignment="1">
      <alignment horizontal="center" vertical="center" wrapText="1"/>
    </xf>
    <xf numFmtId="9" fontId="2" fillId="0" borderId="52" xfId="1" applyFont="1" applyFill="1" applyBorder="1" applyAlignment="1">
      <alignment horizontal="center" vertical="center" wrapText="1"/>
    </xf>
    <xf numFmtId="9" fontId="6" fillId="0" borderId="52" xfId="1" applyFont="1" applyFill="1" applyBorder="1" applyAlignment="1">
      <alignment horizontal="center" vertical="center" wrapText="1"/>
    </xf>
    <xf numFmtId="2" fontId="2" fillId="0" borderId="52" xfId="0" applyNumberFormat="1" applyFont="1" applyFill="1" applyBorder="1" applyAlignment="1">
      <alignment horizontal="center" vertical="center" wrapText="1"/>
    </xf>
    <xf numFmtId="0" fontId="3" fillId="17" borderId="45" xfId="0" applyFont="1" applyFill="1" applyBorder="1" applyAlignment="1">
      <alignment horizontal="center" vertical="center" wrapText="1"/>
    </xf>
    <xf numFmtId="0" fontId="2" fillId="23" borderId="24" xfId="0" applyFont="1" applyFill="1" applyBorder="1" applyAlignment="1">
      <alignment horizontal="center" vertical="center" wrapText="1"/>
    </xf>
    <xf numFmtId="9" fontId="2" fillId="23" borderId="24" xfId="0" applyNumberFormat="1" applyFont="1" applyFill="1" applyBorder="1" applyAlignment="1">
      <alignment horizontal="center" vertical="center" wrapText="1"/>
    </xf>
    <xf numFmtId="9" fontId="2" fillId="23" borderId="24" xfId="1" applyFont="1" applyFill="1" applyBorder="1" applyAlignment="1">
      <alignment horizontal="center" vertical="center" wrapText="1"/>
    </xf>
    <xf numFmtId="9" fontId="6" fillId="23" borderId="24" xfId="1" applyFont="1" applyFill="1" applyBorder="1" applyAlignment="1">
      <alignment horizontal="center" vertical="center" wrapText="1"/>
    </xf>
    <xf numFmtId="9" fontId="43" fillId="23" borderId="24" xfId="0" applyNumberFormat="1" applyFont="1" applyFill="1" applyBorder="1" applyAlignment="1">
      <alignment horizontal="center" vertical="center" wrapText="1"/>
    </xf>
    <xf numFmtId="0" fontId="43" fillId="23" borderId="24" xfId="0" applyFont="1" applyFill="1" applyBorder="1" applyAlignment="1">
      <alignment horizontal="center" vertical="center" wrapText="1"/>
    </xf>
    <xf numFmtId="2" fontId="2" fillId="23" borderId="24" xfId="0" applyNumberFormat="1" applyFont="1" applyFill="1" applyBorder="1" applyAlignment="1">
      <alignment horizontal="center" vertical="center" wrapText="1"/>
    </xf>
    <xf numFmtId="0" fontId="0" fillId="21" borderId="24" xfId="0" applyFill="1" applyBorder="1" applyAlignment="1">
      <alignment horizontal="center" vertical="center" wrapText="1"/>
    </xf>
    <xf numFmtId="0" fontId="0" fillId="21" borderId="24" xfId="0" applyFill="1" applyBorder="1" applyAlignment="1">
      <alignment horizontal="center" vertical="center"/>
    </xf>
    <xf numFmtId="0" fontId="0" fillId="21" borderId="24" xfId="0" applyFill="1" applyBorder="1"/>
    <xf numFmtId="0" fontId="0" fillId="21" borderId="24" xfId="0" applyFill="1" applyBorder="1" applyAlignment="1">
      <alignment vertical="center" wrapText="1"/>
    </xf>
    <xf numFmtId="0" fontId="0" fillId="0" borderId="0" xfId="0" applyAlignment="1">
      <alignment horizontal="right" vertical="center" wrapText="1"/>
    </xf>
    <xf numFmtId="0" fontId="27" fillId="0" borderId="64" xfId="0" applyFont="1" applyBorder="1" applyAlignment="1">
      <alignment horizontal="center" vertical="center" wrapText="1"/>
    </xf>
    <xf numFmtId="0" fontId="27" fillId="0" borderId="24" xfId="0" applyFont="1" applyBorder="1" applyAlignment="1">
      <alignment horizontal="center" vertical="center" wrapText="1"/>
    </xf>
    <xf numFmtId="0" fontId="42" fillId="0" borderId="0" xfId="0" applyFont="1"/>
    <xf numFmtId="0" fontId="15" fillId="0" borderId="0" xfId="0" applyFont="1"/>
    <xf numFmtId="0" fontId="0" fillId="14" borderId="11" xfId="0" applyFill="1" applyBorder="1"/>
    <xf numFmtId="0" fontId="2" fillId="0" borderId="0" xfId="0" applyFont="1" applyAlignment="1">
      <alignment vertical="center"/>
    </xf>
    <xf numFmtId="0" fontId="15" fillId="0" borderId="24" xfId="0" applyFont="1" applyFill="1" applyBorder="1" applyAlignment="1">
      <alignment horizontal="center" vertical="center" wrapText="1"/>
    </xf>
    <xf numFmtId="0" fontId="0" fillId="0" borderId="0" xfId="0" applyAlignment="1">
      <alignment horizontal="center" vertical="center"/>
    </xf>
    <xf numFmtId="0" fontId="51" fillId="0" borderId="24" xfId="0" applyFont="1" applyBorder="1" applyAlignment="1">
      <alignment horizontal="center" vertical="center" wrapText="1"/>
    </xf>
    <xf numFmtId="0" fontId="41" fillId="4" borderId="0" xfId="0" applyFont="1" applyFill="1" applyAlignment="1">
      <alignment horizontal="center" vertical="center" wrapText="1"/>
    </xf>
    <xf numFmtId="0" fontId="10" fillId="7" borderId="39" xfId="0" applyFont="1" applyFill="1" applyBorder="1" applyAlignment="1">
      <alignment horizontal="center" vertical="center" wrapText="1"/>
    </xf>
    <xf numFmtId="0" fontId="10" fillId="7" borderId="24" xfId="0" applyFont="1" applyFill="1" applyBorder="1" applyAlignment="1">
      <alignment horizontal="center" vertical="center" wrapText="1"/>
    </xf>
    <xf numFmtId="0" fontId="6" fillId="7" borderId="24" xfId="0" applyFont="1" applyFill="1" applyBorder="1" applyAlignment="1">
      <alignment vertical="center" wrapText="1"/>
    </xf>
    <xf numFmtId="0" fontId="0" fillId="7" borderId="24" xfId="0" applyFill="1" applyBorder="1" applyAlignment="1">
      <alignment wrapText="1"/>
    </xf>
    <xf numFmtId="0" fontId="0" fillId="7" borderId="24" xfId="0" applyFill="1" applyBorder="1" applyAlignment="1">
      <alignment vertical="center" wrapText="1"/>
    </xf>
    <xf numFmtId="0" fontId="2" fillId="23" borderId="24" xfId="0" applyFont="1" applyFill="1" applyBorder="1" applyAlignment="1">
      <alignment horizontal="center" vertical="center" wrapText="1"/>
    </xf>
    <xf numFmtId="0" fontId="2" fillId="0" borderId="18" xfId="0" applyFont="1" applyFill="1" applyBorder="1" applyAlignment="1">
      <alignment horizontal="center" vertical="center" wrapText="1"/>
    </xf>
    <xf numFmtId="9" fontId="6" fillId="0" borderId="24" xfId="1" applyFont="1" applyFill="1" applyBorder="1" applyAlignment="1">
      <alignment horizontal="center" vertical="center" wrapText="1"/>
    </xf>
    <xf numFmtId="0" fontId="2" fillId="0" borderId="52" xfId="0" applyFont="1" applyFill="1" applyBorder="1" applyAlignment="1">
      <alignment horizontal="center" vertical="center" wrapText="1"/>
    </xf>
    <xf numFmtId="0" fontId="52" fillId="0" borderId="0" xfId="0" applyFont="1" applyAlignment="1">
      <alignment vertical="center" wrapText="1"/>
    </xf>
    <xf numFmtId="0" fontId="0" fillId="0" borderId="11" xfId="0" applyBorder="1" applyAlignment="1">
      <alignment horizontal="center" vertical="center" wrapText="1"/>
    </xf>
    <xf numFmtId="9" fontId="0" fillId="0" borderId="11" xfId="0" applyNumberFormat="1" applyBorder="1" applyAlignment="1">
      <alignment horizontal="center" vertical="center" wrapText="1"/>
    </xf>
    <xf numFmtId="14" fontId="10" fillId="0" borderId="24" xfId="0" applyNumberFormat="1" applyFont="1" applyBorder="1" applyAlignment="1">
      <alignment horizontal="center" vertical="center" wrapText="1"/>
    </xf>
    <xf numFmtId="0" fontId="0" fillId="14" borderId="11" xfId="0" applyFill="1" applyBorder="1" applyAlignment="1">
      <alignment horizontal="center" vertical="center" wrapText="1"/>
    </xf>
    <xf numFmtId="0" fontId="0" fillId="0" borderId="11" xfId="0" applyFill="1" applyBorder="1" applyAlignment="1">
      <alignment horizontal="center" vertical="center" wrapText="1"/>
    </xf>
    <xf numFmtId="0" fontId="0" fillId="0" borderId="24" xfId="0" applyFill="1" applyBorder="1" applyAlignment="1">
      <alignment vertical="top" wrapText="1"/>
    </xf>
    <xf numFmtId="0" fontId="0" fillId="21" borderId="24" xfId="0" applyFill="1" applyBorder="1" applyAlignment="1">
      <alignment horizontal="center"/>
    </xf>
    <xf numFmtId="9" fontId="0" fillId="24" borderId="24" xfId="0" applyNumberFormat="1" applyFill="1" applyBorder="1" applyAlignment="1">
      <alignment horizontal="center" vertical="center"/>
    </xf>
    <xf numFmtId="0" fontId="0" fillId="0" borderId="0" xfId="0" pivotButton="1"/>
    <xf numFmtId="0" fontId="0" fillId="0" borderId="0" xfId="0" applyAlignment="1">
      <alignment horizontal="left"/>
    </xf>
    <xf numFmtId="9" fontId="0" fillId="0" borderId="0" xfId="0" applyNumberFormat="1"/>
    <xf numFmtId="164" fontId="0" fillId="0" borderId="0" xfId="0" applyNumberFormat="1"/>
    <xf numFmtId="0" fontId="0" fillId="0" borderId="0" xfId="0" applyAlignment="1">
      <alignment vertical="center"/>
    </xf>
    <xf numFmtId="0" fontId="27" fillId="0" borderId="0" xfId="0" applyFont="1"/>
    <xf numFmtId="0" fontId="0" fillId="0" borderId="55" xfId="0" applyBorder="1"/>
    <xf numFmtId="0" fontId="27" fillId="0" borderId="34" xfId="0" applyFont="1" applyBorder="1"/>
    <xf numFmtId="0" fontId="0" fillId="0" borderId="69" xfId="0" applyBorder="1"/>
    <xf numFmtId="0" fontId="0" fillId="0" borderId="24" xfId="0" applyBorder="1" applyAlignment="1">
      <alignment horizontal="center"/>
    </xf>
    <xf numFmtId="0" fontId="0" fillId="0" borderId="21" xfId="0" applyBorder="1" applyAlignment="1">
      <alignment horizontal="center"/>
    </xf>
    <xf numFmtId="0" fontId="0" fillId="0" borderId="24" xfId="0" applyBorder="1"/>
    <xf numFmtId="0" fontId="0" fillId="0" borderId="24" xfId="0" pivotButton="1" applyBorder="1" applyAlignment="1">
      <alignment horizontal="center" vertical="center"/>
    </xf>
    <xf numFmtId="0" fontId="0" fillId="0" borderId="24" xfId="0" pivotButton="1" applyBorder="1" applyAlignment="1">
      <alignment horizontal="center"/>
    </xf>
    <xf numFmtId="0" fontId="0" fillId="0" borderId="24" xfId="0" applyBorder="1" applyAlignment="1">
      <alignment horizontal="left"/>
    </xf>
    <xf numFmtId="0" fontId="0" fillId="0" borderId="24" xfId="0" applyNumberFormat="1" applyBorder="1" applyAlignment="1">
      <alignment horizontal="center"/>
    </xf>
    <xf numFmtId="0" fontId="0" fillId="0" borderId="57" xfId="0" pivotButton="1" applyBorder="1" applyAlignment="1">
      <alignment horizontal="center" vertical="center"/>
    </xf>
    <xf numFmtId="0" fontId="0" fillId="0" borderId="56" xfId="0" applyBorder="1" applyAlignment="1">
      <alignment horizontal="center" vertical="center"/>
    </xf>
    <xf numFmtId="0" fontId="0" fillId="0" borderId="58" xfId="0" applyBorder="1" applyAlignment="1">
      <alignment horizontal="center" vertical="center"/>
    </xf>
    <xf numFmtId="0" fontId="0" fillId="0" borderId="36" xfId="0" applyBorder="1" applyAlignment="1">
      <alignment horizontal="center" vertical="center"/>
    </xf>
    <xf numFmtId="9" fontId="0" fillId="0" borderId="12" xfId="0" applyNumberFormat="1" applyBorder="1" applyAlignment="1">
      <alignment horizontal="center" vertical="center"/>
    </xf>
    <xf numFmtId="9" fontId="0" fillId="0" borderId="21" xfId="0" applyNumberFormat="1" applyBorder="1" applyAlignment="1">
      <alignment horizontal="center" vertical="center"/>
    </xf>
    <xf numFmtId="0" fontId="0" fillId="0" borderId="70" xfId="0" applyBorder="1" applyAlignment="1">
      <alignment horizontal="center" vertical="center" wrapText="1"/>
    </xf>
    <xf numFmtId="0" fontId="15" fillId="0" borderId="70" xfId="0" applyFont="1" applyBorder="1" applyAlignment="1">
      <alignment horizontal="left" vertical="center" wrapText="1"/>
    </xf>
    <xf numFmtId="0" fontId="27" fillId="0" borderId="71" xfId="0" pivotButton="1" applyFont="1" applyBorder="1" applyAlignment="1">
      <alignment horizontal="center" vertical="center" wrapText="1"/>
    </xf>
    <xf numFmtId="0" fontId="27" fillId="0" borderId="70" xfId="0" pivotButton="1" applyFont="1" applyBorder="1" applyAlignment="1">
      <alignment horizontal="center" vertical="center" wrapText="1"/>
    </xf>
    <xf numFmtId="0" fontId="0" fillId="0" borderId="24" xfId="0" applyFont="1" applyBorder="1" applyAlignment="1">
      <alignment horizontal="left" vertical="center" wrapText="1"/>
    </xf>
    <xf numFmtId="9" fontId="0" fillId="0" borderId="24" xfId="0" applyNumberFormat="1" applyFont="1" applyBorder="1" applyAlignment="1">
      <alignment horizontal="center" vertical="center"/>
    </xf>
    <xf numFmtId="9" fontId="0" fillId="0" borderId="24" xfId="0" applyNumberFormat="1" applyBorder="1" applyAlignment="1">
      <alignment horizontal="center"/>
    </xf>
    <xf numFmtId="0" fontId="0" fillId="0" borderId="24" xfId="0" applyFill="1" applyBorder="1"/>
    <xf numFmtId="0" fontId="0" fillId="6" borderId="0" xfId="0" applyFill="1"/>
    <xf numFmtId="0" fontId="0" fillId="0" borderId="0" xfId="0" applyFill="1"/>
    <xf numFmtId="0" fontId="0" fillId="0" borderId="24" xfId="0" applyFont="1" applyFill="1" applyBorder="1" applyAlignment="1">
      <alignment horizontal="left" vertical="center" wrapText="1"/>
    </xf>
    <xf numFmtId="0" fontId="0" fillId="0" borderId="24" xfId="0" applyNumberFormat="1" applyBorder="1"/>
    <xf numFmtId="9" fontId="0" fillId="0" borderId="24" xfId="1" applyFont="1" applyBorder="1"/>
    <xf numFmtId="9" fontId="0" fillId="0" borderId="0" xfId="1" applyFont="1" applyAlignment="1">
      <alignment horizontal="left"/>
    </xf>
    <xf numFmtId="0" fontId="27" fillId="7" borderId="13" xfId="0" applyFont="1" applyFill="1" applyBorder="1" applyAlignment="1">
      <alignment horizontal="center" vertical="center" wrapText="1"/>
    </xf>
    <xf numFmtId="0" fontId="27" fillId="21" borderId="13" xfId="0" applyFont="1" applyFill="1" applyBorder="1" applyAlignment="1">
      <alignment horizontal="center" vertical="center" wrapText="1"/>
    </xf>
    <xf numFmtId="0" fontId="54" fillId="25" borderId="73" xfId="0" applyFont="1" applyFill="1" applyBorder="1" applyAlignment="1">
      <alignment vertical="center" wrapText="1"/>
    </xf>
    <xf numFmtId="0" fontId="54" fillId="27" borderId="72" xfId="0" applyFont="1" applyFill="1" applyBorder="1" applyAlignment="1">
      <alignment vertical="center" wrapText="1"/>
    </xf>
    <xf numFmtId="9" fontId="0" fillId="0" borderId="24" xfId="0" applyNumberFormat="1" applyBorder="1"/>
    <xf numFmtId="0" fontId="0" fillId="0" borderId="24" xfId="0" applyBorder="1" applyAlignment="1">
      <alignment wrapText="1"/>
    </xf>
    <xf numFmtId="9" fontId="0" fillId="0" borderId="24" xfId="0" applyNumberFormat="1" applyFont="1" applyBorder="1" applyAlignment="1">
      <alignment horizontal="center"/>
    </xf>
    <xf numFmtId="9" fontId="0" fillId="0" borderId="75" xfId="0" applyNumberFormat="1" applyFont="1" applyBorder="1" applyAlignment="1">
      <alignment horizontal="center" vertical="center"/>
    </xf>
    <xf numFmtId="9" fontId="0" fillId="0" borderId="76" xfId="0" applyNumberFormat="1" applyFont="1" applyBorder="1" applyAlignment="1">
      <alignment horizontal="center" vertical="center"/>
    </xf>
    <xf numFmtId="9" fontId="0" fillId="0" borderId="77" xfId="0" applyNumberFormat="1" applyFont="1" applyBorder="1" applyAlignment="1">
      <alignment horizontal="center" vertical="center"/>
    </xf>
    <xf numFmtId="0" fontId="0" fillId="0" borderId="0" xfId="0" applyBorder="1"/>
    <xf numFmtId="9" fontId="0" fillId="0" borderId="0" xfId="0" applyNumberFormat="1" applyFont="1" applyBorder="1" applyAlignment="1">
      <alignment horizontal="center" vertical="center"/>
    </xf>
    <xf numFmtId="9" fontId="6" fillId="0" borderId="24" xfId="1" applyNumberFormat="1" applyFont="1" applyBorder="1" applyAlignment="1">
      <alignment horizontal="center" vertical="center" wrapText="1"/>
    </xf>
    <xf numFmtId="0" fontId="6" fillId="28" borderId="24" xfId="0" applyFont="1" applyFill="1" applyBorder="1" applyAlignment="1">
      <alignment horizontal="center" vertical="center" wrapText="1"/>
    </xf>
    <xf numFmtId="0" fontId="0" fillId="0" borderId="24" xfId="0" applyFont="1" applyBorder="1" applyAlignment="1">
      <alignment vertical="center" wrapText="1"/>
    </xf>
    <xf numFmtId="0" fontId="2" fillId="20" borderId="24" xfId="0" applyFont="1" applyFill="1" applyBorder="1" applyAlignment="1">
      <alignment vertical="center" wrapText="1"/>
    </xf>
    <xf numFmtId="0" fontId="0" fillId="0" borderId="0" xfId="0" applyFont="1"/>
    <xf numFmtId="0" fontId="6" fillId="30" borderId="24" xfId="0" applyFont="1" applyFill="1" applyBorder="1" applyAlignment="1">
      <alignment horizontal="center" vertical="center" wrapText="1"/>
    </xf>
    <xf numFmtId="9" fontId="0" fillId="0" borderId="24" xfId="0" applyNumberFormat="1" applyBorder="1" applyAlignment="1">
      <alignment horizontal="center" vertical="center" wrapText="1"/>
    </xf>
    <xf numFmtId="14" fontId="8" fillId="0" borderId="24" xfId="0" applyNumberFormat="1" applyFont="1" applyBorder="1" applyAlignment="1">
      <alignment horizontal="center" vertical="center"/>
    </xf>
    <xf numFmtId="14" fontId="8" fillId="0" borderId="24" xfId="0" applyNumberFormat="1" applyFont="1" applyBorder="1" applyAlignment="1">
      <alignment horizontal="center" vertical="center" wrapText="1"/>
    </xf>
    <xf numFmtId="9" fontId="0" fillId="0" borderId="24" xfId="0" applyNumberFormat="1" applyFill="1" applyBorder="1" applyAlignment="1">
      <alignment horizontal="center" vertical="center"/>
    </xf>
    <xf numFmtId="0" fontId="6" fillId="20" borderId="24" xfId="0" applyFont="1" applyFill="1" applyBorder="1" applyAlignment="1">
      <alignment vertical="center" wrapText="1"/>
    </xf>
    <xf numFmtId="9" fontId="6" fillId="0" borderId="24" xfId="1" applyFont="1" applyBorder="1" applyAlignment="1">
      <alignment vertical="center" wrapText="1"/>
    </xf>
    <xf numFmtId="9" fontId="6" fillId="20" borderId="24" xfId="1" applyFont="1" applyFill="1" applyBorder="1" applyAlignment="1">
      <alignment vertical="center" wrapText="1"/>
    </xf>
    <xf numFmtId="0" fontId="8" fillId="0" borderId="24" xfId="0" applyFont="1" applyBorder="1" applyAlignment="1">
      <alignment horizontal="center" vertical="center" wrapText="1"/>
    </xf>
    <xf numFmtId="14" fontId="0" fillId="0" borderId="24" xfId="0" applyNumberFormat="1" applyBorder="1" applyAlignment="1">
      <alignment horizontal="center" vertical="center" wrapText="1"/>
    </xf>
    <xf numFmtId="9" fontId="0" fillId="20" borderId="24" xfId="0" applyNumberFormat="1" applyFill="1" applyBorder="1" applyAlignment="1">
      <alignment horizontal="center" vertical="center" wrapText="1"/>
    </xf>
    <xf numFmtId="14" fontId="2" fillId="20" borderId="24" xfId="0" applyNumberFormat="1" applyFont="1" applyFill="1" applyBorder="1" applyAlignment="1">
      <alignment vertical="center" wrapText="1"/>
    </xf>
    <xf numFmtId="14" fontId="0" fillId="20" borderId="24" xfId="0" applyNumberFormat="1" applyFill="1" applyBorder="1" applyAlignment="1">
      <alignment horizontal="center" vertical="center" wrapText="1"/>
    </xf>
    <xf numFmtId="9" fontId="2" fillId="20" borderId="24" xfId="1" applyFont="1" applyFill="1" applyBorder="1" applyAlignment="1">
      <alignment vertical="center" wrapText="1"/>
    </xf>
    <xf numFmtId="9" fontId="0" fillId="20" borderId="24" xfId="0" applyNumberFormat="1" applyFont="1" applyFill="1" applyBorder="1" applyAlignment="1">
      <alignment horizontal="center" vertical="center" wrapText="1"/>
    </xf>
    <xf numFmtId="9" fontId="0" fillId="20" borderId="24" xfId="0" applyNumberFormat="1" applyFill="1" applyBorder="1" applyAlignment="1">
      <alignment horizontal="left" vertical="center" wrapText="1"/>
    </xf>
    <xf numFmtId="9" fontId="6" fillId="0" borderId="24" xfId="1" applyFont="1" applyFill="1" applyBorder="1" applyAlignment="1">
      <alignment vertical="center" wrapText="1"/>
    </xf>
    <xf numFmtId="9" fontId="0" fillId="0" borderId="24" xfId="1" applyFont="1" applyFill="1" applyBorder="1" applyAlignment="1">
      <alignment horizontal="center" vertical="center"/>
    </xf>
    <xf numFmtId="0" fontId="10" fillId="0" borderId="24" xfId="0" applyFont="1" applyBorder="1" applyAlignment="1">
      <alignment vertical="center" wrapText="1"/>
    </xf>
    <xf numFmtId="0" fontId="0" fillId="0" borderId="24" xfId="0" applyBorder="1" applyAlignment="1">
      <alignment vertical="center" wrapText="1"/>
    </xf>
    <xf numFmtId="9" fontId="0" fillId="0" borderId="24" xfId="0" applyNumberFormat="1" applyFont="1" applyFill="1" applyBorder="1" applyAlignment="1">
      <alignment horizontal="left" vertical="top" wrapText="1"/>
    </xf>
    <xf numFmtId="0" fontId="15" fillId="0" borderId="24" xfId="0" applyFont="1" applyFill="1" applyBorder="1" applyAlignment="1">
      <alignment horizontal="left" vertical="top" wrapText="1"/>
    </xf>
    <xf numFmtId="9" fontId="8" fillId="0" borderId="24" xfId="1" applyFont="1" applyBorder="1" applyAlignment="1">
      <alignment horizontal="center" vertical="center" wrapText="1"/>
    </xf>
    <xf numFmtId="9" fontId="8" fillId="20" borderId="24" xfId="1" applyFont="1" applyFill="1" applyBorder="1" applyAlignment="1">
      <alignment horizontal="center" vertical="center" wrapText="1"/>
    </xf>
    <xf numFmtId="9" fontId="0" fillId="20" borderId="24" xfId="1" applyFont="1" applyFill="1" applyBorder="1" applyAlignment="1">
      <alignment horizontal="center" vertical="center" wrapText="1"/>
    </xf>
    <xf numFmtId="9" fontId="55" fillId="20" borderId="24" xfId="1" applyFont="1" applyFill="1" applyBorder="1" applyAlignment="1">
      <alignment vertical="center" wrapText="1"/>
    </xf>
    <xf numFmtId="0" fontId="0" fillId="0" borderId="0" xfId="0" applyAlignment="1">
      <alignment horizontal="center"/>
    </xf>
    <xf numFmtId="0" fontId="47" fillId="5" borderId="24" xfId="0" applyFont="1" applyFill="1" applyBorder="1" applyAlignment="1">
      <alignment horizontal="center" vertical="center"/>
    </xf>
    <xf numFmtId="0" fontId="0" fillId="0" borderId="0" xfId="0"/>
    <xf numFmtId="10" fontId="0" fillId="0" borderId="0" xfId="1" applyNumberFormat="1" applyFont="1"/>
    <xf numFmtId="9" fontId="0" fillId="0" borderId="24" xfId="0" applyNumberFormat="1" applyFont="1" applyBorder="1" applyAlignment="1">
      <alignment horizontal="center" vertical="center" wrapText="1"/>
    </xf>
    <xf numFmtId="0" fontId="2" fillId="30" borderId="24" xfId="0" applyFont="1" applyFill="1" applyBorder="1" applyAlignment="1">
      <alignment horizontal="center" vertical="center" wrapText="1"/>
    </xf>
    <xf numFmtId="1" fontId="2" fillId="30" borderId="24" xfId="0" applyNumberFormat="1" applyFont="1" applyFill="1" applyBorder="1" applyAlignment="1">
      <alignment horizontal="center" vertical="center" wrapText="1"/>
    </xf>
    <xf numFmtId="9" fontId="12" fillId="30" borderId="24" xfId="1" applyNumberFormat="1" applyFont="1" applyFill="1" applyBorder="1" applyAlignment="1">
      <alignment horizontal="center" vertical="center" wrapText="1"/>
    </xf>
    <xf numFmtId="9" fontId="2" fillId="0" borderId="24" xfId="1" applyFont="1" applyFill="1" applyBorder="1" applyAlignment="1">
      <alignment horizontal="center" vertical="center" wrapText="1"/>
    </xf>
    <xf numFmtId="0" fontId="2" fillId="0" borderId="24" xfId="0" applyFont="1" applyFill="1" applyBorder="1" applyAlignment="1">
      <alignment horizontal="center" vertical="center" wrapText="1"/>
    </xf>
    <xf numFmtId="9" fontId="2" fillId="0" borderId="24" xfId="0" applyNumberFormat="1" applyFont="1" applyFill="1" applyBorder="1" applyAlignment="1">
      <alignment horizontal="center" vertical="center" wrapText="1"/>
    </xf>
    <xf numFmtId="0" fontId="0" fillId="0" borderId="24" xfId="0" applyFont="1" applyFill="1" applyBorder="1" applyAlignment="1">
      <alignment horizontal="left" vertical="top" wrapText="1"/>
    </xf>
    <xf numFmtId="0" fontId="3" fillId="29" borderId="24" xfId="0" applyFont="1" applyFill="1" applyBorder="1" applyAlignment="1">
      <alignment horizontal="center" vertical="center" wrapText="1"/>
    </xf>
    <xf numFmtId="0" fontId="5" fillId="24" borderId="24" xfId="0" applyFont="1" applyFill="1" applyBorder="1" applyAlignment="1">
      <alignment horizontal="center" vertical="center" wrapText="1"/>
    </xf>
    <xf numFmtId="9" fontId="2" fillId="21" borderId="24" xfId="1" applyFont="1" applyFill="1" applyBorder="1" applyAlignment="1">
      <alignment horizontal="center" vertical="center" wrapText="1"/>
    </xf>
    <xf numFmtId="0" fontId="2" fillId="21" borderId="24" xfId="0" applyFont="1" applyFill="1" applyBorder="1" applyAlignment="1">
      <alignment horizontal="center" vertical="center" wrapText="1"/>
    </xf>
    <xf numFmtId="0" fontId="3" fillId="12" borderId="45" xfId="0" applyFont="1" applyFill="1" applyBorder="1" applyAlignment="1">
      <alignment horizontal="center" vertical="center" wrapText="1"/>
    </xf>
    <xf numFmtId="0" fontId="3" fillId="12" borderId="44" xfId="0" applyFont="1" applyFill="1" applyBorder="1" applyAlignment="1">
      <alignment horizontal="center" vertical="center" wrapText="1"/>
    </xf>
    <xf numFmtId="0" fontId="0" fillId="0" borderId="12" xfId="0" applyBorder="1" applyAlignment="1">
      <alignment horizontal="left" vertical="center"/>
    </xf>
    <xf numFmtId="0" fontId="0" fillId="0" borderId="17" xfId="0" applyBorder="1" applyAlignment="1">
      <alignment horizontal="left" vertical="center"/>
    </xf>
    <xf numFmtId="0" fontId="0" fillId="0" borderId="21" xfId="0" applyBorder="1" applyAlignment="1">
      <alignment horizontal="left" vertical="center"/>
    </xf>
    <xf numFmtId="9" fontId="0" fillId="0" borderId="57" xfId="0" applyNumberFormat="1" applyBorder="1" applyAlignment="1">
      <alignment horizontal="center" vertical="center"/>
    </xf>
    <xf numFmtId="9" fontId="0" fillId="0" borderId="36" xfId="0" applyNumberFormat="1" applyBorder="1" applyAlignment="1">
      <alignment horizontal="center" vertical="center"/>
    </xf>
    <xf numFmtId="9" fontId="0" fillId="0" borderId="56" xfId="0" applyNumberFormat="1" applyBorder="1" applyAlignment="1">
      <alignment horizontal="center" vertical="center"/>
    </xf>
    <xf numFmtId="9" fontId="0" fillId="0" borderId="74" xfId="0" applyNumberFormat="1" applyBorder="1" applyAlignment="1">
      <alignment horizontal="center" vertical="center"/>
    </xf>
    <xf numFmtId="9" fontId="0" fillId="0" borderId="58" xfId="0" applyNumberFormat="1" applyBorder="1" applyAlignment="1">
      <alignment horizontal="center" vertical="center"/>
    </xf>
    <xf numFmtId="9" fontId="0" fillId="0" borderId="37" xfId="0" applyNumberFormat="1" applyBorder="1" applyAlignment="1">
      <alignment horizontal="center" vertical="center"/>
    </xf>
    <xf numFmtId="0" fontId="0" fillId="0" borderId="70" xfId="0" applyBorder="1" applyAlignment="1">
      <alignment horizontal="left" vertical="center" wrapText="1"/>
    </xf>
    <xf numFmtId="9" fontId="2" fillId="0" borderId="24" xfId="1" applyFont="1" applyFill="1" applyBorder="1" applyAlignment="1">
      <alignment horizontal="center" vertical="center" wrapText="1"/>
    </xf>
    <xf numFmtId="0" fontId="2" fillId="0" borderId="24" xfId="0" applyFont="1" applyFill="1" applyBorder="1" applyAlignment="1">
      <alignment horizontal="center" vertical="center" wrapText="1"/>
    </xf>
    <xf numFmtId="9" fontId="2" fillId="0" borderId="24" xfId="0" applyNumberFormat="1" applyFont="1" applyFill="1" applyBorder="1" applyAlignment="1">
      <alignment horizontal="center" vertical="center" wrapText="1"/>
    </xf>
    <xf numFmtId="9" fontId="2" fillId="0" borderId="24" xfId="1" applyFont="1" applyFill="1" applyBorder="1" applyAlignment="1">
      <alignment horizontal="center" vertical="center" wrapText="1"/>
    </xf>
    <xf numFmtId="9" fontId="0" fillId="0" borderId="0" xfId="0" applyNumberFormat="1" applyBorder="1" applyAlignment="1">
      <alignment horizontal="center" vertical="center"/>
    </xf>
    <xf numFmtId="0" fontId="0" fillId="0" borderId="36" xfId="0" applyBorder="1" applyAlignment="1">
      <alignment horizontal="center" vertical="center" wrapText="1"/>
    </xf>
    <xf numFmtId="9" fontId="0" fillId="0" borderId="70" xfId="0" applyNumberFormat="1" applyBorder="1" applyAlignment="1">
      <alignment horizontal="center" vertical="center" wrapText="1"/>
    </xf>
    <xf numFmtId="0" fontId="0" fillId="21" borderId="24" xfId="0" applyFont="1" applyFill="1" applyBorder="1" applyAlignment="1">
      <alignment horizontal="left" vertical="top" wrapText="1"/>
    </xf>
    <xf numFmtId="0" fontId="0" fillId="21" borderId="55" xfId="0" applyFont="1" applyFill="1" applyBorder="1" applyAlignment="1">
      <alignment horizontal="left" vertical="top" wrapText="1"/>
    </xf>
    <xf numFmtId="1" fontId="35" fillId="21" borderId="24" xfId="0" applyNumberFormat="1" applyFont="1" applyFill="1" applyBorder="1" applyAlignment="1">
      <alignment horizontal="center" vertical="center" wrapText="1"/>
    </xf>
    <xf numFmtId="9" fontId="0" fillId="21" borderId="64" xfId="0" applyNumberFormat="1" applyFont="1" applyFill="1" applyBorder="1" applyAlignment="1">
      <alignment horizontal="left" vertical="top" wrapText="1"/>
    </xf>
    <xf numFmtId="0" fontId="60" fillId="21" borderId="24" xfId="7" applyFill="1" applyBorder="1" applyAlignment="1">
      <alignment horizontal="center" vertical="center" wrapText="1"/>
    </xf>
    <xf numFmtId="9" fontId="27" fillId="21" borderId="55" xfId="0" applyNumberFormat="1" applyFont="1" applyFill="1" applyBorder="1" applyAlignment="1">
      <alignment horizontal="left" vertical="top" wrapText="1"/>
    </xf>
    <xf numFmtId="0" fontId="0" fillId="21" borderId="64" xfId="0" applyFont="1" applyFill="1" applyBorder="1" applyAlignment="1">
      <alignment horizontal="left" vertical="top" wrapText="1"/>
    </xf>
    <xf numFmtId="0" fontId="15" fillId="21" borderId="24" xfId="0" applyFont="1" applyFill="1" applyBorder="1" applyAlignment="1">
      <alignment horizontal="left" vertical="top" wrapText="1"/>
    </xf>
    <xf numFmtId="9" fontId="2" fillId="21" borderId="24" xfId="0" applyNumberFormat="1" applyFont="1" applyFill="1" applyBorder="1" applyAlignment="1">
      <alignment horizontal="center" vertical="center" wrapText="1"/>
    </xf>
    <xf numFmtId="9" fontId="2" fillId="21" borderId="24" xfId="1" applyNumberFormat="1" applyFont="1" applyFill="1" applyBorder="1" applyAlignment="1">
      <alignment horizontal="center" vertical="center" wrapText="1"/>
    </xf>
    <xf numFmtId="0" fontId="0" fillId="21" borderId="24" xfId="0" applyNumberFormat="1" applyFont="1" applyFill="1" applyBorder="1" applyAlignment="1">
      <alignment horizontal="left" vertical="top" wrapText="1"/>
    </xf>
    <xf numFmtId="0" fontId="0" fillId="21" borderId="64" xfId="0" applyNumberFormat="1" applyFont="1" applyFill="1" applyBorder="1" applyAlignment="1">
      <alignment horizontal="left" vertical="top" wrapText="1"/>
    </xf>
    <xf numFmtId="9" fontId="0" fillId="21" borderId="55" xfId="1" applyNumberFormat="1" applyFont="1" applyFill="1" applyBorder="1" applyAlignment="1">
      <alignment horizontal="left" vertical="top" wrapText="1"/>
    </xf>
    <xf numFmtId="9" fontId="0" fillId="21" borderId="55" xfId="0" applyNumberFormat="1" applyFont="1" applyFill="1" applyBorder="1" applyAlignment="1">
      <alignment horizontal="left" vertical="top" wrapText="1"/>
    </xf>
    <xf numFmtId="1" fontId="6" fillId="21" borderId="24" xfId="1" applyNumberFormat="1" applyFont="1" applyFill="1" applyBorder="1" applyAlignment="1">
      <alignment horizontal="center" vertical="center" wrapText="1"/>
    </xf>
    <xf numFmtId="9" fontId="6" fillId="21" borderId="24" xfId="1" applyNumberFormat="1" applyFont="1" applyFill="1" applyBorder="1" applyAlignment="1">
      <alignment horizontal="center" vertical="center" wrapText="1"/>
    </xf>
    <xf numFmtId="9" fontId="0" fillId="21" borderId="64" xfId="1" applyNumberFormat="1" applyFont="1" applyFill="1" applyBorder="1" applyAlignment="1">
      <alignment horizontal="left" vertical="top" wrapText="1"/>
    </xf>
    <xf numFmtId="9" fontId="0" fillId="21" borderId="24" xfId="1" applyNumberFormat="1" applyFont="1" applyFill="1" applyBorder="1" applyAlignment="1">
      <alignment horizontal="left" vertical="top" wrapText="1"/>
    </xf>
    <xf numFmtId="1" fontId="34" fillId="21" borderId="24" xfId="0" applyNumberFormat="1" applyFont="1" applyFill="1" applyBorder="1" applyAlignment="1">
      <alignment horizontal="center" vertical="center" wrapText="1"/>
    </xf>
    <xf numFmtId="1" fontId="12" fillId="21" borderId="24" xfId="0" applyNumberFormat="1" applyFont="1" applyFill="1" applyBorder="1" applyAlignment="1">
      <alignment horizontal="center" vertical="center" wrapText="1"/>
    </xf>
    <xf numFmtId="0" fontId="34" fillId="21" borderId="24" xfId="0" applyNumberFormat="1" applyFont="1" applyFill="1" applyBorder="1" applyAlignment="1">
      <alignment horizontal="center" vertical="center" wrapText="1"/>
    </xf>
    <xf numFmtId="9" fontId="15" fillId="21" borderId="24" xfId="0" applyNumberFormat="1" applyFont="1" applyFill="1" applyBorder="1" applyAlignment="1">
      <alignment horizontal="left" vertical="top" wrapText="1"/>
    </xf>
    <xf numFmtId="9" fontId="15" fillId="21" borderId="55" xfId="0" applyNumberFormat="1" applyFont="1" applyFill="1" applyBorder="1" applyAlignment="1">
      <alignment horizontal="left" vertical="top" wrapText="1"/>
    </xf>
    <xf numFmtId="9" fontId="15" fillId="21" borderId="64" xfId="0" applyNumberFormat="1" applyFont="1" applyFill="1" applyBorder="1" applyAlignment="1">
      <alignment horizontal="left" vertical="top" wrapText="1"/>
    </xf>
    <xf numFmtId="9" fontId="15" fillId="21" borderId="64" xfId="0" applyNumberFormat="1" applyFont="1" applyFill="1" applyBorder="1" applyAlignment="1">
      <alignment horizontal="center" vertical="center" wrapText="1"/>
    </xf>
    <xf numFmtId="9" fontId="59" fillId="21" borderId="55" xfId="0" applyNumberFormat="1" applyFont="1" applyFill="1" applyBorder="1" applyAlignment="1">
      <alignment horizontal="left" vertical="top" wrapText="1"/>
    </xf>
    <xf numFmtId="9" fontId="0" fillId="21" borderId="24" xfId="0" applyNumberFormat="1" applyFont="1" applyFill="1" applyBorder="1" applyAlignment="1">
      <alignment horizontal="left" vertical="top" wrapText="1"/>
    </xf>
    <xf numFmtId="1" fontId="2" fillId="21" borderId="24" xfId="0" applyNumberFormat="1" applyFont="1" applyFill="1" applyBorder="1" applyAlignment="1">
      <alignment horizontal="center" vertical="center" wrapText="1"/>
    </xf>
    <xf numFmtId="0" fontId="2" fillId="0" borderId="24" xfId="0" applyFont="1" applyFill="1" applyBorder="1" applyAlignment="1">
      <alignment horizontal="center" vertical="center" wrapText="1"/>
    </xf>
    <xf numFmtId="9" fontId="2" fillId="0" borderId="24" xfId="1" applyFont="1" applyFill="1" applyBorder="1" applyAlignment="1">
      <alignment horizontal="center" vertical="center" wrapText="1"/>
    </xf>
    <xf numFmtId="0" fontId="0" fillId="0" borderId="70" xfId="0" pivotButton="1" applyBorder="1" applyAlignment="1">
      <alignment horizontal="left" vertical="center" wrapText="1"/>
    </xf>
    <xf numFmtId="0" fontId="0" fillId="0" borderId="70" xfId="0" applyNumberFormat="1" applyBorder="1" applyAlignment="1">
      <alignment horizontal="center" vertical="center" wrapText="1"/>
    </xf>
    <xf numFmtId="0" fontId="0" fillId="0" borderId="0" xfId="0" applyBorder="1" applyAlignment="1">
      <alignment horizontal="center" vertical="center"/>
    </xf>
    <xf numFmtId="9" fontId="0" fillId="0" borderId="0" xfId="0" applyNumberFormat="1" applyBorder="1"/>
    <xf numFmtId="0" fontId="0" fillId="0" borderId="79" xfId="0" applyNumberFormat="1" applyBorder="1" applyAlignment="1">
      <alignment horizontal="center"/>
    </xf>
    <xf numFmtId="0" fontId="0" fillId="0" borderId="36" xfId="0" applyNumberFormat="1" applyBorder="1" applyAlignment="1">
      <alignment horizontal="center"/>
    </xf>
    <xf numFmtId="0" fontId="0" fillId="0" borderId="0" xfId="0" applyNumberFormat="1" applyBorder="1" applyAlignment="1">
      <alignment horizontal="center"/>
    </xf>
    <xf numFmtId="0" fontId="0" fillId="0" borderId="0" xfId="0" applyBorder="1" applyAlignment="1">
      <alignment horizontal="left"/>
    </xf>
    <xf numFmtId="9" fontId="0" fillId="0" borderId="0" xfId="0" applyNumberFormat="1" applyBorder="1" applyAlignment="1">
      <alignment horizontal="center"/>
    </xf>
    <xf numFmtId="0" fontId="0" fillId="30" borderId="24" xfId="0" applyFont="1" applyFill="1" applyBorder="1" applyAlignment="1">
      <alignment horizontal="center" vertical="center" wrapText="1"/>
    </xf>
    <xf numFmtId="9" fontId="2" fillId="0" borderId="24" xfId="1" applyFont="1" applyFill="1" applyBorder="1" applyAlignment="1">
      <alignment horizontal="center" vertical="center" wrapText="1"/>
    </xf>
    <xf numFmtId="9" fontId="6" fillId="0" borderId="24" xfId="1" applyFont="1" applyBorder="1" applyAlignment="1">
      <alignment horizontal="center" vertical="center" wrapText="1"/>
    </xf>
    <xf numFmtId="9" fontId="6" fillId="20" borderId="24" xfId="1" applyFont="1" applyFill="1" applyBorder="1" applyAlignment="1">
      <alignment horizontal="center" vertical="center" wrapText="1"/>
    </xf>
    <xf numFmtId="0" fontId="0" fillId="14" borderId="24" xfId="0" applyFill="1" applyBorder="1" applyAlignment="1">
      <alignment horizontal="center" vertical="center" wrapText="1"/>
    </xf>
    <xf numFmtId="9" fontId="8" fillId="0" borderId="24" xfId="1" applyFont="1" applyFill="1" applyBorder="1" applyAlignment="1">
      <alignment horizontal="center" vertical="center" wrapText="1"/>
    </xf>
    <xf numFmtId="14" fontId="55" fillId="20" borderId="24" xfId="0" applyNumberFormat="1" applyFont="1" applyFill="1" applyBorder="1" applyAlignment="1">
      <alignment horizontal="center" vertical="center"/>
    </xf>
    <xf numFmtId="14" fontId="55" fillId="20" borderId="24" xfId="0" applyNumberFormat="1" applyFont="1" applyFill="1" applyBorder="1" applyAlignment="1">
      <alignment horizontal="center" vertical="center" wrapText="1"/>
    </xf>
    <xf numFmtId="0" fontId="57" fillId="20" borderId="24" xfId="0" applyFont="1" applyFill="1" applyBorder="1" applyAlignment="1">
      <alignment horizontal="left" vertical="center" wrapText="1"/>
    </xf>
    <xf numFmtId="9" fontId="57" fillId="20" borderId="24" xfId="0" applyNumberFormat="1" applyFont="1" applyFill="1" applyBorder="1" applyAlignment="1">
      <alignment horizontal="center" vertical="center" wrapText="1"/>
    </xf>
    <xf numFmtId="14" fontId="14" fillId="20" borderId="24" xfId="0" applyNumberFormat="1" applyFont="1" applyFill="1" applyBorder="1" applyAlignment="1">
      <alignment horizontal="center" vertical="center"/>
    </xf>
    <xf numFmtId="14" fontId="14" fillId="20" borderId="24" xfId="0" applyNumberFormat="1" applyFont="1" applyFill="1" applyBorder="1" applyAlignment="1">
      <alignment horizontal="center" vertical="center" wrapText="1"/>
    </xf>
    <xf numFmtId="9" fontId="55" fillId="20" borderId="24" xfId="1" applyFont="1" applyFill="1" applyBorder="1" applyAlignment="1">
      <alignment horizontal="center" vertical="center" wrapText="1"/>
    </xf>
    <xf numFmtId="14" fontId="8" fillId="0" borderId="24" xfId="0" applyNumberFormat="1" applyFont="1" applyFill="1" applyBorder="1" applyAlignment="1">
      <alignment horizontal="center" vertical="center" wrapText="1"/>
    </xf>
    <xf numFmtId="0" fontId="19" fillId="0" borderId="24" xfId="0" applyFont="1" applyBorder="1" applyAlignment="1">
      <alignment vertical="center" wrapText="1"/>
    </xf>
    <xf numFmtId="14" fontId="8" fillId="0" borderId="24" xfId="0" applyNumberFormat="1" applyFont="1" applyFill="1" applyBorder="1" applyAlignment="1">
      <alignment horizontal="center" vertical="center"/>
    </xf>
    <xf numFmtId="9" fontId="0" fillId="0" borderId="24" xfId="0" applyNumberFormat="1" applyFont="1" applyFill="1" applyBorder="1" applyAlignment="1">
      <alignment horizontal="center" vertical="center" wrapText="1"/>
    </xf>
    <xf numFmtId="0" fontId="7" fillId="5" borderId="24" xfId="0" applyFont="1" applyFill="1" applyBorder="1" applyAlignment="1">
      <alignment horizontal="center" vertical="center" wrapText="1"/>
    </xf>
    <xf numFmtId="0" fontId="6" fillId="0" borderId="24" xfId="0" applyFont="1" applyBorder="1" applyAlignment="1">
      <alignment vertical="center" wrapText="1"/>
    </xf>
    <xf numFmtId="0" fontId="0" fillId="0" borderId="24" xfId="0" applyBorder="1" applyAlignment="1">
      <alignment horizontal="center" vertical="top" wrapText="1"/>
    </xf>
    <xf numFmtId="0" fontId="64" fillId="24" borderId="24" xfId="0" applyFont="1" applyFill="1" applyBorder="1" applyAlignment="1">
      <alignment vertical="center" wrapText="1"/>
    </xf>
    <xf numFmtId="1" fontId="6" fillId="0" borderId="24" xfId="1" applyNumberFormat="1" applyFont="1" applyBorder="1" applyAlignment="1">
      <alignment horizontal="center" vertical="center" wrapText="1"/>
    </xf>
    <xf numFmtId="0" fontId="17" fillId="0" borderId="24" xfId="0" applyFont="1" applyBorder="1" applyAlignment="1">
      <alignment vertical="center" wrapText="1"/>
    </xf>
    <xf numFmtId="0" fontId="0" fillId="0" borderId="24" xfId="0" applyFont="1" applyBorder="1" applyAlignment="1">
      <alignment vertical="top" wrapText="1"/>
    </xf>
    <xf numFmtId="9" fontId="6" fillId="0" borderId="24" xfId="1" applyFont="1" applyBorder="1" applyAlignment="1">
      <alignment horizontal="left" vertical="top" wrapText="1"/>
    </xf>
    <xf numFmtId="0" fontId="56" fillId="0" borderId="24" xfId="0" applyFont="1" applyBorder="1" applyAlignment="1">
      <alignment vertical="center" wrapText="1"/>
    </xf>
    <xf numFmtId="0" fontId="8" fillId="0" borderId="24" xfId="0" applyFont="1" applyBorder="1" applyAlignment="1">
      <alignment vertical="top" wrapText="1"/>
    </xf>
    <xf numFmtId="0" fontId="0" fillId="0" borderId="24" xfId="0" applyFont="1" applyFill="1" applyBorder="1" applyAlignment="1">
      <alignment vertical="top" wrapText="1"/>
    </xf>
    <xf numFmtId="0" fontId="0" fillId="0" borderId="24" xfId="0" applyFont="1" applyFill="1" applyBorder="1" applyAlignment="1">
      <alignment horizontal="center" vertical="center" wrapText="1"/>
    </xf>
    <xf numFmtId="9" fontId="60" fillId="21" borderId="24" xfId="7" applyNumberFormat="1" applyFill="1" applyBorder="1" applyAlignment="1">
      <alignment horizontal="left" vertical="top" wrapText="1"/>
    </xf>
    <xf numFmtId="0" fontId="64" fillId="24" borderId="12" xfId="0" applyFont="1" applyFill="1" applyBorder="1" applyAlignment="1">
      <alignment vertical="center" wrapText="1"/>
    </xf>
    <xf numFmtId="0" fontId="64" fillId="24" borderId="24" xfId="0" applyFont="1" applyFill="1" applyBorder="1" applyAlignment="1">
      <alignment horizontal="center" vertical="center" wrapText="1"/>
    </xf>
    <xf numFmtId="9" fontId="64" fillId="24" borderId="24" xfId="1" applyNumberFormat="1" applyFont="1" applyFill="1" applyBorder="1" applyAlignment="1">
      <alignment horizontal="center" vertical="center" wrapText="1"/>
    </xf>
    <xf numFmtId="0" fontId="2" fillId="21" borderId="64" xfId="0" applyFont="1" applyFill="1" applyBorder="1" applyAlignment="1">
      <alignment horizontal="left" vertical="top" wrapText="1"/>
    </xf>
    <xf numFmtId="9" fontId="0" fillId="21" borderId="12" xfId="1" applyNumberFormat="1" applyFont="1" applyFill="1" applyBorder="1" applyAlignment="1">
      <alignment horizontal="left" vertical="top" wrapText="1"/>
    </xf>
    <xf numFmtId="9" fontId="0" fillId="21" borderId="12" xfId="0" applyNumberFormat="1" applyFont="1" applyFill="1" applyBorder="1" applyAlignment="1">
      <alignment horizontal="left" vertical="top" wrapText="1"/>
    </xf>
    <xf numFmtId="9" fontId="2" fillId="21" borderId="64" xfId="0" applyNumberFormat="1" applyFont="1" applyFill="1" applyBorder="1" applyAlignment="1">
      <alignment horizontal="left" vertical="top" wrapText="1"/>
    </xf>
    <xf numFmtId="9" fontId="15" fillId="21" borderId="24" xfId="0" applyNumberFormat="1" applyFont="1" applyFill="1" applyBorder="1" applyAlignment="1">
      <alignment horizontal="left" vertical="center" wrapText="1"/>
    </xf>
    <xf numFmtId="9" fontId="64" fillId="24" borderId="24" xfId="1" applyFont="1" applyFill="1" applyBorder="1" applyAlignment="1">
      <alignment horizontal="center" vertical="center" wrapText="1"/>
    </xf>
    <xf numFmtId="9" fontId="64" fillId="24" borderId="24" xfId="1" applyFont="1" applyFill="1" applyBorder="1" applyAlignment="1">
      <alignment vertical="center" wrapText="1"/>
    </xf>
    <xf numFmtId="0" fontId="62" fillId="24" borderId="24" xfId="0" applyFont="1" applyFill="1" applyBorder="1" applyAlignment="1">
      <alignment horizontal="center" vertical="center" wrapText="1"/>
    </xf>
    <xf numFmtId="9" fontId="62" fillId="24" borderId="24" xfId="0" applyNumberFormat="1" applyFont="1" applyFill="1" applyBorder="1" applyAlignment="1">
      <alignment horizontal="center" vertical="center" wrapText="1"/>
    </xf>
    <xf numFmtId="14" fontId="0" fillId="0" borderId="24" xfId="0" applyNumberFormat="1" applyFont="1" applyBorder="1" applyAlignment="1">
      <alignment horizontal="center" vertical="center" wrapText="1"/>
    </xf>
    <xf numFmtId="14" fontId="65" fillId="24" borderId="24" xfId="0" applyNumberFormat="1" applyFont="1" applyFill="1" applyBorder="1" applyAlignment="1">
      <alignment horizontal="center" vertical="center"/>
    </xf>
    <xf numFmtId="14" fontId="65" fillId="24" borderId="24" xfId="0" applyNumberFormat="1" applyFont="1" applyFill="1" applyBorder="1" applyAlignment="1">
      <alignment horizontal="center" vertical="center" wrapText="1"/>
    </xf>
    <xf numFmtId="0" fontId="3" fillId="2" borderId="24" xfId="0" applyFont="1" applyFill="1" applyBorder="1" applyAlignment="1">
      <alignment horizontal="center" vertical="center" wrapText="1"/>
    </xf>
    <xf numFmtId="9" fontId="6" fillId="0" borderId="24" xfId="1" applyNumberFormat="1" applyFont="1" applyBorder="1" applyAlignment="1">
      <alignment vertical="center" wrapText="1"/>
    </xf>
    <xf numFmtId="9" fontId="35" fillId="0" borderId="24" xfId="0" applyNumberFormat="1" applyFont="1" applyFill="1" applyBorder="1" applyAlignment="1">
      <alignment horizontal="center" vertical="center"/>
    </xf>
    <xf numFmtId="9" fontId="15" fillId="0" borderId="24" xfId="0" applyNumberFormat="1" applyFont="1" applyFill="1" applyBorder="1" applyAlignment="1">
      <alignment horizontal="center" vertical="center"/>
    </xf>
    <xf numFmtId="0" fontId="56" fillId="0" borderId="24" xfId="0" applyFont="1" applyFill="1" applyBorder="1" applyAlignment="1">
      <alignment horizontal="left" vertical="top" wrapText="1"/>
    </xf>
    <xf numFmtId="9" fontId="0" fillId="0" borderId="24" xfId="0" applyNumberFormat="1" applyFill="1" applyBorder="1" applyAlignment="1">
      <alignment horizontal="center" vertical="center" wrapText="1"/>
    </xf>
    <xf numFmtId="0" fontId="56" fillId="0" borderId="24" xfId="0" applyFont="1" applyFill="1" applyBorder="1" applyAlignment="1">
      <alignment vertical="center" wrapText="1"/>
    </xf>
    <xf numFmtId="9" fontId="0" fillId="0" borderId="24" xfId="1" applyNumberFormat="1" applyFont="1" applyFill="1" applyBorder="1" applyAlignment="1">
      <alignment horizontal="center" vertical="center"/>
    </xf>
    <xf numFmtId="0" fontId="0" fillId="0" borderId="24" xfId="0" applyFont="1" applyFill="1" applyBorder="1" applyAlignment="1">
      <alignment horizontal="left" vertical="top"/>
    </xf>
    <xf numFmtId="9" fontId="6" fillId="0" borderId="24" xfId="1" applyFont="1" applyFill="1" applyBorder="1" applyAlignment="1">
      <alignment horizontal="center" vertical="center" wrapText="1"/>
    </xf>
    <xf numFmtId="9" fontId="2" fillId="0" borderId="24" xfId="1" applyFont="1" applyFill="1" applyBorder="1" applyAlignment="1">
      <alignment horizontal="center" vertical="center" wrapText="1"/>
    </xf>
    <xf numFmtId="0" fontId="2" fillId="0" borderId="24" xfId="0" applyFont="1" applyFill="1" applyBorder="1" applyAlignment="1">
      <alignment horizontal="center" vertical="center" wrapText="1"/>
    </xf>
    <xf numFmtId="0" fontId="7" fillId="3" borderId="24" xfId="0" applyFont="1" applyFill="1" applyBorder="1" applyAlignment="1">
      <alignment horizontal="center" vertical="center" wrapText="1"/>
    </xf>
    <xf numFmtId="0" fontId="0" fillId="0" borderId="24" xfId="0" applyBorder="1" applyAlignment="1">
      <alignment horizontal="center" vertical="center" wrapText="1"/>
    </xf>
    <xf numFmtId="0" fontId="6" fillId="0" borderId="24" xfId="0" applyFont="1" applyBorder="1" applyAlignment="1">
      <alignment horizontal="center" vertical="center" wrapText="1"/>
    </xf>
    <xf numFmtId="0" fontId="10" fillId="0" borderId="24" xfId="0" applyFont="1" applyBorder="1" applyAlignment="1">
      <alignment horizontal="center" vertical="center" wrapText="1"/>
    </xf>
    <xf numFmtId="0" fontId="10" fillId="30" borderId="24" xfId="0" applyFont="1" applyFill="1" applyBorder="1" applyAlignment="1">
      <alignment horizontal="center" vertical="center" wrapText="1"/>
    </xf>
    <xf numFmtId="0" fontId="19" fillId="30" borderId="24" xfId="0" applyFont="1" applyFill="1" applyBorder="1" applyAlignment="1">
      <alignment vertical="center" wrapText="1"/>
    </xf>
    <xf numFmtId="0" fontId="6" fillId="30" borderId="12" xfId="0" applyFont="1" applyFill="1" applyBorder="1" applyAlignment="1">
      <alignment vertical="center" wrapText="1"/>
    </xf>
    <xf numFmtId="0" fontId="10" fillId="30" borderId="39" xfId="0" applyFont="1" applyFill="1" applyBorder="1" applyAlignment="1">
      <alignment horizontal="center" vertical="center" wrapText="1"/>
    </xf>
    <xf numFmtId="0" fontId="19" fillId="0" borderId="24" xfId="0" applyFont="1" applyFill="1" applyBorder="1" applyAlignment="1">
      <alignment vertical="center" wrapText="1"/>
    </xf>
    <xf numFmtId="0" fontId="6" fillId="30" borderId="24" xfId="0" applyFont="1" applyFill="1" applyBorder="1" applyAlignment="1">
      <alignment vertical="center" wrapText="1"/>
    </xf>
    <xf numFmtId="9" fontId="6" fillId="0" borderId="24" xfId="1" applyNumberFormat="1" applyFont="1" applyFill="1" applyBorder="1" applyAlignment="1">
      <alignment horizontal="center" vertical="center" wrapText="1"/>
    </xf>
    <xf numFmtId="9" fontId="12" fillId="0" borderId="24" xfId="1" applyNumberFormat="1" applyFont="1" applyFill="1" applyBorder="1" applyAlignment="1">
      <alignment horizontal="center" vertical="center" wrapText="1"/>
    </xf>
    <xf numFmtId="9" fontId="6" fillId="30" borderId="24" xfId="1" applyNumberFormat="1" applyFont="1" applyFill="1" applyBorder="1" applyAlignment="1">
      <alignment horizontal="center" vertical="center" wrapText="1"/>
    </xf>
    <xf numFmtId="9" fontId="12" fillId="0" borderId="24" xfId="1" applyFont="1" applyFill="1" applyBorder="1" applyAlignment="1">
      <alignment horizontal="center" vertical="center" wrapText="1"/>
    </xf>
    <xf numFmtId="0" fontId="17" fillId="0" borderId="24" xfId="0" applyFont="1" applyFill="1" applyBorder="1" applyAlignment="1">
      <alignment horizontal="center" vertical="center" wrapText="1"/>
    </xf>
    <xf numFmtId="9" fontId="2" fillId="30" borderId="24" xfId="1" applyFont="1" applyFill="1" applyBorder="1" applyAlignment="1">
      <alignment horizontal="center" vertical="center" wrapText="1"/>
    </xf>
    <xf numFmtId="9" fontId="2" fillId="30" borderId="24" xfId="1" applyNumberFormat="1" applyFont="1" applyFill="1" applyBorder="1" applyAlignment="1">
      <alignment horizontal="center" vertical="center" wrapText="1"/>
    </xf>
    <xf numFmtId="9" fontId="2" fillId="0" borderId="24" xfId="1" applyNumberFormat="1" applyFont="1" applyFill="1" applyBorder="1" applyAlignment="1">
      <alignment vertical="center" wrapText="1"/>
    </xf>
    <xf numFmtId="0" fontId="2" fillId="0" borderId="24" xfId="0" applyFont="1" applyFill="1" applyBorder="1" applyAlignment="1">
      <alignment vertical="center" wrapText="1"/>
    </xf>
    <xf numFmtId="9" fontId="6" fillId="0" borderId="24" xfId="1" applyNumberFormat="1" applyFont="1" applyFill="1" applyBorder="1" applyAlignment="1">
      <alignment horizontal="left" vertical="center" wrapText="1"/>
    </xf>
    <xf numFmtId="0" fontId="2" fillId="0" borderId="24" xfId="0" quotePrefix="1" applyFont="1" applyFill="1" applyBorder="1" applyAlignment="1">
      <alignment horizontal="center" vertical="center" wrapText="1"/>
    </xf>
    <xf numFmtId="0" fontId="17" fillId="30" borderId="24" xfId="0" applyFont="1" applyFill="1" applyBorder="1" applyAlignment="1">
      <alignment horizontal="center" vertical="center" wrapText="1"/>
    </xf>
    <xf numFmtId="9" fontId="12" fillId="30" borderId="24" xfId="1" applyFont="1" applyFill="1" applyBorder="1" applyAlignment="1">
      <alignment horizontal="center" vertical="center" wrapText="1"/>
    </xf>
    <xf numFmtId="0" fontId="2" fillId="30" borderId="24" xfId="0" quotePrefix="1" applyFont="1" applyFill="1" applyBorder="1" applyAlignment="1">
      <alignment horizontal="center" vertical="center" wrapText="1"/>
    </xf>
    <xf numFmtId="1" fontId="6" fillId="30" borderId="24" xfId="1" applyNumberFormat="1" applyFont="1" applyFill="1" applyBorder="1" applyAlignment="1">
      <alignment horizontal="center" vertical="center" wrapText="1"/>
    </xf>
    <xf numFmtId="9" fontId="2" fillId="21" borderId="64" xfId="1" applyFont="1" applyFill="1" applyBorder="1" applyAlignment="1">
      <alignment horizontal="center" vertical="center" wrapText="1"/>
    </xf>
    <xf numFmtId="0" fontId="2" fillId="21" borderId="64" xfId="0" applyFont="1" applyFill="1" applyBorder="1" applyAlignment="1">
      <alignment horizontal="center" vertical="center" wrapText="1"/>
    </xf>
    <xf numFmtId="9" fontId="12" fillId="30" borderId="24" xfId="1" applyNumberFormat="1" applyFont="1" applyFill="1" applyBorder="1" applyAlignment="1">
      <alignment vertical="center" wrapText="1"/>
    </xf>
    <xf numFmtId="9" fontId="0" fillId="30" borderId="24" xfId="1" applyFont="1" applyFill="1" applyBorder="1" applyAlignment="1">
      <alignment horizontal="center" vertical="center" wrapText="1"/>
    </xf>
    <xf numFmtId="9" fontId="16" fillId="24" borderId="24" xfId="1" applyFont="1" applyFill="1" applyBorder="1" applyAlignment="1">
      <alignment horizontal="center" vertical="center" wrapText="1"/>
    </xf>
    <xf numFmtId="9" fontId="15" fillId="0" borderId="24" xfId="1" applyFont="1" applyFill="1" applyBorder="1" applyAlignment="1">
      <alignment horizontal="center" vertical="center" wrapText="1"/>
    </xf>
    <xf numFmtId="9" fontId="6" fillId="30" borderId="24" xfId="1" applyFont="1" applyFill="1" applyBorder="1" applyAlignment="1">
      <alignment horizontal="center" vertical="center" wrapText="1"/>
    </xf>
    <xf numFmtId="9" fontId="15" fillId="30" borderId="24" xfId="1" applyFont="1" applyFill="1" applyBorder="1" applyAlignment="1">
      <alignment horizontal="center" vertical="center" wrapText="1"/>
    </xf>
    <xf numFmtId="0" fontId="10" fillId="0" borderId="24" xfId="0" applyFont="1" applyFill="1" applyBorder="1" applyAlignment="1">
      <alignment vertical="center" wrapText="1"/>
    </xf>
    <xf numFmtId="0" fontId="10" fillId="30" borderId="24" xfId="0" applyFont="1" applyFill="1" applyBorder="1" applyAlignment="1">
      <alignment vertical="center" wrapText="1"/>
    </xf>
    <xf numFmtId="9" fontId="10" fillId="0" borderId="24" xfId="1" applyNumberFormat="1" applyFont="1" applyFill="1" applyBorder="1" applyAlignment="1">
      <alignment horizontal="center" vertical="center" wrapText="1"/>
    </xf>
    <xf numFmtId="14" fontId="0" fillId="0" borderId="24" xfId="0" applyNumberFormat="1" applyFont="1" applyFill="1" applyBorder="1" applyAlignment="1">
      <alignment horizontal="left" vertical="center" wrapText="1"/>
    </xf>
    <xf numFmtId="14" fontId="0" fillId="30" borderId="24" xfId="0" applyNumberFormat="1" applyFont="1" applyFill="1" applyBorder="1" applyAlignment="1">
      <alignment horizontal="center" vertical="center" wrapText="1"/>
    </xf>
    <xf numFmtId="0" fontId="15" fillId="21" borderId="64" xfId="0" applyFont="1" applyFill="1" applyBorder="1" applyAlignment="1">
      <alignment horizontal="left" vertical="top" wrapText="1"/>
    </xf>
    <xf numFmtId="0" fontId="18" fillId="30" borderId="24" xfId="0" applyFont="1" applyFill="1" applyBorder="1" applyAlignment="1">
      <alignment horizontal="center" vertical="center" wrapText="1"/>
    </xf>
    <xf numFmtId="0" fontId="13" fillId="0" borderId="24" xfId="0" applyFont="1" applyFill="1" applyBorder="1" applyAlignment="1">
      <alignment horizontal="left" vertical="center" wrapText="1"/>
    </xf>
    <xf numFmtId="0" fontId="6" fillId="14" borderId="24" xfId="0" applyFont="1" applyFill="1" applyBorder="1" applyAlignment="1">
      <alignment horizontal="left" vertical="center" wrapText="1"/>
    </xf>
    <xf numFmtId="9" fontId="6" fillId="0" borderId="12" xfId="1" applyNumberFormat="1" applyFont="1" applyBorder="1" applyAlignment="1">
      <alignment vertical="center" wrapText="1"/>
    </xf>
    <xf numFmtId="0" fontId="19" fillId="0" borderId="21" xfId="0" applyFont="1" applyBorder="1" applyAlignment="1">
      <alignment vertical="center" wrapText="1"/>
    </xf>
    <xf numFmtId="0" fontId="6" fillId="0" borderId="21" xfId="0" applyFont="1" applyBorder="1" applyAlignment="1">
      <alignment vertical="center" wrapText="1"/>
    </xf>
    <xf numFmtId="9" fontId="6" fillId="20" borderId="21" xfId="1" applyFont="1" applyFill="1" applyBorder="1" applyAlignment="1">
      <alignment vertical="center" wrapText="1"/>
    </xf>
    <xf numFmtId="0" fontId="7" fillId="5" borderId="21" xfId="0" applyFont="1" applyFill="1" applyBorder="1" applyAlignment="1">
      <alignment horizontal="center" vertical="center" wrapText="1"/>
    </xf>
    <xf numFmtId="9" fontId="0" fillId="0" borderId="21" xfId="0" applyNumberFormat="1" applyBorder="1" applyAlignment="1">
      <alignment horizontal="center" vertical="center" wrapText="1"/>
    </xf>
    <xf numFmtId="14" fontId="8" fillId="0" borderId="21" xfId="0" applyNumberFormat="1" applyFont="1" applyBorder="1" applyAlignment="1">
      <alignment horizontal="center" vertical="center"/>
    </xf>
    <xf numFmtId="14" fontId="8" fillId="0" borderId="21" xfId="0" applyNumberFormat="1" applyFont="1" applyBorder="1" applyAlignment="1">
      <alignment horizontal="center" vertical="center" wrapText="1"/>
    </xf>
    <xf numFmtId="9" fontId="0" fillId="0" borderId="21" xfId="0" applyNumberFormat="1" applyFont="1" applyBorder="1" applyAlignment="1">
      <alignment horizontal="center" vertical="center" wrapText="1"/>
    </xf>
    <xf numFmtId="9" fontId="8" fillId="0" borderId="21" xfId="1" applyFont="1" applyBorder="1" applyAlignment="1">
      <alignment horizontal="center" vertical="center" wrapText="1"/>
    </xf>
    <xf numFmtId="9" fontId="0" fillId="0" borderId="21" xfId="0" applyNumberFormat="1" applyFill="1" applyBorder="1" applyAlignment="1">
      <alignment horizontal="center" vertical="center"/>
    </xf>
    <xf numFmtId="0" fontId="64" fillId="24" borderId="21" xfId="0" applyFont="1" applyFill="1" applyBorder="1" applyAlignment="1">
      <alignment vertical="center" wrapText="1"/>
    </xf>
    <xf numFmtId="9" fontId="64" fillId="24" borderId="21" xfId="1" applyFont="1" applyFill="1" applyBorder="1" applyAlignment="1">
      <alignment horizontal="center" vertical="center" wrapText="1"/>
    </xf>
    <xf numFmtId="9" fontId="64" fillId="24" borderId="21" xfId="1" applyFont="1" applyFill="1" applyBorder="1" applyAlignment="1">
      <alignment vertical="center" wrapText="1"/>
    </xf>
    <xf numFmtId="0" fontId="62" fillId="24" borderId="21" xfId="0" applyFont="1" applyFill="1" applyBorder="1" applyAlignment="1">
      <alignment horizontal="center" vertical="center" wrapText="1"/>
    </xf>
    <xf numFmtId="9" fontId="62" fillId="24" borderId="21" xfId="0" applyNumberFormat="1" applyFont="1" applyFill="1" applyBorder="1" applyAlignment="1">
      <alignment horizontal="center" vertical="center" wrapText="1"/>
    </xf>
    <xf numFmtId="14" fontId="65" fillId="24" borderId="21" xfId="0" applyNumberFormat="1" applyFont="1" applyFill="1" applyBorder="1" applyAlignment="1">
      <alignment horizontal="center" vertical="center"/>
    </xf>
    <xf numFmtId="14" fontId="65" fillId="24" borderId="21" xfId="0" applyNumberFormat="1" applyFont="1" applyFill="1" applyBorder="1" applyAlignment="1">
      <alignment horizontal="center" vertical="center" wrapText="1"/>
    </xf>
    <xf numFmtId="9" fontId="64" fillId="24" borderId="12" xfId="1" applyFont="1" applyFill="1" applyBorder="1" applyAlignment="1">
      <alignment horizontal="center" vertical="center" wrapText="1"/>
    </xf>
    <xf numFmtId="9" fontId="64" fillId="24" borderId="12" xfId="1" applyFont="1" applyFill="1" applyBorder="1" applyAlignment="1">
      <alignment vertical="center" wrapText="1"/>
    </xf>
    <xf numFmtId="0" fontId="62" fillId="24" borderId="12" xfId="0" applyFont="1" applyFill="1" applyBorder="1" applyAlignment="1">
      <alignment horizontal="center" vertical="center" wrapText="1"/>
    </xf>
    <xf numFmtId="9" fontId="62" fillId="24" borderId="12" xfId="0" applyNumberFormat="1" applyFont="1" applyFill="1" applyBorder="1" applyAlignment="1">
      <alignment horizontal="center" vertical="center" wrapText="1"/>
    </xf>
    <xf numFmtId="14" fontId="65" fillId="24" borderId="12" xfId="0" applyNumberFormat="1" applyFont="1" applyFill="1" applyBorder="1" applyAlignment="1">
      <alignment horizontal="center" vertical="center"/>
    </xf>
    <xf numFmtId="14" fontId="65" fillId="24" borderId="12" xfId="0" applyNumberFormat="1" applyFont="1" applyFill="1" applyBorder="1" applyAlignment="1">
      <alignment horizontal="center" vertical="center" wrapText="1"/>
    </xf>
    <xf numFmtId="9" fontId="0" fillId="0" borderId="12" xfId="0" applyNumberFormat="1" applyFont="1" applyBorder="1" applyAlignment="1">
      <alignment horizontal="center" vertical="center" wrapText="1"/>
    </xf>
    <xf numFmtId="0" fontId="17" fillId="0" borderId="21" xfId="0" applyFont="1" applyBorder="1" applyAlignment="1">
      <alignment vertical="center" wrapText="1"/>
    </xf>
    <xf numFmtId="0" fontId="0" fillId="0" borderId="21" xfId="0" applyFont="1" applyFill="1" applyBorder="1" applyAlignment="1">
      <alignment vertical="top" wrapText="1"/>
    </xf>
    <xf numFmtId="9" fontId="0" fillId="0" borderId="21" xfId="0" applyNumberFormat="1" applyFont="1" applyFill="1" applyBorder="1" applyAlignment="1">
      <alignment horizontal="center" vertical="center" wrapText="1"/>
    </xf>
    <xf numFmtId="14" fontId="8" fillId="0" borderId="21" xfId="0" applyNumberFormat="1" applyFont="1" applyFill="1" applyBorder="1" applyAlignment="1">
      <alignment horizontal="center" vertical="center"/>
    </xf>
    <xf numFmtId="9" fontId="6" fillId="0" borderId="24" xfId="1" applyFont="1" applyFill="1" applyBorder="1" applyAlignment="1">
      <alignment horizontal="center" vertical="center" wrapText="1"/>
    </xf>
    <xf numFmtId="0" fontId="2" fillId="0" borderId="24" xfId="0" applyFont="1" applyFill="1" applyBorder="1" applyAlignment="1">
      <alignment horizontal="center" vertical="center" wrapText="1"/>
    </xf>
    <xf numFmtId="14" fontId="8" fillId="0" borderId="12" xfId="0" applyNumberFormat="1" applyFont="1" applyFill="1" applyBorder="1" applyAlignment="1">
      <alignment horizontal="center" vertical="center" wrapText="1"/>
    </xf>
    <xf numFmtId="9" fontId="6" fillId="0" borderId="24" xfId="1" applyFont="1" applyFill="1" applyBorder="1" applyAlignment="1">
      <alignment horizontal="center" vertical="center" wrapText="1"/>
    </xf>
    <xf numFmtId="0" fontId="2" fillId="0" borderId="55"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7" fillId="3" borderId="21" xfId="0" applyFont="1" applyFill="1" applyBorder="1" applyAlignment="1">
      <alignment horizontal="center" vertical="center" wrapText="1"/>
    </xf>
    <xf numFmtId="9" fontId="6" fillId="0" borderId="12" xfId="1" applyNumberFormat="1" applyFont="1" applyBorder="1" applyAlignment="1">
      <alignment horizontal="center" vertical="center" wrapText="1"/>
    </xf>
    <xf numFmtId="0" fontId="10" fillId="0" borderId="24" xfId="0" applyFont="1" applyBorder="1" applyAlignment="1">
      <alignment horizontal="center" vertical="center" wrapText="1"/>
    </xf>
    <xf numFmtId="0" fontId="0" fillId="21" borderId="67" xfId="0" applyFont="1" applyFill="1" applyBorder="1" applyAlignment="1">
      <alignment horizontal="left" vertical="top" wrapText="1"/>
    </xf>
    <xf numFmtId="9" fontId="2" fillId="0" borderId="64" xfId="1" applyFont="1" applyFill="1" applyBorder="1" applyAlignment="1">
      <alignment horizontal="center" vertical="center" wrapText="1"/>
    </xf>
    <xf numFmtId="9" fontId="2" fillId="0" borderId="67" xfId="0" applyNumberFormat="1" applyFont="1" applyFill="1" applyBorder="1" applyAlignment="1">
      <alignment horizontal="center" vertical="center" wrapText="1"/>
    </xf>
    <xf numFmtId="9" fontId="12" fillId="21" borderId="56" xfId="0" applyNumberFormat="1" applyFont="1" applyFill="1" applyBorder="1" applyAlignment="1">
      <alignment horizontal="center" vertical="center" wrapText="1"/>
    </xf>
    <xf numFmtId="9" fontId="15" fillId="21" borderId="78" xfId="0" applyNumberFormat="1" applyFont="1" applyFill="1" applyBorder="1" applyAlignment="1">
      <alignment horizontal="left" vertical="top" wrapText="1"/>
    </xf>
    <xf numFmtId="9" fontId="6" fillId="0" borderId="24" xfId="1" applyFont="1" applyFill="1" applyBorder="1" applyAlignment="1">
      <alignment horizontal="center" vertical="center" wrapText="1"/>
    </xf>
    <xf numFmtId="14" fontId="8" fillId="20" borderId="24" xfId="0" applyNumberFormat="1" applyFont="1" applyFill="1" applyBorder="1" applyAlignment="1">
      <alignment horizontal="center" vertical="center" wrapText="1"/>
    </xf>
    <xf numFmtId="14" fontId="8" fillId="0" borderId="12" xfId="0" applyNumberFormat="1" applyFont="1" applyBorder="1" applyAlignment="1">
      <alignment horizontal="center" vertical="center" wrapText="1"/>
    </xf>
    <xf numFmtId="9" fontId="0" fillId="0" borderId="12" xfId="0" applyNumberFormat="1" applyBorder="1" applyAlignment="1">
      <alignment horizontal="center" vertical="center" wrapText="1"/>
    </xf>
    <xf numFmtId="0" fontId="10" fillId="0" borderId="21" xfId="0" applyFont="1" applyFill="1" applyBorder="1" applyAlignment="1">
      <alignment horizontal="center" vertical="center" wrapText="1"/>
    </xf>
    <xf numFmtId="9" fontId="10" fillId="0" borderId="21" xfId="1" applyFont="1" applyFill="1" applyBorder="1" applyAlignment="1">
      <alignment horizontal="center" vertical="center" wrapText="1"/>
    </xf>
    <xf numFmtId="9" fontId="2" fillId="21" borderId="64" xfId="0" applyNumberFormat="1" applyFont="1" applyFill="1" applyBorder="1" applyAlignment="1">
      <alignment horizontal="center" vertical="center" wrapText="1"/>
    </xf>
    <xf numFmtId="0" fontId="2" fillId="0" borderId="64" xfId="0" applyFont="1" applyFill="1" applyBorder="1" applyAlignment="1">
      <alignment horizontal="center" vertical="center" wrapText="1"/>
    </xf>
    <xf numFmtId="9" fontId="6" fillId="30" borderId="24" xfId="1" applyNumberFormat="1" applyFont="1" applyFill="1" applyBorder="1" applyAlignment="1">
      <alignment vertical="center" wrapText="1"/>
    </xf>
    <xf numFmtId="9" fontId="6" fillId="0" borderId="24" xfId="1" applyNumberFormat="1" applyFont="1" applyFill="1" applyBorder="1" applyAlignment="1">
      <alignment vertical="center" wrapText="1"/>
    </xf>
    <xf numFmtId="9" fontId="2" fillId="20" borderId="24" xfId="1" applyNumberFormat="1" applyFont="1" applyFill="1" applyBorder="1" applyAlignment="1">
      <alignment horizontal="center" vertical="center" wrapText="1"/>
    </xf>
    <xf numFmtId="0" fontId="0" fillId="0" borderId="12" xfId="0" applyFont="1" applyBorder="1" applyAlignment="1">
      <alignment vertical="center" wrapText="1"/>
    </xf>
    <xf numFmtId="0" fontId="17" fillId="0" borderId="12" xfId="0" applyFont="1" applyBorder="1" applyAlignment="1">
      <alignment vertical="center" wrapText="1"/>
    </xf>
    <xf numFmtId="0" fontId="7" fillId="5" borderId="12" xfId="0" applyFont="1" applyFill="1" applyBorder="1" applyAlignment="1">
      <alignment horizontal="center" vertical="center" wrapText="1"/>
    </xf>
    <xf numFmtId="0" fontId="0" fillId="0" borderId="12" xfId="0" applyFont="1" applyFill="1" applyBorder="1" applyAlignment="1">
      <alignment vertical="top" wrapText="1"/>
    </xf>
    <xf numFmtId="9" fontId="0" fillId="0" borderId="12" xfId="0" applyNumberFormat="1" applyFont="1" applyFill="1" applyBorder="1" applyAlignment="1">
      <alignment horizontal="center" vertical="center" wrapText="1"/>
    </xf>
    <xf numFmtId="14" fontId="8" fillId="0" borderId="12" xfId="0" applyNumberFormat="1" applyFont="1" applyFill="1" applyBorder="1" applyAlignment="1">
      <alignment horizontal="center" vertical="center"/>
    </xf>
    <xf numFmtId="0" fontId="56" fillId="0" borderId="12" xfId="0" applyFont="1" applyBorder="1" applyAlignment="1">
      <alignment vertical="center" wrapText="1"/>
    </xf>
    <xf numFmtId="0" fontId="0" fillId="0" borderId="12" xfId="0" applyFont="1" applyFill="1" applyBorder="1" applyAlignment="1">
      <alignment horizontal="left" vertical="top" wrapText="1"/>
    </xf>
    <xf numFmtId="9" fontId="0" fillId="0" borderId="12" xfId="0" applyNumberFormat="1" applyFill="1" applyBorder="1" applyAlignment="1">
      <alignment horizontal="center" vertical="center"/>
    </xf>
    <xf numFmtId="0" fontId="0" fillId="0" borderId="0" xfId="0" applyBorder="1" applyAlignment="1">
      <alignment wrapText="1"/>
    </xf>
    <xf numFmtId="0" fontId="0" fillId="0" borderId="0" xfId="0" applyBorder="1" applyAlignment="1">
      <alignment horizontal="center"/>
    </xf>
    <xf numFmtId="0" fontId="0" fillId="0" borderId="0" xfId="0" applyFill="1" applyBorder="1"/>
    <xf numFmtId="9" fontId="0" fillId="0" borderId="12" xfId="1" applyFont="1" applyFill="1" applyBorder="1" applyAlignment="1">
      <alignment horizontal="center" vertical="center"/>
    </xf>
    <xf numFmtId="9" fontId="0" fillId="0" borderId="12" xfId="0" applyNumberFormat="1" applyFill="1" applyBorder="1" applyAlignment="1">
      <alignment horizontal="center" vertical="center" wrapText="1"/>
    </xf>
    <xf numFmtId="164" fontId="26" fillId="0" borderId="55" xfId="0" applyNumberFormat="1" applyFont="1" applyFill="1" applyBorder="1" applyAlignment="1">
      <alignment horizontal="center" vertical="center"/>
    </xf>
    <xf numFmtId="164" fontId="26" fillId="0" borderId="57" xfId="0" applyNumberFormat="1" applyFont="1" applyFill="1" applyBorder="1" applyAlignment="1">
      <alignment horizontal="center" vertical="center"/>
    </xf>
    <xf numFmtId="0" fontId="3" fillId="2" borderId="21" xfId="0" applyFont="1" applyFill="1" applyBorder="1" applyAlignment="1">
      <alignment horizontal="center" vertical="center" wrapText="1"/>
    </xf>
    <xf numFmtId="0" fontId="3" fillId="2" borderId="21" xfId="0" applyFont="1" applyFill="1" applyBorder="1" applyAlignment="1">
      <alignment horizontal="center" vertical="center"/>
    </xf>
    <xf numFmtId="0" fontId="5" fillId="3" borderId="21" xfId="0" applyFont="1" applyFill="1" applyBorder="1" applyAlignment="1">
      <alignment horizontal="center" vertical="center"/>
    </xf>
    <xf numFmtId="0" fontId="5" fillId="3" borderId="21" xfId="0" applyFont="1" applyFill="1" applyBorder="1" applyAlignment="1">
      <alignment horizontal="center" vertical="center" wrapText="1"/>
    </xf>
    <xf numFmtId="0" fontId="5" fillId="5" borderId="21" xfId="0" applyFont="1" applyFill="1" applyBorder="1" applyAlignment="1">
      <alignment horizontal="center" vertical="center"/>
    </xf>
    <xf numFmtId="0" fontId="5" fillId="5" borderId="21" xfId="0" applyFont="1" applyFill="1" applyBorder="1" applyAlignment="1">
      <alignment horizontal="center" vertical="center" wrapText="1"/>
    </xf>
    <xf numFmtId="0" fontId="5" fillId="26" borderId="21" xfId="0" applyFont="1" applyFill="1" applyBorder="1" applyAlignment="1">
      <alignment horizontal="center" vertical="center" wrapText="1"/>
    </xf>
    <xf numFmtId="0" fontId="5" fillId="8" borderId="21" xfId="0" applyFont="1" applyFill="1" applyBorder="1" applyAlignment="1">
      <alignment horizontal="center" vertical="center" wrapText="1"/>
    </xf>
    <xf numFmtId="0" fontId="5" fillId="4" borderId="58" xfId="0" applyFont="1" applyFill="1" applyBorder="1" applyAlignment="1">
      <alignment horizontal="center" vertical="center" wrapText="1"/>
    </xf>
    <xf numFmtId="9" fontId="6" fillId="0" borderId="24" xfId="1" applyFont="1" applyFill="1" applyBorder="1" applyAlignment="1">
      <alignment horizontal="center" vertical="center" wrapText="1"/>
    </xf>
    <xf numFmtId="0" fontId="2" fillId="0" borderId="0" xfId="0" applyFont="1" applyFill="1" applyBorder="1" applyAlignment="1">
      <alignment horizontal="center" vertical="center" wrapText="1"/>
    </xf>
    <xf numFmtId="1" fontId="6" fillId="0" borderId="24" xfId="1" applyNumberFormat="1" applyFont="1" applyFill="1" applyBorder="1" applyAlignment="1">
      <alignment horizontal="center" vertical="center" wrapText="1"/>
    </xf>
    <xf numFmtId="9" fontId="2" fillId="0" borderId="24" xfId="0" applyNumberFormat="1" applyFont="1" applyFill="1" applyBorder="1" applyAlignment="1">
      <alignment horizontal="center" vertical="center" wrapText="1"/>
    </xf>
    <xf numFmtId="0" fontId="2" fillId="0" borderId="24" xfId="0" applyFont="1" applyFill="1" applyBorder="1" applyAlignment="1">
      <alignment horizontal="center" vertical="center" wrapText="1"/>
    </xf>
    <xf numFmtId="0" fontId="6" fillId="0" borderId="24" xfId="0" applyFont="1" applyFill="1" applyBorder="1" applyAlignment="1">
      <alignment horizontal="center" vertical="center" wrapText="1"/>
    </xf>
    <xf numFmtId="9" fontId="2" fillId="0" borderId="24" xfId="1" applyFont="1" applyFill="1" applyBorder="1" applyAlignment="1">
      <alignment horizontal="center" vertical="center" wrapText="1"/>
    </xf>
    <xf numFmtId="0" fontId="7" fillId="3" borderId="21" xfId="0" applyFont="1" applyFill="1" applyBorder="1" applyAlignment="1">
      <alignment horizontal="center" vertical="center" wrapText="1"/>
    </xf>
    <xf numFmtId="0" fontId="6" fillId="0" borderId="24" xfId="0" applyFont="1" applyBorder="1" applyAlignment="1">
      <alignment horizontal="center" vertical="center" wrapText="1"/>
    </xf>
    <xf numFmtId="9" fontId="0" fillId="0" borderId="24" xfId="1" applyFont="1" applyBorder="1" applyAlignment="1">
      <alignment horizontal="center" vertical="center"/>
    </xf>
    <xf numFmtId="0" fontId="10" fillId="0" borderId="24" xfId="0" applyFont="1" applyBorder="1" applyAlignment="1">
      <alignment horizontal="center" vertical="center" wrapText="1"/>
    </xf>
    <xf numFmtId="0" fontId="63" fillId="24" borderId="24" xfId="0" applyFont="1" applyFill="1" applyBorder="1" applyAlignment="1">
      <alignment horizontal="center" vertical="center" wrapText="1"/>
    </xf>
    <xf numFmtId="9" fontId="0" fillId="0" borderId="0" xfId="1" applyFont="1" applyFill="1" applyBorder="1"/>
    <xf numFmtId="10" fontId="0" fillId="0" borderId="0" xfId="1" applyNumberFormat="1" applyFont="1" applyFill="1" applyBorder="1"/>
    <xf numFmtId="10" fontId="0" fillId="0" borderId="0" xfId="0" applyNumberFormat="1" applyFill="1" applyBorder="1"/>
    <xf numFmtId="0" fontId="6" fillId="20" borderId="24" xfId="0" applyFont="1" applyFill="1" applyBorder="1" applyAlignment="1">
      <alignment horizontal="center" vertical="center" wrapText="1"/>
    </xf>
    <xf numFmtId="0" fontId="19" fillId="30" borderId="24" xfId="0" applyFont="1" applyFill="1" applyBorder="1" applyAlignment="1">
      <alignment horizontal="center" vertical="center" wrapText="1"/>
    </xf>
    <xf numFmtId="0" fontId="19" fillId="0" borderId="24" xfId="0" applyFont="1" applyFill="1" applyBorder="1" applyAlignment="1">
      <alignment horizontal="center" vertical="center" wrapText="1"/>
    </xf>
    <xf numFmtId="9" fontId="0" fillId="20" borderId="24" xfId="0" applyNumberFormat="1" applyFill="1" applyBorder="1" applyAlignment="1">
      <alignment horizontal="left" vertical="top" wrapText="1"/>
    </xf>
    <xf numFmtId="0" fontId="6" fillId="0" borderId="24" xfId="0" applyFont="1" applyFill="1" applyBorder="1" applyAlignment="1">
      <alignment horizontal="left" vertical="center" wrapText="1"/>
    </xf>
    <xf numFmtId="14" fontId="0" fillId="0" borderId="24" xfId="0" applyNumberFormat="1" applyFill="1" applyBorder="1" applyAlignment="1">
      <alignment horizontal="center" vertical="center" wrapText="1"/>
    </xf>
    <xf numFmtId="14" fontId="2" fillId="0" borderId="24" xfId="0" applyNumberFormat="1" applyFont="1" applyFill="1" applyBorder="1" applyAlignment="1">
      <alignment horizontal="center" vertical="center" wrapText="1"/>
    </xf>
    <xf numFmtId="9" fontId="2" fillId="0" borderId="24" xfId="1" applyNumberFormat="1" applyFont="1" applyFill="1" applyBorder="1" applyAlignment="1">
      <alignment horizontal="center" vertical="center" wrapText="1"/>
    </xf>
    <xf numFmtId="9" fontId="0" fillId="0" borderId="24" xfId="1" applyFont="1" applyFill="1" applyBorder="1" applyAlignment="1">
      <alignment horizontal="left" vertical="center" wrapText="1"/>
    </xf>
    <xf numFmtId="9" fontId="0" fillId="0" borderId="24" xfId="0" applyNumberFormat="1" applyFont="1" applyFill="1" applyBorder="1" applyAlignment="1">
      <alignment horizontal="left" vertical="center" wrapText="1"/>
    </xf>
    <xf numFmtId="0" fontId="0" fillId="14" borderId="24" xfId="0" applyFont="1" applyFill="1" applyBorder="1" applyAlignment="1">
      <alignment horizontal="center" vertical="center" wrapText="1"/>
    </xf>
    <xf numFmtId="0" fontId="0" fillId="20" borderId="24" xfId="0" applyFont="1" applyFill="1" applyBorder="1" applyAlignment="1">
      <alignment horizontal="left" vertical="center" wrapText="1"/>
    </xf>
    <xf numFmtId="9" fontId="0" fillId="20" borderId="24" xfId="0" applyNumberFormat="1" applyFont="1" applyFill="1" applyBorder="1" applyAlignment="1">
      <alignment horizontal="left" vertical="center" wrapText="1"/>
    </xf>
    <xf numFmtId="9" fontId="0" fillId="20" borderId="24" xfId="0" applyNumberFormat="1" applyFont="1" applyFill="1" applyBorder="1" applyAlignment="1">
      <alignment horizontal="left" vertical="top" wrapText="1"/>
    </xf>
    <xf numFmtId="9" fontId="65" fillId="24" borderId="21" xfId="1" applyFont="1" applyFill="1" applyBorder="1" applyAlignment="1">
      <alignment horizontal="center" vertical="center" wrapText="1"/>
    </xf>
    <xf numFmtId="9" fontId="65" fillId="24" borderId="24" xfId="1" applyFont="1" applyFill="1" applyBorder="1" applyAlignment="1">
      <alignment horizontal="center" vertical="center" wrapText="1"/>
    </xf>
    <xf numFmtId="9" fontId="65" fillId="24" borderId="12" xfId="1" applyFont="1" applyFill="1" applyBorder="1" applyAlignment="1">
      <alignment horizontal="center" vertical="center" wrapText="1"/>
    </xf>
    <xf numFmtId="0" fontId="47" fillId="3" borderId="24" xfId="0" applyFont="1" applyFill="1" applyBorder="1" applyAlignment="1">
      <alignment horizontal="center" vertical="center" wrapText="1"/>
    </xf>
    <xf numFmtId="0" fontId="3" fillId="2" borderId="24" xfId="0" applyFont="1" applyFill="1" applyBorder="1" applyAlignment="1">
      <alignment horizontal="center" vertical="center"/>
    </xf>
    <xf numFmtId="0" fontId="5" fillId="3" borderId="24" xfId="0" applyFont="1" applyFill="1" applyBorder="1" applyAlignment="1">
      <alignment horizontal="center" vertical="center"/>
    </xf>
    <xf numFmtId="0" fontId="5" fillId="3" borderId="24" xfId="0" applyFont="1" applyFill="1" applyBorder="1" applyAlignment="1">
      <alignment horizontal="center" vertical="center" wrapText="1"/>
    </xf>
    <xf numFmtId="0" fontId="5" fillId="4" borderId="24" xfId="0" applyFont="1" applyFill="1" applyBorder="1" applyAlignment="1">
      <alignment horizontal="center" vertical="center" wrapText="1"/>
    </xf>
    <xf numFmtId="0" fontId="0" fillId="0" borderId="24" xfId="0" applyFont="1" applyFill="1" applyBorder="1" applyAlignment="1">
      <alignment vertical="center" wrapText="1"/>
    </xf>
    <xf numFmtId="0" fontId="0" fillId="30" borderId="24" xfId="0" applyFont="1" applyFill="1" applyBorder="1" applyAlignment="1">
      <alignment vertical="center" wrapText="1"/>
    </xf>
    <xf numFmtId="0" fontId="10" fillId="28" borderId="24" xfId="0" applyFont="1" applyFill="1" applyBorder="1" applyAlignment="1">
      <alignment horizontal="center" vertical="center" wrapText="1"/>
    </xf>
    <xf numFmtId="9" fontId="2" fillId="30" borderId="24" xfId="1" applyNumberFormat="1" applyFont="1" applyFill="1" applyBorder="1" applyAlignment="1">
      <alignment horizontal="left" vertical="center" wrapText="1"/>
    </xf>
    <xf numFmtId="0" fontId="55" fillId="0" borderId="24" xfId="0" applyFont="1" applyFill="1" applyBorder="1" applyAlignment="1">
      <alignment horizontal="center" vertical="center" wrapText="1"/>
    </xf>
    <xf numFmtId="9" fontId="6" fillId="0" borderId="24" xfId="1" applyNumberFormat="1" applyFont="1" applyFill="1" applyBorder="1" applyAlignment="1">
      <alignment horizontal="center" wrapText="1"/>
    </xf>
    <xf numFmtId="0" fontId="55" fillId="30" borderId="24" xfId="0" applyFont="1" applyFill="1" applyBorder="1" applyAlignment="1">
      <alignment horizontal="center" vertical="center" wrapText="1"/>
    </xf>
    <xf numFmtId="164" fontId="2" fillId="30" borderId="24" xfId="1" applyNumberFormat="1" applyFont="1" applyFill="1" applyBorder="1" applyAlignment="1">
      <alignment horizontal="center" vertical="center" wrapText="1"/>
    </xf>
    <xf numFmtId="1" fontId="12" fillId="30" borderId="24" xfId="0" applyNumberFormat="1" applyFont="1" applyFill="1" applyBorder="1" applyAlignment="1">
      <alignment horizontal="center" vertical="center" wrapText="1"/>
    </xf>
    <xf numFmtId="0" fontId="2" fillId="30" borderId="24" xfId="0" applyFont="1" applyFill="1" applyBorder="1" applyAlignment="1">
      <alignment horizontal="center" vertical="top" wrapText="1"/>
    </xf>
    <xf numFmtId="14" fontId="2" fillId="30" borderId="24" xfId="0" applyNumberFormat="1" applyFont="1" applyFill="1" applyBorder="1" applyAlignment="1">
      <alignment horizontal="center" vertical="center" wrapText="1"/>
    </xf>
    <xf numFmtId="0" fontId="2" fillId="0" borderId="24" xfId="0" applyFont="1" applyFill="1" applyBorder="1" applyAlignment="1">
      <alignment horizontal="left" vertical="center" wrapText="1"/>
    </xf>
    <xf numFmtId="0" fontId="6" fillId="30" borderId="24" xfId="0" applyFont="1" applyFill="1" applyBorder="1" applyAlignment="1">
      <alignment horizontal="left" vertical="center" wrapText="1"/>
    </xf>
    <xf numFmtId="1" fontId="2" fillId="0" borderId="24" xfId="1" applyNumberFormat="1" applyFont="1" applyFill="1" applyBorder="1" applyAlignment="1">
      <alignment horizontal="center" vertical="center" wrapText="1"/>
    </xf>
    <xf numFmtId="0" fontId="67" fillId="0" borderId="0" xfId="0" applyFont="1"/>
    <xf numFmtId="0" fontId="13" fillId="30" borderId="24" xfId="0" applyFont="1" applyFill="1" applyBorder="1" applyAlignment="1">
      <alignment horizontal="left" vertical="center" wrapText="1"/>
    </xf>
    <xf numFmtId="0" fontId="13" fillId="20" borderId="24" xfId="0" applyFont="1" applyFill="1" applyBorder="1" applyAlignment="1">
      <alignment horizontal="left" vertical="center" wrapText="1"/>
    </xf>
    <xf numFmtId="0" fontId="5" fillId="8" borderId="53" xfId="0" applyFont="1" applyFill="1" applyBorder="1" applyAlignment="1">
      <alignment horizontal="center" vertical="center" wrapText="1"/>
    </xf>
    <xf numFmtId="0" fontId="5" fillId="8" borderId="10" xfId="0" applyFont="1" applyFill="1" applyBorder="1" applyAlignment="1">
      <alignment horizontal="center" vertical="center" wrapText="1"/>
    </xf>
    <xf numFmtId="0" fontId="2" fillId="23" borderId="24" xfId="0" applyFont="1" applyFill="1" applyBorder="1" applyAlignment="1">
      <alignment horizontal="center" vertical="center" wrapText="1"/>
    </xf>
    <xf numFmtId="9" fontId="2" fillId="23" borderId="24" xfId="0" applyNumberFormat="1" applyFont="1" applyFill="1" applyBorder="1" applyAlignment="1">
      <alignment horizontal="center" vertical="center" wrapText="1"/>
    </xf>
    <xf numFmtId="0" fontId="3" fillId="17" borderId="52" xfId="0" applyFont="1" applyFill="1" applyBorder="1" applyAlignment="1">
      <alignment horizontal="center" vertical="center" wrapText="1"/>
    </xf>
    <xf numFmtId="0" fontId="3" fillId="17" borderId="53" xfId="0" applyFont="1" applyFill="1" applyBorder="1" applyAlignment="1">
      <alignment horizontal="center" vertical="center" wrapText="1"/>
    </xf>
    <xf numFmtId="0" fontId="3" fillId="17" borderId="10" xfId="0" applyFont="1" applyFill="1" applyBorder="1" applyAlignment="1">
      <alignment horizontal="center" vertical="center" wrapText="1"/>
    </xf>
    <xf numFmtId="0" fontId="3" fillId="2" borderId="40" xfId="0" applyFont="1" applyFill="1" applyBorder="1" applyAlignment="1">
      <alignment horizontal="center" vertical="center" wrapText="1"/>
    </xf>
    <xf numFmtId="0" fontId="3" fillId="2" borderId="41" xfId="0" applyFont="1" applyFill="1" applyBorder="1" applyAlignment="1">
      <alignment horizontal="center" vertical="center" wrapText="1"/>
    </xf>
    <xf numFmtId="0" fontId="3" fillId="2" borderId="42" xfId="0" applyFont="1" applyFill="1" applyBorder="1" applyAlignment="1">
      <alignment horizontal="center" vertical="center" wrapText="1"/>
    </xf>
    <xf numFmtId="9" fontId="6" fillId="0" borderId="12" xfId="1" applyFont="1" applyFill="1" applyBorder="1" applyAlignment="1">
      <alignment horizontal="center" vertical="center" wrapText="1"/>
    </xf>
    <xf numFmtId="9" fontId="6" fillId="0" borderId="21" xfId="1" applyFont="1" applyFill="1" applyBorder="1" applyAlignment="1">
      <alignment horizontal="center" vertical="center" wrapText="1"/>
    </xf>
    <xf numFmtId="9" fontId="2" fillId="0" borderId="12" xfId="0" applyNumberFormat="1" applyFont="1" applyFill="1" applyBorder="1" applyAlignment="1">
      <alignment horizontal="center" vertical="center" wrapText="1"/>
    </xf>
    <xf numFmtId="9" fontId="2" fillId="0" borderId="21" xfId="0" applyNumberFormat="1" applyFont="1" applyFill="1" applyBorder="1" applyAlignment="1">
      <alignment horizontal="center" vertical="center" wrapText="1"/>
    </xf>
    <xf numFmtId="9" fontId="2" fillId="0" borderId="57" xfId="0" applyNumberFormat="1" applyFont="1" applyFill="1" applyBorder="1" applyAlignment="1">
      <alignment horizontal="center" vertical="center" wrapText="1"/>
    </xf>
    <xf numFmtId="9" fontId="2" fillId="0" borderId="58" xfId="0" applyNumberFormat="1" applyFont="1" applyFill="1" applyBorder="1" applyAlignment="1">
      <alignment horizontal="center" vertical="center" wrapText="1"/>
    </xf>
    <xf numFmtId="9" fontId="2" fillId="0" borderId="18" xfId="0" applyNumberFormat="1" applyFont="1" applyFill="1" applyBorder="1" applyAlignment="1">
      <alignment horizontal="center" vertical="center" wrapText="1"/>
    </xf>
    <xf numFmtId="0" fontId="2" fillId="0" borderId="18" xfId="0" applyFont="1" applyFill="1" applyBorder="1" applyAlignment="1">
      <alignment horizontal="center" vertical="center" wrapText="1"/>
    </xf>
    <xf numFmtId="0" fontId="2" fillId="0" borderId="38" xfId="0" applyFont="1" applyFill="1" applyBorder="1" applyAlignment="1">
      <alignment horizontal="center" vertical="center" wrapText="1"/>
    </xf>
    <xf numFmtId="0" fontId="7" fillId="3" borderId="12" xfId="0" applyFont="1" applyFill="1" applyBorder="1" applyAlignment="1">
      <alignment horizontal="center" vertical="center" wrapText="1"/>
    </xf>
    <xf numFmtId="0" fontId="7" fillId="3" borderId="21" xfId="0" applyFont="1" applyFill="1" applyBorder="1" applyAlignment="1">
      <alignment horizontal="center" vertical="center" wrapText="1"/>
    </xf>
    <xf numFmtId="0" fontId="6" fillId="0" borderId="12" xfId="0" applyFont="1" applyFill="1" applyBorder="1" applyAlignment="1">
      <alignment horizontal="center" vertical="center" wrapText="1"/>
    </xf>
    <xf numFmtId="0" fontId="6" fillId="0" borderId="21" xfId="0" applyFont="1" applyFill="1" applyBorder="1" applyAlignment="1">
      <alignment horizontal="center" vertical="center" wrapText="1"/>
    </xf>
    <xf numFmtId="1" fontId="6" fillId="0" borderId="12" xfId="1" applyNumberFormat="1" applyFont="1" applyFill="1" applyBorder="1" applyAlignment="1">
      <alignment horizontal="center" vertical="center" wrapText="1"/>
    </xf>
    <xf numFmtId="1" fontId="6" fillId="0" borderId="21" xfId="1" applyNumberFormat="1" applyFont="1" applyFill="1" applyBorder="1" applyAlignment="1">
      <alignment horizontal="center" vertical="center" wrapText="1"/>
    </xf>
    <xf numFmtId="1" fontId="6" fillId="0" borderId="17" xfId="1" applyNumberFormat="1" applyFont="1" applyFill="1" applyBorder="1" applyAlignment="1">
      <alignment horizontal="center" vertical="center" wrapText="1"/>
    </xf>
    <xf numFmtId="9" fontId="6" fillId="0" borderId="17" xfId="1" applyFont="1" applyFill="1" applyBorder="1" applyAlignment="1">
      <alignment horizontal="center" vertical="center" wrapText="1"/>
    </xf>
    <xf numFmtId="9" fontId="6" fillId="0" borderId="24" xfId="1" applyFont="1" applyFill="1" applyBorder="1" applyAlignment="1">
      <alignment horizontal="center" vertical="center" wrapText="1"/>
    </xf>
    <xf numFmtId="9" fontId="2" fillId="0" borderId="24" xfId="1" applyFont="1" applyFill="1" applyBorder="1" applyAlignment="1">
      <alignment horizontal="center" vertical="center" wrapText="1"/>
    </xf>
    <xf numFmtId="9" fontId="2" fillId="0" borderId="55" xfId="1" applyFont="1" applyFill="1" applyBorder="1" applyAlignment="1">
      <alignment horizontal="center" vertical="center" wrapText="1"/>
    </xf>
    <xf numFmtId="9" fontId="2" fillId="0" borderId="13" xfId="1" applyFont="1" applyFill="1" applyBorder="1" applyAlignment="1">
      <alignment horizontal="center" vertical="center" wrapText="1"/>
    </xf>
    <xf numFmtId="9" fontId="2" fillId="0" borderId="18" xfId="1" applyFont="1" applyFill="1" applyBorder="1" applyAlignment="1">
      <alignment horizontal="center" vertical="center" wrapText="1"/>
    </xf>
    <xf numFmtId="9" fontId="2" fillId="0" borderId="28" xfId="1" applyFont="1" applyFill="1" applyBorder="1" applyAlignment="1">
      <alignment horizontal="center" vertical="center" wrapText="1"/>
    </xf>
    <xf numFmtId="9" fontId="2" fillId="0" borderId="38" xfId="1" applyFont="1" applyFill="1" applyBorder="1" applyAlignment="1">
      <alignment horizontal="center" vertical="center" wrapText="1"/>
    </xf>
    <xf numFmtId="0" fontId="7" fillId="3" borderId="28" xfId="0" applyFont="1" applyFill="1" applyBorder="1" applyAlignment="1">
      <alignment horizontal="center" vertical="center" wrapText="1"/>
    </xf>
    <xf numFmtId="0" fontId="7" fillId="3" borderId="38" xfId="0" applyFont="1" applyFill="1" applyBorder="1" applyAlignment="1">
      <alignment horizontal="center" vertical="center" wrapText="1"/>
    </xf>
    <xf numFmtId="0" fontId="7" fillId="3" borderId="29" xfId="0" applyFont="1" applyFill="1" applyBorder="1" applyAlignment="1">
      <alignment horizontal="center" vertical="center" wrapText="1"/>
    </xf>
    <xf numFmtId="0" fontId="6" fillId="0" borderId="17" xfId="0" applyFont="1" applyFill="1" applyBorder="1" applyAlignment="1">
      <alignment horizontal="center" vertical="center" wrapText="1"/>
    </xf>
    <xf numFmtId="9" fontId="6" fillId="0" borderId="15" xfId="1" applyFont="1" applyFill="1" applyBorder="1" applyAlignment="1">
      <alignment horizontal="center" vertical="center" wrapText="1"/>
    </xf>
    <xf numFmtId="9" fontId="6" fillId="0" borderId="20" xfId="1" applyFont="1" applyFill="1" applyBorder="1" applyAlignment="1">
      <alignment horizontal="center" vertical="center" wrapText="1"/>
    </xf>
    <xf numFmtId="0" fontId="7" fillId="3" borderId="13" xfId="0" applyFont="1" applyFill="1" applyBorder="1" applyAlignment="1">
      <alignment horizontal="center" vertical="center" wrapText="1"/>
    </xf>
    <xf numFmtId="0" fontId="7" fillId="3" borderId="18" xfId="0" applyFont="1" applyFill="1" applyBorder="1" applyAlignment="1">
      <alignment horizontal="center" vertical="center" wrapText="1"/>
    </xf>
    <xf numFmtId="0" fontId="7" fillId="3" borderId="16" xfId="0" applyFont="1" applyFill="1" applyBorder="1" applyAlignment="1">
      <alignment horizontal="center" vertical="center" wrapText="1"/>
    </xf>
    <xf numFmtId="0" fontId="6" fillId="0" borderId="14" xfId="0" applyFont="1" applyFill="1" applyBorder="1" applyAlignment="1">
      <alignment horizontal="center" vertical="center" wrapText="1"/>
    </xf>
    <xf numFmtId="0" fontId="6" fillId="0" borderId="19" xfId="0" applyFont="1" applyFill="1" applyBorder="1" applyAlignment="1">
      <alignment horizontal="center" vertical="center" wrapText="1"/>
    </xf>
    <xf numFmtId="0" fontId="6" fillId="0" borderId="22" xfId="0" applyFont="1" applyFill="1" applyBorder="1" applyAlignment="1">
      <alignment horizontal="center" vertical="center" wrapText="1"/>
    </xf>
    <xf numFmtId="9" fontId="6" fillId="0" borderId="23" xfId="1" applyFont="1" applyFill="1" applyBorder="1" applyAlignment="1">
      <alignment horizontal="center" vertical="center" wrapText="1"/>
    </xf>
    <xf numFmtId="10" fontId="2" fillId="0" borderId="13" xfId="0" applyNumberFormat="1" applyFont="1" applyFill="1" applyBorder="1" applyAlignment="1">
      <alignment horizontal="center" vertical="center" wrapText="1"/>
    </xf>
    <xf numFmtId="10" fontId="2" fillId="0" borderId="18" xfId="0" applyNumberFormat="1" applyFont="1" applyFill="1" applyBorder="1" applyAlignment="1">
      <alignment horizontal="center" vertical="center" wrapText="1"/>
    </xf>
    <xf numFmtId="10" fontId="2" fillId="0" borderId="16" xfId="0" applyNumberFormat="1" applyFont="1" applyFill="1" applyBorder="1" applyAlignment="1">
      <alignment horizontal="center" vertical="center" wrapText="1"/>
    </xf>
    <xf numFmtId="9" fontId="2" fillId="0" borderId="13" xfId="0" applyNumberFormat="1" applyFont="1" applyFill="1" applyBorder="1" applyAlignment="1">
      <alignment horizontal="center" vertical="center" wrapText="1"/>
    </xf>
    <xf numFmtId="9" fontId="2" fillId="0" borderId="16" xfId="0" applyNumberFormat="1" applyFont="1" applyFill="1" applyBorder="1" applyAlignment="1">
      <alignment horizontal="center" vertical="center" wrapText="1"/>
    </xf>
    <xf numFmtId="9" fontId="2" fillId="0" borderId="28" xfId="0" applyNumberFormat="1" applyFont="1" applyFill="1" applyBorder="1" applyAlignment="1">
      <alignment horizontal="center" vertical="center" wrapText="1"/>
    </xf>
    <xf numFmtId="9" fontId="2" fillId="0" borderId="38" xfId="0" applyNumberFormat="1" applyFont="1" applyFill="1" applyBorder="1" applyAlignment="1">
      <alignment horizontal="center" vertical="center" wrapText="1"/>
    </xf>
    <xf numFmtId="9" fontId="2" fillId="0" borderId="29" xfId="0" applyNumberFormat="1" applyFont="1" applyFill="1" applyBorder="1" applyAlignment="1">
      <alignment horizontal="center" vertical="center" wrapText="1"/>
    </xf>
    <xf numFmtId="9" fontId="6" fillId="0" borderId="28" xfId="1" applyFont="1" applyFill="1" applyBorder="1" applyAlignment="1">
      <alignment horizontal="center" vertical="center" wrapText="1"/>
    </xf>
    <xf numFmtId="9" fontId="6" fillId="0" borderId="38" xfId="1" applyFont="1" applyFill="1" applyBorder="1" applyAlignment="1">
      <alignment horizontal="center" vertical="center" wrapText="1"/>
    </xf>
    <xf numFmtId="9" fontId="6" fillId="0" borderId="29" xfId="1" applyFont="1" applyFill="1" applyBorder="1" applyAlignment="1">
      <alignment horizontal="center" vertical="center" wrapText="1"/>
    </xf>
    <xf numFmtId="0" fontId="2" fillId="0" borderId="0" xfId="0" applyFont="1" applyAlignment="1">
      <alignment horizontal="left" wrapText="1"/>
    </xf>
    <xf numFmtId="9" fontId="6" fillId="0" borderId="13" xfId="1" applyFont="1" applyFill="1" applyBorder="1" applyAlignment="1">
      <alignment horizontal="center" vertical="center" wrapText="1"/>
    </xf>
    <xf numFmtId="9" fontId="6" fillId="0" borderId="18" xfId="1" applyFont="1" applyFill="1" applyBorder="1" applyAlignment="1">
      <alignment horizontal="center" vertical="center" wrapText="1"/>
    </xf>
    <xf numFmtId="9" fontId="6" fillId="0" borderId="16" xfId="1" applyFont="1" applyFill="1" applyBorder="1" applyAlignment="1">
      <alignment horizontal="center" vertical="center" wrapText="1"/>
    </xf>
    <xf numFmtId="9" fontId="2" fillId="0" borderId="12" xfId="1" applyFont="1" applyFill="1" applyBorder="1" applyAlignment="1">
      <alignment horizontal="center" vertical="center" wrapText="1"/>
    </xf>
    <xf numFmtId="9" fontId="2" fillId="0" borderId="17" xfId="1" applyFont="1" applyFill="1" applyBorder="1" applyAlignment="1">
      <alignment horizontal="center" vertical="center" wrapText="1"/>
    </xf>
    <xf numFmtId="9" fontId="2" fillId="0" borderId="21" xfId="1" applyFont="1" applyFill="1" applyBorder="1" applyAlignment="1">
      <alignment horizontal="center" vertical="center" wrapText="1"/>
    </xf>
    <xf numFmtId="9" fontId="2" fillId="0" borderId="15" xfId="1" applyFont="1" applyFill="1" applyBorder="1" applyAlignment="1">
      <alignment horizontal="center" vertical="center" wrapText="1"/>
    </xf>
    <xf numFmtId="9" fontId="2" fillId="0" borderId="20" xfId="1" applyFont="1" applyFill="1" applyBorder="1" applyAlignment="1">
      <alignment horizontal="center" vertical="center" wrapText="1"/>
    </xf>
    <xf numFmtId="9" fontId="2" fillId="0" borderId="23" xfId="1" applyFont="1" applyFill="1" applyBorder="1" applyAlignment="1">
      <alignment horizontal="center" vertical="center" wrapText="1"/>
    </xf>
    <xf numFmtId="0" fontId="2" fillId="0" borderId="16" xfId="0" applyFont="1" applyFill="1" applyBorder="1" applyAlignment="1">
      <alignment horizontal="center" vertical="center" wrapText="1"/>
    </xf>
    <xf numFmtId="0" fontId="2" fillId="0" borderId="29"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2" fillId="0" borderId="19" xfId="0" applyFont="1" applyFill="1" applyBorder="1" applyAlignment="1">
      <alignment horizontal="center" vertical="center" wrapText="1"/>
    </xf>
    <xf numFmtId="0" fontId="2" fillId="0" borderId="22" xfId="0" applyFont="1" applyFill="1" applyBorder="1" applyAlignment="1">
      <alignment horizontal="center" vertical="center" wrapText="1"/>
    </xf>
    <xf numFmtId="10" fontId="2" fillId="0" borderId="12" xfId="1" applyNumberFormat="1" applyFont="1" applyFill="1" applyBorder="1" applyAlignment="1">
      <alignment horizontal="center" vertical="center" wrapText="1"/>
    </xf>
    <xf numFmtId="10" fontId="2" fillId="0" borderId="17" xfId="1" applyNumberFormat="1" applyFont="1" applyFill="1" applyBorder="1" applyAlignment="1">
      <alignment horizontal="center" vertical="center" wrapText="1"/>
    </xf>
    <xf numFmtId="10" fontId="2" fillId="0" borderId="21" xfId="1" applyNumberFormat="1" applyFont="1" applyFill="1" applyBorder="1" applyAlignment="1">
      <alignment horizontal="center" vertical="center" wrapText="1"/>
    </xf>
    <xf numFmtId="1" fontId="2" fillId="0" borderId="12" xfId="1" applyNumberFormat="1" applyFont="1" applyFill="1" applyBorder="1" applyAlignment="1">
      <alignment horizontal="center" vertical="center" wrapText="1"/>
    </xf>
    <xf numFmtId="1" fontId="2" fillId="0" borderId="17" xfId="1" applyNumberFormat="1" applyFont="1" applyFill="1" applyBorder="1" applyAlignment="1">
      <alignment horizontal="center" vertical="center" wrapText="1"/>
    </xf>
    <xf numFmtId="1" fontId="2" fillId="0" borderId="21" xfId="1" applyNumberFormat="1" applyFont="1" applyFill="1" applyBorder="1" applyAlignment="1">
      <alignment horizontal="center" vertical="center" wrapText="1"/>
    </xf>
    <xf numFmtId="0" fontId="2" fillId="14" borderId="14" xfId="0" applyFont="1" applyFill="1" applyBorder="1" applyAlignment="1">
      <alignment horizontal="center" vertical="center" wrapText="1"/>
    </xf>
    <xf numFmtId="0" fontId="2" fillId="14" borderId="19" xfId="0" applyFont="1" applyFill="1" applyBorder="1" applyAlignment="1">
      <alignment horizontal="center" vertical="center" wrapText="1"/>
    </xf>
    <xf numFmtId="0" fontId="2" fillId="14" borderId="22" xfId="0" applyFont="1" applyFill="1" applyBorder="1" applyAlignment="1">
      <alignment horizontal="center" vertical="center" wrapText="1"/>
    </xf>
    <xf numFmtId="9" fontId="12" fillId="0" borderId="12" xfId="1" applyFont="1" applyFill="1" applyBorder="1" applyAlignment="1">
      <alignment horizontal="center" vertical="center" wrapText="1"/>
    </xf>
    <xf numFmtId="9" fontId="12" fillId="0" borderId="17" xfId="1" applyFont="1" applyFill="1" applyBorder="1" applyAlignment="1">
      <alignment horizontal="center" vertical="center" wrapText="1"/>
    </xf>
    <xf numFmtId="9" fontId="12" fillId="0" borderId="21" xfId="1" applyFont="1" applyFill="1" applyBorder="1" applyAlignment="1">
      <alignment horizontal="center" vertical="center" wrapText="1"/>
    </xf>
    <xf numFmtId="0" fontId="12" fillId="0" borderId="14"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22" xfId="0" applyFont="1" applyFill="1" applyBorder="1" applyAlignment="1">
      <alignment horizontal="center" vertical="center" wrapText="1"/>
    </xf>
    <xf numFmtId="9" fontId="2" fillId="0" borderId="27" xfId="1" applyFont="1" applyFill="1" applyBorder="1" applyAlignment="1">
      <alignment horizontal="center" vertical="center" wrapText="1"/>
    </xf>
    <xf numFmtId="1" fontId="2" fillId="0" borderId="26" xfId="1" applyNumberFormat="1" applyFont="1" applyFill="1" applyBorder="1" applyAlignment="1">
      <alignment horizontal="center" vertical="center" wrapText="1"/>
    </xf>
    <xf numFmtId="9" fontId="2" fillId="0" borderId="26" xfId="1" applyFont="1" applyFill="1" applyBorder="1" applyAlignment="1">
      <alignment horizontal="center" vertical="center" wrapText="1"/>
    </xf>
    <xf numFmtId="9" fontId="12" fillId="0" borderId="26" xfId="1" applyFont="1" applyFill="1" applyBorder="1" applyAlignment="1">
      <alignment horizontal="center" vertical="center" wrapText="1"/>
    </xf>
    <xf numFmtId="0" fontId="12" fillId="0" borderId="25" xfId="0" applyFont="1" applyFill="1" applyBorder="1" applyAlignment="1">
      <alignment horizontal="center" vertical="center" wrapText="1"/>
    </xf>
    <xf numFmtId="0" fontId="20" fillId="0" borderId="19" xfId="0" applyFont="1" applyFill="1" applyBorder="1" applyAlignment="1">
      <alignment horizontal="center" vertical="center" wrapText="1"/>
    </xf>
    <xf numFmtId="0" fontId="20" fillId="0" borderId="22" xfId="0" applyFont="1" applyFill="1" applyBorder="1" applyAlignment="1">
      <alignment horizontal="center" vertical="center" wrapText="1"/>
    </xf>
    <xf numFmtId="10" fontId="2" fillId="0" borderId="26" xfId="1" applyNumberFormat="1" applyFont="1" applyFill="1" applyBorder="1" applyAlignment="1">
      <alignment horizontal="center" vertical="center" wrapText="1"/>
    </xf>
    <xf numFmtId="0" fontId="2" fillId="0" borderId="12" xfId="0" applyFont="1" applyFill="1" applyBorder="1" applyAlignment="1">
      <alignment horizontal="left" vertical="center" wrapText="1"/>
    </xf>
    <xf numFmtId="0" fontId="2" fillId="0" borderId="21" xfId="0" applyFont="1" applyFill="1" applyBorder="1" applyAlignment="1">
      <alignment horizontal="left" vertical="center" wrapText="1"/>
    </xf>
    <xf numFmtId="14" fontId="2" fillId="0" borderId="15" xfId="0" applyNumberFormat="1" applyFont="1" applyFill="1" applyBorder="1" applyAlignment="1">
      <alignment horizontal="left" vertical="center" wrapText="1"/>
    </xf>
    <xf numFmtId="14" fontId="2" fillId="0" borderId="23" xfId="0" applyNumberFormat="1" applyFont="1" applyFill="1" applyBorder="1" applyAlignment="1">
      <alignment horizontal="left" vertical="center" wrapText="1"/>
    </xf>
    <xf numFmtId="0" fontId="2" fillId="0" borderId="13" xfId="0" applyFont="1" applyFill="1" applyBorder="1" applyAlignment="1">
      <alignment horizontal="center" vertical="center" wrapText="1"/>
    </xf>
    <xf numFmtId="0" fontId="2" fillId="0" borderId="28"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2" fillId="0" borderId="14" xfId="0" applyFont="1" applyFill="1" applyBorder="1" applyAlignment="1">
      <alignment vertical="center" wrapText="1"/>
    </xf>
    <xf numFmtId="0" fontId="2" fillId="0" borderId="22" xfId="0" applyFont="1" applyFill="1" applyBorder="1" applyAlignment="1">
      <alignment vertical="center" wrapText="1"/>
    </xf>
    <xf numFmtId="0" fontId="2" fillId="0" borderId="12" xfId="0" applyFont="1" applyFill="1" applyBorder="1" applyAlignment="1">
      <alignment horizontal="center" vertical="center" wrapText="1"/>
    </xf>
    <xf numFmtId="0" fontId="2" fillId="0" borderId="21" xfId="0" applyFont="1" applyFill="1" applyBorder="1" applyAlignment="1">
      <alignment horizontal="center" vertical="center" wrapText="1"/>
    </xf>
    <xf numFmtId="9" fontId="2" fillId="0" borderId="29" xfId="1" applyFont="1" applyFill="1" applyBorder="1" applyAlignment="1">
      <alignment horizontal="center" vertical="center" wrapText="1"/>
    </xf>
    <xf numFmtId="0" fontId="2" fillId="0" borderId="12" xfId="0" applyFont="1" applyFill="1" applyBorder="1" applyAlignment="1">
      <alignment vertical="center" wrapText="1"/>
    </xf>
    <xf numFmtId="0" fontId="2" fillId="0" borderId="17" xfId="0" applyFont="1" applyFill="1" applyBorder="1" applyAlignment="1">
      <alignment vertical="center" wrapText="1"/>
    </xf>
    <xf numFmtId="0" fontId="2" fillId="0" borderId="21" xfId="0" applyFont="1" applyFill="1" applyBorder="1" applyAlignment="1">
      <alignment vertical="center" wrapText="1"/>
    </xf>
    <xf numFmtId="0" fontId="17" fillId="0" borderId="12" xfId="0" applyFont="1" applyFill="1" applyBorder="1" applyAlignment="1">
      <alignment horizontal="left" vertical="center" wrapText="1"/>
    </xf>
    <xf numFmtId="0" fontId="17" fillId="0" borderId="17" xfId="0" applyFont="1" applyFill="1" applyBorder="1" applyAlignment="1">
      <alignment horizontal="left" vertical="center" wrapText="1"/>
    </xf>
    <xf numFmtId="0" fontId="17" fillId="0" borderId="21" xfId="0" applyFont="1" applyFill="1" applyBorder="1" applyAlignment="1">
      <alignment horizontal="left" vertical="center" wrapText="1"/>
    </xf>
    <xf numFmtId="9" fontId="2" fillId="0" borderId="12" xfId="1" applyFont="1" applyFill="1" applyBorder="1" applyAlignment="1">
      <alignment horizontal="left" vertical="center" wrapText="1"/>
    </xf>
    <xf numFmtId="9" fontId="2" fillId="0" borderId="21" xfId="1" applyFont="1" applyFill="1" applyBorder="1" applyAlignment="1">
      <alignment horizontal="left" vertical="center" wrapText="1"/>
    </xf>
    <xf numFmtId="9" fontId="2" fillId="0" borderId="16" xfId="1" applyFont="1" applyFill="1" applyBorder="1" applyAlignment="1">
      <alignment horizontal="center" vertical="center" wrapText="1"/>
    </xf>
    <xf numFmtId="0" fontId="18" fillId="0" borderId="36" xfId="0" applyFont="1" applyFill="1" applyBorder="1" applyAlignment="1">
      <alignment vertical="center" wrapText="1"/>
    </xf>
    <xf numFmtId="0" fontId="18" fillId="0" borderId="37" xfId="0" applyFont="1" applyFill="1" applyBorder="1" applyAlignment="1">
      <alignment vertical="center" wrapText="1"/>
    </xf>
    <xf numFmtId="0" fontId="2" fillId="0" borderId="12" xfId="1" applyNumberFormat="1" applyFont="1" applyFill="1" applyBorder="1" applyAlignment="1">
      <alignment horizontal="center" vertical="center" wrapText="1"/>
    </xf>
    <xf numFmtId="0" fontId="2" fillId="0" borderId="21" xfId="1" applyNumberFormat="1" applyFont="1" applyFill="1" applyBorder="1" applyAlignment="1">
      <alignment horizontal="center" vertical="center" wrapText="1"/>
    </xf>
    <xf numFmtId="1" fontId="12" fillId="0" borderId="12" xfId="1" applyNumberFormat="1" applyFont="1" applyFill="1" applyBorder="1" applyAlignment="1">
      <alignment horizontal="center" vertical="center" wrapText="1"/>
    </xf>
    <xf numFmtId="1" fontId="12" fillId="0" borderId="17" xfId="1" applyNumberFormat="1" applyFont="1" applyFill="1" applyBorder="1" applyAlignment="1">
      <alignment horizontal="center" vertical="center" wrapText="1"/>
    </xf>
    <xf numFmtId="1" fontId="12" fillId="0" borderId="21" xfId="1" applyNumberFormat="1" applyFont="1" applyFill="1" applyBorder="1" applyAlignment="1">
      <alignment horizontal="center" vertical="center" wrapText="1"/>
    </xf>
    <xf numFmtId="9" fontId="2" fillId="0" borderId="17" xfId="1" applyFont="1" applyFill="1" applyBorder="1" applyAlignment="1">
      <alignment horizontal="left" vertical="center" wrapText="1"/>
    </xf>
    <xf numFmtId="9" fontId="2" fillId="0" borderId="15" xfId="1" applyFont="1" applyFill="1" applyBorder="1" applyAlignment="1">
      <alignment horizontal="left" vertical="center" wrapText="1"/>
    </xf>
    <xf numFmtId="9" fontId="2" fillId="0" borderId="20" xfId="1" applyFont="1" applyFill="1" applyBorder="1" applyAlignment="1">
      <alignment horizontal="left" vertical="center" wrapText="1"/>
    </xf>
    <xf numFmtId="9" fontId="2" fillId="0" borderId="23" xfId="1" applyFont="1" applyFill="1" applyBorder="1" applyAlignment="1">
      <alignment horizontal="left" vertical="center" wrapText="1"/>
    </xf>
    <xf numFmtId="0" fontId="16" fillId="3" borderId="13"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16" fillId="3" borderId="16" xfId="0" applyFont="1" applyFill="1" applyBorder="1" applyAlignment="1">
      <alignment horizontal="center" vertical="center" wrapText="1"/>
    </xf>
    <xf numFmtId="0" fontId="17" fillId="0" borderId="14" xfId="0" applyFont="1" applyFill="1" applyBorder="1" applyAlignment="1">
      <alignment horizontal="left" vertical="center" wrapText="1"/>
    </xf>
    <xf numFmtId="0" fontId="17" fillId="0" borderId="19" xfId="0" applyFont="1" applyFill="1" applyBorder="1" applyAlignment="1">
      <alignment horizontal="left" vertical="center" wrapText="1"/>
    </xf>
    <xf numFmtId="0" fontId="17" fillId="0" borderId="22" xfId="0" applyFont="1" applyFill="1" applyBorder="1" applyAlignment="1">
      <alignment horizontal="left" vertical="center" wrapText="1"/>
    </xf>
    <xf numFmtId="2" fontId="2" fillId="0" borderId="38" xfId="0" applyNumberFormat="1" applyFont="1" applyFill="1" applyBorder="1" applyAlignment="1">
      <alignment horizontal="center" vertical="center" wrapText="1"/>
    </xf>
    <xf numFmtId="2" fontId="2" fillId="0" borderId="29" xfId="0" applyNumberFormat="1" applyFont="1" applyFill="1" applyBorder="1" applyAlignment="1">
      <alignment horizontal="center" vertical="center" wrapText="1"/>
    </xf>
    <xf numFmtId="0" fontId="2" fillId="0" borderId="14" xfId="0" applyFont="1" applyFill="1" applyBorder="1" applyAlignment="1">
      <alignment horizontal="left" vertical="center" wrapText="1"/>
    </xf>
    <xf numFmtId="0" fontId="2" fillId="0" borderId="19" xfId="0" applyFont="1" applyFill="1" applyBorder="1" applyAlignment="1">
      <alignment horizontal="left" vertical="center" wrapText="1"/>
    </xf>
    <xf numFmtId="0" fontId="2" fillId="0" borderId="22" xfId="0" applyFont="1" applyFill="1" applyBorder="1" applyAlignment="1">
      <alignment horizontal="left" vertical="center" wrapText="1"/>
    </xf>
    <xf numFmtId="0" fontId="2" fillId="0" borderId="17" xfId="0" applyFont="1" applyFill="1" applyBorder="1" applyAlignment="1">
      <alignment horizontal="center" vertical="center" wrapText="1"/>
    </xf>
    <xf numFmtId="0" fontId="2" fillId="0" borderId="17" xfId="0" applyFont="1" applyFill="1" applyBorder="1" applyAlignment="1">
      <alignment horizontal="left" vertical="center" wrapText="1"/>
    </xf>
    <xf numFmtId="2" fontId="2" fillId="0" borderId="18" xfId="0" applyNumberFormat="1" applyFont="1" applyFill="1" applyBorder="1" applyAlignment="1">
      <alignment horizontal="center" vertical="center" wrapText="1"/>
    </xf>
    <xf numFmtId="2" fontId="2" fillId="0" borderId="16" xfId="0" applyNumberFormat="1" applyFont="1" applyFill="1" applyBorder="1" applyAlignment="1">
      <alignment horizontal="center" vertical="center" wrapText="1"/>
    </xf>
    <xf numFmtId="0" fontId="2" fillId="0" borderId="19" xfId="0" applyFont="1" applyFill="1" applyBorder="1" applyAlignment="1">
      <alignment vertical="center" wrapText="1"/>
    </xf>
    <xf numFmtId="164" fontId="2" fillId="0" borderId="13" xfId="0" applyNumberFormat="1" applyFont="1" applyFill="1" applyBorder="1" applyAlignment="1">
      <alignment horizontal="center" vertical="center" wrapText="1"/>
    </xf>
    <xf numFmtId="164" fontId="2" fillId="0" borderId="14" xfId="1" applyNumberFormat="1" applyFont="1" applyFill="1" applyBorder="1" applyAlignment="1">
      <alignment horizontal="left" vertical="center" wrapText="1"/>
    </xf>
    <xf numFmtId="164" fontId="2" fillId="0" borderId="22" xfId="1" applyNumberFormat="1" applyFont="1" applyFill="1" applyBorder="1" applyAlignment="1">
      <alignment horizontal="left" vertical="center" wrapText="1"/>
    </xf>
    <xf numFmtId="0" fontId="2" fillId="0" borderId="26" xfId="0" applyFont="1" applyFill="1" applyBorder="1" applyAlignment="1">
      <alignment horizontal="left" vertical="center" wrapText="1"/>
    </xf>
    <xf numFmtId="0" fontId="2" fillId="0" borderId="25" xfId="0" applyFont="1" applyFill="1" applyBorder="1" applyAlignment="1">
      <alignment vertical="center" wrapText="1"/>
    </xf>
    <xf numFmtId="0" fontId="6" fillId="0" borderId="30" xfId="0" applyFont="1" applyFill="1" applyBorder="1" applyAlignment="1">
      <alignment horizontal="center" vertical="center" wrapText="1"/>
    </xf>
    <xf numFmtId="9" fontId="6" fillId="0" borderId="31" xfId="1" applyFont="1" applyFill="1" applyBorder="1" applyAlignment="1">
      <alignment horizontal="center" vertical="center" wrapText="1"/>
    </xf>
    <xf numFmtId="1" fontId="6" fillId="0" borderId="31" xfId="1" applyNumberFormat="1" applyFont="1" applyFill="1" applyBorder="1" applyAlignment="1">
      <alignment horizontal="center" vertical="center" wrapText="1"/>
    </xf>
    <xf numFmtId="9" fontId="13" fillId="0" borderId="12" xfId="1" applyFont="1" applyFill="1" applyBorder="1" applyAlignment="1">
      <alignment horizontal="center" vertical="center" wrapText="1"/>
    </xf>
    <xf numFmtId="9" fontId="13" fillId="0" borderId="17" xfId="1" applyFont="1" applyFill="1" applyBorder="1" applyAlignment="1">
      <alignment horizontal="center" vertical="center" wrapText="1"/>
    </xf>
    <xf numFmtId="9" fontId="13" fillId="0" borderId="21" xfId="1"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0" borderId="19" xfId="0" applyFont="1" applyFill="1" applyBorder="1" applyAlignment="1">
      <alignment horizontal="center" vertical="center" wrapText="1"/>
    </xf>
    <xf numFmtId="0" fontId="13" fillId="0" borderId="22" xfId="0" applyFont="1" applyFill="1" applyBorder="1" applyAlignment="1">
      <alignment horizontal="center" vertical="center" wrapText="1"/>
    </xf>
    <xf numFmtId="0" fontId="6" fillId="0" borderId="31" xfId="0" applyFont="1" applyFill="1" applyBorder="1" applyAlignment="1">
      <alignment horizontal="center" vertical="center" wrapText="1"/>
    </xf>
    <xf numFmtId="9" fontId="6" fillId="0" borderId="32" xfId="1" applyFont="1" applyFill="1" applyBorder="1" applyAlignment="1">
      <alignment horizontal="center" vertical="center" wrapText="1"/>
    </xf>
    <xf numFmtId="164" fontId="46" fillId="20" borderId="12" xfId="1" applyNumberFormat="1" applyFont="1" applyFill="1" applyBorder="1" applyAlignment="1">
      <alignment horizontal="center" vertical="center" wrapText="1"/>
    </xf>
    <xf numFmtId="164" fontId="46" fillId="20" borderId="17" xfId="1" applyNumberFormat="1" applyFont="1" applyFill="1" applyBorder="1" applyAlignment="1">
      <alignment horizontal="center" vertical="center" wrapText="1"/>
    </xf>
    <xf numFmtId="164" fontId="46" fillId="20" borderId="21" xfId="1" applyNumberFormat="1" applyFont="1" applyFill="1" applyBorder="1" applyAlignment="1">
      <alignment horizontal="center" vertical="center" wrapText="1"/>
    </xf>
    <xf numFmtId="0" fontId="46" fillId="20" borderId="12" xfId="0" applyFont="1" applyFill="1" applyBorder="1" applyAlignment="1">
      <alignment horizontal="center" vertical="center" wrapText="1"/>
    </xf>
    <xf numFmtId="0" fontId="46" fillId="20" borderId="17" xfId="0" applyFont="1" applyFill="1" applyBorder="1" applyAlignment="1">
      <alignment horizontal="center" vertical="center" wrapText="1"/>
    </xf>
    <xf numFmtId="0" fontId="46" fillId="20" borderId="21" xfId="0" applyFont="1" applyFill="1" applyBorder="1" applyAlignment="1">
      <alignment horizontal="center" vertical="center" wrapText="1"/>
    </xf>
    <xf numFmtId="9" fontId="46" fillId="20" borderId="15" xfId="1" applyFont="1" applyFill="1" applyBorder="1" applyAlignment="1">
      <alignment horizontal="center" vertical="center" wrapText="1"/>
    </xf>
    <xf numFmtId="9" fontId="46" fillId="20" borderId="20" xfId="1" applyFont="1" applyFill="1" applyBorder="1" applyAlignment="1">
      <alignment horizontal="center" vertical="center" wrapText="1"/>
    </xf>
    <xf numFmtId="9" fontId="46" fillId="20" borderId="23" xfId="1" applyFont="1" applyFill="1" applyBorder="1" applyAlignment="1">
      <alignment horizontal="center" vertical="center" wrapText="1"/>
    </xf>
    <xf numFmtId="9" fontId="44" fillId="20" borderId="13" xfId="0" applyNumberFormat="1" applyFont="1" applyFill="1" applyBorder="1" applyAlignment="1">
      <alignment horizontal="center" vertical="center" wrapText="1"/>
    </xf>
    <xf numFmtId="9" fontId="44" fillId="20" borderId="18" xfId="0" applyNumberFormat="1" applyFont="1" applyFill="1" applyBorder="1" applyAlignment="1">
      <alignment horizontal="center" vertical="center" wrapText="1"/>
    </xf>
    <xf numFmtId="9" fontId="44" fillId="20" borderId="16" xfId="0" applyNumberFormat="1" applyFont="1" applyFill="1" applyBorder="1" applyAlignment="1">
      <alignment horizontal="center" vertical="center" wrapText="1"/>
    </xf>
    <xf numFmtId="9" fontId="44" fillId="0" borderId="13" xfId="0" applyNumberFormat="1" applyFont="1" applyFill="1" applyBorder="1" applyAlignment="1">
      <alignment horizontal="center" vertical="center" wrapText="1"/>
    </xf>
    <xf numFmtId="9" fontId="44" fillId="0" borderId="18" xfId="0" applyNumberFormat="1" applyFont="1" applyFill="1" applyBorder="1" applyAlignment="1">
      <alignment horizontal="center" vertical="center" wrapText="1"/>
    </xf>
    <xf numFmtId="9" fontId="44" fillId="0" borderId="16" xfId="0" applyNumberFormat="1" applyFont="1" applyFill="1" applyBorder="1" applyAlignment="1">
      <alignment horizontal="center" vertical="center" wrapText="1"/>
    </xf>
    <xf numFmtId="0" fontId="44" fillId="20" borderId="13" xfId="0" applyFont="1" applyFill="1" applyBorder="1" applyAlignment="1">
      <alignment horizontal="center" vertical="center" wrapText="1"/>
    </xf>
    <xf numFmtId="0" fontId="44" fillId="20" borderId="18" xfId="0" applyFont="1" applyFill="1" applyBorder="1" applyAlignment="1">
      <alignment horizontal="center" vertical="center" wrapText="1"/>
    </xf>
    <xf numFmtId="0" fontId="44" fillId="20" borderId="16" xfId="0" applyFont="1" applyFill="1" applyBorder="1" applyAlignment="1">
      <alignment horizontal="center" vertical="center" wrapText="1"/>
    </xf>
    <xf numFmtId="9" fontId="44" fillId="0" borderId="13" xfId="0" applyNumberFormat="1" applyFont="1" applyBorder="1" applyAlignment="1">
      <alignment horizontal="center" vertical="center" wrapText="1"/>
    </xf>
    <xf numFmtId="0" fontId="44" fillId="0" borderId="18" xfId="0" applyFont="1" applyBorder="1" applyAlignment="1">
      <alignment horizontal="center" vertical="center" wrapText="1"/>
    </xf>
    <xf numFmtId="0" fontId="44" fillId="0" borderId="16" xfId="0" applyFont="1" applyBorder="1" applyAlignment="1">
      <alignment horizontal="center" vertical="center" wrapText="1"/>
    </xf>
    <xf numFmtId="1" fontId="46" fillId="20" borderId="12" xfId="1" applyNumberFormat="1" applyFont="1" applyFill="1" applyBorder="1" applyAlignment="1">
      <alignment horizontal="center" vertical="center" wrapText="1"/>
    </xf>
    <xf numFmtId="1" fontId="46" fillId="20" borderId="17" xfId="1" applyNumberFormat="1" applyFont="1" applyFill="1" applyBorder="1" applyAlignment="1">
      <alignment horizontal="center" vertical="center" wrapText="1"/>
    </xf>
    <xf numFmtId="1" fontId="46" fillId="20" borderId="21" xfId="1" applyNumberFormat="1" applyFont="1" applyFill="1" applyBorder="1" applyAlignment="1">
      <alignment horizontal="center" vertical="center" wrapText="1"/>
    </xf>
    <xf numFmtId="9" fontId="46" fillId="20" borderId="12" xfId="1" applyFont="1" applyFill="1" applyBorder="1" applyAlignment="1">
      <alignment horizontal="center" vertical="center" wrapText="1"/>
    </xf>
    <xf numFmtId="9" fontId="46" fillId="20" borderId="17" xfId="1" applyFont="1" applyFill="1" applyBorder="1" applyAlignment="1">
      <alignment horizontal="center" vertical="center" wrapText="1"/>
    </xf>
    <xf numFmtId="9" fontId="46" fillId="20" borderId="21" xfId="1" applyFont="1" applyFill="1" applyBorder="1" applyAlignment="1">
      <alignment horizontal="center" vertical="center" wrapText="1"/>
    </xf>
    <xf numFmtId="0" fontId="44" fillId="20" borderId="12" xfId="0" applyFont="1" applyFill="1" applyBorder="1" applyAlignment="1">
      <alignment horizontal="center" vertical="center" wrapText="1"/>
    </xf>
    <xf numFmtId="0" fontId="44" fillId="20" borderId="17" xfId="0" applyFont="1" applyFill="1" applyBorder="1" applyAlignment="1">
      <alignment horizontal="center" vertical="center" wrapText="1"/>
    </xf>
    <xf numFmtId="0" fontId="44" fillId="20" borderId="21" xfId="0" applyFont="1" applyFill="1" applyBorder="1" applyAlignment="1">
      <alignment horizontal="center" vertical="center" wrapText="1"/>
    </xf>
    <xf numFmtId="0" fontId="44" fillId="0" borderId="13" xfId="0" applyFont="1" applyBorder="1" applyAlignment="1">
      <alignment horizontal="center" vertical="center" wrapText="1"/>
    </xf>
    <xf numFmtId="0" fontId="47" fillId="3" borderId="13" xfId="0" applyFont="1" applyFill="1" applyBorder="1" applyAlignment="1">
      <alignment horizontal="center" vertical="center" wrapText="1"/>
    </xf>
    <xf numFmtId="0" fontId="47" fillId="3" borderId="18" xfId="0" applyFont="1" applyFill="1" applyBorder="1" applyAlignment="1">
      <alignment horizontal="center" vertical="center" wrapText="1"/>
    </xf>
    <xf numFmtId="0" fontId="47" fillId="3" borderId="16" xfId="0" applyFont="1" applyFill="1" applyBorder="1" applyAlignment="1">
      <alignment horizontal="center" vertical="center" wrapText="1"/>
    </xf>
    <xf numFmtId="0" fontId="46" fillId="0" borderId="14" xfId="0" applyFont="1" applyFill="1" applyBorder="1" applyAlignment="1">
      <alignment horizontal="center" vertical="center" wrapText="1"/>
    </xf>
    <xf numFmtId="0" fontId="46" fillId="0" borderId="19" xfId="0" applyFont="1" applyFill="1" applyBorder="1" applyAlignment="1">
      <alignment horizontal="center" vertical="center" wrapText="1"/>
    </xf>
    <xf numFmtId="0" fontId="46" fillId="0" borderId="22" xfId="0" applyFont="1" applyFill="1" applyBorder="1" applyAlignment="1">
      <alignment horizontal="center" vertical="center" wrapText="1"/>
    </xf>
    <xf numFmtId="0" fontId="2" fillId="0" borderId="24" xfId="0" applyFont="1" applyFill="1" applyBorder="1" applyAlignment="1">
      <alignment horizontal="center" vertical="center" wrapText="1"/>
    </xf>
    <xf numFmtId="9" fontId="6" fillId="0" borderId="55" xfId="1" applyFont="1" applyFill="1" applyBorder="1" applyAlignment="1">
      <alignment horizontal="center" vertical="center" wrapText="1"/>
    </xf>
    <xf numFmtId="9" fontId="6" fillId="0" borderId="57" xfId="1" applyFont="1" applyFill="1" applyBorder="1" applyAlignment="1">
      <alignment horizontal="center" vertical="center" wrapText="1"/>
    </xf>
    <xf numFmtId="9" fontId="6" fillId="0" borderId="56" xfId="1" applyFont="1" applyFill="1" applyBorder="1" applyAlignment="1">
      <alignment horizontal="center" vertical="center" wrapText="1"/>
    </xf>
    <xf numFmtId="9" fontId="6" fillId="0" borderId="58" xfId="1" applyFont="1" applyFill="1" applyBorder="1" applyAlignment="1">
      <alignment horizontal="center" vertical="center" wrapText="1"/>
    </xf>
    <xf numFmtId="10" fontId="2" fillId="0" borderId="24" xfId="0" applyNumberFormat="1" applyFont="1" applyFill="1" applyBorder="1" applyAlignment="1">
      <alignment horizontal="center" vertical="center"/>
    </xf>
    <xf numFmtId="1" fontId="6" fillId="0" borderId="24" xfId="1" applyNumberFormat="1" applyFont="1" applyFill="1" applyBorder="1" applyAlignment="1">
      <alignment horizontal="center" vertical="center" wrapText="1"/>
    </xf>
    <xf numFmtId="10" fontId="2" fillId="0" borderId="12" xfId="0" applyNumberFormat="1" applyFont="1" applyFill="1" applyBorder="1" applyAlignment="1">
      <alignment horizontal="center" vertical="center"/>
    </xf>
    <xf numFmtId="10" fontId="2" fillId="0" borderId="17" xfId="0" applyNumberFormat="1" applyFont="1" applyFill="1" applyBorder="1" applyAlignment="1">
      <alignment horizontal="center" vertical="center"/>
    </xf>
    <xf numFmtId="10" fontId="2" fillId="0" borderId="21" xfId="0" applyNumberFormat="1" applyFont="1" applyFill="1" applyBorder="1" applyAlignment="1">
      <alignment horizontal="center" vertical="center"/>
    </xf>
    <xf numFmtId="9" fontId="2" fillId="0" borderId="57" xfId="1" applyFont="1" applyFill="1" applyBorder="1" applyAlignment="1">
      <alignment horizontal="center" vertical="center" wrapText="1"/>
    </xf>
    <xf numFmtId="9" fontId="2" fillId="0" borderId="56" xfId="1" applyFont="1" applyFill="1" applyBorder="1" applyAlignment="1">
      <alignment horizontal="center" vertical="center" wrapText="1"/>
    </xf>
    <xf numFmtId="9" fontId="2" fillId="0" borderId="58" xfId="1" applyFont="1" applyFill="1" applyBorder="1" applyAlignment="1">
      <alignment horizontal="center" vertical="center" wrapText="1"/>
    </xf>
    <xf numFmtId="10" fontId="2" fillId="0" borderId="12" xfId="0" applyNumberFormat="1" applyFont="1" applyFill="1" applyBorder="1" applyAlignment="1">
      <alignment horizontal="center" vertical="center" wrapText="1"/>
    </xf>
    <xf numFmtId="10" fontId="2" fillId="0" borderId="17" xfId="0" applyNumberFormat="1" applyFont="1" applyFill="1" applyBorder="1" applyAlignment="1">
      <alignment horizontal="center" vertical="center" wrapText="1"/>
    </xf>
    <xf numFmtId="10" fontId="2" fillId="0" borderId="21" xfId="0" applyNumberFormat="1" applyFont="1" applyFill="1" applyBorder="1" applyAlignment="1">
      <alignment horizontal="center" vertical="center" wrapText="1"/>
    </xf>
    <xf numFmtId="9" fontId="2" fillId="0" borderId="59" xfId="1" applyFont="1" applyFill="1" applyBorder="1" applyAlignment="1">
      <alignment horizontal="center" vertical="center" wrapText="1"/>
    </xf>
    <xf numFmtId="1" fontId="6" fillId="0" borderId="26" xfId="1" applyNumberFormat="1" applyFont="1" applyFill="1" applyBorder="1" applyAlignment="1">
      <alignment horizontal="center" vertical="center" wrapText="1"/>
    </xf>
    <xf numFmtId="9" fontId="6" fillId="0" borderId="26" xfId="1" applyFont="1" applyFill="1" applyBorder="1" applyAlignment="1">
      <alignment horizontal="center" vertical="center" wrapText="1"/>
    </xf>
    <xf numFmtId="9" fontId="6" fillId="0" borderId="27" xfId="1" applyFont="1" applyFill="1" applyBorder="1" applyAlignment="1">
      <alignment horizontal="center" vertical="center" wrapText="1"/>
    </xf>
    <xf numFmtId="0" fontId="6" fillId="0" borderId="25" xfId="0" applyFont="1" applyFill="1" applyBorder="1" applyAlignment="1">
      <alignment horizontal="center" vertical="center" wrapText="1"/>
    </xf>
    <xf numFmtId="9" fontId="2" fillId="0" borderId="24" xfId="0" applyNumberFormat="1" applyFont="1" applyFill="1" applyBorder="1" applyAlignment="1">
      <alignment horizontal="center" vertical="center" wrapText="1"/>
    </xf>
    <xf numFmtId="9" fontId="2" fillId="0" borderId="55" xfId="0" applyNumberFormat="1" applyFont="1" applyFill="1" applyBorder="1" applyAlignment="1">
      <alignment horizontal="center" vertical="center" wrapText="1"/>
    </xf>
    <xf numFmtId="0" fontId="7" fillId="3" borderId="24" xfId="0" applyFont="1" applyFill="1" applyBorder="1" applyAlignment="1">
      <alignment horizontal="center" vertical="center" wrapText="1"/>
    </xf>
    <xf numFmtId="0" fontId="6" fillId="0" borderId="24" xfId="0" applyFont="1" applyFill="1" applyBorder="1" applyAlignment="1">
      <alignment horizontal="center" vertical="center" wrapText="1"/>
    </xf>
    <xf numFmtId="0" fontId="2" fillId="0" borderId="55" xfId="0" applyFont="1" applyFill="1" applyBorder="1" applyAlignment="1">
      <alignment horizontal="center" vertical="center" wrapText="1"/>
    </xf>
    <xf numFmtId="0" fontId="6" fillId="14" borderId="24" xfId="0" applyFont="1" applyFill="1" applyBorder="1" applyAlignment="1">
      <alignment horizontal="center" vertical="center" wrapText="1"/>
    </xf>
    <xf numFmtId="10" fontId="6" fillId="0" borderId="26" xfId="1" applyNumberFormat="1" applyFont="1" applyFill="1" applyBorder="1" applyAlignment="1">
      <alignment horizontal="center" vertical="center" wrapText="1"/>
    </xf>
    <xf numFmtId="10" fontId="6" fillId="0" borderId="24" xfId="1" applyNumberFormat="1" applyFont="1" applyFill="1" applyBorder="1" applyAlignment="1">
      <alignment horizontal="center" vertical="center" wrapText="1"/>
    </xf>
    <xf numFmtId="14" fontId="8" fillId="0" borderId="14" xfId="0" applyNumberFormat="1" applyFont="1" applyFill="1" applyBorder="1" applyAlignment="1">
      <alignment horizontal="center" vertical="center" wrapText="1"/>
    </xf>
    <xf numFmtId="14" fontId="8" fillId="0" borderId="19" xfId="0" applyNumberFormat="1" applyFont="1" applyFill="1" applyBorder="1" applyAlignment="1">
      <alignment horizontal="center" vertical="center" wrapText="1"/>
    </xf>
    <xf numFmtId="14" fontId="8" fillId="0" borderId="22" xfId="0" applyNumberFormat="1" applyFont="1" applyFill="1" applyBorder="1" applyAlignment="1">
      <alignment horizontal="center" vertical="center" wrapText="1"/>
    </xf>
    <xf numFmtId="14" fontId="8" fillId="0" borderId="12" xfId="0" applyNumberFormat="1" applyFont="1" applyFill="1" applyBorder="1" applyAlignment="1">
      <alignment horizontal="center" vertical="center" wrapText="1"/>
    </xf>
    <xf numFmtId="14" fontId="8" fillId="0" borderId="17" xfId="0" applyNumberFormat="1" applyFont="1" applyFill="1" applyBorder="1" applyAlignment="1">
      <alignment horizontal="center" vertical="center" wrapText="1"/>
    </xf>
    <xf numFmtId="14" fontId="8" fillId="0" borderId="21" xfId="0" applyNumberFormat="1" applyFont="1" applyFill="1" applyBorder="1" applyAlignment="1">
      <alignment horizontal="center" vertical="center" wrapText="1"/>
    </xf>
    <xf numFmtId="0" fontId="2" fillId="23" borderId="12" xfId="0" applyFont="1" applyFill="1" applyBorder="1" applyAlignment="1">
      <alignment horizontal="center" vertical="center" wrapText="1"/>
    </xf>
    <xf numFmtId="0" fontId="2" fillId="23" borderId="17" xfId="0" applyFont="1" applyFill="1" applyBorder="1" applyAlignment="1">
      <alignment horizontal="center" vertical="center" wrapText="1"/>
    </xf>
    <xf numFmtId="0" fontId="2" fillId="23" borderId="21" xfId="0" applyFont="1" applyFill="1" applyBorder="1" applyAlignment="1">
      <alignment horizontal="center" vertical="center" wrapText="1"/>
    </xf>
    <xf numFmtId="9" fontId="8" fillId="0" borderId="12" xfId="1" applyFont="1" applyFill="1" applyBorder="1" applyAlignment="1">
      <alignment horizontal="center" vertical="center" wrapText="1"/>
    </xf>
    <xf numFmtId="9" fontId="8" fillId="0" borderId="17" xfId="1" applyFont="1" applyFill="1" applyBorder="1" applyAlignment="1">
      <alignment horizontal="center" vertical="center" wrapText="1"/>
    </xf>
    <xf numFmtId="9" fontId="8" fillId="0" borderId="21" xfId="1" applyFont="1" applyFill="1" applyBorder="1" applyAlignment="1">
      <alignment horizontal="center" vertical="center" wrapText="1"/>
    </xf>
    <xf numFmtId="0" fontId="0" fillId="0" borderId="24" xfId="0" applyBorder="1" applyAlignment="1">
      <alignment horizontal="center" vertical="center" wrapText="1"/>
    </xf>
    <xf numFmtId="0" fontId="0" fillId="0" borderId="13" xfId="0" applyBorder="1" applyAlignment="1">
      <alignment horizontal="center" vertical="center" wrapText="1"/>
    </xf>
    <xf numFmtId="0" fontId="0" fillId="0" borderId="18" xfId="0" applyBorder="1" applyAlignment="1">
      <alignment horizontal="center" vertical="center" wrapText="1"/>
    </xf>
    <xf numFmtId="0" fontId="0" fillId="0" borderId="68" xfId="0" applyBorder="1" applyAlignment="1">
      <alignment horizontal="center" vertical="center" wrapText="1"/>
    </xf>
    <xf numFmtId="0" fontId="2" fillId="0" borderId="52" xfId="0" applyFont="1" applyFill="1" applyBorder="1" applyAlignment="1">
      <alignment horizontal="center" vertical="center" wrapText="1"/>
    </xf>
    <xf numFmtId="9" fontId="2" fillId="0" borderId="44" xfId="0"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0" fontId="5" fillId="3" borderId="1" xfId="0" applyFont="1" applyFill="1" applyBorder="1" applyAlignment="1">
      <alignment horizontal="center" vertical="center"/>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0" fontId="5" fillId="4" borderId="4" xfId="0" applyFont="1" applyFill="1" applyBorder="1" applyAlignment="1">
      <alignment horizontal="center" vertical="center" wrapText="1"/>
    </xf>
    <xf numFmtId="0" fontId="5" fillId="4" borderId="5" xfId="0" applyFont="1" applyFill="1" applyBorder="1" applyAlignment="1">
      <alignment horizontal="center" vertical="center" wrapText="1"/>
    </xf>
    <xf numFmtId="0" fontId="5" fillId="4" borderId="6" xfId="0" applyFont="1" applyFill="1" applyBorder="1" applyAlignment="1">
      <alignment horizontal="center" vertical="center" wrapText="1"/>
    </xf>
    <xf numFmtId="0" fontId="5" fillId="5" borderId="2" xfId="0" applyFont="1" applyFill="1" applyBorder="1" applyAlignment="1">
      <alignment horizontal="center" vertical="center"/>
    </xf>
    <xf numFmtId="0" fontId="5" fillId="5" borderId="3" xfId="0" applyFont="1" applyFill="1" applyBorder="1" applyAlignment="1">
      <alignment horizontal="center" vertical="center"/>
    </xf>
    <xf numFmtId="14" fontId="8" fillId="0" borderId="25" xfId="0" applyNumberFormat="1" applyFont="1" applyFill="1" applyBorder="1" applyAlignment="1">
      <alignment horizontal="center" vertical="center"/>
    </xf>
    <xf numFmtId="14" fontId="8" fillId="0" borderId="19" xfId="0" applyNumberFormat="1" applyFont="1" applyFill="1" applyBorder="1" applyAlignment="1">
      <alignment horizontal="center" vertical="center"/>
    </xf>
    <xf numFmtId="14" fontId="8" fillId="0" borderId="22" xfId="0" applyNumberFormat="1" applyFont="1" applyFill="1" applyBorder="1" applyAlignment="1">
      <alignment horizontal="center" vertical="center"/>
    </xf>
    <xf numFmtId="14" fontId="8" fillId="0" borderId="26" xfId="0" applyNumberFormat="1" applyFont="1" applyFill="1" applyBorder="1" applyAlignment="1">
      <alignment horizontal="center" vertical="center" wrapText="1"/>
    </xf>
    <xf numFmtId="9" fontId="2" fillId="0" borderId="45" xfId="1" applyFont="1" applyFill="1" applyBorder="1" applyAlignment="1">
      <alignment horizontal="center" vertical="center" wrapText="1"/>
    </xf>
    <xf numFmtId="9" fontId="2" fillId="0" borderId="60" xfId="1" applyFont="1" applyFill="1" applyBorder="1" applyAlignment="1">
      <alignment horizontal="center" vertical="center" wrapText="1"/>
    </xf>
    <xf numFmtId="9" fontId="2" fillId="0" borderId="61" xfId="1" applyFont="1" applyFill="1" applyBorder="1" applyAlignment="1">
      <alignment horizontal="center" vertical="center" wrapText="1"/>
    </xf>
    <xf numFmtId="0" fontId="49" fillId="20" borderId="12" xfId="0" applyFont="1" applyFill="1" applyBorder="1" applyAlignment="1">
      <alignment horizontal="center" vertical="center" wrapText="1"/>
    </xf>
    <xf numFmtId="0" fontId="49" fillId="20" borderId="17" xfId="0" applyFont="1" applyFill="1" applyBorder="1" applyAlignment="1">
      <alignment horizontal="center" vertical="center" wrapText="1"/>
    </xf>
    <xf numFmtId="0" fontId="49" fillId="20" borderId="21" xfId="0" applyFont="1" applyFill="1" applyBorder="1" applyAlignment="1">
      <alignment horizontal="center" vertical="center" wrapText="1"/>
    </xf>
    <xf numFmtId="0" fontId="44" fillId="0" borderId="25" xfId="0" applyFont="1" applyFill="1" applyBorder="1" applyAlignment="1">
      <alignment horizontal="center" vertical="center" wrapText="1"/>
    </xf>
    <xf numFmtId="0" fontId="44" fillId="0" borderId="19" xfId="0" applyFont="1" applyFill="1" applyBorder="1" applyAlignment="1">
      <alignment horizontal="center" vertical="center" wrapText="1"/>
    </xf>
    <xf numFmtId="0" fontId="44" fillId="0" borderId="22" xfId="0" applyFont="1" applyFill="1" applyBorder="1" applyAlignment="1">
      <alignment horizontal="center" vertical="center" wrapText="1"/>
    </xf>
    <xf numFmtId="164" fontId="46" fillId="20" borderId="26" xfId="1" applyNumberFormat="1" applyFont="1" applyFill="1" applyBorder="1" applyAlignment="1">
      <alignment horizontal="center" vertical="center" wrapText="1"/>
    </xf>
    <xf numFmtId="1" fontId="46" fillId="20" borderId="26" xfId="1" applyNumberFormat="1" applyFont="1" applyFill="1" applyBorder="1" applyAlignment="1">
      <alignment horizontal="center" vertical="center" wrapText="1"/>
    </xf>
    <xf numFmtId="9" fontId="46" fillId="20" borderId="26" xfId="1" applyFont="1" applyFill="1" applyBorder="1" applyAlignment="1">
      <alignment horizontal="center" vertical="center" wrapText="1"/>
    </xf>
    <xf numFmtId="0" fontId="44" fillId="20" borderId="26" xfId="0" applyFont="1" applyFill="1" applyBorder="1" applyAlignment="1">
      <alignment horizontal="center" vertical="center" wrapText="1"/>
    </xf>
    <xf numFmtId="9" fontId="46" fillId="20" borderId="27" xfId="1" applyFont="1" applyFill="1" applyBorder="1" applyAlignment="1">
      <alignment horizontal="center" vertical="center" wrapText="1"/>
    </xf>
    <xf numFmtId="0" fontId="44" fillId="0" borderId="14" xfId="0" applyFont="1" applyFill="1" applyBorder="1" applyAlignment="1">
      <alignment horizontal="center" vertical="center" wrapText="1"/>
    </xf>
    <xf numFmtId="0" fontId="50" fillId="20" borderId="12" xfId="0" applyFont="1" applyFill="1" applyBorder="1" applyAlignment="1">
      <alignment horizontal="center" vertical="center" wrapText="1"/>
    </xf>
    <xf numFmtId="0" fontId="50" fillId="20" borderId="21" xfId="0" applyFont="1" applyFill="1" applyBorder="1" applyAlignment="1">
      <alignment horizontal="center" vertical="center" wrapText="1"/>
    </xf>
    <xf numFmtId="0" fontId="50" fillId="20" borderId="17" xfId="0" applyFont="1" applyFill="1" applyBorder="1" applyAlignment="1">
      <alignment horizontal="center" vertical="center" wrapText="1"/>
    </xf>
    <xf numFmtId="0" fontId="36" fillId="7" borderId="55" xfId="0" applyFont="1" applyFill="1" applyBorder="1" applyAlignment="1">
      <alignment horizontal="center" vertical="center" wrapText="1"/>
    </xf>
    <xf numFmtId="0" fontId="36" fillId="7" borderId="67" xfId="0" applyFont="1" applyFill="1" applyBorder="1" applyAlignment="1">
      <alignment horizontal="center" vertical="center"/>
    </xf>
    <xf numFmtId="0" fontId="36" fillId="7" borderId="64" xfId="0" applyFont="1" applyFill="1" applyBorder="1" applyAlignment="1">
      <alignment horizontal="center" vertical="center"/>
    </xf>
    <xf numFmtId="9" fontId="45" fillId="20" borderId="12" xfId="1" applyFont="1" applyFill="1" applyBorder="1" applyAlignment="1">
      <alignment horizontal="center" vertical="center" wrapText="1"/>
    </xf>
    <xf numFmtId="9" fontId="45" fillId="20" borderId="17" xfId="1" applyFont="1" applyFill="1" applyBorder="1" applyAlignment="1">
      <alignment horizontal="center" vertical="center" wrapText="1"/>
    </xf>
    <xf numFmtId="9" fontId="45" fillId="20" borderId="21" xfId="1" applyFont="1" applyFill="1" applyBorder="1" applyAlignment="1">
      <alignment horizontal="center" vertical="center" wrapText="1"/>
    </xf>
    <xf numFmtId="0" fontId="0" fillId="20" borderId="0" xfId="0" applyFill="1" applyAlignment="1">
      <alignment horizontal="center"/>
    </xf>
    <xf numFmtId="0" fontId="0" fillId="20" borderId="0" xfId="0" applyFill="1" applyBorder="1" applyAlignment="1">
      <alignment horizontal="center"/>
    </xf>
    <xf numFmtId="0" fontId="66" fillId="0" borderId="52" xfId="0" applyFont="1" applyBorder="1" applyAlignment="1">
      <alignment horizontal="center" vertical="center" wrapText="1"/>
    </xf>
    <xf numFmtId="0" fontId="66" fillId="0" borderId="53" xfId="0" applyFont="1" applyBorder="1" applyAlignment="1">
      <alignment horizontal="center" vertical="center"/>
    </xf>
    <xf numFmtId="0" fontId="66" fillId="0" borderId="10" xfId="0" applyFont="1" applyBorder="1" applyAlignment="1">
      <alignment horizontal="center" vertical="center"/>
    </xf>
    <xf numFmtId="0" fontId="67" fillId="31" borderId="0" xfId="0" applyFont="1" applyFill="1" applyAlignment="1">
      <alignment horizontal="right" vertical="center"/>
    </xf>
    <xf numFmtId="0" fontId="68" fillId="32" borderId="0" xfId="0" applyFont="1" applyFill="1" applyAlignment="1">
      <alignment horizontal="center" vertical="center"/>
    </xf>
    <xf numFmtId="0" fontId="68" fillId="32" borderId="80" xfId="0" applyFont="1" applyFill="1" applyBorder="1" applyAlignment="1">
      <alignment horizontal="center" vertical="center"/>
    </xf>
    <xf numFmtId="0" fontId="67" fillId="31" borderId="44" xfId="0" applyFont="1" applyFill="1" applyBorder="1" applyAlignment="1">
      <alignment horizontal="right" vertical="center"/>
    </xf>
    <xf numFmtId="0" fontId="69" fillId="32" borderId="0" xfId="0" applyFont="1" applyFill="1" applyBorder="1" applyAlignment="1">
      <alignment horizontal="center" vertical="center"/>
    </xf>
    <xf numFmtId="0" fontId="10" fillId="0" borderId="12" xfId="0" applyFont="1" applyBorder="1" applyAlignment="1">
      <alignment horizontal="center" vertical="center" wrapText="1"/>
    </xf>
    <xf numFmtId="0" fontId="10" fillId="0" borderId="17" xfId="0" applyFont="1" applyBorder="1" applyAlignment="1">
      <alignment horizontal="center" vertical="center" wrapText="1"/>
    </xf>
    <xf numFmtId="0" fontId="10" fillId="0" borderId="21" xfId="0" applyFont="1" applyBorder="1" applyAlignment="1">
      <alignment horizontal="center" vertical="center" wrapText="1"/>
    </xf>
    <xf numFmtId="0" fontId="7" fillId="3" borderId="17" xfId="0" applyFont="1" applyFill="1" applyBorder="1" applyAlignment="1">
      <alignment horizontal="center" vertical="center" wrapText="1"/>
    </xf>
    <xf numFmtId="0" fontId="10" fillId="0" borderId="24" xfId="0" applyFont="1" applyBorder="1" applyAlignment="1">
      <alignment horizontal="center" vertical="center" wrapText="1"/>
    </xf>
    <xf numFmtId="9" fontId="10" fillId="0" borderId="12" xfId="1" applyFont="1" applyBorder="1" applyAlignment="1">
      <alignment horizontal="center" vertical="center" wrapText="1"/>
    </xf>
    <xf numFmtId="9" fontId="10" fillId="0" borderId="17" xfId="1" applyFont="1" applyBorder="1" applyAlignment="1">
      <alignment horizontal="center" vertical="center" wrapText="1"/>
    </xf>
    <xf numFmtId="9" fontId="10" fillId="0" borderId="21" xfId="1" applyFont="1" applyBorder="1" applyAlignment="1">
      <alignment horizontal="center" vertical="center" wrapText="1"/>
    </xf>
    <xf numFmtId="0" fontId="0" fillId="0" borderId="12"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24" xfId="0" applyFont="1" applyBorder="1" applyAlignment="1">
      <alignment horizontal="center" vertical="center" wrapText="1"/>
    </xf>
    <xf numFmtId="1" fontId="6" fillId="0" borderId="12" xfId="1" applyNumberFormat="1" applyFont="1" applyBorder="1" applyAlignment="1">
      <alignment horizontal="center" vertical="center" wrapText="1"/>
    </xf>
    <xf numFmtId="1" fontId="6" fillId="0" borderId="17" xfId="1" applyNumberFormat="1" applyFont="1" applyBorder="1" applyAlignment="1">
      <alignment horizontal="center" vertical="center" wrapText="1"/>
    </xf>
    <xf numFmtId="1" fontId="6" fillId="0" borderId="21" xfId="1" applyNumberFormat="1" applyFont="1" applyBorder="1" applyAlignment="1">
      <alignment horizontal="center" vertical="center" wrapText="1"/>
    </xf>
    <xf numFmtId="1" fontId="6" fillId="0" borderId="24" xfId="1" applyNumberFormat="1" applyFont="1" applyBorder="1" applyAlignment="1">
      <alignment horizontal="center" vertical="center" wrapText="1"/>
    </xf>
    <xf numFmtId="9" fontId="6" fillId="0" borderId="12" xfId="1" applyFont="1" applyBorder="1" applyAlignment="1">
      <alignment horizontal="center" vertical="center" wrapText="1"/>
    </xf>
    <xf numFmtId="9" fontId="6" fillId="0" borderId="17" xfId="1" applyFont="1" applyBorder="1" applyAlignment="1">
      <alignment horizontal="center" vertical="center" wrapText="1"/>
    </xf>
    <xf numFmtId="9" fontId="6" fillId="0" borderId="21" xfId="1" applyFont="1" applyBorder="1" applyAlignment="1">
      <alignment horizontal="center" vertical="center" wrapText="1"/>
    </xf>
    <xf numFmtId="9" fontId="6" fillId="0" borderId="24" xfId="1" applyFont="1" applyBorder="1" applyAlignment="1">
      <alignment horizontal="center" vertical="center" wrapText="1"/>
    </xf>
    <xf numFmtId="0" fontId="6" fillId="0" borderId="24" xfId="0" applyFont="1" applyBorder="1" applyAlignment="1">
      <alignment horizontal="center" vertical="center" wrapText="1"/>
    </xf>
    <xf numFmtId="0" fontId="63" fillId="24" borderId="12" xfId="0" applyFont="1" applyFill="1" applyBorder="1" applyAlignment="1">
      <alignment horizontal="center" vertical="center" wrapText="1"/>
    </xf>
    <xf numFmtId="0" fontId="63" fillId="24" borderId="17" xfId="0" applyFont="1" applyFill="1" applyBorder="1" applyAlignment="1">
      <alignment horizontal="center" vertical="center" wrapText="1"/>
    </xf>
    <xf numFmtId="0" fontId="63" fillId="24" borderId="21" xfId="0" applyFont="1" applyFill="1" applyBorder="1" applyAlignment="1">
      <alignment horizontal="center" vertical="center" wrapText="1"/>
    </xf>
    <xf numFmtId="0" fontId="63" fillId="24" borderId="24" xfId="0" applyFont="1" applyFill="1" applyBorder="1" applyAlignment="1">
      <alignment horizontal="center" vertical="center" wrapText="1"/>
    </xf>
    <xf numFmtId="0" fontId="64" fillId="24" borderId="12" xfId="0" applyFont="1" applyFill="1" applyBorder="1" applyAlignment="1">
      <alignment horizontal="center" vertical="center" wrapText="1"/>
    </xf>
    <xf numFmtId="0" fontId="64" fillId="24" borderId="17" xfId="0" applyFont="1" applyFill="1" applyBorder="1" applyAlignment="1">
      <alignment horizontal="center" vertical="center" wrapText="1"/>
    </xf>
    <xf numFmtId="0" fontId="64" fillId="24" borderId="21" xfId="0" applyFont="1" applyFill="1" applyBorder="1" applyAlignment="1">
      <alignment horizontal="center" vertical="center" wrapText="1"/>
    </xf>
    <xf numFmtId="9" fontId="55" fillId="20" borderId="24" xfId="1" applyFont="1" applyFill="1" applyBorder="1" applyAlignment="1">
      <alignment horizontal="center" vertical="center" wrapText="1"/>
    </xf>
    <xf numFmtId="0" fontId="0" fillId="0" borderId="12" xfId="0" applyBorder="1" applyAlignment="1">
      <alignment horizontal="center" vertical="center" wrapText="1"/>
    </xf>
    <xf numFmtId="0" fontId="0" fillId="0" borderId="17" xfId="0" applyBorder="1" applyAlignment="1">
      <alignment horizontal="center" vertical="center" wrapText="1"/>
    </xf>
    <xf numFmtId="0" fontId="6" fillId="0" borderId="12"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21" xfId="0" applyFont="1" applyBorder="1" applyAlignment="1">
      <alignment horizontal="center" vertical="center" wrapText="1"/>
    </xf>
    <xf numFmtId="0" fontId="0" fillId="0" borderId="24" xfId="0" applyFont="1" applyFill="1" applyBorder="1" applyAlignment="1">
      <alignment horizontal="center" vertical="center"/>
    </xf>
    <xf numFmtId="9" fontId="0" fillId="0" borderId="24" xfId="1" applyFont="1" applyFill="1" applyBorder="1" applyAlignment="1">
      <alignment horizontal="center" vertical="center"/>
    </xf>
    <xf numFmtId="9" fontId="6" fillId="0" borderId="12" xfId="1" applyNumberFormat="1" applyFont="1" applyFill="1" applyBorder="1" applyAlignment="1">
      <alignment horizontal="center" vertical="center" wrapText="1"/>
    </xf>
    <xf numFmtId="9" fontId="6" fillId="0" borderId="17" xfId="1" applyNumberFormat="1" applyFont="1" applyFill="1" applyBorder="1" applyAlignment="1">
      <alignment horizontal="center" vertical="center" wrapText="1"/>
    </xf>
    <xf numFmtId="9" fontId="6" fillId="20" borderId="24" xfId="1" applyFont="1" applyFill="1" applyBorder="1" applyAlignment="1">
      <alignment horizontal="center" vertical="center" wrapText="1"/>
    </xf>
    <xf numFmtId="0" fontId="13" fillId="20" borderId="17" xfId="0" applyFont="1" applyFill="1" applyBorder="1" applyAlignment="1">
      <alignment horizontal="center" vertical="center" wrapText="1"/>
    </xf>
    <xf numFmtId="9" fontId="12" fillId="20" borderId="24" xfId="1" applyFont="1" applyFill="1" applyBorder="1" applyAlignment="1">
      <alignment horizontal="center" vertical="center" wrapText="1"/>
    </xf>
    <xf numFmtId="0" fontId="13" fillId="14" borderId="17" xfId="0" applyFont="1" applyFill="1" applyBorder="1" applyAlignment="1">
      <alignment horizontal="center" vertical="center" wrapText="1"/>
    </xf>
    <xf numFmtId="0" fontId="6" fillId="14" borderId="12" xfId="0" applyFont="1" applyFill="1" applyBorder="1" applyAlignment="1">
      <alignment horizontal="center" vertical="center" wrapText="1"/>
    </xf>
    <xf numFmtId="0" fontId="6" fillId="14" borderId="17" xfId="0" applyFont="1" applyFill="1" applyBorder="1" applyAlignment="1">
      <alignment horizontal="center" vertical="center" wrapText="1"/>
    </xf>
    <xf numFmtId="0" fontId="13" fillId="14" borderId="24" xfId="0" applyFont="1" applyFill="1" applyBorder="1" applyAlignment="1">
      <alignment horizontal="center" vertical="center" wrapText="1"/>
    </xf>
    <xf numFmtId="9" fontId="6" fillId="0" borderId="21" xfId="1" applyNumberFormat="1" applyFont="1" applyFill="1" applyBorder="1" applyAlignment="1">
      <alignment horizontal="center" vertical="center" wrapText="1"/>
    </xf>
    <xf numFmtId="0" fontId="61" fillId="0" borderId="12" xfId="0" applyFont="1" applyFill="1" applyBorder="1" applyAlignment="1">
      <alignment horizontal="center" vertical="center" wrapText="1"/>
    </xf>
    <xf numFmtId="0" fontId="61" fillId="0" borderId="21" xfId="0" applyFont="1" applyFill="1" applyBorder="1" applyAlignment="1">
      <alignment horizontal="center" vertical="center" wrapText="1"/>
    </xf>
    <xf numFmtId="164" fontId="61" fillId="0" borderId="24" xfId="1" applyNumberFormat="1" applyFont="1" applyFill="1" applyBorder="1" applyAlignment="1">
      <alignment horizontal="center" vertical="center" wrapText="1"/>
    </xf>
    <xf numFmtId="0" fontId="6" fillId="14" borderId="21" xfId="0" applyFont="1" applyFill="1" applyBorder="1" applyAlignment="1">
      <alignment horizontal="center" vertical="center" wrapText="1"/>
    </xf>
    <xf numFmtId="9" fontId="0" fillId="0" borderId="12" xfId="1" applyFont="1" applyBorder="1" applyAlignment="1">
      <alignment horizontal="center" vertical="center" wrapText="1"/>
    </xf>
    <xf numFmtId="9" fontId="0" fillId="0" borderId="17" xfId="1" applyFont="1" applyBorder="1" applyAlignment="1">
      <alignment horizontal="center" vertical="center" wrapText="1"/>
    </xf>
    <xf numFmtId="9" fontId="0" fillId="0" borderId="21" xfId="1" applyFont="1" applyBorder="1" applyAlignment="1">
      <alignment horizontal="center" vertical="center" wrapText="1"/>
    </xf>
    <xf numFmtId="0" fontId="0" fillId="20" borderId="24" xfId="0" applyFill="1" applyBorder="1" applyAlignment="1">
      <alignment horizontal="center" vertical="center"/>
    </xf>
    <xf numFmtId="0" fontId="6" fillId="20" borderId="12" xfId="0" applyFont="1" applyFill="1" applyBorder="1" applyAlignment="1">
      <alignment horizontal="center" vertical="center" wrapText="1"/>
    </xf>
    <xf numFmtId="0" fontId="6" fillId="20" borderId="17" xfId="0" applyFont="1" applyFill="1" applyBorder="1" applyAlignment="1">
      <alignment horizontal="center" vertical="center" wrapText="1"/>
    </xf>
    <xf numFmtId="0" fontId="6" fillId="20" borderId="21" xfId="0" applyFont="1" applyFill="1" applyBorder="1" applyAlignment="1">
      <alignment horizontal="center" vertical="center" wrapText="1"/>
    </xf>
    <xf numFmtId="0" fontId="6" fillId="20" borderId="24" xfId="0" applyFont="1" applyFill="1" applyBorder="1" applyAlignment="1">
      <alignment horizontal="center" vertical="center" wrapText="1"/>
    </xf>
  </cellXfs>
  <cellStyles count="10">
    <cellStyle name="20% - Énfasis3" xfId="4" builtinId="38"/>
    <cellStyle name="40% - Énfasis5" xfId="5" builtinId="47"/>
    <cellStyle name="Hipervínculo" xfId="7" builtinId="8"/>
    <cellStyle name="Millares 2" xfId="6"/>
    <cellStyle name="Normal" xfId="0" builtinId="0"/>
    <cellStyle name="Normal 2" xfId="2"/>
    <cellStyle name="Normal 3" xfId="3"/>
    <cellStyle name="Normal 3 2" xfId="8"/>
    <cellStyle name="Normal 3 2 2" xfId="9"/>
    <cellStyle name="Porcentaje" xfId="1" builtinId="5"/>
  </cellStyles>
  <dxfs count="2349">
    <dxf>
      <alignment wrapText="1"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alignment horizontal="general" wrapText="1" readingOrder="0"/>
    </dxf>
    <dxf>
      <alignment horizontal="general" wrapText="1" readingOrder="0"/>
    </dxf>
    <dxf>
      <alignment horizontal="center" vertic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horizontal="center" readingOrder="0"/>
    </dxf>
    <dxf>
      <numFmt numFmtId="13" formatCode="0%"/>
    </dxf>
    <dxf>
      <border>
        <bottom style="thin">
          <color indexed="64"/>
        </bottom>
      </border>
    </dxf>
    <dxf>
      <border>
        <bottom style="thin">
          <color indexed="64"/>
        </bottom>
      </border>
    </dxf>
    <dxf>
      <alignment vertical="bottom" readingOrder="0"/>
    </dxf>
    <dxf>
      <alignment vertical="bottom" readingOrder="0"/>
    </dxf>
    <dxf>
      <alignment vertical="bottom" readingOrder="0"/>
    </dxf>
    <dxf>
      <alignment wrapText="1" readingOrder="0"/>
    </dxf>
    <dxf>
      <alignment wrapText="1" readingOrder="0"/>
    </dxf>
    <dxf>
      <alignment horizontal="center" readingOrder="0"/>
    </dxf>
    <dxf>
      <alignment vertic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readingOrder="0"/>
    </dxf>
    <dxf>
      <numFmt numFmtId="166" formatCode="_-* #,##0_-;\-* #,##0_-;_-* &quot;-&quot;_-;_-@_-"/>
    </dxf>
    <dxf>
      <numFmt numFmtId="167" formatCode="_-* #,##0.0_-;\-* #,##0.0_-;_-* &quot;-&quot;_-;_-@_-"/>
    </dxf>
    <dxf>
      <numFmt numFmtId="166" formatCode="_-* #,##0_-;\-* #,##0_-;_-* &quot;-&quot;_-;_-@_-"/>
    </dxf>
    <dxf>
      <alignment horizontal="general" readingOrder="0"/>
    </dxf>
    <dxf>
      <numFmt numFmtId="166" formatCode="_-* #,##0_-;\-* #,##0_-;_-* &quot;-&quot;_-;_-@_-"/>
    </dxf>
    <dxf>
      <alignment horizontal="general" readingOrder="0"/>
    </dxf>
    <dxf>
      <numFmt numFmtId="166" formatCode="_-* #,##0_-;\-* #,##0_-;_-* &quot;-&quot;_-;_-@_-"/>
    </dxf>
    <dxf>
      <alignment horizontal="general" readingOrder="0"/>
    </dxf>
    <dxf>
      <numFmt numFmtId="166" formatCode="_-* #,##0_-;\-* #,##0_-;_-* &quot;-&quot;_-;_-@_-"/>
    </dxf>
    <dxf>
      <numFmt numFmtId="167" formatCode="_-* #,##0.0_-;\-* #,##0.0_-;_-* &quot;-&quot;_-;_-@_-"/>
    </dxf>
    <dxf>
      <numFmt numFmtId="166" formatCode="_-* #,##0_-;\-* #,##0_-;_-* &quot;-&quot;_-;_-@_-"/>
    </dxf>
    <dxf>
      <numFmt numFmtId="166" formatCode="_-* #,##0_-;\-* #,##0_-;_-* &quot;-&quot;_-;_-@_-"/>
    </dxf>
    <dxf>
      <alignment horizontal="general" readingOrder="0"/>
    </dxf>
    <dxf>
      <numFmt numFmtId="166" formatCode="_-* #,##0_-;\-* #,##0_-;_-* &quot;-&quot;_-;_-@_-"/>
    </dxf>
    <dxf>
      <alignment horizontal="general" readingOrder="0"/>
    </dxf>
    <dxf>
      <alignment horizontal="center" readingOrder="0"/>
    </dxf>
    <dxf>
      <alignment horizontal="general" readingOrder="0"/>
    </dxf>
    <dxf>
      <numFmt numFmtId="166" formatCode="_-* #,##0_-;\-* #,##0_-;_-* &quot;-&quot;_-;_-@_-"/>
    </dxf>
    <dxf>
      <numFmt numFmtId="167" formatCode="_-* #,##0.0_-;\-* #,##0.0_-;_-* &quot;-&quot;_-;_-@_-"/>
    </dxf>
    <dxf>
      <numFmt numFmtId="166" formatCode="_-* #,##0_-;\-* #,##0_-;_-* &quot;-&quot;_-;_-@_-"/>
    </dxf>
    <dxf>
      <numFmt numFmtId="13" formatCode="0%"/>
    </dxf>
    <dxf>
      <alignment horizontal="center" readingOrder="0"/>
    </dxf>
    <dxf>
      <alignment horizontal="general"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numFmt numFmtId="13" formatCode="0%"/>
    </dxf>
    <dxf>
      <numFmt numFmtId="1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3" formatCode="0%"/>
    </dxf>
    <dxf>
      <numFmt numFmtId="13" formatCode="0%"/>
    </dxf>
    <dxf>
      <numFmt numFmtId="13" formatCode="0%"/>
    </dxf>
    <dxf>
      <numFmt numFmtId="13" formatCode="0%"/>
    </dxf>
    <dxf>
      <numFmt numFmtId="13" formatCode="0%"/>
    </dxf>
    <dxf>
      <numFmt numFmtId="13" formatCode="0%"/>
    </dxf>
    <dxf>
      <numFmt numFmtId="13" formatCode="0%"/>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ill>
        <patternFill patternType="solid">
          <bgColor rgb="FFFFFF00"/>
        </patternFill>
      </fill>
    </dxf>
    <dxf>
      <fill>
        <patternFill patternType="solid">
          <bgColor rgb="FFFFFF00"/>
        </patternFill>
      </fill>
    </dxf>
    <dxf>
      <fill>
        <patternFill patternType="solid">
          <bgColor rgb="FFFFFF00"/>
        </patternFill>
      </fill>
    </dxf>
    <dxf>
      <alignment horizontal="center" readingOrder="0"/>
    </dxf>
    <dxf>
      <alignment horizontal="center" readingOrder="0"/>
    </dxf>
    <dxf>
      <alignment horizontal="center" readingOrder="0"/>
    </dxf>
    <dxf>
      <alignment horizontal="center" readingOrder="0"/>
    </dxf>
    <dxf>
      <numFmt numFmtId="0" formatCode="General"/>
    </dxf>
    <dxf>
      <numFmt numFmtId="0" formatCode="General"/>
    </dxf>
    <dxf>
      <numFmt numFmtId="0" formatCode="General"/>
    </dxf>
    <dxf>
      <numFmt numFmtId="0" formatCode="General"/>
    </dxf>
    <dxf>
      <numFmt numFmtId="0" formatCode="General"/>
    </dxf>
    <dxf>
      <alignment horizontal="center" readingOrder="0"/>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general" readingOrder="0"/>
    </dxf>
    <dxf>
      <alignment horizontal="general"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alignment horizontal="center" readingOrder="0"/>
    </dxf>
    <dxf>
      <alignment horizontal="center" readingOrder="0"/>
    </dxf>
    <dxf>
      <alignment horizontal="general" readingOrder="0"/>
    </dxf>
    <dxf>
      <numFmt numFmtId="0" formatCode="General"/>
    </dxf>
    <dxf>
      <numFmt numFmtId="0" formatCode="General"/>
    </dxf>
    <dxf>
      <numFmt numFmtId="0" formatCode="General"/>
    </dxf>
    <dxf>
      <numFmt numFmtId="1" formatCode="0"/>
    </dxf>
    <dxf>
      <font>
        <color auto="1"/>
      </font>
    </dxf>
    <dxf>
      <font>
        <color auto="1"/>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font>
        <color auto="1"/>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alignment horizontal="center" readingOrder="0"/>
    </dxf>
    <dxf>
      <font>
        <color auto="1"/>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vertical="center" readingOrder="0"/>
    </dxf>
    <dxf>
      <alignment vertical="bottom" readingOrder="0"/>
    </dxf>
    <dxf>
      <alignment vertical="center" readingOrder="0"/>
    </dxf>
    <dxf>
      <alignment vertical="bottom" readingOrder="0"/>
    </dxf>
    <dxf>
      <font>
        <b/>
      </font>
    </dxf>
    <dxf>
      <font>
        <b/>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auto="1"/>
      </font>
    </dxf>
    <dxf>
      <font>
        <color auto="1"/>
      </font>
    </dxf>
    <dxf>
      <border>
        <left style="medium">
          <color theme="0"/>
        </left>
        <right style="medium">
          <color theme="0"/>
        </right>
        <top style="medium">
          <color theme="0"/>
        </top>
        <bottom style="medium">
          <color theme="0"/>
        </bottom>
        <vertical style="medium">
          <color theme="0"/>
        </vertical>
      </border>
    </dxf>
    <dxf>
      <border>
        <left style="medium">
          <color theme="6" tint="-0.24994659260841701"/>
        </left>
        <right style="medium">
          <color theme="6" tint="-0.24994659260841701"/>
        </right>
        <top style="medium">
          <color theme="6" tint="-0.24994659260841701"/>
        </top>
        <bottom style="medium">
          <color theme="6" tint="-0.24994659260841701"/>
        </bottom>
        <vertical style="medium">
          <color theme="6" tint="-0.24994659260841701"/>
        </vertical>
        <horizontal style="medium">
          <color theme="6" tint="-0.24994659260841701"/>
        </horizontal>
      </border>
    </dxf>
    <dxf>
      <border>
        <left style="medium">
          <color theme="6" tint="-0.24994659260841701"/>
        </left>
        <right style="medium">
          <color theme="6" tint="-0.24994659260841701"/>
        </right>
        <top style="medium">
          <color theme="6" tint="-0.24994659260841701"/>
        </top>
        <bottom style="medium">
          <color theme="6" tint="-0.24994659260841701"/>
        </bottom>
        <vertical style="medium">
          <color theme="6" tint="-0.24994659260841701"/>
        </vertical>
        <horizontal style="medium">
          <color theme="6" tint="-0.24994659260841701"/>
        </horizontal>
      </border>
    </dxf>
    <dxf>
      <border>
        <left style="medium">
          <color theme="6" tint="-0.24994659260841701"/>
        </left>
        <right style="medium">
          <color theme="6" tint="-0.24994659260841701"/>
        </right>
        <top style="medium">
          <color theme="6" tint="-0.24994659260841701"/>
        </top>
        <bottom style="medium">
          <color theme="6" tint="-0.24994659260841701"/>
        </bottom>
        <vertical style="medium">
          <color theme="6" tint="-0.24994659260841701"/>
        </vertical>
        <horizontal style="medium">
          <color theme="6" tint="-0.24994659260841701"/>
        </horizontal>
      </border>
    </dxf>
    <dxf>
      <border>
        <left style="medium">
          <color theme="6" tint="-0.24994659260841701"/>
        </left>
        <right style="medium">
          <color theme="6" tint="-0.24994659260841701"/>
        </right>
        <top style="medium">
          <color theme="6" tint="-0.24994659260841701"/>
        </top>
        <bottom style="medium">
          <color theme="6" tint="-0.24994659260841701"/>
        </bottom>
        <vertical style="medium">
          <color theme="6" tint="-0.24994659260841701"/>
        </vertical>
        <horizontal style="medium">
          <color theme="6" tint="-0.24994659260841701"/>
        </horizontal>
      </border>
    </dxf>
    <dxf>
      <border>
        <left style="medium">
          <color theme="6" tint="-0.24994659260841701"/>
        </left>
        <right style="medium">
          <color theme="6" tint="-0.24994659260841701"/>
        </right>
        <top style="medium">
          <color theme="6" tint="-0.24994659260841701"/>
        </top>
        <bottom style="medium">
          <color theme="6" tint="-0.24994659260841701"/>
        </bottom>
        <vertical style="medium">
          <color theme="6" tint="-0.24994659260841701"/>
        </vertical>
        <horizontal style="medium">
          <color theme="6" tint="-0.24994659260841701"/>
        </horizontal>
      </border>
    </dxf>
    <dxf>
      <numFmt numFmtId="0" formatCode="General"/>
    </dxf>
    <dxf>
      <numFmt numFmtId="0" formatCode="General"/>
    </dxf>
    <dxf>
      <numFmt numFmtId="0" formatCode="General"/>
    </dxf>
    <dxf>
      <numFmt numFmtId="0" formatCode="General"/>
    </dxf>
    <dxf>
      <numFmt numFmtId="0" formatCode="General"/>
    </dxf>
    <dxf>
      <numFmt numFmtId="0" formatCode="General"/>
    </dxf>
    <dxf>
      <alignment horizontal="center" readingOrder="0"/>
    </dxf>
    <dxf>
      <alignment horizontal="center" readingOrder="0"/>
    </dxf>
    <dxf>
      <numFmt numFmtId="13" formatCode="0%"/>
    </dxf>
    <dxf>
      <alignment horizontal="left" readingOrder="0"/>
    </dxf>
    <dxf>
      <alignment horizontal="left" readingOrder="0"/>
    </dxf>
    <dxf>
      <alignment horizontal="left" readingOrder="0"/>
    </dxf>
    <dxf>
      <alignment horizontal="left"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1"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numFmt numFmtId="13" formatCode="0%"/>
    </dxf>
    <dxf>
      <alignment wrapText="1" readingOrder="0"/>
    </dxf>
    <dxf>
      <alignment horizontal="left"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numFmt numFmtId="13" formatCode="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numFmt numFmtId="13" formatCode="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font>
        <b/>
      </font>
    </dxf>
    <dxf>
      <font>
        <b/>
      </font>
    </dxf>
    <dxf>
      <font>
        <b/>
      </font>
    </dxf>
    <dxf>
      <alignment horizontal="center"/>
    </dxf>
    <dxf>
      <numFmt numFmtId="13" formatCode="0%"/>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numFmt numFmtId="13" formatCode="0%"/>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numFmt numFmtId="13" formatCode="0%"/>
    </dxf>
    <dxf>
      <numFmt numFmtId="13" formatCode="0%"/>
    </dxf>
    <dxf>
      <numFmt numFmtId="165" formatCode="_-* #,##0\ _€_-;\-* #,##0\ _€_-;_-* &quot;-&quot;??\ _€_-;_-@_-"/>
    </dxf>
    <dxf>
      <numFmt numFmtId="13" formatCode="0%"/>
    </dxf>
    <dxf>
      <numFmt numFmtId="13" formatCode="0%"/>
    </dxf>
    <dxf>
      <numFmt numFmtId="13" formatCode="0%"/>
    </dxf>
    <dxf>
      <numFmt numFmtId="13" formatCode="0%"/>
    </dxf>
    <dxf>
      <alignment horizontal="center" readingOrder="0"/>
    </dxf>
    <dxf>
      <alignment horizontal="center" readingOrder="0"/>
    </dxf>
    <dxf>
      <numFmt numFmtId="0" formatCode="General"/>
    </dxf>
    <dxf>
      <numFmt numFmtId="0" formatCode="General"/>
    </dxf>
    <dxf>
      <numFmt numFmtId="0" formatCode="General"/>
    </dxf>
    <dxf>
      <numFmt numFmtId="0" formatCode="General"/>
    </dxf>
    <dxf>
      <numFmt numFmtId="0" formatCode="General"/>
    </dxf>
    <dxf>
      <alignment horizontal="center" readingOrder="0"/>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general" readingOrder="0"/>
    </dxf>
    <dxf>
      <alignment horizontal="general"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alignment horizontal="center" readingOrder="0"/>
    </dxf>
    <dxf>
      <alignment horizontal="center" readingOrder="0"/>
    </dxf>
    <dxf>
      <alignment horizontal="general" readingOrder="0"/>
    </dxf>
    <dxf>
      <numFmt numFmtId="0" formatCode="General"/>
    </dxf>
    <dxf>
      <numFmt numFmtId="1" formatCode="0"/>
    </dxf>
    <dxf>
      <font>
        <color auto="1"/>
      </font>
    </dxf>
    <dxf>
      <font>
        <color auto="1"/>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font>
        <color auto="1"/>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alignment horizontal="center" readingOrder="0"/>
    </dxf>
    <dxf>
      <font>
        <color auto="1"/>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vertical="center" readingOrder="0"/>
    </dxf>
    <dxf>
      <alignment vertical="bottom" readingOrder="0"/>
    </dxf>
    <dxf>
      <alignment vertical="center" readingOrder="0"/>
    </dxf>
    <dxf>
      <alignment vertical="bottom" readingOrder="0"/>
    </dxf>
    <dxf>
      <font>
        <b/>
      </font>
    </dxf>
    <dxf>
      <font>
        <b/>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auto="1"/>
      </font>
    </dxf>
    <dxf>
      <font>
        <color auto="1"/>
      </font>
    </dxf>
    <dxf>
      <border>
        <left style="medium">
          <color theme="0"/>
        </left>
        <right style="medium">
          <color theme="0"/>
        </right>
        <top style="medium">
          <color theme="0"/>
        </top>
        <bottom style="medium">
          <color theme="0"/>
        </bottom>
        <vertical style="medium">
          <color theme="0"/>
        </vertical>
      </border>
    </dxf>
    <dxf>
      <border>
        <left style="medium">
          <color theme="6" tint="-0.24994659260841701"/>
        </left>
        <right style="medium">
          <color theme="6" tint="-0.24994659260841701"/>
        </right>
        <top style="medium">
          <color theme="6" tint="-0.24994659260841701"/>
        </top>
        <bottom style="medium">
          <color theme="6" tint="-0.24994659260841701"/>
        </bottom>
        <vertical style="medium">
          <color theme="6" tint="-0.24994659260841701"/>
        </vertical>
        <horizontal style="medium">
          <color theme="6" tint="-0.24994659260841701"/>
        </horizontal>
      </border>
    </dxf>
    <dxf>
      <border>
        <left style="medium">
          <color theme="6" tint="-0.24994659260841701"/>
        </left>
        <right style="medium">
          <color theme="6" tint="-0.24994659260841701"/>
        </right>
        <top style="medium">
          <color theme="6" tint="-0.24994659260841701"/>
        </top>
        <bottom style="medium">
          <color theme="6" tint="-0.24994659260841701"/>
        </bottom>
        <vertical style="medium">
          <color theme="6" tint="-0.24994659260841701"/>
        </vertical>
        <horizontal style="medium">
          <color theme="6" tint="-0.24994659260841701"/>
        </horizontal>
      </border>
    </dxf>
    <dxf>
      <border>
        <left style="medium">
          <color theme="6" tint="-0.24994659260841701"/>
        </left>
        <right style="medium">
          <color theme="6" tint="-0.24994659260841701"/>
        </right>
        <top style="medium">
          <color theme="6" tint="-0.24994659260841701"/>
        </top>
        <bottom style="medium">
          <color theme="6" tint="-0.24994659260841701"/>
        </bottom>
        <vertical style="medium">
          <color theme="6" tint="-0.24994659260841701"/>
        </vertical>
        <horizontal style="medium">
          <color theme="6" tint="-0.24994659260841701"/>
        </horizontal>
      </border>
    </dxf>
    <dxf>
      <border>
        <left style="medium">
          <color theme="6" tint="-0.24994659260841701"/>
        </left>
        <right style="medium">
          <color theme="6" tint="-0.24994659260841701"/>
        </right>
        <top style="medium">
          <color theme="6" tint="-0.24994659260841701"/>
        </top>
        <bottom style="medium">
          <color theme="6" tint="-0.24994659260841701"/>
        </bottom>
        <vertical style="medium">
          <color theme="6" tint="-0.24994659260841701"/>
        </vertical>
        <horizontal style="medium">
          <color theme="6" tint="-0.24994659260841701"/>
        </horizontal>
      </border>
    </dxf>
    <dxf>
      <border>
        <left style="medium">
          <color theme="6" tint="-0.24994659260841701"/>
        </left>
        <right style="medium">
          <color theme="6" tint="-0.24994659260841701"/>
        </right>
        <top style="medium">
          <color theme="6" tint="-0.24994659260841701"/>
        </top>
        <bottom style="medium">
          <color theme="6" tint="-0.24994659260841701"/>
        </bottom>
        <vertical style="medium">
          <color theme="6" tint="-0.24994659260841701"/>
        </vertical>
        <horizontal style="medium">
          <color theme="6" tint="-0.24994659260841701"/>
        </horizontal>
      </border>
    </dxf>
    <dxf>
      <numFmt numFmtId="0" formatCode="General"/>
    </dxf>
    <dxf>
      <numFmt numFmtId="0" formatCode="General"/>
    </dxf>
    <dxf>
      <numFmt numFmtId="0" formatCode="General"/>
    </dxf>
    <dxf>
      <numFmt numFmtId="0" formatCode="General"/>
    </dxf>
    <dxf>
      <numFmt numFmtId="0" formatCode="General"/>
    </dxf>
    <dxf>
      <numFmt numFmtId="0" formatCode="General"/>
    </dxf>
    <dxf>
      <alignment horizontal="center" readingOrder="0"/>
    </dxf>
    <dxf>
      <alignment horizontal="center" readingOrder="0"/>
    </dxf>
    <dxf>
      <numFmt numFmtId="13" formatCode="0%"/>
    </dxf>
    <dxf>
      <alignment horizontal="left" readingOrder="0"/>
    </dxf>
    <dxf>
      <alignment horizontal="left" readingOrder="0"/>
    </dxf>
    <dxf>
      <alignment horizontal="left" readingOrder="0"/>
    </dxf>
    <dxf>
      <alignment horizontal="left"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1"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microsoft.com/office/2007/relationships/slicerCache" Target="slicerCaches/slicerCache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pivotCacheDefinition" Target="pivotCache/pivotCacheDefinition2.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microsoft.com/office/2007/relationships/slicerCache" Target="slicerCaches/slicerCache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sharedStrings" Target="sharedStrings.xml"/><Relationship Id="rId10" Type="http://schemas.openxmlformats.org/officeDocument/2006/relationships/externalLink" Target="externalLinks/externalLink3.xml"/><Relationship Id="rId19" Type="http://schemas.microsoft.com/office/2007/relationships/slicerCache" Target="slicerCaches/slicerCache2.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1.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Indicadores!$BU$21</c:f>
          <c:strCache>
            <c:ptCount val="1"/>
            <c:pt idx="0">
              <c:v>Cumplimiento Productos y Actividades</c:v>
            </c:pt>
          </c:strCache>
        </c:strRef>
      </c:tx>
      <c:layout>
        <c:manualLayout>
          <c:xMode val="edge"/>
          <c:yMode val="edge"/>
          <c:x val="1.801377952755906E-2"/>
          <c:y val="2.777777777777777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6.3031839350962765E-2"/>
          <c:y val="0.12457770299324898"/>
          <c:w val="0.80377749574045887"/>
          <c:h val="0.67016835004480113"/>
        </c:manualLayout>
      </c:layout>
      <c:barChart>
        <c:barDir val="col"/>
        <c:grouping val="clustered"/>
        <c:varyColors val="0"/>
        <c:ser>
          <c:idx val="0"/>
          <c:order val="0"/>
          <c:tx>
            <c:strRef>
              <c:f>Indicadores!$BT$15</c:f>
              <c:strCache>
                <c:ptCount val="1"/>
                <c:pt idx="0">
                  <c:v>Productos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Indicadores!$BU$14:$CC$14</c:f>
              <c:strCache>
                <c:ptCount val="9"/>
                <c:pt idx="0">
                  <c:v>1. Dirección</c:v>
                </c:pt>
                <c:pt idx="1">
                  <c:v>2. Oficina de Control Interno</c:v>
                </c:pt>
                <c:pt idx="2">
                  <c:v>3. Oficina Asesora de Planeación</c:v>
                </c:pt>
                <c:pt idx="3">
                  <c:v>4. Oficina Asesora Jurídica</c:v>
                </c:pt>
                <c:pt idx="4">
                  <c:v>5. Subdirección de Gestión del Riesgo</c:v>
                </c:pt>
                <c:pt idx="5">
                  <c:v>6. Subdirección Operativa</c:v>
                </c:pt>
                <c:pt idx="6">
                  <c:v>7. Subdirección Logística</c:v>
                </c:pt>
                <c:pt idx="7">
                  <c:v>8. Subdirección de Gestión Corporativa</c:v>
                </c:pt>
                <c:pt idx="8">
                  <c:v>9. Subdirección de Gestión Humana</c:v>
                </c:pt>
              </c:strCache>
            </c:strRef>
          </c:cat>
          <c:val>
            <c:numRef>
              <c:f>Indicadores!$BU$15:$CC$15</c:f>
              <c:numCache>
                <c:formatCode>0%</c:formatCode>
                <c:ptCount val="9"/>
                <c:pt idx="0">
                  <c:v>0</c:v>
                </c:pt>
                <c:pt idx="1">
                  <c:v>0</c:v>
                </c:pt>
                <c:pt idx="2">
                  <c:v>0</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0-F2E9-46F9-B921-D60EFA55435E}"/>
            </c:ext>
          </c:extLst>
        </c:ser>
        <c:ser>
          <c:idx val="1"/>
          <c:order val="1"/>
          <c:tx>
            <c:strRef>
              <c:f>Indicadores!$BT$16</c:f>
              <c:strCache>
                <c:ptCount val="1"/>
                <c:pt idx="0">
                  <c:v>Actividades</c:v>
                </c:pt>
              </c:strCache>
            </c:strRef>
          </c:tx>
          <c:spPr>
            <a:solidFill>
              <a:schemeClr val="accent3"/>
            </a:solidFill>
            <a:ln>
              <a:noFill/>
            </a:ln>
            <a:effectLst/>
          </c:spPr>
          <c:invertIfNegative val="0"/>
          <c:dLbls>
            <c:dLbl>
              <c:idx val="0"/>
              <c:layout>
                <c:manualLayout>
                  <c:x val="1.4422040284335634E-2"/>
                  <c:y val="4.8829700354028831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918-45E6-A61E-9CA2821000B9}"/>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b" anchorCtr="0">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Indicadores!$BU$14:$CC$14</c:f>
              <c:strCache>
                <c:ptCount val="9"/>
                <c:pt idx="0">
                  <c:v>1. Dirección</c:v>
                </c:pt>
                <c:pt idx="1">
                  <c:v>2. Oficina de Control Interno</c:v>
                </c:pt>
                <c:pt idx="2">
                  <c:v>3. Oficina Asesora de Planeación</c:v>
                </c:pt>
                <c:pt idx="3">
                  <c:v>4. Oficina Asesora Jurídica</c:v>
                </c:pt>
                <c:pt idx="4">
                  <c:v>5. Subdirección de Gestión del Riesgo</c:v>
                </c:pt>
                <c:pt idx="5">
                  <c:v>6. Subdirección Operativa</c:v>
                </c:pt>
                <c:pt idx="6">
                  <c:v>7. Subdirección Logística</c:v>
                </c:pt>
                <c:pt idx="7">
                  <c:v>8. Subdirección de Gestión Corporativa</c:v>
                </c:pt>
                <c:pt idx="8">
                  <c:v>9. Subdirección de Gestión Humana</c:v>
                </c:pt>
              </c:strCache>
            </c:strRef>
          </c:cat>
          <c:val>
            <c:numRef>
              <c:f>Indicadores!$BU$16:$CC$16</c:f>
              <c:numCache>
                <c:formatCode>0%</c:formatCode>
                <c:ptCount val="9"/>
                <c:pt idx="0">
                  <c:v>0</c:v>
                </c:pt>
                <c:pt idx="1">
                  <c:v>0</c:v>
                </c:pt>
                <c:pt idx="2">
                  <c:v>0</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1-F2E9-46F9-B921-D60EFA55435E}"/>
            </c:ext>
          </c:extLst>
        </c:ser>
        <c:dLbls>
          <c:showLegendKey val="0"/>
          <c:showVal val="0"/>
          <c:showCatName val="0"/>
          <c:showSerName val="0"/>
          <c:showPercent val="0"/>
          <c:showBubbleSize val="0"/>
        </c:dLbls>
        <c:gapWidth val="219"/>
        <c:overlap val="-27"/>
        <c:axId val="338938784"/>
        <c:axId val="338939176"/>
      </c:barChart>
      <c:catAx>
        <c:axId val="3389387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mn-lt"/>
                <a:ea typeface="+mn-ea"/>
                <a:cs typeface="+mn-cs"/>
              </a:defRPr>
            </a:pPr>
            <a:endParaRPr lang="es-ES"/>
          </a:p>
        </c:txPr>
        <c:crossAx val="338939176"/>
        <c:crosses val="autoZero"/>
        <c:auto val="1"/>
        <c:lblAlgn val="ctr"/>
        <c:lblOffset val="100"/>
        <c:noMultiLvlLbl val="0"/>
      </c:catAx>
      <c:valAx>
        <c:axId val="338939176"/>
        <c:scaling>
          <c:orientation val="minMax"/>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38938784"/>
        <c:crosses val="autoZero"/>
        <c:crossBetween val="between"/>
      </c:valAx>
      <c:spPr>
        <a:solidFill>
          <a:schemeClr val="bg1">
            <a:lumMod val="95000"/>
          </a:schemeClr>
        </a:solidFill>
        <a:ln>
          <a:noFill/>
        </a:ln>
        <a:effectLst/>
      </c:spPr>
    </c:plotArea>
    <c:legend>
      <c:legendPos val="r"/>
      <c:layout>
        <c:manualLayout>
          <c:xMode val="edge"/>
          <c:yMode val="edge"/>
          <c:x val="0.87942862034021541"/>
          <c:y val="0.45098075190252951"/>
          <c:w val="0.10434658433990705"/>
          <c:h val="9.8300629371896348E-2"/>
        </c:manualLayout>
      </c:layout>
      <c:overlay val="0"/>
      <c:spPr>
        <a:solidFill>
          <a:schemeClr val="bg1">
            <a:lumMod val="85000"/>
          </a:schemeClr>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gradFill flip="none" rotWithShape="1">
      <a:gsLst>
        <a:gs pos="0">
          <a:schemeClr val="bg1">
            <a:lumMod val="95000"/>
            <a:shade val="30000"/>
            <a:satMod val="115000"/>
          </a:schemeClr>
        </a:gs>
        <a:gs pos="50000">
          <a:schemeClr val="bg1">
            <a:lumMod val="95000"/>
            <a:shade val="67500"/>
            <a:satMod val="115000"/>
          </a:schemeClr>
        </a:gs>
        <a:gs pos="100000">
          <a:schemeClr val="bg1">
            <a:lumMod val="95000"/>
            <a:shade val="100000"/>
            <a:satMod val="115000"/>
          </a:schemeClr>
        </a:gs>
      </a:gsLst>
      <a:path path="circle">
        <a:fillToRect l="100000" t="100000"/>
      </a:path>
      <a:tileRect r="-100000" b="-100000"/>
    </a:gradFill>
    <a:ln w="9525" cap="flat" cmpd="sng" algn="ctr">
      <a:solidFill>
        <a:schemeClr val="tx1">
          <a:lumMod val="15000"/>
          <a:lumOff val="85000"/>
        </a:schemeClr>
      </a:solidFill>
      <a:round/>
    </a:ln>
    <a:effectLst/>
    <a:scene3d>
      <a:camera prst="orthographicFront"/>
      <a:lightRig rig="threePt" dir="t"/>
    </a:scene3d>
    <a:sp3d>
      <a:bevelT/>
    </a:sp3d>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CO" b="1"/>
              <a:t>Indicadores</a:t>
            </a:r>
            <a:r>
              <a:rPr lang="es-CO" b="1" baseline="0"/>
              <a:t> de Cumplimiento</a:t>
            </a:r>
            <a:endParaRPr lang="es-CO"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Indicadores!$B$44</c:f>
              <c:strCache>
                <c:ptCount val="1"/>
                <c:pt idx="0">
                  <c:v>Gestión de las Comunicaciones Internas y Externas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Indicadores!$CE$10</c:f>
              <c:numCache>
                <c:formatCode>0%</c:formatCode>
                <c:ptCount val="1"/>
                <c:pt idx="0">
                  <c:v>#N/A</c:v>
                </c:pt>
              </c:numCache>
            </c:numRef>
          </c:val>
          <c:extLst xmlns:c16r2="http://schemas.microsoft.com/office/drawing/2015/06/chart">
            <c:ext xmlns:c16="http://schemas.microsoft.com/office/drawing/2014/chart" uri="{C3380CC4-5D6E-409C-BE32-E72D297353CC}">
              <c16:uniqueId val="{00000000-ED60-4A9C-A1F9-ED04DE13019A}"/>
            </c:ext>
          </c:extLst>
        </c:ser>
        <c:ser>
          <c:idx val="1"/>
          <c:order val="1"/>
          <c:tx>
            <c:strRef>
              <c:f>Indicadores!$C$44</c:f>
              <c:strCache>
                <c:ptCount val="1"/>
                <c:pt idx="0">
                  <c:v>Gestión de las Comunicaciones Internas y Externas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Indicadores!$CF$10</c:f>
              <c:numCache>
                <c:formatCode>0%</c:formatCode>
                <c:ptCount val="1"/>
                <c:pt idx="0">
                  <c:v>#N/A</c:v>
                </c:pt>
              </c:numCache>
            </c:numRef>
          </c:val>
          <c:extLst xmlns:c16r2="http://schemas.microsoft.com/office/drawing/2015/06/chart">
            <c:ext xmlns:c16="http://schemas.microsoft.com/office/drawing/2014/chart" uri="{C3380CC4-5D6E-409C-BE32-E72D297353CC}">
              <c16:uniqueId val="{00000001-ED60-4A9C-A1F9-ED04DE13019A}"/>
            </c:ext>
          </c:extLst>
        </c:ser>
        <c:dLbls>
          <c:showLegendKey val="0"/>
          <c:showVal val="0"/>
          <c:showCatName val="0"/>
          <c:showSerName val="0"/>
          <c:showPercent val="0"/>
          <c:showBubbleSize val="0"/>
        </c:dLbls>
        <c:gapWidth val="140"/>
        <c:overlap val="-25"/>
        <c:axId val="338939960"/>
        <c:axId val="338940352"/>
      </c:barChart>
      <c:catAx>
        <c:axId val="338939960"/>
        <c:scaling>
          <c:orientation val="minMax"/>
        </c:scaling>
        <c:delete val="1"/>
        <c:axPos val="b"/>
        <c:majorTickMark val="none"/>
        <c:minorTickMark val="none"/>
        <c:tickLblPos val="nextTo"/>
        <c:crossAx val="338940352"/>
        <c:crosses val="autoZero"/>
        <c:auto val="1"/>
        <c:lblAlgn val="ctr"/>
        <c:lblOffset val="100"/>
        <c:noMultiLvlLbl val="0"/>
      </c:catAx>
      <c:valAx>
        <c:axId val="3389403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38939960"/>
        <c:crosses val="autoZero"/>
        <c:crossBetween val="between"/>
      </c:valAx>
      <c:spPr>
        <a:solidFill>
          <a:schemeClr val="bg1">
            <a:lumMod val="95000"/>
          </a:schemeClr>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lumMod val="85000"/>
      </a:schemeClr>
    </a:solidFill>
    <a:ln w="9525" cap="flat" cmpd="sng" algn="ctr">
      <a:solidFill>
        <a:schemeClr val="tx1">
          <a:lumMod val="15000"/>
          <a:lumOff val="85000"/>
        </a:schemeClr>
      </a:solidFill>
      <a:round/>
    </a:ln>
    <a:effectLst/>
    <a:scene3d>
      <a:camera prst="orthographicFront"/>
      <a:lightRig rig="threePt" dir="t"/>
    </a:scene3d>
    <a:sp3d>
      <a:bevelT/>
    </a:sp3d>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63DB-4F55-8A4E-1901579201B3}"/>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63DB-4F55-8A4E-1901579201B3}"/>
              </c:ext>
            </c:extLst>
          </c:dPt>
          <c:val>
            <c:numRef>
              <c:f>Indicadores!$CF$15:$CF$16</c:f>
              <c:numCache>
                <c:formatCode>General</c:formatCode>
                <c:ptCount val="2"/>
                <c:pt idx="0">
                  <c:v>0</c:v>
                </c:pt>
                <c:pt idx="1">
                  <c:v>46</c:v>
                </c:pt>
              </c:numCache>
            </c:numRef>
          </c:val>
          <c:extLst xmlns:c16r2="http://schemas.microsoft.com/office/drawing/2015/06/chart">
            <c:ext xmlns:c16="http://schemas.microsoft.com/office/drawing/2014/chart" uri="{C3380CC4-5D6E-409C-BE32-E72D297353CC}">
              <c16:uniqueId val="{00000000-74A3-44D5-B63A-6ED402180880}"/>
            </c:ext>
          </c:extLst>
        </c:ser>
        <c:dLbls>
          <c:showLegendKey val="0"/>
          <c:showVal val="0"/>
          <c:showCatName val="0"/>
          <c:showSerName val="0"/>
          <c:showPercent val="0"/>
          <c:showBubbleSize val="0"/>
          <c:showLeaderLines val="1"/>
        </c:dLbls>
        <c:firstSliceAng val="0"/>
        <c:holeSize val="85"/>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400">
                <a:solidFill>
                  <a:sysClr val="windowText" lastClr="000000"/>
                </a:solidFill>
              </a:defRPr>
            </a:pPr>
            <a:r>
              <a:rPr lang="es-CO" sz="1400">
                <a:solidFill>
                  <a:sysClr val="windowText" lastClr="000000"/>
                </a:solidFill>
              </a:rPr>
              <a:t>Plan</a:t>
            </a:r>
            <a:r>
              <a:rPr lang="es-CO" sz="1400" baseline="0">
                <a:solidFill>
                  <a:sysClr val="windowText" lastClr="000000"/>
                </a:solidFill>
              </a:rPr>
              <a:t> de acción 4to trimestre 2019</a:t>
            </a:r>
            <a:endParaRPr lang="es-CO" sz="1400">
              <a:solidFill>
                <a:sysClr val="windowText" lastClr="000000"/>
              </a:solidFill>
            </a:endParaRPr>
          </a:p>
        </c:rich>
      </c:tx>
      <c:overlay val="0"/>
    </c:title>
    <c:autoTitleDeleted val="0"/>
    <c:plotArea>
      <c:layout>
        <c:manualLayout>
          <c:layoutTarget val="inner"/>
          <c:xMode val="edge"/>
          <c:yMode val="edge"/>
          <c:x val="0.19209170282286142"/>
          <c:y val="0.19667520794640656"/>
          <c:w val="0.61724566763539412"/>
          <c:h val="0.81666762109281799"/>
        </c:manualLayout>
      </c:layout>
      <c:doughnutChart>
        <c:varyColors val="1"/>
        <c:ser>
          <c:idx val="0"/>
          <c:order val="0"/>
          <c:tx>
            <c:strRef>
              <c:f>Tablas!$D$455</c:f>
              <c:strCache>
                <c:ptCount val="1"/>
                <c:pt idx="0">
                  <c:v>ESCALA</c:v>
                </c:pt>
              </c:strCache>
            </c:strRef>
          </c:tx>
          <c:spPr>
            <a:gradFill>
              <a:gsLst>
                <a:gs pos="0">
                  <a:srgbClr val="FFFF00"/>
                </a:gs>
                <a:gs pos="0">
                  <a:srgbClr val="FFF200"/>
                </a:gs>
                <a:gs pos="0">
                  <a:srgbClr val="FF7A00"/>
                </a:gs>
                <a:gs pos="0">
                  <a:srgbClr val="FF0300"/>
                </a:gs>
              </a:gsLst>
              <a:lin ang="5400000" scaled="0"/>
            </a:gradFill>
            <a:scene3d>
              <a:camera prst="orthographicFront"/>
              <a:lightRig rig="threePt" dir="t"/>
            </a:scene3d>
            <a:sp3d>
              <a:bevelT/>
            </a:sp3d>
          </c:spPr>
          <c:dPt>
            <c:idx val="1"/>
            <c:bubble3D val="0"/>
            <c:spPr>
              <a:solidFill>
                <a:srgbClr val="FF0000"/>
              </a:solidFill>
              <a:scene3d>
                <a:camera prst="orthographicFront"/>
                <a:lightRig rig="threePt" dir="t"/>
              </a:scene3d>
              <a:sp3d>
                <a:bevelT/>
              </a:sp3d>
            </c:spPr>
            <c:extLst xmlns:c16r2="http://schemas.microsoft.com/office/drawing/2015/06/chart">
              <c:ext xmlns:c16="http://schemas.microsoft.com/office/drawing/2014/chart" uri="{C3380CC4-5D6E-409C-BE32-E72D297353CC}">
                <c16:uniqueId val="{00000001-1683-402E-85E0-F2556DDAD567}"/>
              </c:ext>
            </c:extLst>
          </c:dPt>
          <c:dPt>
            <c:idx val="2"/>
            <c:bubble3D val="0"/>
            <c:spPr>
              <a:gradFill flip="none" rotWithShape="1">
                <a:gsLst>
                  <a:gs pos="54000">
                    <a:srgbClr val="FFC000"/>
                  </a:gs>
                  <a:gs pos="30000">
                    <a:srgbClr val="FF0000"/>
                  </a:gs>
                  <a:gs pos="0">
                    <a:srgbClr val="FF0300"/>
                  </a:gs>
                </a:gsLst>
                <a:lin ang="18900000" scaled="1"/>
                <a:tileRect/>
              </a:gradFill>
              <a:scene3d>
                <a:camera prst="orthographicFront"/>
                <a:lightRig rig="threePt" dir="t"/>
              </a:scene3d>
              <a:sp3d>
                <a:bevelT/>
              </a:sp3d>
            </c:spPr>
            <c:extLst xmlns:c16r2="http://schemas.microsoft.com/office/drawing/2015/06/chart">
              <c:ext xmlns:c16="http://schemas.microsoft.com/office/drawing/2014/chart" uri="{C3380CC4-5D6E-409C-BE32-E72D297353CC}">
                <c16:uniqueId val="{00000003-1683-402E-85E0-F2556DDAD567}"/>
              </c:ext>
            </c:extLst>
          </c:dPt>
          <c:dPt>
            <c:idx val="3"/>
            <c:bubble3D val="0"/>
            <c:spPr>
              <a:solidFill>
                <a:srgbClr val="FFC000"/>
              </a:solidFill>
              <a:scene3d>
                <a:camera prst="orthographicFront"/>
                <a:lightRig rig="threePt" dir="t"/>
              </a:scene3d>
              <a:sp3d>
                <a:bevelT/>
              </a:sp3d>
            </c:spPr>
            <c:extLst xmlns:c16r2="http://schemas.microsoft.com/office/drawing/2015/06/chart">
              <c:ext xmlns:c16="http://schemas.microsoft.com/office/drawing/2014/chart" uri="{C3380CC4-5D6E-409C-BE32-E72D297353CC}">
                <c16:uniqueId val="{00000005-1683-402E-85E0-F2556DDAD567}"/>
              </c:ext>
            </c:extLst>
          </c:dPt>
          <c:dPt>
            <c:idx val="4"/>
            <c:bubble3D val="0"/>
            <c:spPr>
              <a:gradFill flip="none" rotWithShape="1">
                <a:gsLst>
                  <a:gs pos="0">
                    <a:srgbClr val="FFC000"/>
                  </a:gs>
                  <a:gs pos="62000">
                    <a:srgbClr val="FFFF00"/>
                  </a:gs>
                  <a:gs pos="14000">
                    <a:srgbClr val="FFC000"/>
                  </a:gs>
                </a:gsLst>
                <a:lin ang="0" scaled="1"/>
                <a:tileRect/>
              </a:gradFill>
              <a:scene3d>
                <a:camera prst="orthographicFront"/>
                <a:lightRig rig="threePt" dir="t"/>
              </a:scene3d>
              <a:sp3d>
                <a:bevelT/>
              </a:sp3d>
            </c:spPr>
            <c:extLst xmlns:c16r2="http://schemas.microsoft.com/office/drawing/2015/06/chart">
              <c:ext xmlns:c16="http://schemas.microsoft.com/office/drawing/2014/chart" uri="{C3380CC4-5D6E-409C-BE32-E72D297353CC}">
                <c16:uniqueId val="{00000007-1683-402E-85E0-F2556DDAD567}"/>
              </c:ext>
            </c:extLst>
          </c:dPt>
          <c:dPt>
            <c:idx val="5"/>
            <c:bubble3D val="0"/>
            <c:spPr>
              <a:solidFill>
                <a:srgbClr val="FFFF00"/>
              </a:solidFill>
              <a:scene3d>
                <a:camera prst="orthographicFront"/>
                <a:lightRig rig="threePt" dir="t"/>
              </a:scene3d>
              <a:sp3d>
                <a:bevelT/>
              </a:sp3d>
            </c:spPr>
            <c:extLst xmlns:c16r2="http://schemas.microsoft.com/office/drawing/2015/06/chart">
              <c:ext xmlns:c16="http://schemas.microsoft.com/office/drawing/2014/chart" uri="{C3380CC4-5D6E-409C-BE32-E72D297353CC}">
                <c16:uniqueId val="{00000009-1683-402E-85E0-F2556DDAD567}"/>
              </c:ext>
            </c:extLst>
          </c:dPt>
          <c:dPt>
            <c:idx val="6"/>
            <c:bubble3D val="0"/>
            <c:spPr>
              <a:solidFill>
                <a:srgbClr val="FFFF00"/>
              </a:solidFill>
              <a:scene3d>
                <a:camera prst="orthographicFront"/>
                <a:lightRig rig="threePt" dir="t"/>
              </a:scene3d>
              <a:sp3d>
                <a:bevelT/>
              </a:sp3d>
            </c:spPr>
            <c:extLst xmlns:c16r2="http://schemas.microsoft.com/office/drawing/2015/06/chart">
              <c:ext xmlns:c16="http://schemas.microsoft.com/office/drawing/2014/chart" uri="{C3380CC4-5D6E-409C-BE32-E72D297353CC}">
                <c16:uniqueId val="{0000000B-1683-402E-85E0-F2556DDAD567}"/>
              </c:ext>
            </c:extLst>
          </c:dPt>
          <c:dPt>
            <c:idx val="7"/>
            <c:bubble3D val="0"/>
            <c:spPr>
              <a:gradFill flip="none" rotWithShape="1">
                <a:gsLst>
                  <a:gs pos="33000">
                    <a:srgbClr val="FFFF00"/>
                  </a:gs>
                  <a:gs pos="48000">
                    <a:srgbClr val="FFF200"/>
                  </a:gs>
                  <a:gs pos="64000">
                    <a:srgbClr val="00CC00"/>
                  </a:gs>
                </a:gsLst>
                <a:lin ang="2700000" scaled="1"/>
                <a:tileRect/>
              </a:gradFill>
              <a:scene3d>
                <a:camera prst="orthographicFront"/>
                <a:lightRig rig="threePt" dir="t"/>
              </a:scene3d>
              <a:sp3d>
                <a:bevelT/>
              </a:sp3d>
            </c:spPr>
            <c:extLst xmlns:c16r2="http://schemas.microsoft.com/office/drawing/2015/06/chart">
              <c:ext xmlns:c16="http://schemas.microsoft.com/office/drawing/2014/chart" uri="{C3380CC4-5D6E-409C-BE32-E72D297353CC}">
                <c16:uniqueId val="{0000000D-1683-402E-85E0-F2556DDAD567}"/>
              </c:ext>
            </c:extLst>
          </c:dPt>
          <c:dPt>
            <c:idx val="8"/>
            <c:bubble3D val="0"/>
            <c:spPr>
              <a:solidFill>
                <a:srgbClr val="00CC00"/>
              </a:solidFill>
              <a:scene3d>
                <a:camera prst="orthographicFront"/>
                <a:lightRig rig="threePt" dir="t"/>
              </a:scene3d>
              <a:sp3d>
                <a:bevelT/>
              </a:sp3d>
            </c:spPr>
            <c:extLst xmlns:c16r2="http://schemas.microsoft.com/office/drawing/2015/06/chart">
              <c:ext xmlns:c16="http://schemas.microsoft.com/office/drawing/2014/chart" uri="{C3380CC4-5D6E-409C-BE32-E72D297353CC}">
                <c16:uniqueId val="{0000000F-1683-402E-85E0-F2556DDAD567}"/>
              </c:ext>
            </c:extLst>
          </c:dPt>
          <c:dPt>
            <c:idx val="9"/>
            <c:bubble3D val="0"/>
            <c:spPr>
              <a:noFill/>
              <a:ln>
                <a:noFill/>
              </a:ln>
              <a:scene3d>
                <a:camera prst="orthographicFront"/>
                <a:lightRig rig="threePt" dir="t"/>
              </a:scene3d>
              <a:sp3d>
                <a:bevelT/>
              </a:sp3d>
            </c:spPr>
            <c:extLst xmlns:c16r2="http://schemas.microsoft.com/office/drawing/2015/06/chart">
              <c:ext xmlns:c16="http://schemas.microsoft.com/office/drawing/2014/chart" uri="{C3380CC4-5D6E-409C-BE32-E72D297353CC}">
                <c16:uniqueId val="{00000011-1683-402E-85E0-F2556DDAD567}"/>
              </c:ext>
            </c:extLst>
          </c:dPt>
          <c:dLbls>
            <c:dLbl>
              <c:idx val="9"/>
              <c:delete val="1"/>
              <c:extLst xmlns:c16r2="http://schemas.microsoft.com/office/drawing/2015/06/chart">
                <c:ext xmlns:c16="http://schemas.microsoft.com/office/drawing/2014/chart" uri="{C3380CC4-5D6E-409C-BE32-E72D297353CC}">
                  <c16:uniqueId val="{00000011-1683-402E-85E0-F2556DDAD567}"/>
                </c:ext>
                <c:ext xmlns:c15="http://schemas.microsoft.com/office/drawing/2012/chart" uri="{CE6537A1-D6FC-4f65-9D91-7224C49458BB}"/>
              </c:extLst>
            </c:dLbl>
            <c:spPr>
              <a:noFill/>
              <a:ln>
                <a:noFill/>
              </a:ln>
              <a:effectLst/>
            </c:spPr>
            <c:txPr>
              <a:bodyPr/>
              <a:lstStyle/>
              <a:p>
                <a:pPr>
                  <a:defRPr>
                    <a:solidFill>
                      <a:schemeClr val="tx1"/>
                    </a:solidFill>
                  </a:defRPr>
                </a:pPr>
                <a:endParaRPr lang="es-ES"/>
              </a:p>
            </c:txPr>
            <c:showLegendKey val="0"/>
            <c:showVal val="0"/>
            <c:showCatName val="1"/>
            <c:showSerName val="0"/>
            <c:showPercent val="0"/>
            <c:showBubbleSize val="0"/>
            <c:separator>; </c:separator>
            <c:showLeaderLines val="1"/>
            <c:extLst xmlns:c16r2="http://schemas.microsoft.com/office/drawing/2015/06/chart">
              <c:ext xmlns:c15="http://schemas.microsoft.com/office/drawing/2012/chart" uri="{CE6537A1-D6FC-4f65-9D91-7224C49458BB}"/>
            </c:extLst>
          </c:dLbls>
          <c:cat>
            <c:numRef>
              <c:f>Tablas!$C$456:$C$465</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Tablas!$D$456:$D$465</c:f>
              <c:numCache>
                <c:formatCode>General</c:formatCode>
                <c:ptCount val="10"/>
                <c:pt idx="0">
                  <c:v>1</c:v>
                </c:pt>
                <c:pt idx="1">
                  <c:v>1</c:v>
                </c:pt>
                <c:pt idx="2">
                  <c:v>1</c:v>
                </c:pt>
                <c:pt idx="3">
                  <c:v>1</c:v>
                </c:pt>
                <c:pt idx="4">
                  <c:v>1</c:v>
                </c:pt>
                <c:pt idx="5">
                  <c:v>1</c:v>
                </c:pt>
                <c:pt idx="6">
                  <c:v>1</c:v>
                </c:pt>
                <c:pt idx="7">
                  <c:v>1</c:v>
                </c:pt>
                <c:pt idx="8">
                  <c:v>1</c:v>
                </c:pt>
                <c:pt idx="9">
                  <c:v>9</c:v>
                </c:pt>
              </c:numCache>
            </c:numRef>
          </c:val>
          <c:extLst xmlns:c16r2="http://schemas.microsoft.com/office/drawing/2015/06/chart">
            <c:ext xmlns:c16="http://schemas.microsoft.com/office/drawing/2014/chart" uri="{C3380CC4-5D6E-409C-BE32-E72D297353CC}">
              <c16:uniqueId val="{00000012-1683-402E-85E0-F2556DDAD567}"/>
            </c:ext>
          </c:extLst>
        </c:ser>
        <c:dLbls>
          <c:showLegendKey val="0"/>
          <c:showVal val="0"/>
          <c:showCatName val="0"/>
          <c:showSerName val="0"/>
          <c:showPercent val="0"/>
          <c:showBubbleSize val="0"/>
          <c:showLeaderLines val="1"/>
        </c:dLbls>
        <c:firstSliceAng val="270"/>
        <c:holeSize val="50"/>
      </c:doughnutChart>
      <c:scatterChart>
        <c:scatterStyle val="smoothMarker"/>
        <c:varyColors val="0"/>
        <c:ser>
          <c:idx val="1"/>
          <c:order val="1"/>
          <c:tx>
            <c:strRef>
              <c:f>Tablas!$B$468</c:f>
              <c:strCache>
                <c:ptCount val="1"/>
                <c:pt idx="0">
                  <c:v>Puntos</c:v>
                </c:pt>
              </c:strCache>
            </c:strRef>
          </c:tx>
          <c:spPr>
            <a:ln w="28575">
              <a:headEnd type="diamond"/>
              <a:tailEnd type="stealth"/>
            </a:ln>
          </c:spPr>
          <c:marker>
            <c:symbol val="none"/>
          </c:marker>
          <c:dPt>
            <c:idx val="0"/>
            <c:bubble3D val="0"/>
            <c:spPr>
              <a:ln w="28575">
                <a:headEnd type="diamond" w="lg" len="med"/>
                <a:tailEnd type="stealth"/>
              </a:ln>
            </c:spPr>
            <c:extLst xmlns:c16r2="http://schemas.microsoft.com/office/drawing/2015/06/chart">
              <c:ext xmlns:c16="http://schemas.microsoft.com/office/drawing/2014/chart" uri="{C3380CC4-5D6E-409C-BE32-E72D297353CC}">
                <c16:uniqueId val="{00000014-1683-402E-85E0-F2556DDAD567}"/>
              </c:ext>
            </c:extLst>
          </c:dPt>
          <c:dPt>
            <c:idx val="1"/>
            <c:bubble3D val="0"/>
            <c:spPr>
              <a:ln w="28575">
                <a:solidFill>
                  <a:srgbClr val="0070C0"/>
                </a:solidFill>
                <a:headEnd type="diamond"/>
                <a:tailEnd type="stealth"/>
              </a:ln>
            </c:spPr>
            <c:extLst xmlns:c16r2="http://schemas.microsoft.com/office/drawing/2015/06/chart">
              <c:ext xmlns:c16="http://schemas.microsoft.com/office/drawing/2014/chart" uri="{C3380CC4-5D6E-409C-BE32-E72D297353CC}">
                <c16:uniqueId val="{00000016-1683-402E-85E0-F2556DDAD567}"/>
              </c:ext>
            </c:extLst>
          </c:dPt>
          <c:xVal>
            <c:numRef>
              <c:f>Tablas!$C$469:$C$470</c:f>
              <c:numCache>
                <c:formatCode>General</c:formatCode>
                <c:ptCount val="2"/>
                <c:pt idx="0">
                  <c:v>0</c:v>
                </c:pt>
                <c:pt idx="1">
                  <c:v>-1</c:v>
                </c:pt>
              </c:numCache>
            </c:numRef>
          </c:xVal>
          <c:yVal>
            <c:numRef>
              <c:f>Tablas!$D$469:$D$470</c:f>
              <c:numCache>
                <c:formatCode>General</c:formatCode>
                <c:ptCount val="2"/>
                <c:pt idx="0">
                  <c:v>0</c:v>
                </c:pt>
                <c:pt idx="1">
                  <c:v>0</c:v>
                </c:pt>
              </c:numCache>
            </c:numRef>
          </c:yVal>
          <c:smooth val="1"/>
          <c:extLst xmlns:c16r2="http://schemas.microsoft.com/office/drawing/2015/06/chart">
            <c:ext xmlns:c16="http://schemas.microsoft.com/office/drawing/2014/chart" uri="{C3380CC4-5D6E-409C-BE32-E72D297353CC}">
              <c16:uniqueId val="{00000017-1683-402E-85E0-F2556DDAD567}"/>
            </c:ext>
          </c:extLst>
        </c:ser>
        <c:dLbls>
          <c:showLegendKey val="0"/>
          <c:showVal val="0"/>
          <c:showCatName val="0"/>
          <c:showSerName val="0"/>
          <c:showPercent val="0"/>
          <c:showBubbleSize val="0"/>
        </c:dLbls>
        <c:axId val="338839104"/>
        <c:axId val="338838712"/>
      </c:scatterChart>
      <c:valAx>
        <c:axId val="338838712"/>
        <c:scaling>
          <c:orientation val="minMax"/>
          <c:max val="1"/>
          <c:min val="-1"/>
        </c:scaling>
        <c:delete val="1"/>
        <c:axPos val="l"/>
        <c:numFmt formatCode="General" sourceLinked="1"/>
        <c:majorTickMark val="out"/>
        <c:minorTickMark val="none"/>
        <c:tickLblPos val="nextTo"/>
        <c:crossAx val="338839104"/>
        <c:crosses val="autoZero"/>
        <c:crossBetween val="midCat"/>
        <c:majorUnit val="0.5"/>
        <c:minorUnit val="4.0000000000000008E-2"/>
      </c:valAx>
      <c:valAx>
        <c:axId val="338839104"/>
        <c:scaling>
          <c:orientation val="minMax"/>
          <c:max val="1"/>
          <c:min val="-1"/>
        </c:scaling>
        <c:delete val="1"/>
        <c:axPos val="b"/>
        <c:numFmt formatCode="General" sourceLinked="1"/>
        <c:majorTickMark val="out"/>
        <c:minorTickMark val="none"/>
        <c:tickLblPos val="nextTo"/>
        <c:crossAx val="338838712"/>
        <c:crosses val="autoZero"/>
        <c:crossBetween val="midCat"/>
      </c:valAx>
      <c:spPr>
        <a:noFill/>
        <a:ln>
          <a:noFill/>
        </a:ln>
      </c:spPr>
    </c:plotArea>
    <c:plotVisOnly val="1"/>
    <c:dispBlanksAs val="gap"/>
    <c:showDLblsOverMax val="0"/>
  </c:chart>
  <c:spPr>
    <a:gradFill flip="none" rotWithShape="1">
      <a:gsLst>
        <a:gs pos="0">
          <a:sysClr val="window" lastClr="FFFFFF">
            <a:lumMod val="75000"/>
            <a:shade val="30000"/>
            <a:satMod val="115000"/>
          </a:sysClr>
        </a:gs>
        <a:gs pos="50000">
          <a:sysClr val="window" lastClr="FFFFFF">
            <a:lumMod val="75000"/>
            <a:shade val="67500"/>
            <a:satMod val="115000"/>
          </a:sysClr>
        </a:gs>
        <a:gs pos="100000">
          <a:sysClr val="window" lastClr="FFFFFF">
            <a:lumMod val="75000"/>
            <a:shade val="100000"/>
            <a:satMod val="115000"/>
          </a:sysClr>
        </a:gs>
      </a:gsLst>
      <a:path path="circle">
        <a:fillToRect t="100000" r="100000"/>
      </a:path>
      <a:tileRect l="-100000" b="-100000"/>
    </a:gradFill>
    <a:scene3d>
      <a:camera prst="orthographicFront"/>
      <a:lightRig rig="threePt" dir="t"/>
    </a:scene3d>
    <a:sp3d>
      <a:bevelT/>
    </a:sp3d>
  </c:spPr>
  <c:txPr>
    <a:bodyPr/>
    <a:lstStyle/>
    <a:p>
      <a:pPr>
        <a:defRPr>
          <a:solidFill>
            <a:schemeClr val="bg1"/>
          </a:solidFill>
        </a:defRPr>
      </a:pPr>
      <a:endParaRPr lang="es-ES"/>
    </a:p>
  </c:txPr>
  <c:printSettings>
    <c:headerFooter/>
    <c:pageMargins b="0.75" l="0.7" r="0.7" t="0.75" header="0.3" footer="0.3"/>
    <c:pageSetup orientation="portrait"/>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[PLAN_DE_ACCION_UAECOB_2020.xlsx]Tablas!Tabla Ejecución</c:name>
    <c:fmtId val="16"/>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Estado</a:t>
            </a:r>
            <a:r>
              <a:rPr lang="en-US" b="1" baseline="0"/>
              <a:t> de Ejecución</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manualLayout>
          <c:layoutTarget val="inner"/>
          <c:xMode val="edge"/>
          <c:yMode val="edge"/>
          <c:x val="0.22554435220484317"/>
          <c:y val="0.15319444444444447"/>
          <c:w val="0.71187685914260712"/>
          <c:h val="0.72088764946048411"/>
        </c:manualLayout>
      </c:layout>
      <c:barChart>
        <c:barDir val="bar"/>
        <c:grouping val="clustered"/>
        <c:varyColors val="0"/>
        <c:ser>
          <c:idx val="0"/>
          <c:order val="0"/>
          <c:tx>
            <c:strRef>
              <c:f>Tablas!$B$37</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Tablas!$A$38:$A$40</c:f>
              <c:strCache>
                <c:ptCount val="2"/>
                <c:pt idx="0">
                  <c:v>SIN EJECUTAR</c:v>
                </c:pt>
                <c:pt idx="1">
                  <c:v>EJECUTADO</c:v>
                </c:pt>
              </c:strCache>
            </c:strRef>
          </c:cat>
          <c:val>
            <c:numRef>
              <c:f>Tablas!$B$38:$B$40</c:f>
              <c:numCache>
                <c:formatCode>General</c:formatCode>
                <c:ptCount val="2"/>
                <c:pt idx="0">
                  <c:v>46</c:v>
                </c:pt>
                <c:pt idx="1">
                  <c:v>12</c:v>
                </c:pt>
              </c:numCache>
            </c:numRef>
          </c:val>
          <c:extLst xmlns:c16r2="http://schemas.microsoft.com/office/drawing/2015/06/chart">
            <c:ext xmlns:c16="http://schemas.microsoft.com/office/drawing/2014/chart" uri="{C3380CC4-5D6E-409C-BE32-E72D297353CC}">
              <c16:uniqueId val="{00000000-89CE-4C9F-9608-9BA5917AE390}"/>
            </c:ext>
          </c:extLst>
        </c:ser>
        <c:dLbls>
          <c:dLblPos val="outEnd"/>
          <c:showLegendKey val="0"/>
          <c:showVal val="1"/>
          <c:showCatName val="0"/>
          <c:showSerName val="0"/>
          <c:showPercent val="0"/>
          <c:showBubbleSize val="0"/>
        </c:dLbls>
        <c:gapWidth val="219"/>
        <c:axId val="338840672"/>
        <c:axId val="338840280"/>
      </c:barChart>
      <c:catAx>
        <c:axId val="338840672"/>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38840280"/>
        <c:crosses val="autoZero"/>
        <c:auto val="1"/>
        <c:lblAlgn val="ctr"/>
        <c:lblOffset val="100"/>
        <c:noMultiLvlLbl val="0"/>
      </c:catAx>
      <c:valAx>
        <c:axId val="3388402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38840672"/>
        <c:crosses val="autoZero"/>
        <c:crossBetween val="between"/>
      </c:valAx>
      <c:spPr>
        <a:solidFill>
          <a:schemeClr val="bg1">
            <a:lumMod val="95000"/>
          </a:schemeClr>
        </a:solidFill>
        <a:ln>
          <a:noFill/>
        </a:ln>
        <a:effectLst/>
      </c:spPr>
    </c:plotArea>
    <c:plotVisOnly val="1"/>
    <c:dispBlanksAs val="gap"/>
    <c:showDLblsOverMax val="0"/>
  </c:chart>
  <c:spPr>
    <a:solidFill>
      <a:schemeClr val="bg1">
        <a:lumMod val="85000"/>
      </a:schemeClr>
    </a:solidFill>
    <a:ln w="9525" cap="flat" cmpd="sng" algn="ctr">
      <a:solidFill>
        <a:schemeClr val="tx1">
          <a:lumMod val="15000"/>
          <a:lumOff val="85000"/>
        </a:schemeClr>
      </a:solidFill>
      <a:round/>
    </a:ln>
    <a:effectLst/>
    <a:scene3d>
      <a:camera prst="orthographicFront"/>
      <a:lightRig rig="threePt" dir="t"/>
    </a:scene3d>
    <a:sp3d>
      <a:bevelT/>
    </a:sp3d>
  </c:spPr>
  <c:txPr>
    <a:bodyPr/>
    <a:lstStyle/>
    <a:p>
      <a:pPr>
        <a:defRPr/>
      </a:pPr>
      <a:endParaRPr lang="es-ES"/>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Categories val="1"/>
        <c14:dropZoneData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[PLAN_DE_ACCION_UAECOB_2020.xlsx]Tablas!Productos Periodo</c:name>
    <c:fmtId val="3"/>
  </c:pivotSource>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CO" sz="1200" b="1" i="0" baseline="0">
                <a:effectLst/>
              </a:rPr>
              <a:t>Programado vs Resultado PRODUCTO 4to trimestre 2019</a:t>
            </a:r>
            <a:endParaRPr lang="es-CO"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ES"/>
        </a:p>
      </c:txPr>
    </c:title>
    <c:autoTitleDeleted val="0"/>
    <c:pivotFmts>
      <c:pivotFmt>
        <c:idx val="0"/>
        <c:spPr>
          <a:solidFill>
            <a:schemeClr val="accent1"/>
          </a:solidFill>
          <a:ln>
            <a:noFill/>
          </a:ln>
          <a:effectLst/>
        </c:spPr>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spPr>
          <a:solidFill>
            <a:schemeClr val="accent1"/>
          </a:solidFill>
          <a:ln>
            <a:noFill/>
          </a:ln>
          <a:effectLst/>
        </c:spPr>
        <c:marker>
          <c:spPr>
            <a:solidFill>
              <a:schemeClr val="accent1"/>
            </a:solidFill>
            <a:ln w="9525">
              <a:solidFill>
                <a:schemeClr val="accent1"/>
              </a:solidFill>
            </a:ln>
            <a:effectLst/>
          </c:spPr>
        </c:marker>
      </c:pivotFmt>
      <c:pivotFmt>
        <c:idx val="5"/>
        <c:spPr>
          <a:solidFill>
            <a:schemeClr val="accent1"/>
          </a:solidFill>
          <a:ln>
            <a:noFill/>
          </a:ln>
          <a:effectLst/>
        </c:spPr>
        <c:marker>
          <c:spPr>
            <a:solidFill>
              <a:sysClr val="windowText" lastClr="000000"/>
            </a:solidFill>
            <a:ln w="9525">
              <a:solidFill>
                <a:srgbClr val="9BBB59">
                  <a:lumMod val="75000"/>
                </a:srgbClr>
              </a:solidFill>
            </a:ln>
            <a:effectLst/>
          </c:spPr>
        </c:marker>
      </c:pivotFmt>
      <c:pivotFmt>
        <c:idx val="6"/>
        <c:spPr>
          <a:solidFill>
            <a:schemeClr val="accent1"/>
          </a:solidFill>
          <a:ln w="28575" cap="rnd">
            <a:solidFill>
              <a:schemeClr val="accent1"/>
            </a:solidFill>
            <a:round/>
          </a:ln>
          <a:effectLst/>
        </c:spPr>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in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solidFill>
            <a:schemeClr val="accent1"/>
          </a:solidFill>
          <a:ln w="28575" cap="rnd" cmpd="dbl">
            <a:solidFill>
              <a:srgbClr val="00B050"/>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es-E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in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
        <c:spPr>
          <a:solidFill>
            <a:schemeClr val="accent1"/>
          </a:solidFill>
          <a:ln w="28575" cap="rnd" cmpd="dbl">
            <a:solidFill>
              <a:srgbClr val="00B050"/>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es-E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4"/>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in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t" anchorCtr="0">
              <a:spAutoFit/>
            </a:bodyPr>
            <a:lstStyle/>
            <a:p>
              <a:pPr>
                <a:defRPr sz="900" b="1" i="0" u="none" strike="noStrike" kern="1200" baseline="0">
                  <a:solidFill>
                    <a:schemeClr val="tx2"/>
                  </a:solidFill>
                  <a:latin typeface="+mn-lt"/>
                  <a:ea typeface="+mn-ea"/>
                  <a:cs typeface="+mn-cs"/>
                </a:defRPr>
              </a:pPr>
              <a:endParaRPr lang="es-ES"/>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
        <c:spPr>
          <a:solidFill>
            <a:schemeClr val="accent1"/>
          </a:solidFill>
          <a:ln w="28575" cap="rnd">
            <a:solidFill>
              <a:srgbClr val="00B050"/>
            </a:solidFill>
            <a:round/>
          </a:ln>
          <a:effectLst/>
        </c:spPr>
        <c:marker>
          <c:spPr>
            <a:solidFill>
              <a:schemeClr val="accent1"/>
            </a:solidFill>
            <a:ln w="9525">
              <a:solidFill>
                <a:schemeClr val="accent1"/>
              </a:solidFill>
            </a:ln>
            <a:effectLst/>
          </c:spPr>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in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1"/>
        <c:spPr>
          <a:solidFill>
            <a:schemeClr val="accent1"/>
          </a:solidFill>
          <a:ln>
            <a:solidFill>
              <a:srgbClr val="00B05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w="28575" cap="rnd">
            <a:solidFill>
              <a:srgbClr val="C00000"/>
            </a:solidFill>
            <a:round/>
          </a:ln>
          <a:effectLst/>
        </c:spPr>
        <c:marker>
          <c:symbol val="circle"/>
          <c:size val="5"/>
          <c:spPr>
            <a:solidFill>
              <a:sysClr val="windowText" lastClr="000000"/>
            </a:solidFill>
            <a:ln w="9525">
              <a:solidFill>
                <a:schemeClr val="accent1"/>
              </a:solidFill>
            </a:ln>
            <a:effectLst/>
          </c:spPr>
        </c:marker>
      </c:pivotFmt>
      <c:pivotFmt>
        <c:idx val="26"/>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ES"/>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8"/>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in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barChart>
        <c:barDir val="col"/>
        <c:grouping val="clustered"/>
        <c:varyColors val="0"/>
        <c:ser>
          <c:idx val="0"/>
          <c:order val="0"/>
          <c:tx>
            <c:strRef>
              <c:f>Tablas!$B$65</c:f>
              <c:strCache>
                <c:ptCount val="1"/>
                <c:pt idx="0">
                  <c:v>Avance Ponderado 4to tri.</c:v>
                </c:pt>
              </c:strCache>
            </c:strRef>
          </c:tx>
          <c:spPr>
            <a:solidFill>
              <a:schemeClr val="accent1"/>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Tablas!$A$66:$A$78</c:f>
              <c:strCache>
                <c:ptCount val="13"/>
                <c:pt idx="0">
                  <c:v>Evaluación Independiente</c:v>
                </c:pt>
                <c:pt idx="1">
                  <c:v>Gestión Integrada</c:v>
                </c:pt>
                <c:pt idx="2">
                  <c:v>Gestión de Asuntos Jurídicos</c:v>
                </c:pt>
                <c:pt idx="3">
                  <c:v>Reducción del Riesgo</c:v>
                </c:pt>
                <c:pt idx="4">
                  <c:v>Gestión Integral de Incendios</c:v>
                </c:pt>
                <c:pt idx="5">
                  <c:v>Gestión de Infraestructura</c:v>
                </c:pt>
                <c:pt idx="6">
                  <c:v>Conocimiento del Riesgo </c:v>
                </c:pt>
                <c:pt idx="7">
                  <c:v>Gestión de las Comunicaciones</c:v>
                </c:pt>
                <c:pt idx="8">
                  <c:v>Gestión de Servicio a la Ciudadania</c:v>
                </c:pt>
                <c:pt idx="9">
                  <c:v>Gestión Humana</c:v>
                </c:pt>
                <c:pt idx="10">
                  <c:v>Gestión Integral de Incendios, Gestión para la Búsqueda y Rescate, Gestión Logística de Emergencias.</c:v>
                </c:pt>
                <c:pt idx="11">
                  <c:v>Gestion Integral de Parque Automotor y HEAS</c:v>
                </c:pt>
                <c:pt idx="12">
                  <c:v>Gestión para la Búsqueda y Rescate</c:v>
                </c:pt>
              </c:strCache>
            </c:strRef>
          </c:cat>
          <c:val>
            <c:numRef>
              <c:f>Tablas!$B$66:$B$78</c:f>
              <c:numCache>
                <c:formatCode>0%</c:formatCode>
                <c:ptCount val="13"/>
                <c:pt idx="1">
                  <c:v>0</c:v>
                </c:pt>
                <c:pt idx="2">
                  <c:v>0</c:v>
                </c:pt>
                <c:pt idx="3">
                  <c:v>0</c:v>
                </c:pt>
                <c:pt idx="4">
                  <c:v>0</c:v>
                </c:pt>
                <c:pt idx="5">
                  <c:v>0</c:v>
                </c:pt>
                <c:pt idx="6">
                  <c:v>0</c:v>
                </c:pt>
                <c:pt idx="7">
                  <c:v>0</c:v>
                </c:pt>
                <c:pt idx="8">
                  <c:v>0</c:v>
                </c:pt>
                <c:pt idx="10">
                  <c:v>0</c:v>
                </c:pt>
                <c:pt idx="11">
                  <c:v>0</c:v>
                </c:pt>
                <c:pt idx="12">
                  <c:v>0</c:v>
                </c:pt>
              </c:numCache>
            </c:numRef>
          </c:val>
          <c:extLst xmlns:c16r2="http://schemas.microsoft.com/office/drawing/2015/06/chart">
            <c:ext xmlns:c16="http://schemas.microsoft.com/office/drawing/2014/chart" uri="{C3380CC4-5D6E-409C-BE32-E72D297353CC}">
              <c16:uniqueId val="{00000000-A857-4D93-85C9-5EED79EDACE8}"/>
            </c:ext>
          </c:extLst>
        </c:ser>
        <c:ser>
          <c:idx val="1"/>
          <c:order val="1"/>
          <c:tx>
            <c:strRef>
              <c:f>Tablas!$C$65</c:f>
              <c:strCache>
                <c:ptCount val="1"/>
                <c:pt idx="0">
                  <c:v>Promedio de Cumplimiento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Tablas!$A$66:$A$78</c:f>
              <c:strCache>
                <c:ptCount val="13"/>
                <c:pt idx="0">
                  <c:v>Evaluación Independiente</c:v>
                </c:pt>
                <c:pt idx="1">
                  <c:v>Gestión Integrada</c:v>
                </c:pt>
                <c:pt idx="2">
                  <c:v>Gestión de Asuntos Jurídicos</c:v>
                </c:pt>
                <c:pt idx="3">
                  <c:v>Reducción del Riesgo</c:v>
                </c:pt>
                <c:pt idx="4">
                  <c:v>Gestión Integral de Incendios</c:v>
                </c:pt>
                <c:pt idx="5">
                  <c:v>Gestión de Infraestructura</c:v>
                </c:pt>
                <c:pt idx="6">
                  <c:v>Conocimiento del Riesgo </c:v>
                </c:pt>
                <c:pt idx="7">
                  <c:v>Gestión de las Comunicaciones</c:v>
                </c:pt>
                <c:pt idx="8">
                  <c:v>Gestión de Servicio a la Ciudadania</c:v>
                </c:pt>
                <c:pt idx="9">
                  <c:v>Gestión Humana</c:v>
                </c:pt>
                <c:pt idx="10">
                  <c:v>Gestión Integral de Incendios, Gestión para la Búsqueda y Rescate, Gestión Logística de Emergencias.</c:v>
                </c:pt>
                <c:pt idx="11">
                  <c:v>Gestion Integral de Parque Automotor y HEAS</c:v>
                </c:pt>
                <c:pt idx="12">
                  <c:v>Gestión para la Búsqueda y Rescate</c:v>
                </c:pt>
              </c:strCache>
            </c:strRef>
          </c:cat>
          <c:val>
            <c:numRef>
              <c:f>Tablas!$C$66:$C$78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1-A857-4D93-85C9-5EED79EDACE8}"/>
            </c:ext>
          </c:extLst>
        </c:ser>
        <c:dLbls>
          <c:showLegendKey val="0"/>
          <c:showVal val="1"/>
          <c:showCatName val="0"/>
          <c:showSerName val="0"/>
          <c:showPercent val="0"/>
          <c:showBubbleSize val="0"/>
        </c:dLbls>
        <c:gapWidth val="219"/>
        <c:axId val="253258032"/>
        <c:axId val="335499168"/>
      </c:barChart>
      <c:catAx>
        <c:axId val="253258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35499168"/>
        <c:crosses val="autoZero"/>
        <c:auto val="1"/>
        <c:lblAlgn val="ctr"/>
        <c:lblOffset val="100"/>
        <c:noMultiLvlLbl val="0"/>
      </c:catAx>
      <c:valAx>
        <c:axId val="3354991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53258032"/>
        <c:crosses val="autoZero"/>
        <c:crossBetween val="between"/>
      </c:valAx>
      <c:spPr>
        <a:solidFill>
          <a:schemeClr val="accent3">
            <a:lumMod val="20000"/>
            <a:lumOff val="80000"/>
          </a:schemeClr>
        </a:solidFill>
        <a:ln>
          <a:noFill/>
        </a:ln>
        <a:effectLst/>
        <a:scene3d>
          <a:camera prst="orthographicFront"/>
          <a:lightRig rig="threePt" dir="t"/>
        </a:scene3d>
        <a:sp3d>
          <a:bevelT/>
        </a:sp3d>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gradFill flip="none" rotWithShape="1">
      <a:gsLst>
        <a:gs pos="0">
          <a:schemeClr val="accent3">
            <a:lumMod val="20000"/>
            <a:lumOff val="80000"/>
            <a:shade val="30000"/>
            <a:satMod val="115000"/>
          </a:schemeClr>
        </a:gs>
        <a:gs pos="50000">
          <a:schemeClr val="accent3">
            <a:lumMod val="20000"/>
            <a:lumOff val="80000"/>
            <a:shade val="67500"/>
            <a:satMod val="115000"/>
          </a:schemeClr>
        </a:gs>
        <a:gs pos="100000">
          <a:schemeClr val="accent3">
            <a:lumMod val="20000"/>
            <a:lumOff val="80000"/>
            <a:shade val="100000"/>
            <a:satMod val="115000"/>
          </a:schemeClr>
        </a:gs>
      </a:gsLst>
      <a:path path="circle">
        <a:fillToRect l="100000" b="100000"/>
      </a:path>
      <a:tileRect t="-100000" r="-100000"/>
    </a:gradFill>
    <a:ln w="9525" cap="flat" cmpd="sng" algn="ctr">
      <a:solidFill>
        <a:srgbClr val="4F81BD"/>
      </a:solidFill>
      <a:round/>
    </a:ln>
    <a:effectLst/>
    <a:scene3d>
      <a:camera prst="orthographicFront"/>
      <a:lightRig rig="threePt" dir="t"/>
    </a:scene3d>
    <a:sp3d>
      <a:bevelT/>
    </a:sp3d>
  </c:spPr>
  <c:txPr>
    <a:bodyPr/>
    <a:lstStyle/>
    <a:p>
      <a:pPr>
        <a:defRPr/>
      </a:pPr>
      <a:endParaRPr lang="es-ES"/>
    </a:p>
  </c:txPr>
  <c:printSettings>
    <c:headerFooter/>
    <c:pageMargins b="0.75" l="0.7" r="0.7" t="0.75" header="0.3" footer="0.3"/>
    <c:pageSetup orientation="portrait"/>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sVisible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CO" sz="1400"/>
              <a:t>Plan</a:t>
            </a:r>
            <a:r>
              <a:rPr lang="es-CO" sz="1400" baseline="0"/>
              <a:t> de acción 3er trimestre 2019</a:t>
            </a:r>
            <a:endParaRPr lang="es-CO" sz="1400"/>
          </a:p>
        </c:rich>
      </c:tx>
      <c:overlay val="0"/>
    </c:title>
    <c:autoTitleDeleted val="0"/>
    <c:plotArea>
      <c:layout>
        <c:manualLayout>
          <c:layoutTarget val="inner"/>
          <c:xMode val="edge"/>
          <c:yMode val="edge"/>
          <c:x val="0.19209170282286142"/>
          <c:y val="0.19667520794640656"/>
          <c:w val="0.61724566763539412"/>
          <c:h val="0.81666762109281799"/>
        </c:manualLayout>
      </c:layout>
      <c:doughnutChart>
        <c:varyColors val="1"/>
        <c:ser>
          <c:idx val="0"/>
          <c:order val="0"/>
          <c:tx>
            <c:strRef>
              <c:f>Tablas!$D$455</c:f>
              <c:strCache>
                <c:ptCount val="1"/>
                <c:pt idx="0">
                  <c:v>ESCALA</c:v>
                </c:pt>
              </c:strCache>
            </c:strRef>
          </c:tx>
          <c:spPr>
            <a:gradFill>
              <a:gsLst>
                <a:gs pos="0">
                  <a:srgbClr val="FFFF00"/>
                </a:gs>
                <a:gs pos="0">
                  <a:srgbClr val="FFF200"/>
                </a:gs>
                <a:gs pos="0">
                  <a:srgbClr val="FF7A00"/>
                </a:gs>
                <a:gs pos="0">
                  <a:srgbClr val="FF0300"/>
                </a:gs>
              </a:gsLst>
              <a:lin ang="5400000" scaled="0"/>
            </a:gradFill>
            <a:scene3d>
              <a:camera prst="orthographicFront"/>
              <a:lightRig rig="threePt" dir="t"/>
            </a:scene3d>
            <a:sp3d>
              <a:bevelT/>
            </a:sp3d>
          </c:spPr>
          <c:dPt>
            <c:idx val="1"/>
            <c:bubble3D val="0"/>
            <c:spPr>
              <a:solidFill>
                <a:srgbClr val="FF0000"/>
              </a:solidFill>
              <a:scene3d>
                <a:camera prst="orthographicFront"/>
                <a:lightRig rig="threePt" dir="t"/>
              </a:scene3d>
              <a:sp3d>
                <a:bevelT/>
              </a:sp3d>
            </c:spPr>
            <c:extLst xmlns:c16r2="http://schemas.microsoft.com/office/drawing/2015/06/chart">
              <c:ext xmlns:c16="http://schemas.microsoft.com/office/drawing/2014/chart" uri="{C3380CC4-5D6E-409C-BE32-E72D297353CC}">
                <c16:uniqueId val="{00000001-C443-416B-9F1B-B65C18218D19}"/>
              </c:ext>
            </c:extLst>
          </c:dPt>
          <c:dPt>
            <c:idx val="2"/>
            <c:bubble3D val="0"/>
            <c:spPr>
              <a:gradFill flip="none" rotWithShape="1">
                <a:gsLst>
                  <a:gs pos="54000">
                    <a:srgbClr val="FFC000"/>
                  </a:gs>
                  <a:gs pos="30000">
                    <a:srgbClr val="FF0000"/>
                  </a:gs>
                  <a:gs pos="0">
                    <a:srgbClr val="FF0300"/>
                  </a:gs>
                </a:gsLst>
                <a:lin ang="18900000" scaled="1"/>
                <a:tileRect/>
              </a:gradFill>
              <a:scene3d>
                <a:camera prst="orthographicFront"/>
                <a:lightRig rig="threePt" dir="t"/>
              </a:scene3d>
              <a:sp3d>
                <a:bevelT/>
              </a:sp3d>
            </c:spPr>
            <c:extLst xmlns:c16r2="http://schemas.microsoft.com/office/drawing/2015/06/chart">
              <c:ext xmlns:c16="http://schemas.microsoft.com/office/drawing/2014/chart" uri="{C3380CC4-5D6E-409C-BE32-E72D297353CC}">
                <c16:uniqueId val="{00000003-C443-416B-9F1B-B65C18218D19}"/>
              </c:ext>
            </c:extLst>
          </c:dPt>
          <c:dPt>
            <c:idx val="3"/>
            <c:bubble3D val="0"/>
            <c:spPr>
              <a:solidFill>
                <a:srgbClr val="FFC000"/>
              </a:solidFill>
              <a:scene3d>
                <a:camera prst="orthographicFront"/>
                <a:lightRig rig="threePt" dir="t"/>
              </a:scene3d>
              <a:sp3d>
                <a:bevelT/>
              </a:sp3d>
            </c:spPr>
            <c:extLst xmlns:c16r2="http://schemas.microsoft.com/office/drawing/2015/06/chart">
              <c:ext xmlns:c16="http://schemas.microsoft.com/office/drawing/2014/chart" uri="{C3380CC4-5D6E-409C-BE32-E72D297353CC}">
                <c16:uniqueId val="{00000005-C443-416B-9F1B-B65C18218D19}"/>
              </c:ext>
            </c:extLst>
          </c:dPt>
          <c:dPt>
            <c:idx val="4"/>
            <c:bubble3D val="0"/>
            <c:spPr>
              <a:gradFill flip="none" rotWithShape="1">
                <a:gsLst>
                  <a:gs pos="0">
                    <a:srgbClr val="FFC000"/>
                  </a:gs>
                  <a:gs pos="62000">
                    <a:srgbClr val="FFFF00"/>
                  </a:gs>
                  <a:gs pos="14000">
                    <a:srgbClr val="FFC000"/>
                  </a:gs>
                </a:gsLst>
                <a:lin ang="0" scaled="1"/>
                <a:tileRect/>
              </a:gradFill>
              <a:scene3d>
                <a:camera prst="orthographicFront"/>
                <a:lightRig rig="threePt" dir="t"/>
              </a:scene3d>
              <a:sp3d>
                <a:bevelT/>
              </a:sp3d>
            </c:spPr>
            <c:extLst xmlns:c16r2="http://schemas.microsoft.com/office/drawing/2015/06/chart">
              <c:ext xmlns:c16="http://schemas.microsoft.com/office/drawing/2014/chart" uri="{C3380CC4-5D6E-409C-BE32-E72D297353CC}">
                <c16:uniqueId val="{00000007-C443-416B-9F1B-B65C18218D19}"/>
              </c:ext>
            </c:extLst>
          </c:dPt>
          <c:dPt>
            <c:idx val="5"/>
            <c:bubble3D val="0"/>
            <c:spPr>
              <a:solidFill>
                <a:srgbClr val="FFFF00"/>
              </a:solidFill>
              <a:scene3d>
                <a:camera prst="orthographicFront"/>
                <a:lightRig rig="threePt" dir="t"/>
              </a:scene3d>
              <a:sp3d>
                <a:bevelT/>
              </a:sp3d>
            </c:spPr>
            <c:extLst xmlns:c16r2="http://schemas.microsoft.com/office/drawing/2015/06/chart">
              <c:ext xmlns:c16="http://schemas.microsoft.com/office/drawing/2014/chart" uri="{C3380CC4-5D6E-409C-BE32-E72D297353CC}">
                <c16:uniqueId val="{00000009-C443-416B-9F1B-B65C18218D19}"/>
              </c:ext>
            </c:extLst>
          </c:dPt>
          <c:dPt>
            <c:idx val="6"/>
            <c:bubble3D val="0"/>
            <c:spPr>
              <a:solidFill>
                <a:srgbClr val="FFFF00"/>
              </a:solidFill>
              <a:scene3d>
                <a:camera prst="orthographicFront"/>
                <a:lightRig rig="threePt" dir="t"/>
              </a:scene3d>
              <a:sp3d>
                <a:bevelT/>
              </a:sp3d>
            </c:spPr>
            <c:extLst xmlns:c16r2="http://schemas.microsoft.com/office/drawing/2015/06/chart">
              <c:ext xmlns:c16="http://schemas.microsoft.com/office/drawing/2014/chart" uri="{C3380CC4-5D6E-409C-BE32-E72D297353CC}">
                <c16:uniqueId val="{0000000B-C443-416B-9F1B-B65C18218D19}"/>
              </c:ext>
            </c:extLst>
          </c:dPt>
          <c:dPt>
            <c:idx val="7"/>
            <c:bubble3D val="0"/>
            <c:spPr>
              <a:gradFill flip="none" rotWithShape="1">
                <a:gsLst>
                  <a:gs pos="33000">
                    <a:srgbClr val="FFFF00"/>
                  </a:gs>
                  <a:gs pos="48000">
                    <a:srgbClr val="FFF200"/>
                  </a:gs>
                  <a:gs pos="64000">
                    <a:srgbClr val="00CC00"/>
                  </a:gs>
                </a:gsLst>
                <a:lin ang="2700000" scaled="1"/>
                <a:tileRect/>
              </a:gradFill>
              <a:scene3d>
                <a:camera prst="orthographicFront"/>
                <a:lightRig rig="threePt" dir="t"/>
              </a:scene3d>
              <a:sp3d>
                <a:bevelT/>
              </a:sp3d>
            </c:spPr>
            <c:extLst xmlns:c16r2="http://schemas.microsoft.com/office/drawing/2015/06/chart">
              <c:ext xmlns:c16="http://schemas.microsoft.com/office/drawing/2014/chart" uri="{C3380CC4-5D6E-409C-BE32-E72D297353CC}">
                <c16:uniqueId val="{0000000D-C443-416B-9F1B-B65C18218D19}"/>
              </c:ext>
            </c:extLst>
          </c:dPt>
          <c:dPt>
            <c:idx val="8"/>
            <c:bubble3D val="0"/>
            <c:spPr>
              <a:solidFill>
                <a:srgbClr val="00CC00"/>
              </a:solidFill>
              <a:scene3d>
                <a:camera prst="orthographicFront"/>
                <a:lightRig rig="threePt" dir="t"/>
              </a:scene3d>
              <a:sp3d>
                <a:bevelT/>
              </a:sp3d>
            </c:spPr>
            <c:extLst xmlns:c16r2="http://schemas.microsoft.com/office/drawing/2015/06/chart">
              <c:ext xmlns:c16="http://schemas.microsoft.com/office/drawing/2014/chart" uri="{C3380CC4-5D6E-409C-BE32-E72D297353CC}">
                <c16:uniqueId val="{0000000F-C443-416B-9F1B-B65C18218D19}"/>
              </c:ext>
            </c:extLst>
          </c:dPt>
          <c:dPt>
            <c:idx val="9"/>
            <c:bubble3D val="0"/>
            <c:spPr>
              <a:noFill/>
              <a:ln>
                <a:noFill/>
              </a:ln>
              <a:scene3d>
                <a:camera prst="orthographicFront"/>
                <a:lightRig rig="threePt" dir="t"/>
              </a:scene3d>
              <a:sp3d>
                <a:bevelT/>
              </a:sp3d>
            </c:spPr>
            <c:extLst xmlns:c16r2="http://schemas.microsoft.com/office/drawing/2015/06/chart">
              <c:ext xmlns:c16="http://schemas.microsoft.com/office/drawing/2014/chart" uri="{C3380CC4-5D6E-409C-BE32-E72D297353CC}">
                <c16:uniqueId val="{00000011-C443-416B-9F1B-B65C18218D19}"/>
              </c:ext>
            </c:extLst>
          </c:dPt>
          <c:dLbls>
            <c:dLbl>
              <c:idx val="9"/>
              <c:delete val="1"/>
              <c:extLst xmlns:c16r2="http://schemas.microsoft.com/office/drawing/2015/06/chart">
                <c:ext xmlns:c16="http://schemas.microsoft.com/office/drawing/2014/chart" uri="{C3380CC4-5D6E-409C-BE32-E72D297353CC}">
                  <c16:uniqueId val="{00000011-C443-416B-9F1B-B65C18218D19}"/>
                </c:ext>
                <c:ext xmlns:c15="http://schemas.microsoft.com/office/drawing/2012/chart" uri="{CE6537A1-D6FC-4f65-9D91-7224C49458BB}"/>
              </c:extLst>
            </c:dLbl>
            <c:spPr>
              <a:noFill/>
              <a:ln>
                <a:noFill/>
              </a:ln>
              <a:effectLst/>
            </c:spPr>
            <c:txPr>
              <a:bodyPr/>
              <a:lstStyle/>
              <a:p>
                <a:pPr>
                  <a:defRPr>
                    <a:solidFill>
                      <a:schemeClr val="tx1"/>
                    </a:solidFill>
                  </a:defRPr>
                </a:pPr>
                <a:endParaRPr lang="es-ES"/>
              </a:p>
            </c:txPr>
            <c:showLegendKey val="0"/>
            <c:showVal val="0"/>
            <c:showCatName val="1"/>
            <c:showSerName val="0"/>
            <c:showPercent val="0"/>
            <c:showBubbleSize val="0"/>
            <c:separator>; </c:separator>
            <c:showLeaderLines val="1"/>
            <c:extLst xmlns:c16r2="http://schemas.microsoft.com/office/drawing/2015/06/chart">
              <c:ext xmlns:c15="http://schemas.microsoft.com/office/drawing/2012/chart" uri="{CE6537A1-D6FC-4f65-9D91-7224C49458BB}"/>
            </c:extLst>
          </c:dLbls>
          <c:cat>
            <c:numRef>
              <c:f>Tablas!$C$456:$C$465</c:f>
              <c:numCache>
                <c:formatCode>0%</c:formatCode>
                <c:ptCount val="10"/>
                <c:pt idx="0">
                  <c:v>0.1</c:v>
                </c:pt>
                <c:pt idx="1">
                  <c:v>0.2</c:v>
                </c:pt>
                <c:pt idx="2">
                  <c:v>0.3</c:v>
                </c:pt>
                <c:pt idx="3">
                  <c:v>0.4</c:v>
                </c:pt>
                <c:pt idx="4">
                  <c:v>0.5</c:v>
                </c:pt>
                <c:pt idx="5">
                  <c:v>0.6</c:v>
                </c:pt>
                <c:pt idx="6">
                  <c:v>0.7</c:v>
                </c:pt>
                <c:pt idx="7">
                  <c:v>0.8</c:v>
                </c:pt>
                <c:pt idx="8">
                  <c:v>0.9</c:v>
                </c:pt>
                <c:pt idx="9">
                  <c:v>1</c:v>
                </c:pt>
              </c:numCache>
            </c:numRef>
          </c:cat>
          <c:val>
            <c:numRef>
              <c:f>Tablas!$D$456:$D$465</c:f>
              <c:numCache>
                <c:formatCode>General</c:formatCode>
                <c:ptCount val="10"/>
                <c:pt idx="0">
                  <c:v>1</c:v>
                </c:pt>
                <c:pt idx="1">
                  <c:v>1</c:v>
                </c:pt>
                <c:pt idx="2">
                  <c:v>1</c:v>
                </c:pt>
                <c:pt idx="3">
                  <c:v>1</c:v>
                </c:pt>
                <c:pt idx="4">
                  <c:v>1</c:v>
                </c:pt>
                <c:pt idx="5">
                  <c:v>1</c:v>
                </c:pt>
                <c:pt idx="6">
                  <c:v>1</c:v>
                </c:pt>
                <c:pt idx="7">
                  <c:v>1</c:v>
                </c:pt>
                <c:pt idx="8">
                  <c:v>1</c:v>
                </c:pt>
                <c:pt idx="9">
                  <c:v>9</c:v>
                </c:pt>
              </c:numCache>
            </c:numRef>
          </c:val>
          <c:extLst xmlns:c16r2="http://schemas.microsoft.com/office/drawing/2015/06/chart">
            <c:ext xmlns:c16="http://schemas.microsoft.com/office/drawing/2014/chart" uri="{C3380CC4-5D6E-409C-BE32-E72D297353CC}">
              <c16:uniqueId val="{00000012-C443-416B-9F1B-B65C18218D19}"/>
            </c:ext>
          </c:extLst>
        </c:ser>
        <c:dLbls>
          <c:showLegendKey val="0"/>
          <c:showVal val="0"/>
          <c:showCatName val="0"/>
          <c:showSerName val="0"/>
          <c:showPercent val="0"/>
          <c:showBubbleSize val="0"/>
          <c:showLeaderLines val="1"/>
        </c:dLbls>
        <c:firstSliceAng val="270"/>
        <c:holeSize val="50"/>
      </c:doughnutChart>
      <c:scatterChart>
        <c:scatterStyle val="smoothMarker"/>
        <c:varyColors val="0"/>
        <c:ser>
          <c:idx val="1"/>
          <c:order val="1"/>
          <c:tx>
            <c:strRef>
              <c:f>Tablas!$B$468</c:f>
              <c:strCache>
                <c:ptCount val="1"/>
                <c:pt idx="0">
                  <c:v>Puntos</c:v>
                </c:pt>
              </c:strCache>
            </c:strRef>
          </c:tx>
          <c:spPr>
            <a:ln w="28575">
              <a:headEnd type="diamond"/>
              <a:tailEnd type="stealth"/>
            </a:ln>
          </c:spPr>
          <c:marker>
            <c:symbol val="none"/>
          </c:marker>
          <c:dPt>
            <c:idx val="0"/>
            <c:bubble3D val="0"/>
            <c:spPr>
              <a:ln w="28575">
                <a:headEnd type="diamond" w="lg" len="med"/>
                <a:tailEnd type="stealth"/>
              </a:ln>
            </c:spPr>
            <c:extLst xmlns:c16r2="http://schemas.microsoft.com/office/drawing/2015/06/chart">
              <c:ext xmlns:c16="http://schemas.microsoft.com/office/drawing/2014/chart" uri="{C3380CC4-5D6E-409C-BE32-E72D297353CC}">
                <c16:uniqueId val="{00000014-C443-416B-9F1B-B65C18218D19}"/>
              </c:ext>
            </c:extLst>
          </c:dPt>
          <c:dPt>
            <c:idx val="1"/>
            <c:bubble3D val="0"/>
            <c:spPr>
              <a:ln w="28575">
                <a:solidFill>
                  <a:srgbClr val="0070C0"/>
                </a:solidFill>
                <a:headEnd type="diamond"/>
                <a:tailEnd type="stealth"/>
              </a:ln>
            </c:spPr>
            <c:extLst xmlns:c16r2="http://schemas.microsoft.com/office/drawing/2015/06/chart">
              <c:ext xmlns:c16="http://schemas.microsoft.com/office/drawing/2014/chart" uri="{C3380CC4-5D6E-409C-BE32-E72D297353CC}">
                <c16:uniqueId val="{00000016-C443-416B-9F1B-B65C18218D19}"/>
              </c:ext>
            </c:extLst>
          </c:dPt>
          <c:xVal>
            <c:numRef>
              <c:f>Tablas!$C$469:$C$470</c:f>
              <c:numCache>
                <c:formatCode>General</c:formatCode>
                <c:ptCount val="2"/>
                <c:pt idx="0">
                  <c:v>0</c:v>
                </c:pt>
                <c:pt idx="1">
                  <c:v>-1</c:v>
                </c:pt>
              </c:numCache>
            </c:numRef>
          </c:xVal>
          <c:yVal>
            <c:numRef>
              <c:f>Tablas!$D$469:$D$470</c:f>
              <c:numCache>
                <c:formatCode>General</c:formatCode>
                <c:ptCount val="2"/>
                <c:pt idx="0">
                  <c:v>0</c:v>
                </c:pt>
                <c:pt idx="1">
                  <c:v>0</c:v>
                </c:pt>
              </c:numCache>
            </c:numRef>
          </c:yVal>
          <c:smooth val="1"/>
          <c:extLst xmlns:c16r2="http://schemas.microsoft.com/office/drawing/2015/06/chart">
            <c:ext xmlns:c16="http://schemas.microsoft.com/office/drawing/2014/chart" uri="{C3380CC4-5D6E-409C-BE32-E72D297353CC}">
              <c16:uniqueId val="{00000017-C443-416B-9F1B-B65C18218D19}"/>
            </c:ext>
          </c:extLst>
        </c:ser>
        <c:dLbls>
          <c:showLegendKey val="0"/>
          <c:showVal val="0"/>
          <c:showCatName val="0"/>
          <c:showSerName val="0"/>
          <c:showPercent val="0"/>
          <c:showBubbleSize val="0"/>
        </c:dLbls>
        <c:axId val="335500736"/>
        <c:axId val="335500344"/>
      </c:scatterChart>
      <c:valAx>
        <c:axId val="335500344"/>
        <c:scaling>
          <c:orientation val="minMax"/>
          <c:max val="1"/>
          <c:min val="-1"/>
        </c:scaling>
        <c:delete val="1"/>
        <c:axPos val="l"/>
        <c:numFmt formatCode="General" sourceLinked="1"/>
        <c:majorTickMark val="out"/>
        <c:minorTickMark val="none"/>
        <c:tickLblPos val="nextTo"/>
        <c:crossAx val="335500736"/>
        <c:crosses val="autoZero"/>
        <c:crossBetween val="midCat"/>
        <c:majorUnit val="0.5"/>
        <c:minorUnit val="4.0000000000000008E-2"/>
      </c:valAx>
      <c:valAx>
        <c:axId val="335500736"/>
        <c:scaling>
          <c:orientation val="minMax"/>
          <c:max val="1"/>
          <c:min val="-1"/>
        </c:scaling>
        <c:delete val="1"/>
        <c:axPos val="b"/>
        <c:numFmt formatCode="General" sourceLinked="1"/>
        <c:majorTickMark val="out"/>
        <c:minorTickMark val="none"/>
        <c:tickLblPos val="nextTo"/>
        <c:crossAx val="335500344"/>
        <c:crosses val="autoZero"/>
        <c:crossBetween val="midCat"/>
      </c:valAx>
      <c:spPr>
        <a:noFill/>
        <a:ln>
          <a:noFill/>
        </a:ln>
      </c:spPr>
    </c:plotArea>
    <c:plotVisOnly val="1"/>
    <c:dispBlanksAs val="gap"/>
    <c:showDLblsOverMax val="0"/>
  </c:chart>
  <c:spPr>
    <a:solidFill>
      <a:schemeClr val="tx1"/>
    </a:solidFill>
    <a:scene3d>
      <a:camera prst="orthographicFront"/>
      <a:lightRig rig="threePt" dir="t"/>
    </a:scene3d>
    <a:sp3d>
      <a:bevelT/>
    </a:sp3d>
  </c:spPr>
  <c:txPr>
    <a:bodyPr/>
    <a:lstStyle/>
    <a:p>
      <a:pPr>
        <a:defRPr>
          <a:solidFill>
            <a:schemeClr val="bg1"/>
          </a:solidFill>
        </a:defRPr>
      </a:pPr>
      <a:endParaRPr lang="es-ES"/>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[PLAN_DE_ACCION_UAECOB_2020.xlsx]Tablas!Productos Periodo</c:name>
    <c:fmtId val="1"/>
  </c:pivotSource>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CO" sz="1200" b="1" i="0" baseline="0">
                <a:effectLst/>
              </a:rPr>
              <a:t>Programado vs Resultado PRODUCTO 4to trimestre 2019</a:t>
            </a:r>
            <a:endParaRPr lang="es-CO"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ES"/>
        </a:p>
      </c:txPr>
    </c:title>
    <c:autoTitleDeleted val="0"/>
    <c:pivotFmts>
      <c:pivotFmt>
        <c:idx val="0"/>
        <c:spPr>
          <a:solidFill>
            <a:schemeClr val="accent1"/>
          </a:solidFill>
          <a:ln>
            <a:noFill/>
          </a:ln>
          <a:effectLst/>
        </c:spPr>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spPr>
          <a:solidFill>
            <a:schemeClr val="accent1"/>
          </a:solidFill>
          <a:ln>
            <a:noFill/>
          </a:ln>
          <a:effectLst/>
        </c:spPr>
        <c:marker>
          <c:spPr>
            <a:solidFill>
              <a:schemeClr val="accent1"/>
            </a:solidFill>
            <a:ln w="9525">
              <a:solidFill>
                <a:schemeClr val="accent1"/>
              </a:solidFill>
            </a:ln>
            <a:effectLst/>
          </c:spPr>
        </c:marker>
      </c:pivotFmt>
      <c:pivotFmt>
        <c:idx val="5"/>
        <c:spPr>
          <a:solidFill>
            <a:schemeClr val="accent1"/>
          </a:solidFill>
          <a:ln>
            <a:noFill/>
          </a:ln>
          <a:effectLst/>
        </c:spPr>
        <c:marker>
          <c:spPr>
            <a:solidFill>
              <a:sysClr val="windowText" lastClr="000000"/>
            </a:solidFill>
            <a:ln w="9525">
              <a:solidFill>
                <a:srgbClr val="9BBB59">
                  <a:lumMod val="75000"/>
                </a:srgbClr>
              </a:solidFill>
            </a:ln>
            <a:effectLst/>
          </c:spPr>
        </c:marker>
      </c:pivotFmt>
      <c:pivotFmt>
        <c:idx val="6"/>
        <c:spPr>
          <a:solidFill>
            <a:schemeClr val="accent1"/>
          </a:solidFill>
          <a:ln w="28575" cap="rnd">
            <a:solidFill>
              <a:schemeClr val="accent1"/>
            </a:solidFill>
            <a:round/>
          </a:ln>
          <a:effectLst/>
        </c:spPr>
      </c:pivotFmt>
      <c:pivotFmt>
        <c:idx val="7"/>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in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es-ES"/>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inEnd"/>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
        <c:spPr>
          <a:solidFill>
            <a:schemeClr val="accent1"/>
          </a:solidFill>
          <a:ln w="28575" cap="rnd">
            <a:solidFill>
              <a:srgbClr val="C00000"/>
            </a:solidFill>
            <a:round/>
          </a:ln>
          <a:effectLst/>
        </c:spPr>
        <c:marker>
          <c:symbol val="diamond"/>
          <c:size val="5"/>
          <c:spPr>
            <a:solidFill>
              <a:sysClr val="windowText" lastClr="000000"/>
            </a:solidFill>
            <a:ln w="9525">
              <a:solidFill>
                <a:sysClr val="windowText" lastClr="000000"/>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s>
    <c:plotArea>
      <c:layout/>
      <c:barChart>
        <c:barDir val="col"/>
        <c:grouping val="clustered"/>
        <c:varyColors val="0"/>
        <c:ser>
          <c:idx val="0"/>
          <c:order val="0"/>
          <c:tx>
            <c:strRef>
              <c:f>Tablas!$B$65</c:f>
              <c:strCache>
                <c:ptCount val="1"/>
                <c:pt idx="0">
                  <c:v>Avance Ponderado 4to tri.</c:v>
                </c:pt>
              </c:strCache>
            </c:strRef>
          </c:tx>
          <c:spPr>
            <a:solidFill>
              <a:schemeClr val="accent1"/>
            </a:solidFill>
            <a:ln>
              <a:noFill/>
            </a:ln>
            <a:effectLst/>
          </c:spPr>
          <c:invertIfNegative val="0"/>
          <c:cat>
            <c:strRef>
              <c:f>Tablas!$A$66:$A$78</c:f>
              <c:strCache>
                <c:ptCount val="13"/>
                <c:pt idx="0">
                  <c:v>Evaluación Independiente</c:v>
                </c:pt>
                <c:pt idx="1">
                  <c:v>Gestión Integrada</c:v>
                </c:pt>
                <c:pt idx="2">
                  <c:v>Gestión de Asuntos Jurídicos</c:v>
                </c:pt>
                <c:pt idx="3">
                  <c:v>Reducción del Riesgo</c:v>
                </c:pt>
                <c:pt idx="4">
                  <c:v>Gestión Integral de Incendios</c:v>
                </c:pt>
                <c:pt idx="5">
                  <c:v>Gestión de Infraestructura</c:v>
                </c:pt>
                <c:pt idx="6">
                  <c:v>Conocimiento del Riesgo </c:v>
                </c:pt>
                <c:pt idx="7">
                  <c:v>Gestión de las Comunicaciones</c:v>
                </c:pt>
                <c:pt idx="8">
                  <c:v>Gestión de Servicio a la Ciudadania</c:v>
                </c:pt>
                <c:pt idx="9">
                  <c:v>Gestión Humana</c:v>
                </c:pt>
                <c:pt idx="10">
                  <c:v>Gestión Integral de Incendios, Gestión para la Búsqueda y Rescate, Gestión Logística de Emergencias.</c:v>
                </c:pt>
                <c:pt idx="11">
                  <c:v>Gestion Integral de Parque Automotor y HEAS</c:v>
                </c:pt>
                <c:pt idx="12">
                  <c:v>Gestión para la Búsqueda y Rescate</c:v>
                </c:pt>
              </c:strCache>
            </c:strRef>
          </c:cat>
          <c:val>
            <c:numRef>
              <c:f>Tablas!$B$66:$B$78</c:f>
              <c:numCache>
                <c:formatCode>0%</c:formatCode>
                <c:ptCount val="13"/>
                <c:pt idx="1">
                  <c:v>0</c:v>
                </c:pt>
                <c:pt idx="2">
                  <c:v>0</c:v>
                </c:pt>
                <c:pt idx="3">
                  <c:v>0</c:v>
                </c:pt>
                <c:pt idx="4">
                  <c:v>0</c:v>
                </c:pt>
                <c:pt idx="5">
                  <c:v>0</c:v>
                </c:pt>
                <c:pt idx="6">
                  <c:v>0</c:v>
                </c:pt>
                <c:pt idx="7">
                  <c:v>0</c:v>
                </c:pt>
                <c:pt idx="8">
                  <c:v>0</c:v>
                </c:pt>
                <c:pt idx="10">
                  <c:v>0</c:v>
                </c:pt>
                <c:pt idx="11">
                  <c:v>0</c:v>
                </c:pt>
                <c:pt idx="12">
                  <c:v>0</c:v>
                </c:pt>
              </c:numCache>
            </c:numRef>
          </c:val>
          <c:extLst xmlns:c16r2="http://schemas.microsoft.com/office/drawing/2015/06/chart">
            <c:ext xmlns:c16="http://schemas.microsoft.com/office/drawing/2014/chart" uri="{C3380CC4-5D6E-409C-BE32-E72D297353CC}">
              <c16:uniqueId val="{00000000-32D8-48CE-8260-D7D94092C267}"/>
            </c:ext>
          </c:extLst>
        </c:ser>
        <c:ser>
          <c:idx val="1"/>
          <c:order val="1"/>
          <c:tx>
            <c:strRef>
              <c:f>Tablas!$C$65</c:f>
              <c:strCache>
                <c:ptCount val="1"/>
                <c:pt idx="0">
                  <c:v>Promedio de Cumplimiento</c:v>
                </c:pt>
              </c:strCache>
            </c:strRef>
          </c:tx>
          <c:spPr>
            <a:solidFill>
              <a:schemeClr val="accent2"/>
            </a:solidFill>
            <a:ln>
              <a:noFill/>
            </a:ln>
            <a:effectLst/>
          </c:spPr>
          <c:invertIfNegative val="0"/>
          <c:cat>
            <c:strRef>
              <c:f>Tablas!$A$66:$A$78</c:f>
              <c:strCache>
                <c:ptCount val="13"/>
                <c:pt idx="0">
                  <c:v>Evaluación Independiente</c:v>
                </c:pt>
                <c:pt idx="1">
                  <c:v>Gestión Integrada</c:v>
                </c:pt>
                <c:pt idx="2">
                  <c:v>Gestión de Asuntos Jurídicos</c:v>
                </c:pt>
                <c:pt idx="3">
                  <c:v>Reducción del Riesgo</c:v>
                </c:pt>
                <c:pt idx="4">
                  <c:v>Gestión Integral de Incendios</c:v>
                </c:pt>
                <c:pt idx="5">
                  <c:v>Gestión de Infraestructura</c:v>
                </c:pt>
                <c:pt idx="6">
                  <c:v>Conocimiento del Riesgo </c:v>
                </c:pt>
                <c:pt idx="7">
                  <c:v>Gestión de las Comunicaciones</c:v>
                </c:pt>
                <c:pt idx="8">
                  <c:v>Gestión de Servicio a la Ciudadania</c:v>
                </c:pt>
                <c:pt idx="9">
                  <c:v>Gestión Humana</c:v>
                </c:pt>
                <c:pt idx="10">
                  <c:v>Gestión Integral de Incendios, Gestión para la Búsqueda y Rescate, Gestión Logística de Emergencias.</c:v>
                </c:pt>
                <c:pt idx="11">
                  <c:v>Gestion Integral de Parque Automotor y HEAS</c:v>
                </c:pt>
                <c:pt idx="12">
                  <c:v>Gestión para la Búsqueda y Rescate</c:v>
                </c:pt>
              </c:strCache>
            </c:strRef>
          </c:cat>
          <c:val>
            <c:numRef>
              <c:f>Tablas!$C$66:$C$78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1-32D8-48CE-8260-D7D94092C267}"/>
            </c:ext>
          </c:extLst>
        </c:ser>
        <c:dLbls>
          <c:showLegendKey val="0"/>
          <c:showVal val="0"/>
          <c:showCatName val="0"/>
          <c:showSerName val="0"/>
          <c:showPercent val="0"/>
          <c:showBubbleSize val="0"/>
        </c:dLbls>
        <c:gapWidth val="219"/>
        <c:axId val="335501912"/>
        <c:axId val="335502304"/>
      </c:barChart>
      <c:catAx>
        <c:axId val="335501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35502304"/>
        <c:crosses val="autoZero"/>
        <c:auto val="1"/>
        <c:lblAlgn val="ctr"/>
        <c:lblOffset val="100"/>
        <c:noMultiLvlLbl val="0"/>
      </c:catAx>
      <c:valAx>
        <c:axId val="3355023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35501912"/>
        <c:crosses val="autoZero"/>
        <c:crossBetween val="between"/>
      </c:valAx>
      <c:spPr>
        <a:solidFill>
          <a:schemeClr val="accent3">
            <a:lumMod val="20000"/>
            <a:lumOff val="80000"/>
          </a:schemeClr>
        </a:solidFill>
        <a:ln>
          <a:noFill/>
        </a:ln>
        <a:effectLst/>
        <a:scene3d>
          <a:camera prst="orthographicFront"/>
          <a:lightRig rig="threePt" dir="t"/>
        </a:scene3d>
        <a:sp3d>
          <a:bevelT/>
        </a:sp3d>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gradFill flip="none" rotWithShape="1">
      <a:gsLst>
        <a:gs pos="0">
          <a:schemeClr val="accent3">
            <a:lumMod val="20000"/>
            <a:lumOff val="80000"/>
            <a:shade val="30000"/>
            <a:satMod val="115000"/>
          </a:schemeClr>
        </a:gs>
        <a:gs pos="50000">
          <a:schemeClr val="accent3">
            <a:lumMod val="20000"/>
            <a:lumOff val="80000"/>
            <a:shade val="67500"/>
            <a:satMod val="115000"/>
          </a:schemeClr>
        </a:gs>
        <a:gs pos="100000">
          <a:schemeClr val="accent3">
            <a:lumMod val="20000"/>
            <a:lumOff val="80000"/>
            <a:shade val="100000"/>
            <a:satMod val="115000"/>
          </a:schemeClr>
        </a:gs>
      </a:gsLst>
      <a:path path="circle">
        <a:fillToRect l="100000" b="100000"/>
      </a:path>
      <a:tileRect t="-100000" r="-100000"/>
    </a:gradFill>
    <a:ln w="9525" cap="flat" cmpd="sng" algn="ctr">
      <a:solidFill>
        <a:schemeClr val="tx1">
          <a:lumMod val="15000"/>
          <a:lumOff val="85000"/>
        </a:schemeClr>
      </a:solidFill>
      <a:round/>
    </a:ln>
    <a:effectLst/>
    <a:scene3d>
      <a:camera prst="orthographicFront"/>
      <a:lightRig rig="threePt" dir="t"/>
    </a:scene3d>
    <a:sp3d>
      <a:bevelT/>
    </a:sp3d>
  </c:spPr>
  <c:txPr>
    <a:bodyPr/>
    <a:lstStyle/>
    <a:p>
      <a:pPr>
        <a:defRPr/>
      </a:pPr>
      <a:endParaRPr lang="es-ES"/>
    </a:p>
  </c:txPr>
  <c:printSettings>
    <c:headerFooter/>
    <c:pageMargins b="0.75" l="0.7" r="0.7" t="0.75" header="0.3" footer="0.3"/>
    <c:pageSetup orientation="portrait"/>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sVisible val="1"/>
      </c14:pivotOptions>
    </c:ext>
  </c:extLst>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fmlaLink="$BU$19" lockText="1"/>
</file>

<file path=xl/ctrlProps/ctrlProp2.xml><?xml version="1.0" encoding="utf-8"?>
<formControlPr xmlns="http://schemas.microsoft.com/office/spreadsheetml/2009/9/main" objectType="CheckBox" checked="Checked" fmlaLink="$BU$20" lockText="1"/>
</file>

<file path=xl/drawings/_rels/drawing1.xml.rels><?xml version="1.0" encoding="UTF-8" standalone="yes"?>
<Relationships xmlns="http://schemas.openxmlformats.org/package/2006/relationships"><Relationship Id="rId2" Type="http://schemas.openxmlformats.org/officeDocument/2006/relationships/hyperlink" Target="#'Actividades Plan de Desarrollo'!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3.pn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8.png"/><Relationship Id="rId1" Type="http://schemas.openxmlformats.org/officeDocument/2006/relationships/image" Target="../media/image3.png"/><Relationship Id="rId4"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2" Type="http://schemas.openxmlformats.org/officeDocument/2006/relationships/hyperlink" Target="#'PLAN DE ACCI&#211;N 2018'!A1"/><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1</xdr:col>
      <xdr:colOff>28574</xdr:colOff>
      <xdr:row>1</xdr:row>
      <xdr:rowOff>76201</xdr:rowOff>
    </xdr:from>
    <xdr:to>
      <xdr:col>5</xdr:col>
      <xdr:colOff>1809750</xdr:colOff>
      <xdr:row>5</xdr:row>
      <xdr:rowOff>95251</xdr:rowOff>
    </xdr:to>
    <xdr:sp macro="" textlink="">
      <xdr:nvSpPr>
        <xdr:cNvPr id="2" name="1 Rectángulo">
          <a:extLst>
            <a:ext uri="{FF2B5EF4-FFF2-40B4-BE49-F238E27FC236}">
              <a16:creationId xmlns="" xmlns:a16="http://schemas.microsoft.com/office/drawing/2014/main" id="{00000000-0008-0000-0000-000002000000}"/>
            </a:ext>
          </a:extLst>
        </xdr:cNvPr>
        <xdr:cNvSpPr/>
      </xdr:nvSpPr>
      <xdr:spPr>
        <a:xfrm>
          <a:off x="790574" y="266701"/>
          <a:ext cx="10077451" cy="590550"/>
        </a:xfrm>
        <a:prstGeom prst="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CO" sz="2400">
              <a:solidFill>
                <a:schemeClr val="lt1"/>
              </a:solidFill>
              <a:effectLst/>
              <a:latin typeface="+mn-lt"/>
              <a:ea typeface="+mn-ea"/>
              <a:cs typeface="+mn-cs"/>
            </a:rPr>
            <a:t>PLAN DE ACCIÓN INSTITUCIONAL 2018</a:t>
          </a:r>
          <a:endParaRPr lang="es-CO" sz="2400">
            <a:solidFill>
              <a:srgbClr val="FFFF00"/>
            </a:solidFill>
            <a:effectLst/>
          </a:endParaRPr>
        </a:p>
      </xdr:txBody>
    </xdr:sp>
    <xdr:clientData/>
  </xdr:twoCellAnchor>
  <xdr:twoCellAnchor editAs="oneCell">
    <xdr:from>
      <xdr:col>6</xdr:col>
      <xdr:colOff>180975</xdr:colOff>
      <xdr:row>1</xdr:row>
      <xdr:rowOff>52521</xdr:rowOff>
    </xdr:from>
    <xdr:to>
      <xdr:col>8</xdr:col>
      <xdr:colOff>2058853</xdr:colOff>
      <xdr:row>4</xdr:row>
      <xdr:rowOff>56714</xdr:rowOff>
    </xdr:to>
    <xdr:pic>
      <xdr:nvPicPr>
        <xdr:cNvPr id="4" name="3 Imagen">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287125" y="243021"/>
          <a:ext cx="4487728" cy="602907"/>
        </a:xfrm>
        <a:prstGeom prst="rect">
          <a:avLst/>
        </a:prstGeom>
      </xdr:spPr>
    </xdr:pic>
    <xdr:clientData/>
  </xdr:twoCellAnchor>
  <xdr:twoCellAnchor>
    <xdr:from>
      <xdr:col>9</xdr:col>
      <xdr:colOff>1251857</xdr:colOff>
      <xdr:row>2</xdr:row>
      <xdr:rowOff>13606</xdr:rowOff>
    </xdr:from>
    <xdr:to>
      <xdr:col>10</xdr:col>
      <xdr:colOff>1938616</xdr:colOff>
      <xdr:row>3</xdr:row>
      <xdr:rowOff>156881</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0000-000003000000}"/>
            </a:ext>
          </a:extLst>
        </xdr:cNvPr>
        <xdr:cNvSpPr/>
      </xdr:nvSpPr>
      <xdr:spPr>
        <a:xfrm>
          <a:off x="17085769" y="405812"/>
          <a:ext cx="2793465" cy="356187"/>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O" sz="1200" b="1"/>
            <a:t>CLIC</a:t>
          </a:r>
          <a:r>
            <a:rPr lang="es-CO" sz="1200" b="1" baseline="0"/>
            <a:t> = Actividades Plan de Desarrollo</a:t>
          </a:r>
          <a:endParaRPr lang="es-CO" sz="1200" b="1"/>
        </a:p>
      </xdr:txBody>
    </xdr:sp>
    <xdr:clientData/>
  </xdr:twoCellAnchor>
  <xdr:twoCellAnchor>
    <xdr:from>
      <xdr:col>16</xdr:col>
      <xdr:colOff>78441</xdr:colOff>
      <xdr:row>3</xdr:row>
      <xdr:rowOff>89647</xdr:rowOff>
    </xdr:from>
    <xdr:to>
      <xdr:col>16</xdr:col>
      <xdr:colOff>481853</xdr:colOff>
      <xdr:row>5</xdr:row>
      <xdr:rowOff>11206</xdr:rowOff>
    </xdr:to>
    <xdr:sp macro="" textlink="">
      <xdr:nvSpPr>
        <xdr:cNvPr id="5" name="4 Flecha abajo">
          <a:extLst>
            <a:ext uri="{FF2B5EF4-FFF2-40B4-BE49-F238E27FC236}">
              <a16:creationId xmlns="" xmlns:a16="http://schemas.microsoft.com/office/drawing/2014/main" id="{00000000-0008-0000-0000-000005000000}"/>
            </a:ext>
          </a:extLst>
        </xdr:cNvPr>
        <xdr:cNvSpPr/>
      </xdr:nvSpPr>
      <xdr:spPr>
        <a:xfrm>
          <a:off x="26625176" y="694765"/>
          <a:ext cx="403412" cy="30255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1681443</xdr:colOff>
      <xdr:row>16</xdr:row>
      <xdr:rowOff>12472</xdr:rowOff>
    </xdr:from>
    <xdr:to>
      <xdr:col>11</xdr:col>
      <xdr:colOff>357468</xdr:colOff>
      <xdr:row>40</xdr:row>
      <xdr:rowOff>15127</xdr:rowOff>
    </xdr:to>
    <xdr:grpSp>
      <xdr:nvGrpSpPr>
        <xdr:cNvPr id="4" name="Grupo 3">
          <a:extLst>
            <a:ext uri="{FF2B5EF4-FFF2-40B4-BE49-F238E27FC236}">
              <a16:creationId xmlns="" xmlns:a16="http://schemas.microsoft.com/office/drawing/2014/main" id="{00000000-0008-0000-0100-000004000000}"/>
            </a:ext>
          </a:extLst>
        </xdr:cNvPr>
        <xdr:cNvGrpSpPr/>
      </xdr:nvGrpSpPr>
      <xdr:grpSpPr>
        <a:xfrm>
          <a:off x="8069543" y="3822472"/>
          <a:ext cx="8112125" cy="4587355"/>
          <a:chOff x="6090677" y="375616"/>
          <a:chExt cx="7203385" cy="4377183"/>
        </a:xfrm>
      </xdr:grpSpPr>
      <xdr:graphicFrame macro="">
        <xdr:nvGraphicFramePr>
          <xdr:cNvPr id="3" name="Gráfico 2">
            <a:extLst>
              <a:ext uri="{FF2B5EF4-FFF2-40B4-BE49-F238E27FC236}">
                <a16:creationId xmlns="" xmlns:a16="http://schemas.microsoft.com/office/drawing/2014/main" id="{00000000-0008-0000-0100-000003000000}"/>
              </a:ext>
            </a:extLst>
          </xdr:cNvPr>
          <xdr:cNvGraphicFramePr/>
        </xdr:nvGraphicFramePr>
        <xdr:xfrm>
          <a:off x="6090677" y="392420"/>
          <a:ext cx="7203385" cy="4360379"/>
        </xdr:xfrm>
        <a:graphic>
          <a:graphicData uri="http://schemas.openxmlformats.org/drawingml/2006/chart">
            <c:chart xmlns:c="http://schemas.openxmlformats.org/drawingml/2006/chart" xmlns:r="http://schemas.openxmlformats.org/officeDocument/2006/relationships" r:id="rId1"/>
          </a:graphicData>
        </a:graphic>
      </xdr:graphicFrame>
      <mc:AlternateContent xmlns:mc="http://schemas.openxmlformats.org/markup-compatibility/2006">
        <mc:Choice xmlns:a14="http://schemas.microsoft.com/office/drawing/2010/main" Requires="a14">
          <xdr:sp macro="" textlink="">
            <xdr:nvSpPr>
              <xdr:cNvPr id="22529" name="Check Box 1" hidden="1">
                <a:extLst>
                  <a:ext uri="{63B3BB69-23CF-44E3-9099-C40C66FF867C}">
                    <a14:compatExt spid="_x0000_s22529"/>
                  </a:ext>
                  <a:ext uri="{FF2B5EF4-FFF2-40B4-BE49-F238E27FC236}">
                    <a16:creationId xmlns="" xmlns:a16="http://schemas.microsoft.com/office/drawing/2014/main" id="{00000000-0008-0000-0100-000001580000}"/>
                  </a:ext>
                </a:extLst>
              </xdr:cNvPr>
              <xdr:cNvSpPr/>
            </xdr:nvSpPr>
            <xdr:spPr bwMode="auto">
              <a:xfrm>
                <a:off x="10781058" y="375616"/>
                <a:ext cx="799271" cy="278710"/>
              </a:xfrm>
              <a:prstGeom prst="rect">
                <a:avLst/>
              </a:prstGeom>
              <a:noFill/>
              <a:ln>
                <a:noFill/>
              </a:ln>
              <a:extLst>
                <a:ext uri="{909E8E84-426E-40DD-AFC4-6F175D3DCCD1}">
                  <a14:hiddenFill>
                    <a:solidFill>
                      <a:srgbClr val="CCFFFF" mc:Ignorable="a14" a14:legacySpreadsheetColorIndex="41"/>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ES" sz="800" b="0" i="0" u="none" strike="noStrike" baseline="0">
                    <a:solidFill>
                      <a:srgbClr val="000000"/>
                    </a:solidFill>
                    <a:latin typeface="Segoe UI"/>
                    <a:ea typeface="Segoe UI"/>
                    <a:cs typeface="Segoe UI"/>
                  </a:rPr>
                  <a:t>Productos</a:t>
                </a:r>
              </a:p>
            </xdr:txBody>
          </xdr:sp>
        </mc:Choice>
        <mc:Fallback/>
      </mc:AlternateContent>
      <mc:AlternateContent xmlns:mc="http://schemas.openxmlformats.org/markup-compatibility/2006">
        <mc:Choice xmlns:a14="http://schemas.microsoft.com/office/drawing/2010/main" Requires="a14">
          <xdr:sp macro="" textlink="">
            <xdr:nvSpPr>
              <xdr:cNvPr id="22530" name="Check Box 2" hidden="1">
                <a:extLst>
                  <a:ext uri="{63B3BB69-23CF-44E3-9099-C40C66FF867C}">
                    <a14:compatExt spid="_x0000_s22530"/>
                  </a:ext>
                  <a:ext uri="{FF2B5EF4-FFF2-40B4-BE49-F238E27FC236}">
                    <a16:creationId xmlns="" xmlns:a16="http://schemas.microsoft.com/office/drawing/2014/main" id="{00000000-0008-0000-0100-000002580000}"/>
                  </a:ext>
                </a:extLst>
              </xdr:cNvPr>
              <xdr:cNvSpPr/>
            </xdr:nvSpPr>
            <xdr:spPr bwMode="auto">
              <a:xfrm>
                <a:off x="11778282" y="392182"/>
                <a:ext cx="781465" cy="2704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ES" sz="800" b="0" i="0" u="none" strike="noStrike" baseline="0">
                    <a:solidFill>
                      <a:srgbClr val="000000"/>
                    </a:solidFill>
                    <a:latin typeface="Segoe UI"/>
                    <a:ea typeface="Segoe UI"/>
                    <a:cs typeface="Segoe UI"/>
                  </a:rPr>
                  <a:t>Actividades</a:t>
                </a:r>
              </a:p>
            </xdr:txBody>
          </xdr:sp>
        </mc:Choice>
        <mc:Fallback/>
      </mc:AlternateContent>
    </xdr:grpSp>
    <xdr:clientData/>
  </xdr:twoCellAnchor>
  <xdr:twoCellAnchor>
    <xdr:from>
      <xdr:col>1</xdr:col>
      <xdr:colOff>60879</xdr:colOff>
      <xdr:row>44</xdr:row>
      <xdr:rowOff>123826</xdr:rowOff>
    </xdr:from>
    <xdr:to>
      <xdr:col>2</xdr:col>
      <xdr:colOff>2362200</xdr:colOff>
      <xdr:row>51</xdr:row>
      <xdr:rowOff>28575</xdr:rowOff>
    </xdr:to>
    <xdr:graphicFrame macro="">
      <xdr:nvGraphicFramePr>
        <xdr:cNvPr id="2" name="Gráfico 1">
          <a:extLst>
            <a:ext uri="{FF2B5EF4-FFF2-40B4-BE49-F238E27FC236}">
              <a16:creationId xmlns=""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81</xdr:col>
      <xdr:colOff>1656521</xdr:colOff>
      <xdr:row>18</xdr:row>
      <xdr:rowOff>11596</xdr:rowOff>
    </xdr:from>
    <xdr:to>
      <xdr:col>87</xdr:col>
      <xdr:colOff>140804</xdr:colOff>
      <xdr:row>32</xdr:row>
      <xdr:rowOff>87796</xdr:rowOff>
    </xdr:to>
    <xdr:graphicFrame macro="">
      <xdr:nvGraphicFramePr>
        <xdr:cNvPr id="5" name="Gráfico 4">
          <a:extLst>
            <a:ext uri="{FF2B5EF4-FFF2-40B4-BE49-F238E27FC236}">
              <a16:creationId xmlns="" xmlns:a16="http://schemas.microsoft.com/office/drawing/2014/main"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83</xdr:col>
      <xdr:colOff>447261</xdr:colOff>
      <xdr:row>21</xdr:row>
      <xdr:rowOff>8282</xdr:rowOff>
    </xdr:from>
    <xdr:to>
      <xdr:col>85</xdr:col>
      <xdr:colOff>273326</xdr:colOff>
      <xdr:row>29</xdr:row>
      <xdr:rowOff>0</xdr:rowOff>
    </xdr:to>
    <xdr:sp macro="" textlink="$CF$17">
      <xdr:nvSpPr>
        <xdr:cNvPr id="6" name="Elipse 5">
          <a:extLst>
            <a:ext uri="{FF2B5EF4-FFF2-40B4-BE49-F238E27FC236}">
              <a16:creationId xmlns="" xmlns:a16="http://schemas.microsoft.com/office/drawing/2014/main" id="{00000000-0008-0000-0100-000006000000}"/>
            </a:ext>
          </a:extLst>
        </xdr:cNvPr>
        <xdr:cNvSpPr/>
      </xdr:nvSpPr>
      <xdr:spPr>
        <a:xfrm>
          <a:off x="33105587" y="3246782"/>
          <a:ext cx="1499152" cy="1515718"/>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0524A71-E0CA-49DB-B2D0-776E2AC4A82B}" type="TxLink">
            <a:rPr lang="en-US" sz="1100" b="0" i="0" u="none" strike="noStrike">
              <a:solidFill>
                <a:srgbClr val="000000"/>
              </a:solidFill>
              <a:latin typeface="Calibri"/>
              <a:cs typeface="Calibri"/>
            </a:rPr>
            <a:pPr algn="ctr"/>
            <a:t>#¡REF!</a:t>
          </a:fld>
          <a:endParaRPr lang="es-CO" sz="3600"/>
        </a:p>
      </xdr:txBody>
    </xdr:sp>
    <xdr:clientData/>
  </xdr:twoCellAnchor>
  <xdr:twoCellAnchor>
    <xdr:from>
      <xdr:col>5</xdr:col>
      <xdr:colOff>144947</xdr:colOff>
      <xdr:row>5</xdr:row>
      <xdr:rowOff>10353</xdr:rowOff>
    </xdr:from>
    <xdr:to>
      <xdr:col>6</xdr:col>
      <xdr:colOff>190500</xdr:colOff>
      <xdr:row>14</xdr:row>
      <xdr:rowOff>77029</xdr:rowOff>
    </xdr:to>
    <xdr:graphicFrame macro="">
      <xdr:nvGraphicFramePr>
        <xdr:cNvPr id="9" name="9 Gráfico">
          <a:extLst>
            <a:ext uri="{FF2B5EF4-FFF2-40B4-BE49-F238E27FC236}">
              <a16:creationId xmlns=""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830745</xdr:colOff>
      <xdr:row>4</xdr:row>
      <xdr:rowOff>133350</xdr:rowOff>
    </xdr:from>
    <xdr:to>
      <xdr:col>4</xdr:col>
      <xdr:colOff>285750</xdr:colOff>
      <xdr:row>8</xdr:row>
      <xdr:rowOff>533400</xdr:rowOff>
    </xdr:to>
    <mc:AlternateContent xmlns:mc="http://schemas.openxmlformats.org/markup-compatibility/2006" xmlns:a14="http://schemas.microsoft.com/office/drawing/2010/main">
      <mc:Choice Requires="a14">
        <xdr:graphicFrame macro="">
          <xdr:nvGraphicFramePr>
            <xdr:cNvPr id="11" name="Tipo de resultado">
              <a:extLst>
                <a:ext uri="{FF2B5EF4-FFF2-40B4-BE49-F238E27FC236}">
                  <a16:creationId xmlns="" xmlns:a16="http://schemas.microsoft.com/office/drawing/2014/main" id="{00000000-0008-0000-0100-00000B000000}"/>
                </a:ext>
              </a:extLst>
            </xdr:cNvPr>
            <xdr:cNvGraphicFramePr/>
          </xdr:nvGraphicFramePr>
          <xdr:xfrm>
            <a:off x="0" y="0"/>
            <a:ext cx="0" cy="0"/>
          </xdr:xfrm>
          <a:graphic>
            <a:graphicData uri="http://schemas.microsoft.com/office/drawing/2010/slicer">
              <sle:slicer xmlns:sle="http://schemas.microsoft.com/office/drawing/2010/slicer" name="Tipo de resultado"/>
            </a:graphicData>
          </a:graphic>
        </xdr:graphicFrame>
      </mc:Choice>
      <mc:Fallback xmlns="">
        <xdr:sp macro="" textlink="">
          <xdr:nvSpPr>
            <xdr:cNvPr id="0" name=""/>
            <xdr:cNvSpPr>
              <a:spLocks noTextEdit="1"/>
            </xdr:cNvSpPr>
          </xdr:nvSpPr>
          <xdr:spPr>
            <a:xfrm>
              <a:off x="3631095" y="1466850"/>
              <a:ext cx="2455380" cy="116205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xdr:col>
      <xdr:colOff>824533</xdr:colOff>
      <xdr:row>9</xdr:row>
      <xdr:rowOff>139562</xdr:rowOff>
    </xdr:from>
    <xdr:to>
      <xdr:col>3</xdr:col>
      <xdr:colOff>428625</xdr:colOff>
      <xdr:row>13</xdr:row>
      <xdr:rowOff>381000</xdr:rowOff>
    </xdr:to>
    <mc:AlternateContent xmlns:mc="http://schemas.openxmlformats.org/markup-compatibility/2006" xmlns:a14="http://schemas.microsoft.com/office/drawing/2010/main">
      <mc:Choice Requires="a14">
        <xdr:graphicFrame macro="">
          <xdr:nvGraphicFramePr>
            <xdr:cNvPr id="12" name="Estado del Producto">
              <a:extLst>
                <a:ext uri="{FF2B5EF4-FFF2-40B4-BE49-F238E27FC236}">
                  <a16:creationId xmlns="" xmlns:a16="http://schemas.microsoft.com/office/drawing/2014/main" id="{00000000-0008-0000-0100-00000C000000}"/>
                </a:ext>
              </a:extLst>
            </xdr:cNvPr>
            <xdr:cNvGraphicFramePr/>
          </xdr:nvGraphicFramePr>
          <xdr:xfrm>
            <a:off x="0" y="0"/>
            <a:ext cx="0" cy="0"/>
          </xdr:xfrm>
          <a:graphic>
            <a:graphicData uri="http://schemas.microsoft.com/office/drawing/2010/slicer">
              <sle:slicer xmlns:sle="http://schemas.microsoft.com/office/drawing/2010/slicer" name="Estado del Producto"/>
            </a:graphicData>
          </a:graphic>
        </xdr:graphicFrame>
      </mc:Choice>
      <mc:Fallback xmlns="">
        <xdr:sp macro="" textlink="">
          <xdr:nvSpPr>
            <xdr:cNvPr id="0" name=""/>
            <xdr:cNvSpPr>
              <a:spLocks noTextEdit="1"/>
            </xdr:cNvSpPr>
          </xdr:nvSpPr>
          <xdr:spPr>
            <a:xfrm>
              <a:off x="3624883" y="2806562"/>
              <a:ext cx="2023442" cy="100343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6</xdr:col>
      <xdr:colOff>723900</xdr:colOff>
      <xdr:row>4</xdr:row>
      <xdr:rowOff>180975</xdr:rowOff>
    </xdr:from>
    <xdr:to>
      <xdr:col>10</xdr:col>
      <xdr:colOff>95250</xdr:colOff>
      <xdr:row>14</xdr:row>
      <xdr:rowOff>85725</xdr:rowOff>
    </xdr:to>
    <xdr:graphicFrame macro="">
      <xdr:nvGraphicFramePr>
        <xdr:cNvPr id="14" name="Gráfico 1">
          <a:extLst>
            <a:ext uri="{FF2B5EF4-FFF2-40B4-BE49-F238E27FC236}">
              <a16:creationId xmlns=""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12</xdr:col>
      <xdr:colOff>409575</xdr:colOff>
      <xdr:row>1</xdr:row>
      <xdr:rowOff>9525</xdr:rowOff>
    </xdr:from>
    <xdr:to>
      <xdr:col>17</xdr:col>
      <xdr:colOff>337776</xdr:colOff>
      <xdr:row>3</xdr:row>
      <xdr:rowOff>105688</xdr:rowOff>
    </xdr:to>
    <xdr:pic>
      <xdr:nvPicPr>
        <xdr:cNvPr id="15" name="Imagen 14">
          <a:extLst>
            <a:ext uri="{FF2B5EF4-FFF2-40B4-BE49-F238E27FC236}">
              <a16:creationId xmlns="" xmlns:a16="http://schemas.microsoft.com/office/drawing/2014/main" id="{00000000-0008-0000-01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2096750" y="771525"/>
          <a:ext cx="4119200" cy="477163"/>
        </a:xfrm>
        <a:prstGeom prst="rect">
          <a:avLst/>
        </a:prstGeom>
      </xdr:spPr>
    </xdr:pic>
    <xdr:clientData/>
  </xdr:twoCellAnchor>
  <xdr:twoCellAnchor>
    <xdr:from>
      <xdr:col>1</xdr:col>
      <xdr:colOff>5043</xdr:colOff>
      <xdr:row>0</xdr:row>
      <xdr:rowOff>95250</xdr:rowOff>
    </xdr:from>
    <xdr:to>
      <xdr:col>12</xdr:col>
      <xdr:colOff>323850</xdr:colOff>
      <xdr:row>3</xdr:row>
      <xdr:rowOff>180975</xdr:rowOff>
    </xdr:to>
    <xdr:sp macro="" textlink="">
      <xdr:nvSpPr>
        <xdr:cNvPr id="16" name="16 Rectángulo">
          <a:extLst>
            <a:ext uri="{FF2B5EF4-FFF2-40B4-BE49-F238E27FC236}">
              <a16:creationId xmlns="" xmlns:a16="http://schemas.microsoft.com/office/drawing/2014/main" id="{00000000-0008-0000-0100-000010000000}"/>
            </a:ext>
          </a:extLst>
        </xdr:cNvPr>
        <xdr:cNvSpPr/>
      </xdr:nvSpPr>
      <xdr:spPr>
        <a:xfrm>
          <a:off x="352425" y="95250"/>
          <a:ext cx="13575366" cy="657225"/>
        </a:xfrm>
        <a:prstGeom prst="rect">
          <a:avLst/>
        </a:prstGeom>
        <a:solidFill>
          <a:srgbClr val="002060"/>
        </a:solidFill>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2200"/>
            <a:t>RESULTADOS GENERALES PLAN DE ACCIÓN INSTITUCIONAL 4to TRIMESTRE DE 2019</a:t>
          </a:r>
        </a:p>
      </xdr:txBody>
    </xdr:sp>
    <xdr:clientData/>
  </xdr:twoCellAnchor>
  <xdr:twoCellAnchor editAs="oneCell">
    <xdr:from>
      <xdr:col>1</xdr:col>
      <xdr:colOff>38099</xdr:colOff>
      <xdr:row>4</xdr:row>
      <xdr:rowOff>114300</xdr:rowOff>
    </xdr:from>
    <xdr:to>
      <xdr:col>2</xdr:col>
      <xdr:colOff>600074</xdr:colOff>
      <xdr:row>13</xdr:row>
      <xdr:rowOff>542925</xdr:rowOff>
    </xdr:to>
    <mc:AlternateContent xmlns:mc="http://schemas.openxmlformats.org/markup-compatibility/2006" xmlns:a14="http://schemas.microsoft.com/office/drawing/2010/main">
      <mc:Choice Requires="a14">
        <xdr:graphicFrame macro="">
          <xdr:nvGraphicFramePr>
            <xdr:cNvPr id="17" name="DEPENDENCIA">
              <a:extLst>
                <a:ext uri="{FF2B5EF4-FFF2-40B4-BE49-F238E27FC236}">
                  <a16:creationId xmlns="" xmlns:a16="http://schemas.microsoft.com/office/drawing/2014/main" id="{00000000-0008-0000-0100-000011000000}"/>
                </a:ext>
              </a:extLst>
            </xdr:cNvPr>
            <xdr:cNvGraphicFramePr/>
          </xdr:nvGraphicFramePr>
          <xdr:xfrm>
            <a:off x="0" y="0"/>
            <a:ext cx="0" cy="0"/>
          </xdr:xfrm>
          <a:graphic>
            <a:graphicData uri="http://schemas.microsoft.com/office/drawing/2010/slicer">
              <sle:slicer xmlns:sle="http://schemas.microsoft.com/office/drawing/2010/slicer" name="DEPENDENCIA"/>
            </a:graphicData>
          </a:graphic>
        </xdr:graphicFrame>
      </mc:Choice>
      <mc:Fallback xmlns="">
        <xdr:sp macro="" textlink="">
          <xdr:nvSpPr>
            <xdr:cNvPr id="0" name=""/>
            <xdr:cNvSpPr>
              <a:spLocks noTextEdit="1"/>
            </xdr:cNvSpPr>
          </xdr:nvSpPr>
          <xdr:spPr>
            <a:xfrm>
              <a:off x="438149" y="1447800"/>
              <a:ext cx="2962275"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0</xdr:col>
      <xdr:colOff>333375</xdr:colOff>
      <xdr:row>15</xdr:row>
      <xdr:rowOff>123824</xdr:rowOff>
    </xdr:from>
    <xdr:to>
      <xdr:col>5</xdr:col>
      <xdr:colOff>1457325</xdr:colOff>
      <xdr:row>39</xdr:row>
      <xdr:rowOff>133349</xdr:rowOff>
    </xdr:to>
    <xdr:graphicFrame macro="">
      <xdr:nvGraphicFramePr>
        <xdr:cNvPr id="18" name="Gráfico 1">
          <a:extLst>
            <a:ext uri="{FF2B5EF4-FFF2-40B4-BE49-F238E27FC236}">
              <a16:creationId xmlns="" xmlns:a16="http://schemas.microsoft.com/office/drawing/2014/main" id="{00000000-0008-0000-01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178687</xdr:colOff>
      <xdr:row>39</xdr:row>
      <xdr:rowOff>188410</xdr:rowOff>
    </xdr:from>
    <xdr:ext cx="2995435" cy="405432"/>
    <xdr:sp macro="" textlink="">
      <xdr:nvSpPr>
        <xdr:cNvPr id="8" name="Rectángulo 7">
          <a:extLst>
            <a:ext uri="{FF2B5EF4-FFF2-40B4-BE49-F238E27FC236}">
              <a16:creationId xmlns="" xmlns:a16="http://schemas.microsoft.com/office/drawing/2014/main" id="{00000000-0008-0000-0100-000008000000}"/>
            </a:ext>
          </a:extLst>
        </xdr:cNvPr>
        <xdr:cNvSpPr/>
      </xdr:nvSpPr>
      <xdr:spPr>
        <a:xfrm>
          <a:off x="578737" y="8379910"/>
          <a:ext cx="2995435" cy="405432"/>
        </a:xfrm>
        <a:prstGeom prst="rect">
          <a:avLst/>
        </a:prstGeom>
        <a:noFill/>
      </xdr:spPr>
      <xdr:txBody>
        <a:bodyPr wrap="none" lIns="91440" tIns="45720" rIns="91440" bIns="45720">
          <a:spAutoFit/>
        </a:bodyPr>
        <a:lstStyle/>
        <a:p>
          <a:pPr algn="ctr"/>
          <a:r>
            <a:rPr lang="es-ES" sz="2000" b="0" cap="none" spc="0">
              <a:ln w="0"/>
              <a:solidFill>
                <a:schemeClr val="tx1"/>
              </a:solidFill>
              <a:effectLst>
                <a:outerShdw blurRad="38100" dist="19050" dir="2700000" algn="tl" rotWithShape="0">
                  <a:schemeClr val="dk1">
                    <a:alpha val="40000"/>
                  </a:schemeClr>
                </a:outerShdw>
              </a:effectLst>
            </a:rPr>
            <a:t>INDICADORES</a:t>
          </a:r>
          <a:r>
            <a:rPr lang="es-ES" sz="2000" b="0" cap="none" spc="0" baseline="0">
              <a:ln w="0"/>
              <a:solidFill>
                <a:schemeClr val="tx1"/>
              </a:solidFill>
              <a:effectLst>
                <a:outerShdw blurRad="38100" dist="19050" dir="2700000" algn="tl" rotWithShape="0">
                  <a:schemeClr val="dk1">
                    <a:alpha val="40000"/>
                  </a:schemeClr>
                </a:outerShdw>
              </a:effectLst>
            </a:rPr>
            <a:t> </a:t>
          </a:r>
          <a:r>
            <a:rPr lang="es-ES" sz="1400" b="0" cap="none" spc="0" baseline="0">
              <a:ln w="0"/>
              <a:solidFill>
                <a:schemeClr val="tx1"/>
              </a:solidFill>
              <a:effectLst>
                <a:outerShdw blurRad="38100" dist="19050" dir="2700000" algn="tl" rotWithShape="0">
                  <a:schemeClr val="dk1">
                    <a:alpha val="40000"/>
                  </a:schemeClr>
                </a:outerShdw>
              </a:effectLst>
            </a:rPr>
            <a:t>(despliegue lista)</a:t>
          </a:r>
          <a:endParaRPr lang="es-ES" sz="1400" b="0" cap="none" spc="0">
            <a:ln w="0"/>
            <a:solidFill>
              <a:schemeClr val="tx1"/>
            </a:solidFill>
            <a:effectLst>
              <a:outerShdw blurRad="38100" dist="19050" dir="2700000" algn="tl" rotWithShape="0">
                <a:schemeClr val="dk1">
                  <a:alpha val="40000"/>
                </a:schemeClr>
              </a:outerShdw>
            </a:effectLst>
          </a:endParaRPr>
        </a:p>
      </xdr:txBody>
    </xdr:sp>
    <xdr:clientData/>
  </xdr:oneCellAnchor>
  <xdr:twoCellAnchor editAs="oneCell">
    <xdr:from>
      <xdr:col>1</xdr:col>
      <xdr:colOff>0</xdr:colOff>
      <xdr:row>120</xdr:row>
      <xdr:rowOff>0</xdr:rowOff>
    </xdr:from>
    <xdr:to>
      <xdr:col>1</xdr:col>
      <xdr:colOff>1024217</xdr:colOff>
      <xdr:row>128</xdr:row>
      <xdr:rowOff>48904</xdr:rowOff>
    </xdr:to>
    <xdr:pic>
      <xdr:nvPicPr>
        <xdr:cNvPr id="7" name="Imagen 6">
          <a:extLst>
            <a:ext uri="{FF2B5EF4-FFF2-40B4-BE49-F238E27FC236}">
              <a16:creationId xmlns="" xmlns:a16="http://schemas.microsoft.com/office/drawing/2014/main" id="{00000000-0008-0000-0100-000007000000}"/>
            </a:ext>
          </a:extLst>
        </xdr:cNvPr>
        <xdr:cNvPicPr>
          <a:picLocks noChangeAspect="1"/>
        </xdr:cNvPicPr>
      </xdr:nvPicPr>
      <xdr:blipFill>
        <a:blip xmlns:r="http://schemas.openxmlformats.org/officeDocument/2006/relationships" r:embed="rId8"/>
        <a:stretch>
          <a:fillRect/>
        </a:stretch>
      </xdr:blipFill>
      <xdr:spPr>
        <a:xfrm>
          <a:off x="403412" y="38010353"/>
          <a:ext cx="1024217" cy="1572904"/>
        </a:xfrm>
        <a:prstGeom prst="rect">
          <a:avLst/>
        </a:prstGeom>
      </xdr:spPr>
    </xdr:pic>
    <xdr:clientData/>
  </xdr:twoCellAnchor>
  <xdr:twoCellAnchor editAs="oneCell">
    <xdr:from>
      <xdr:col>1</xdr:col>
      <xdr:colOff>1288676</xdr:colOff>
      <xdr:row>120</xdr:row>
      <xdr:rowOff>33619</xdr:rowOff>
    </xdr:from>
    <xdr:to>
      <xdr:col>5</xdr:col>
      <xdr:colOff>2552520</xdr:colOff>
      <xdr:row>128</xdr:row>
      <xdr:rowOff>88620</xdr:rowOff>
    </xdr:to>
    <xdr:pic>
      <xdr:nvPicPr>
        <xdr:cNvPr id="10" name="Imagen 9">
          <a:extLst>
            <a:ext uri="{FF2B5EF4-FFF2-40B4-BE49-F238E27FC236}">
              <a16:creationId xmlns="" xmlns:a16="http://schemas.microsoft.com/office/drawing/2014/main" id="{00000000-0008-0000-0100-00000A000000}"/>
            </a:ext>
          </a:extLst>
        </xdr:cNvPr>
        <xdr:cNvPicPr>
          <a:picLocks noChangeAspect="1"/>
        </xdr:cNvPicPr>
      </xdr:nvPicPr>
      <xdr:blipFill>
        <a:blip xmlns:r="http://schemas.openxmlformats.org/officeDocument/2006/relationships" r:embed="rId9"/>
        <a:stretch>
          <a:fillRect/>
        </a:stretch>
      </xdr:blipFill>
      <xdr:spPr>
        <a:xfrm>
          <a:off x="1692088" y="38043972"/>
          <a:ext cx="7236579" cy="1579001"/>
        </a:xfrm>
        <a:prstGeom prst="rect">
          <a:avLst/>
        </a:prstGeom>
      </xdr:spPr>
    </xdr:pic>
    <xdr:clientData/>
  </xdr:twoCellAnchor>
</xdr:wsDr>
</file>

<file path=xl/drawings/drawing3.xml><?xml version="1.0" encoding="utf-8"?>
<c:userShapes xmlns:c="http://schemas.openxmlformats.org/drawingml/2006/chart">
  <cdr:relSizeAnchor xmlns:cdr="http://schemas.openxmlformats.org/drawingml/2006/chartDrawing">
    <cdr:from>
      <cdr:x>0.23688</cdr:x>
      <cdr:y>0.6888</cdr:y>
    </cdr:from>
    <cdr:to>
      <cdr:x>0.64286</cdr:x>
      <cdr:y>0.79173</cdr:y>
    </cdr:to>
    <cdr:sp macro="" textlink="">
      <cdr:nvSpPr>
        <cdr:cNvPr id="6" name="3 Rectángulo"/>
        <cdr:cNvSpPr/>
      </cdr:nvSpPr>
      <cdr:spPr>
        <a:xfrm xmlns:a="http://schemas.openxmlformats.org/drawingml/2006/main">
          <a:off x="715252" y="1535225"/>
          <a:ext cx="1225826" cy="22941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es-CO" sz="1200" b="1" cap="none" spc="0">
              <a:ln>
                <a:noFill/>
              </a:ln>
              <a:solidFill>
                <a:srgbClr val="A8FAC9"/>
              </a:solidFill>
              <a:effectLst/>
              <a:latin typeface="Verdana" pitchFamily="34" charset="0"/>
              <a:ea typeface="Verdana" pitchFamily="34" charset="0"/>
              <a:cs typeface="Verdana" pitchFamily="34" charset="0"/>
            </a:rPr>
            <a:t>Avance</a:t>
          </a:r>
        </a:p>
      </cdr:txBody>
    </cdr:sp>
  </cdr:relSizeAnchor>
  <cdr:relSizeAnchor xmlns:cdr="http://schemas.openxmlformats.org/drawingml/2006/chartDrawing">
    <cdr:from>
      <cdr:x>0.52665</cdr:x>
      <cdr:y>0.66374</cdr:y>
    </cdr:from>
    <cdr:to>
      <cdr:x>0.94912</cdr:x>
      <cdr:y>0.85346</cdr:y>
    </cdr:to>
    <cdr:sp macro="" textlink="Tablas!$E$470">
      <cdr:nvSpPr>
        <cdr:cNvPr id="4" name="1 Elipse"/>
        <cdr:cNvSpPr/>
      </cdr:nvSpPr>
      <cdr:spPr>
        <a:xfrm xmlns:a="http://schemas.openxmlformats.org/drawingml/2006/main">
          <a:off x="1587938" y="1390869"/>
          <a:ext cx="1273809" cy="397565"/>
        </a:xfrm>
        <a:prstGeom xmlns:a="http://schemas.openxmlformats.org/drawingml/2006/main" prst="ellipse">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fld id="{8A27A859-3058-4A4E-B7B8-73FB076FB5F4}" type="TxLink">
            <a:rPr lang="en-US" sz="1200" b="1" i="0" u="none" strike="noStrike">
              <a:solidFill>
                <a:srgbClr val="A8FAC9"/>
              </a:solidFill>
              <a:latin typeface="Verdana" panose="020B0604030504040204" pitchFamily="34" charset="0"/>
              <a:ea typeface="Verdana" panose="020B0604030504040204" pitchFamily="34" charset="0"/>
              <a:cs typeface="Verdana" panose="020B0604030504040204" pitchFamily="34" charset="0"/>
            </a:rPr>
            <a:pPr/>
            <a:t>0,0%</a:t>
          </a:fld>
          <a:endParaRPr lang="es-CO" sz="1800" b="1">
            <a:solidFill>
              <a:srgbClr val="A8FAC9"/>
            </a:solidFill>
            <a:latin typeface="Verdana" pitchFamily="34" charset="0"/>
            <a:ea typeface="Verdana" pitchFamily="34" charset="0"/>
            <a:cs typeface="Verdana" pitchFamily="34" charset="0"/>
          </a:endParaRPr>
        </a:p>
      </cdr:txBody>
    </cdr:sp>
  </cdr:relSizeAnchor>
  <cdr:relSizeAnchor xmlns:cdr="http://schemas.openxmlformats.org/drawingml/2006/chartDrawing">
    <cdr:from>
      <cdr:x>0.23688</cdr:x>
      <cdr:y>0.6888</cdr:y>
    </cdr:from>
    <cdr:to>
      <cdr:x>0.64286</cdr:x>
      <cdr:y>0.79173</cdr:y>
    </cdr:to>
    <cdr:sp macro="" textlink="">
      <cdr:nvSpPr>
        <cdr:cNvPr id="2" name="3 Rectángulo"/>
        <cdr:cNvSpPr/>
      </cdr:nvSpPr>
      <cdr:spPr>
        <a:xfrm xmlns:a="http://schemas.openxmlformats.org/drawingml/2006/main">
          <a:off x="715252" y="1535225"/>
          <a:ext cx="1225826" cy="22941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es-CO" sz="1200" b="1" cap="none" spc="0">
              <a:ln>
                <a:noFill/>
              </a:ln>
              <a:solidFill>
                <a:srgbClr val="A8FAC9"/>
              </a:solidFill>
              <a:effectLst/>
              <a:latin typeface="Verdana" pitchFamily="34" charset="0"/>
              <a:ea typeface="Verdana" pitchFamily="34" charset="0"/>
              <a:cs typeface="Verdana" pitchFamily="34" charset="0"/>
            </a:rPr>
            <a:t>Avance</a:t>
          </a:r>
        </a:p>
      </cdr:txBody>
    </cdr:sp>
  </cdr:relSizeAnchor>
  <cdr:relSizeAnchor xmlns:cdr="http://schemas.openxmlformats.org/drawingml/2006/chartDrawing">
    <cdr:from>
      <cdr:x>0.52665</cdr:x>
      <cdr:y>0.66374</cdr:y>
    </cdr:from>
    <cdr:to>
      <cdr:x>0.94912</cdr:x>
      <cdr:y>0.85346</cdr:y>
    </cdr:to>
    <cdr:sp macro="" textlink="Tablas!$E$470">
      <cdr:nvSpPr>
        <cdr:cNvPr id="3" name="1 Elipse"/>
        <cdr:cNvSpPr/>
      </cdr:nvSpPr>
      <cdr:spPr>
        <a:xfrm xmlns:a="http://schemas.openxmlformats.org/drawingml/2006/main">
          <a:off x="1587938" y="1390869"/>
          <a:ext cx="1273809" cy="397565"/>
        </a:xfrm>
        <a:prstGeom xmlns:a="http://schemas.openxmlformats.org/drawingml/2006/main" prst="ellipse">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fld id="{8A27A859-3058-4A4E-B7B8-73FB076FB5F4}" type="TxLink">
            <a:rPr lang="en-US" sz="1200" b="1" i="0" u="none" strike="noStrike">
              <a:solidFill>
                <a:srgbClr val="A8FAC9"/>
              </a:solidFill>
              <a:latin typeface="Verdana" panose="020B0604030504040204" pitchFamily="34" charset="0"/>
              <a:ea typeface="Verdana" panose="020B0604030504040204" pitchFamily="34" charset="0"/>
              <a:cs typeface="Verdana" panose="020B0604030504040204" pitchFamily="34" charset="0"/>
            </a:rPr>
            <a:pPr/>
            <a:t>0,0%</a:t>
          </a:fld>
          <a:endParaRPr lang="es-CO" sz="1800" b="1">
            <a:solidFill>
              <a:srgbClr val="A8FAC9"/>
            </a:solidFill>
            <a:latin typeface="Verdana" pitchFamily="34" charset="0"/>
            <a:ea typeface="Verdana" pitchFamily="34" charset="0"/>
            <a:cs typeface="Verdana" pitchFamily="34" charset="0"/>
          </a:endParaRPr>
        </a:p>
      </cdr:txBody>
    </cdr:sp>
  </cdr:relSizeAnchor>
  <cdr:relSizeAnchor xmlns:cdr="http://schemas.openxmlformats.org/drawingml/2006/chartDrawing">
    <cdr:from>
      <cdr:x>0.23688</cdr:x>
      <cdr:y>0.6888</cdr:y>
    </cdr:from>
    <cdr:to>
      <cdr:x>0.64286</cdr:x>
      <cdr:y>0.79173</cdr:y>
    </cdr:to>
    <cdr:sp macro="" textlink="">
      <cdr:nvSpPr>
        <cdr:cNvPr id="5" name="3 Rectángulo"/>
        <cdr:cNvSpPr/>
      </cdr:nvSpPr>
      <cdr:spPr>
        <a:xfrm xmlns:a="http://schemas.openxmlformats.org/drawingml/2006/main">
          <a:off x="715252" y="1535225"/>
          <a:ext cx="1225826" cy="22941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es-CO" sz="1200" b="1" cap="none" spc="0">
              <a:ln>
                <a:noFill/>
              </a:ln>
              <a:solidFill>
                <a:srgbClr val="A8FAC9"/>
              </a:solidFill>
              <a:effectLst/>
              <a:latin typeface="Verdana" pitchFamily="34" charset="0"/>
              <a:ea typeface="Verdana" pitchFamily="34" charset="0"/>
              <a:cs typeface="Verdana" pitchFamily="34" charset="0"/>
            </a:rPr>
            <a:t>Avance</a:t>
          </a:r>
        </a:p>
      </cdr:txBody>
    </cdr:sp>
  </cdr:relSizeAnchor>
  <cdr:relSizeAnchor xmlns:cdr="http://schemas.openxmlformats.org/drawingml/2006/chartDrawing">
    <cdr:from>
      <cdr:x>0.52665</cdr:x>
      <cdr:y>0.66374</cdr:y>
    </cdr:from>
    <cdr:to>
      <cdr:x>0.94912</cdr:x>
      <cdr:y>0.85346</cdr:y>
    </cdr:to>
    <cdr:sp macro="" textlink="Tablas!$E$470">
      <cdr:nvSpPr>
        <cdr:cNvPr id="7" name="1 Elipse"/>
        <cdr:cNvSpPr/>
      </cdr:nvSpPr>
      <cdr:spPr>
        <a:xfrm xmlns:a="http://schemas.openxmlformats.org/drawingml/2006/main">
          <a:off x="1587938" y="1390869"/>
          <a:ext cx="1273809" cy="397565"/>
        </a:xfrm>
        <a:prstGeom xmlns:a="http://schemas.openxmlformats.org/drawingml/2006/main" prst="ellipse">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fld id="{8A27A859-3058-4A4E-B7B8-73FB076FB5F4}" type="TxLink">
            <a:rPr lang="en-US" sz="1200" b="1" i="0" u="none" strike="noStrike">
              <a:solidFill>
                <a:srgbClr val="A8FAC9"/>
              </a:solidFill>
              <a:latin typeface="Verdana" panose="020B0604030504040204" pitchFamily="34" charset="0"/>
              <a:ea typeface="Verdana" panose="020B0604030504040204" pitchFamily="34" charset="0"/>
              <a:cs typeface="Verdana" panose="020B0604030504040204" pitchFamily="34" charset="0"/>
            </a:rPr>
            <a:pPr/>
            <a:t>0,0%</a:t>
          </a:fld>
          <a:endParaRPr lang="es-CO" sz="1800" b="1">
            <a:solidFill>
              <a:srgbClr val="A8FAC9"/>
            </a:solidFill>
            <a:latin typeface="Verdana" pitchFamily="34" charset="0"/>
            <a:ea typeface="Verdana" pitchFamily="34" charset="0"/>
            <a:cs typeface="Verdana" pitchFamily="34" charset="0"/>
          </a:endParaRPr>
        </a:p>
      </cdr:txBody>
    </cdr:sp>
  </cdr:relSizeAnchor>
  <cdr:relSizeAnchor xmlns:cdr="http://schemas.openxmlformats.org/drawingml/2006/chartDrawing">
    <cdr:from>
      <cdr:x>0.23688</cdr:x>
      <cdr:y>0.6888</cdr:y>
    </cdr:from>
    <cdr:to>
      <cdr:x>0.64286</cdr:x>
      <cdr:y>0.79173</cdr:y>
    </cdr:to>
    <cdr:sp macro="" textlink="">
      <cdr:nvSpPr>
        <cdr:cNvPr id="8" name="3 Rectángulo"/>
        <cdr:cNvSpPr/>
      </cdr:nvSpPr>
      <cdr:spPr>
        <a:xfrm xmlns:a="http://schemas.openxmlformats.org/drawingml/2006/main">
          <a:off x="715252" y="1535225"/>
          <a:ext cx="1225826" cy="22941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es-CO" sz="1200" b="1" cap="none" spc="0">
              <a:ln>
                <a:noFill/>
              </a:ln>
              <a:solidFill>
                <a:schemeClr val="tx2"/>
              </a:solidFill>
              <a:effectLst/>
              <a:latin typeface="Verdana" pitchFamily="34" charset="0"/>
              <a:ea typeface="Verdana" pitchFamily="34" charset="0"/>
              <a:cs typeface="Verdana" pitchFamily="34" charset="0"/>
            </a:rPr>
            <a:t>Avance</a:t>
          </a:r>
        </a:p>
      </cdr:txBody>
    </cdr:sp>
  </cdr:relSizeAnchor>
  <cdr:relSizeAnchor xmlns:cdr="http://schemas.openxmlformats.org/drawingml/2006/chartDrawing">
    <cdr:from>
      <cdr:x>0.52665</cdr:x>
      <cdr:y>0.66374</cdr:y>
    </cdr:from>
    <cdr:to>
      <cdr:x>0.94912</cdr:x>
      <cdr:y>0.85346</cdr:y>
    </cdr:to>
    <cdr:sp macro="" textlink="Tablas!$E$470">
      <cdr:nvSpPr>
        <cdr:cNvPr id="9" name="1 Elipse"/>
        <cdr:cNvSpPr/>
      </cdr:nvSpPr>
      <cdr:spPr>
        <a:xfrm xmlns:a="http://schemas.openxmlformats.org/drawingml/2006/main">
          <a:off x="1720605" y="1694330"/>
          <a:ext cx="1380241" cy="484298"/>
        </a:xfrm>
        <a:prstGeom xmlns:a="http://schemas.openxmlformats.org/drawingml/2006/main" prst="ellipse">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fld id="{8A27A859-3058-4A4E-B7B8-73FB076FB5F4}" type="TxLink">
            <a:rPr lang="en-US" sz="1200" b="1" i="0" u="none" strike="noStrike">
              <a:solidFill>
                <a:schemeClr val="tx2"/>
              </a:solidFill>
              <a:latin typeface="Verdana" panose="020B0604030504040204" pitchFamily="34" charset="0"/>
              <a:ea typeface="Verdana" panose="020B0604030504040204" pitchFamily="34" charset="0"/>
              <a:cs typeface="Verdana" panose="020B0604030504040204" pitchFamily="34" charset="0"/>
            </a:rPr>
            <a:pPr/>
            <a:t>0,0%</a:t>
          </a:fld>
          <a:endParaRPr lang="es-CO" sz="1800" b="1">
            <a:solidFill>
              <a:schemeClr val="tx2"/>
            </a:solidFill>
            <a:latin typeface="Verdana" pitchFamily="34" charset="0"/>
            <a:ea typeface="Verdana" pitchFamily="34" charset="0"/>
            <a:cs typeface="Verdana" pitchFamily="34" charset="0"/>
          </a:endParaRP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1</xdr:col>
      <xdr:colOff>0</xdr:colOff>
      <xdr:row>88</xdr:row>
      <xdr:rowOff>0</xdr:rowOff>
    </xdr:from>
    <xdr:to>
      <xdr:col>1</xdr:col>
      <xdr:colOff>1024217</xdr:colOff>
      <xdr:row>96</xdr:row>
      <xdr:rowOff>48904</xdr:rowOff>
    </xdr:to>
    <xdr:pic>
      <xdr:nvPicPr>
        <xdr:cNvPr id="3" name="Imagen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312964" y="77397429"/>
          <a:ext cx="1024217" cy="1572904"/>
        </a:xfrm>
        <a:prstGeom prst="rect">
          <a:avLst/>
        </a:prstGeom>
      </xdr:spPr>
    </xdr:pic>
    <xdr:clientData/>
  </xdr:twoCellAnchor>
  <xdr:twoCellAnchor editAs="oneCell">
    <xdr:from>
      <xdr:col>1</xdr:col>
      <xdr:colOff>1265464</xdr:colOff>
      <xdr:row>88</xdr:row>
      <xdr:rowOff>13607</xdr:rowOff>
    </xdr:from>
    <xdr:to>
      <xdr:col>4</xdr:col>
      <xdr:colOff>1018114</xdr:colOff>
      <xdr:row>96</xdr:row>
      <xdr:rowOff>68608</xdr:rowOff>
    </xdr:to>
    <xdr:pic>
      <xdr:nvPicPr>
        <xdr:cNvPr id="4" name="Imagen 3">
          <a:extLst>
            <a:ext uri="{FF2B5EF4-FFF2-40B4-BE49-F238E27FC236}">
              <a16:creationId xmlns=""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1578428" y="77411036"/>
          <a:ext cx="7236579" cy="1579001"/>
        </a:xfrm>
        <a:prstGeom prst="rect">
          <a:avLst/>
        </a:prstGeom>
      </xdr:spPr>
    </xdr:pic>
    <xdr:clientData/>
  </xdr:twoCellAnchor>
  <xdr:twoCellAnchor editAs="oneCell">
    <xdr:from>
      <xdr:col>13</xdr:col>
      <xdr:colOff>1428751</xdr:colOff>
      <xdr:row>1</xdr:row>
      <xdr:rowOff>233489</xdr:rowOff>
    </xdr:from>
    <xdr:to>
      <xdr:col>17</xdr:col>
      <xdr:colOff>421822</xdr:colOff>
      <xdr:row>1</xdr:row>
      <xdr:rowOff>1182833</xdr:rowOff>
    </xdr:to>
    <xdr:pic>
      <xdr:nvPicPr>
        <xdr:cNvPr id="6" name="Imagen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104680" y="437596"/>
          <a:ext cx="3388178" cy="949344"/>
        </a:xfrm>
        <a:prstGeom prst="rect">
          <a:avLst/>
        </a:prstGeom>
      </xdr:spPr>
    </xdr:pic>
    <xdr:clientData/>
  </xdr:twoCellAnchor>
  <xdr:twoCellAnchor editAs="oneCell">
    <xdr:from>
      <xdr:col>1</xdr:col>
      <xdr:colOff>244929</xdr:colOff>
      <xdr:row>1</xdr:row>
      <xdr:rowOff>208360</xdr:rowOff>
    </xdr:from>
    <xdr:to>
      <xdr:col>2</xdr:col>
      <xdr:colOff>1796143</xdr:colOff>
      <xdr:row>1</xdr:row>
      <xdr:rowOff>1119188</xdr:rowOff>
    </xdr:to>
    <xdr:pic>
      <xdr:nvPicPr>
        <xdr:cNvPr id="7" name="Imagen 6"/>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18987" b="16979"/>
        <a:stretch/>
      </xdr:blipFill>
      <xdr:spPr>
        <a:xfrm>
          <a:off x="518773" y="410766"/>
          <a:ext cx="3533604" cy="9108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21</xdr:col>
      <xdr:colOff>658091</xdr:colOff>
      <xdr:row>0</xdr:row>
      <xdr:rowOff>0</xdr:rowOff>
    </xdr:from>
    <xdr:to>
      <xdr:col>21</xdr:col>
      <xdr:colOff>1143000</xdr:colOff>
      <xdr:row>3</xdr:row>
      <xdr:rowOff>17318</xdr:rowOff>
    </xdr:to>
    <xdr:sp macro="" textlink="">
      <xdr:nvSpPr>
        <xdr:cNvPr id="3" name="Flecha abajo 2">
          <a:extLst>
            <a:ext uri="{FF2B5EF4-FFF2-40B4-BE49-F238E27FC236}">
              <a16:creationId xmlns="" xmlns:a16="http://schemas.microsoft.com/office/drawing/2014/main" id="{00000000-0008-0000-0300-000003000000}"/>
            </a:ext>
          </a:extLst>
        </xdr:cNvPr>
        <xdr:cNvSpPr/>
      </xdr:nvSpPr>
      <xdr:spPr>
        <a:xfrm>
          <a:off x="38896636" y="259773"/>
          <a:ext cx="484909" cy="710045"/>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24</xdr:col>
      <xdr:colOff>1194955</xdr:colOff>
      <xdr:row>0</xdr:row>
      <xdr:rowOff>0</xdr:rowOff>
    </xdr:from>
    <xdr:to>
      <xdr:col>24</xdr:col>
      <xdr:colOff>1679864</xdr:colOff>
      <xdr:row>3</xdr:row>
      <xdr:rowOff>17318</xdr:rowOff>
    </xdr:to>
    <xdr:sp macro="" textlink="">
      <xdr:nvSpPr>
        <xdr:cNvPr id="4" name="Flecha abajo 3">
          <a:extLst>
            <a:ext uri="{FF2B5EF4-FFF2-40B4-BE49-F238E27FC236}">
              <a16:creationId xmlns="" xmlns:a16="http://schemas.microsoft.com/office/drawing/2014/main" id="{00000000-0008-0000-0300-000004000000}"/>
            </a:ext>
          </a:extLst>
        </xdr:cNvPr>
        <xdr:cNvSpPr/>
      </xdr:nvSpPr>
      <xdr:spPr>
        <a:xfrm>
          <a:off x="45235091" y="259773"/>
          <a:ext cx="484909" cy="71004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25</xdr:col>
      <xdr:colOff>1330037</xdr:colOff>
      <xdr:row>0</xdr:row>
      <xdr:rowOff>0</xdr:rowOff>
    </xdr:from>
    <xdr:to>
      <xdr:col>25</xdr:col>
      <xdr:colOff>1814946</xdr:colOff>
      <xdr:row>2</xdr:row>
      <xdr:rowOff>169719</xdr:rowOff>
    </xdr:to>
    <xdr:sp macro="" textlink="">
      <xdr:nvSpPr>
        <xdr:cNvPr id="5" name="Flecha abajo 4">
          <a:extLst>
            <a:ext uri="{FF2B5EF4-FFF2-40B4-BE49-F238E27FC236}">
              <a16:creationId xmlns="" xmlns:a16="http://schemas.microsoft.com/office/drawing/2014/main" id="{00000000-0008-0000-0300-000005000000}"/>
            </a:ext>
          </a:extLst>
        </xdr:cNvPr>
        <xdr:cNvSpPr/>
      </xdr:nvSpPr>
      <xdr:spPr>
        <a:xfrm>
          <a:off x="47950582" y="221674"/>
          <a:ext cx="484909" cy="71004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0</xdr:colOff>
      <xdr:row>250</xdr:row>
      <xdr:rowOff>0</xdr:rowOff>
    </xdr:from>
    <xdr:to>
      <xdr:col>1</xdr:col>
      <xdr:colOff>1024217</xdr:colOff>
      <xdr:row>258</xdr:row>
      <xdr:rowOff>48904</xdr:rowOff>
    </xdr:to>
    <xdr:pic>
      <xdr:nvPicPr>
        <xdr:cNvPr id="6" name="Imagen 5">
          <a:extLst>
            <a:ext uri="{FF2B5EF4-FFF2-40B4-BE49-F238E27FC236}">
              <a16:creationId xmlns="" xmlns:a16="http://schemas.microsoft.com/office/drawing/2014/main" id="{00000000-0008-0000-0300-000006000000}"/>
            </a:ext>
          </a:extLst>
        </xdr:cNvPr>
        <xdr:cNvPicPr>
          <a:picLocks noChangeAspect="1"/>
        </xdr:cNvPicPr>
      </xdr:nvPicPr>
      <xdr:blipFill>
        <a:blip xmlns:r="http://schemas.openxmlformats.org/officeDocument/2006/relationships" r:embed="rId1"/>
        <a:stretch>
          <a:fillRect/>
        </a:stretch>
      </xdr:blipFill>
      <xdr:spPr>
        <a:xfrm>
          <a:off x="394607" y="243717536"/>
          <a:ext cx="1024217" cy="1572904"/>
        </a:xfrm>
        <a:prstGeom prst="rect">
          <a:avLst/>
        </a:prstGeom>
      </xdr:spPr>
    </xdr:pic>
    <xdr:clientData/>
  </xdr:twoCellAnchor>
  <xdr:twoCellAnchor editAs="oneCell">
    <xdr:from>
      <xdr:col>1</xdr:col>
      <xdr:colOff>1306286</xdr:colOff>
      <xdr:row>250</xdr:row>
      <xdr:rowOff>27215</xdr:rowOff>
    </xdr:from>
    <xdr:to>
      <xdr:col>4</xdr:col>
      <xdr:colOff>1058936</xdr:colOff>
      <xdr:row>258</xdr:row>
      <xdr:rowOff>82216</xdr:rowOff>
    </xdr:to>
    <xdr:pic>
      <xdr:nvPicPr>
        <xdr:cNvPr id="7" name="Imagen 6">
          <a:extLst>
            <a:ext uri="{FF2B5EF4-FFF2-40B4-BE49-F238E27FC236}">
              <a16:creationId xmlns="" xmlns:a16="http://schemas.microsoft.com/office/drawing/2014/main" id="{00000000-0008-0000-0300-000007000000}"/>
            </a:ext>
          </a:extLst>
        </xdr:cNvPr>
        <xdr:cNvPicPr>
          <a:picLocks noChangeAspect="1"/>
        </xdr:cNvPicPr>
      </xdr:nvPicPr>
      <xdr:blipFill>
        <a:blip xmlns:r="http://schemas.openxmlformats.org/officeDocument/2006/relationships" r:embed="rId2"/>
        <a:stretch>
          <a:fillRect/>
        </a:stretch>
      </xdr:blipFill>
      <xdr:spPr>
        <a:xfrm>
          <a:off x="1700893" y="243744751"/>
          <a:ext cx="7236579" cy="1579001"/>
        </a:xfrm>
        <a:prstGeom prst="rect">
          <a:avLst/>
        </a:prstGeom>
      </xdr:spPr>
    </xdr:pic>
    <xdr:clientData/>
  </xdr:twoCellAnchor>
  <xdr:twoCellAnchor editAs="oneCell">
    <xdr:from>
      <xdr:col>19</xdr:col>
      <xdr:colOff>604384</xdr:colOff>
      <xdr:row>1</xdr:row>
      <xdr:rowOff>174449</xdr:rowOff>
    </xdr:from>
    <xdr:to>
      <xdr:col>20</xdr:col>
      <xdr:colOff>1817687</xdr:colOff>
      <xdr:row>1</xdr:row>
      <xdr:rowOff>1115856</xdr:rowOff>
    </xdr:to>
    <xdr:pic>
      <xdr:nvPicPr>
        <xdr:cNvPr id="8" name="Imagen 7"/>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036884" y="378556"/>
          <a:ext cx="3390446" cy="941407"/>
        </a:xfrm>
        <a:prstGeom prst="rect">
          <a:avLst/>
        </a:prstGeom>
      </xdr:spPr>
    </xdr:pic>
    <xdr:clientData/>
  </xdr:twoCellAnchor>
  <xdr:twoCellAnchor editAs="oneCell">
    <xdr:from>
      <xdr:col>1</xdr:col>
      <xdr:colOff>190500</xdr:colOff>
      <xdr:row>1</xdr:row>
      <xdr:rowOff>149679</xdr:rowOff>
    </xdr:from>
    <xdr:to>
      <xdr:col>2</xdr:col>
      <xdr:colOff>1737461</xdr:colOff>
      <xdr:row>1</xdr:row>
      <xdr:rowOff>1060507</xdr:rowOff>
    </xdr:to>
    <xdr:pic>
      <xdr:nvPicPr>
        <xdr:cNvPr id="10" name="Imagen 9"/>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18987" b="16979"/>
        <a:stretch/>
      </xdr:blipFill>
      <xdr:spPr>
        <a:xfrm>
          <a:off x="544286" y="353786"/>
          <a:ext cx="3533604" cy="9108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4</xdr:col>
      <xdr:colOff>485777</xdr:colOff>
      <xdr:row>454</xdr:row>
      <xdr:rowOff>142874</xdr:rowOff>
    </xdr:from>
    <xdr:to>
      <xdr:col>5</xdr:col>
      <xdr:colOff>2190751</xdr:colOff>
      <xdr:row>468</xdr:row>
      <xdr:rowOff>9525</xdr:rowOff>
    </xdr:to>
    <xdr:graphicFrame macro="">
      <xdr:nvGraphicFramePr>
        <xdr:cNvPr id="2" name="9 Gráfico">
          <a:extLst>
            <a:ext uri="{FF2B5EF4-FFF2-40B4-BE49-F238E27FC236}">
              <a16:creationId xmlns=""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1543050</xdr:colOff>
      <xdr:row>41</xdr:row>
      <xdr:rowOff>28574</xdr:rowOff>
    </xdr:from>
    <xdr:to>
      <xdr:col>8</xdr:col>
      <xdr:colOff>1266825</xdr:colOff>
      <xdr:row>59</xdr:row>
      <xdr:rowOff>85725</xdr:rowOff>
    </xdr:to>
    <xdr:graphicFrame macro="">
      <xdr:nvGraphicFramePr>
        <xdr:cNvPr id="3" name="Gráfico 1">
          <a:extLst>
            <a:ext uri="{FF2B5EF4-FFF2-40B4-BE49-F238E27FC236}">
              <a16:creationId xmlns=""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161</xdr:row>
      <xdr:rowOff>0</xdr:rowOff>
    </xdr:from>
    <xdr:to>
      <xdr:col>0</xdr:col>
      <xdr:colOff>1024217</xdr:colOff>
      <xdr:row>168</xdr:row>
      <xdr:rowOff>182254</xdr:rowOff>
    </xdr:to>
    <xdr:pic>
      <xdr:nvPicPr>
        <xdr:cNvPr id="5" name="Imagen 4">
          <a:extLst>
            <a:ext uri="{FF2B5EF4-FFF2-40B4-BE49-F238E27FC236}">
              <a16:creationId xmlns="" xmlns:a16="http://schemas.microsoft.com/office/drawing/2014/main" id="{00000000-0008-0000-0400-000005000000}"/>
            </a:ext>
          </a:extLst>
        </xdr:cNvPr>
        <xdr:cNvPicPr>
          <a:picLocks noChangeAspect="1"/>
        </xdr:cNvPicPr>
      </xdr:nvPicPr>
      <xdr:blipFill>
        <a:blip xmlns:r="http://schemas.openxmlformats.org/officeDocument/2006/relationships" r:embed="rId3"/>
        <a:stretch>
          <a:fillRect/>
        </a:stretch>
      </xdr:blipFill>
      <xdr:spPr>
        <a:xfrm>
          <a:off x="0" y="45796200"/>
          <a:ext cx="1024217" cy="1572904"/>
        </a:xfrm>
        <a:prstGeom prst="rect">
          <a:avLst/>
        </a:prstGeom>
      </xdr:spPr>
    </xdr:pic>
    <xdr:clientData/>
  </xdr:twoCellAnchor>
  <xdr:twoCellAnchor editAs="oneCell">
    <xdr:from>
      <xdr:col>0</xdr:col>
      <xdr:colOff>1162050</xdr:colOff>
      <xdr:row>161</xdr:row>
      <xdr:rowOff>38100</xdr:rowOff>
    </xdr:from>
    <xdr:to>
      <xdr:col>5</xdr:col>
      <xdr:colOff>1550154</xdr:colOff>
      <xdr:row>169</xdr:row>
      <xdr:rowOff>26426</xdr:rowOff>
    </xdr:to>
    <xdr:pic>
      <xdr:nvPicPr>
        <xdr:cNvPr id="6" name="Imagen 5">
          <a:extLst>
            <a:ext uri="{FF2B5EF4-FFF2-40B4-BE49-F238E27FC236}">
              <a16:creationId xmlns="" xmlns:a16="http://schemas.microsoft.com/office/drawing/2014/main" id="{00000000-0008-0000-0400-000006000000}"/>
            </a:ext>
          </a:extLst>
        </xdr:cNvPr>
        <xdr:cNvPicPr>
          <a:picLocks noChangeAspect="1"/>
        </xdr:cNvPicPr>
      </xdr:nvPicPr>
      <xdr:blipFill>
        <a:blip xmlns:r="http://schemas.openxmlformats.org/officeDocument/2006/relationships" r:embed="rId4"/>
        <a:stretch>
          <a:fillRect/>
        </a:stretch>
      </xdr:blipFill>
      <xdr:spPr>
        <a:xfrm>
          <a:off x="1162050" y="45834300"/>
          <a:ext cx="7236579" cy="1579001"/>
        </a:xfrm>
        <a:prstGeom prst="rect">
          <a:avLst/>
        </a:prstGeom>
      </xdr:spPr>
    </xdr:pic>
    <xdr:clientData/>
  </xdr:twoCellAnchor>
</xdr:wsDr>
</file>

<file path=xl/drawings/drawing7.xml><?xml version="1.0" encoding="utf-8"?>
<c:userShapes xmlns:c="http://schemas.openxmlformats.org/drawingml/2006/chart">
  <cdr:relSizeAnchor xmlns:cdr="http://schemas.openxmlformats.org/drawingml/2006/chartDrawing">
    <cdr:from>
      <cdr:x>0.23688</cdr:x>
      <cdr:y>0.6888</cdr:y>
    </cdr:from>
    <cdr:to>
      <cdr:x>0.64286</cdr:x>
      <cdr:y>0.79173</cdr:y>
    </cdr:to>
    <cdr:sp macro="" textlink="">
      <cdr:nvSpPr>
        <cdr:cNvPr id="6" name="3 Rectángulo"/>
        <cdr:cNvSpPr/>
      </cdr:nvSpPr>
      <cdr:spPr>
        <a:xfrm xmlns:a="http://schemas.openxmlformats.org/drawingml/2006/main">
          <a:off x="715252" y="1535225"/>
          <a:ext cx="1225826" cy="22941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es-CO" sz="1200" b="1" cap="none" spc="0">
              <a:ln>
                <a:noFill/>
              </a:ln>
              <a:solidFill>
                <a:srgbClr val="A8FAC9"/>
              </a:solidFill>
              <a:effectLst/>
              <a:latin typeface="Verdana" pitchFamily="34" charset="0"/>
              <a:ea typeface="Verdana" pitchFamily="34" charset="0"/>
              <a:cs typeface="Verdana" pitchFamily="34" charset="0"/>
            </a:rPr>
            <a:t>Avance</a:t>
          </a:r>
        </a:p>
      </cdr:txBody>
    </cdr:sp>
  </cdr:relSizeAnchor>
  <cdr:relSizeAnchor xmlns:cdr="http://schemas.openxmlformats.org/drawingml/2006/chartDrawing">
    <cdr:from>
      <cdr:x>0.52665</cdr:x>
      <cdr:y>0.66374</cdr:y>
    </cdr:from>
    <cdr:to>
      <cdr:x>0.94912</cdr:x>
      <cdr:y>0.85346</cdr:y>
    </cdr:to>
    <cdr:sp macro="" textlink="Tablas!$E$470">
      <cdr:nvSpPr>
        <cdr:cNvPr id="4" name="1 Elipse"/>
        <cdr:cNvSpPr/>
      </cdr:nvSpPr>
      <cdr:spPr>
        <a:xfrm xmlns:a="http://schemas.openxmlformats.org/drawingml/2006/main">
          <a:off x="1587938" y="1390869"/>
          <a:ext cx="1273809" cy="397565"/>
        </a:xfrm>
        <a:prstGeom xmlns:a="http://schemas.openxmlformats.org/drawingml/2006/main" prst="ellipse">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fld id="{8A27A859-3058-4A4E-B7B8-73FB076FB5F4}" type="TxLink">
            <a:rPr lang="en-US" sz="1200" b="1" i="0" u="none" strike="noStrike">
              <a:solidFill>
                <a:srgbClr val="A8FAC9"/>
              </a:solidFill>
              <a:latin typeface="Verdana" panose="020B0604030504040204" pitchFamily="34" charset="0"/>
              <a:ea typeface="Verdana" panose="020B0604030504040204" pitchFamily="34" charset="0"/>
              <a:cs typeface="Verdana" panose="020B0604030504040204" pitchFamily="34" charset="0"/>
            </a:rPr>
            <a:pPr/>
            <a:t>0,0%</a:t>
          </a:fld>
          <a:endParaRPr lang="es-CO" sz="1800" b="1">
            <a:solidFill>
              <a:srgbClr val="A8FAC9"/>
            </a:solidFill>
            <a:latin typeface="Verdana" pitchFamily="34" charset="0"/>
            <a:ea typeface="Verdana" pitchFamily="34" charset="0"/>
            <a:cs typeface="Verdana" pitchFamily="34" charset="0"/>
          </a:endParaRPr>
        </a:p>
      </cdr:txBody>
    </cdr:sp>
  </cdr:relSizeAnchor>
  <cdr:relSizeAnchor xmlns:cdr="http://schemas.openxmlformats.org/drawingml/2006/chartDrawing">
    <cdr:from>
      <cdr:x>0.23688</cdr:x>
      <cdr:y>0.6888</cdr:y>
    </cdr:from>
    <cdr:to>
      <cdr:x>0.64286</cdr:x>
      <cdr:y>0.79173</cdr:y>
    </cdr:to>
    <cdr:sp macro="" textlink="">
      <cdr:nvSpPr>
        <cdr:cNvPr id="2" name="3 Rectángulo"/>
        <cdr:cNvSpPr/>
      </cdr:nvSpPr>
      <cdr:spPr>
        <a:xfrm xmlns:a="http://schemas.openxmlformats.org/drawingml/2006/main">
          <a:off x="715252" y="1535225"/>
          <a:ext cx="1225826" cy="22941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es-CO" sz="1200" b="1" cap="none" spc="0">
              <a:ln>
                <a:noFill/>
              </a:ln>
              <a:solidFill>
                <a:srgbClr val="A8FAC9"/>
              </a:solidFill>
              <a:effectLst/>
              <a:latin typeface="Verdana" pitchFamily="34" charset="0"/>
              <a:ea typeface="Verdana" pitchFamily="34" charset="0"/>
              <a:cs typeface="Verdana" pitchFamily="34" charset="0"/>
            </a:rPr>
            <a:t>Avance</a:t>
          </a:r>
        </a:p>
      </cdr:txBody>
    </cdr:sp>
  </cdr:relSizeAnchor>
  <cdr:relSizeAnchor xmlns:cdr="http://schemas.openxmlformats.org/drawingml/2006/chartDrawing">
    <cdr:from>
      <cdr:x>0.52665</cdr:x>
      <cdr:y>0.66374</cdr:y>
    </cdr:from>
    <cdr:to>
      <cdr:x>0.94912</cdr:x>
      <cdr:y>0.85346</cdr:y>
    </cdr:to>
    <cdr:sp macro="" textlink="Tablas!$E$470">
      <cdr:nvSpPr>
        <cdr:cNvPr id="3" name="1 Elipse"/>
        <cdr:cNvSpPr/>
      </cdr:nvSpPr>
      <cdr:spPr>
        <a:xfrm xmlns:a="http://schemas.openxmlformats.org/drawingml/2006/main">
          <a:off x="1587938" y="1390869"/>
          <a:ext cx="1273809" cy="397565"/>
        </a:xfrm>
        <a:prstGeom xmlns:a="http://schemas.openxmlformats.org/drawingml/2006/main" prst="ellipse">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fld id="{8A27A859-3058-4A4E-B7B8-73FB076FB5F4}" type="TxLink">
            <a:rPr lang="en-US" sz="1200" b="1" i="0" u="none" strike="noStrike">
              <a:solidFill>
                <a:srgbClr val="A8FAC9"/>
              </a:solidFill>
              <a:latin typeface="Verdana" panose="020B0604030504040204" pitchFamily="34" charset="0"/>
              <a:ea typeface="Verdana" panose="020B0604030504040204" pitchFamily="34" charset="0"/>
              <a:cs typeface="Verdana" panose="020B0604030504040204" pitchFamily="34" charset="0"/>
            </a:rPr>
            <a:pPr/>
            <a:t>0,0%</a:t>
          </a:fld>
          <a:endParaRPr lang="es-CO" sz="1800" b="1">
            <a:solidFill>
              <a:srgbClr val="A8FAC9"/>
            </a:solidFill>
            <a:latin typeface="Verdana" pitchFamily="34" charset="0"/>
            <a:ea typeface="Verdana" pitchFamily="34" charset="0"/>
            <a:cs typeface="Verdana" pitchFamily="34" charset="0"/>
          </a:endParaRPr>
        </a:p>
      </cdr:txBody>
    </cdr:sp>
  </cdr:relSizeAnchor>
  <cdr:relSizeAnchor xmlns:cdr="http://schemas.openxmlformats.org/drawingml/2006/chartDrawing">
    <cdr:from>
      <cdr:x>0.23688</cdr:x>
      <cdr:y>0.6888</cdr:y>
    </cdr:from>
    <cdr:to>
      <cdr:x>0.64286</cdr:x>
      <cdr:y>0.79173</cdr:y>
    </cdr:to>
    <cdr:sp macro="" textlink="">
      <cdr:nvSpPr>
        <cdr:cNvPr id="5" name="3 Rectángulo"/>
        <cdr:cNvSpPr/>
      </cdr:nvSpPr>
      <cdr:spPr>
        <a:xfrm xmlns:a="http://schemas.openxmlformats.org/drawingml/2006/main">
          <a:off x="715252" y="1535225"/>
          <a:ext cx="1225826" cy="22941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es-CO" sz="1200" b="1" cap="none" spc="0">
              <a:ln>
                <a:noFill/>
              </a:ln>
              <a:solidFill>
                <a:srgbClr val="A8FAC9"/>
              </a:solidFill>
              <a:effectLst/>
              <a:latin typeface="Verdana" pitchFamily="34" charset="0"/>
              <a:ea typeface="Verdana" pitchFamily="34" charset="0"/>
              <a:cs typeface="Verdana" pitchFamily="34" charset="0"/>
            </a:rPr>
            <a:t>Avance</a:t>
          </a:r>
        </a:p>
      </cdr:txBody>
    </cdr:sp>
  </cdr:relSizeAnchor>
  <cdr:relSizeAnchor xmlns:cdr="http://schemas.openxmlformats.org/drawingml/2006/chartDrawing">
    <cdr:from>
      <cdr:x>0.52665</cdr:x>
      <cdr:y>0.66374</cdr:y>
    </cdr:from>
    <cdr:to>
      <cdr:x>0.94912</cdr:x>
      <cdr:y>0.85346</cdr:y>
    </cdr:to>
    <cdr:sp macro="" textlink="Tablas!$E$470">
      <cdr:nvSpPr>
        <cdr:cNvPr id="7" name="1 Elipse"/>
        <cdr:cNvSpPr/>
      </cdr:nvSpPr>
      <cdr:spPr>
        <a:xfrm xmlns:a="http://schemas.openxmlformats.org/drawingml/2006/main">
          <a:off x="1587938" y="1390869"/>
          <a:ext cx="1273809" cy="397565"/>
        </a:xfrm>
        <a:prstGeom xmlns:a="http://schemas.openxmlformats.org/drawingml/2006/main" prst="ellipse">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fld id="{8A27A859-3058-4A4E-B7B8-73FB076FB5F4}" type="TxLink">
            <a:rPr lang="en-US" sz="1200" b="1" i="0" u="none" strike="noStrike">
              <a:solidFill>
                <a:srgbClr val="A8FAC9"/>
              </a:solidFill>
              <a:latin typeface="Verdana" panose="020B0604030504040204" pitchFamily="34" charset="0"/>
              <a:ea typeface="Verdana" panose="020B0604030504040204" pitchFamily="34" charset="0"/>
              <a:cs typeface="Verdana" panose="020B0604030504040204" pitchFamily="34" charset="0"/>
            </a:rPr>
            <a:pPr/>
            <a:t>0,0%</a:t>
          </a:fld>
          <a:endParaRPr lang="es-CO" sz="1800" b="1">
            <a:solidFill>
              <a:srgbClr val="A8FAC9"/>
            </a:solidFill>
            <a:latin typeface="Verdana" pitchFamily="34" charset="0"/>
            <a:ea typeface="Verdana" pitchFamily="34" charset="0"/>
            <a:cs typeface="Verdana" pitchFamily="34" charset="0"/>
          </a:endParaRPr>
        </a:p>
      </cdr:txBody>
    </cdr:sp>
  </cdr:relSizeAnchor>
  <cdr:relSizeAnchor xmlns:cdr="http://schemas.openxmlformats.org/drawingml/2006/chartDrawing">
    <cdr:from>
      <cdr:x>0.23688</cdr:x>
      <cdr:y>0.6888</cdr:y>
    </cdr:from>
    <cdr:to>
      <cdr:x>0.64286</cdr:x>
      <cdr:y>0.79173</cdr:y>
    </cdr:to>
    <cdr:sp macro="" textlink="">
      <cdr:nvSpPr>
        <cdr:cNvPr id="8" name="3 Rectángulo"/>
        <cdr:cNvSpPr/>
      </cdr:nvSpPr>
      <cdr:spPr>
        <a:xfrm xmlns:a="http://schemas.openxmlformats.org/drawingml/2006/main">
          <a:off x="715252" y="1535225"/>
          <a:ext cx="1225826" cy="22941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es-CO" sz="1200" b="1" cap="none" spc="0">
              <a:ln>
                <a:noFill/>
              </a:ln>
              <a:solidFill>
                <a:srgbClr val="A8FAC9"/>
              </a:solidFill>
              <a:effectLst/>
              <a:latin typeface="Verdana" pitchFamily="34" charset="0"/>
              <a:ea typeface="Verdana" pitchFamily="34" charset="0"/>
              <a:cs typeface="Verdana" pitchFamily="34" charset="0"/>
            </a:rPr>
            <a:t>Avance</a:t>
          </a:r>
        </a:p>
      </cdr:txBody>
    </cdr:sp>
  </cdr:relSizeAnchor>
  <cdr:relSizeAnchor xmlns:cdr="http://schemas.openxmlformats.org/drawingml/2006/chartDrawing">
    <cdr:from>
      <cdr:x>0.52665</cdr:x>
      <cdr:y>0.66374</cdr:y>
    </cdr:from>
    <cdr:to>
      <cdr:x>0.94912</cdr:x>
      <cdr:y>0.85346</cdr:y>
    </cdr:to>
    <cdr:sp macro="" textlink="Tablas!$E$470">
      <cdr:nvSpPr>
        <cdr:cNvPr id="9" name="1 Elipse"/>
        <cdr:cNvSpPr/>
      </cdr:nvSpPr>
      <cdr:spPr>
        <a:xfrm xmlns:a="http://schemas.openxmlformats.org/drawingml/2006/main">
          <a:off x="1720605" y="1694330"/>
          <a:ext cx="1380241" cy="484298"/>
        </a:xfrm>
        <a:prstGeom xmlns:a="http://schemas.openxmlformats.org/drawingml/2006/main" prst="ellipse">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fld id="{8A27A859-3058-4A4E-B7B8-73FB076FB5F4}" type="TxLink">
            <a:rPr lang="en-US" sz="1200" b="1" i="0" u="none" strike="noStrike">
              <a:solidFill>
                <a:srgbClr val="A8FAC9"/>
              </a:solidFill>
              <a:latin typeface="Verdana" panose="020B0604030504040204" pitchFamily="34" charset="0"/>
              <a:ea typeface="Verdana" panose="020B0604030504040204" pitchFamily="34" charset="0"/>
              <a:cs typeface="Verdana" panose="020B0604030504040204" pitchFamily="34" charset="0"/>
            </a:rPr>
            <a:pPr/>
            <a:t>0,0%</a:t>
          </a:fld>
          <a:endParaRPr lang="es-CO" sz="1800" b="1">
            <a:solidFill>
              <a:srgbClr val="A8FAC9"/>
            </a:solidFill>
            <a:latin typeface="Verdana" pitchFamily="34" charset="0"/>
            <a:ea typeface="Verdana" pitchFamily="34" charset="0"/>
            <a:cs typeface="Verdana" pitchFamily="34" charset="0"/>
          </a:endParaRPr>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6</xdr:col>
      <xdr:colOff>657679</xdr:colOff>
      <xdr:row>0</xdr:row>
      <xdr:rowOff>0</xdr:rowOff>
    </xdr:from>
    <xdr:to>
      <xdr:col>9</xdr:col>
      <xdr:colOff>501370</xdr:colOff>
      <xdr:row>2</xdr:row>
      <xdr:rowOff>97893</xdr:rowOff>
    </xdr:to>
    <xdr:pic>
      <xdr:nvPicPr>
        <xdr:cNvPr id="2" name="1 Imagen">
          <a:extLst>
            <a:ext uri="{FF2B5EF4-FFF2-40B4-BE49-F238E27FC236}">
              <a16:creationId xmlns="" xmlns:a16="http://schemas.microsoft.com/office/drawing/2014/main" id="{00000000-0008-0000-05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 r="-1048"/>
        <a:stretch/>
      </xdr:blipFill>
      <xdr:spPr>
        <a:xfrm>
          <a:off x="7926161" y="0"/>
          <a:ext cx="5168619" cy="687536"/>
        </a:xfrm>
        <a:prstGeom prst="rect">
          <a:avLst/>
        </a:prstGeom>
      </xdr:spPr>
    </xdr:pic>
    <xdr:clientData/>
  </xdr:twoCellAnchor>
  <xdr:twoCellAnchor>
    <xdr:from>
      <xdr:col>0</xdr:col>
      <xdr:colOff>285750</xdr:colOff>
      <xdr:row>0</xdr:row>
      <xdr:rowOff>209550</xdr:rowOff>
    </xdr:from>
    <xdr:to>
      <xdr:col>5</xdr:col>
      <xdr:colOff>479150</xdr:colOff>
      <xdr:row>2</xdr:row>
      <xdr:rowOff>209550</xdr:rowOff>
    </xdr:to>
    <xdr:sp macro="" textlink="">
      <xdr:nvSpPr>
        <xdr:cNvPr id="3" name="2 Rectángulo">
          <a:extLst>
            <a:ext uri="{FF2B5EF4-FFF2-40B4-BE49-F238E27FC236}">
              <a16:creationId xmlns="" xmlns:a16="http://schemas.microsoft.com/office/drawing/2014/main" id="{00000000-0008-0000-0500-000003000000}"/>
            </a:ext>
          </a:extLst>
        </xdr:cNvPr>
        <xdr:cNvSpPr/>
      </xdr:nvSpPr>
      <xdr:spPr>
        <a:xfrm>
          <a:off x="285750" y="209550"/>
          <a:ext cx="10080350" cy="590550"/>
        </a:xfrm>
        <a:prstGeom prst="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CO" sz="2400">
              <a:solidFill>
                <a:schemeClr val="lt1"/>
              </a:solidFill>
              <a:effectLst/>
              <a:latin typeface="+mn-lt"/>
              <a:ea typeface="+mn-ea"/>
              <a:cs typeface="+mn-cs"/>
            </a:rPr>
            <a:t>PLAN DE DESARROLLO UAECOB 2018</a:t>
          </a:r>
          <a:endParaRPr lang="es-CO" sz="2400">
            <a:solidFill>
              <a:srgbClr val="FFFF00"/>
            </a:solidFill>
            <a:effectLst/>
          </a:endParaRP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1</xdr:col>
      <xdr:colOff>0</xdr:colOff>
      <xdr:row>0</xdr:row>
      <xdr:rowOff>0</xdr:rowOff>
    </xdr:from>
    <xdr:ext cx="5168165" cy="683907"/>
    <xdr:pic>
      <xdr:nvPicPr>
        <xdr:cNvPr id="2" name="1 Imagen">
          <a:extLst>
            <a:ext uri="{FF2B5EF4-FFF2-40B4-BE49-F238E27FC236}">
              <a16:creationId xmlns="" xmlns:a16="http://schemas.microsoft.com/office/drawing/2014/main" id="{00000000-0008-0000-06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 r="-1048"/>
        <a:stretch/>
      </xdr:blipFill>
      <xdr:spPr>
        <a:xfrm>
          <a:off x="390525" y="0"/>
          <a:ext cx="5168165" cy="683907"/>
        </a:xfrm>
        <a:prstGeom prst="rect">
          <a:avLst/>
        </a:prstGeom>
      </xdr:spPr>
    </xdr:pic>
    <xdr:clientData/>
  </xdr:oneCellAnchor>
  <xdr:twoCellAnchor>
    <xdr:from>
      <xdr:col>2</xdr:col>
      <xdr:colOff>3876676</xdr:colOff>
      <xdr:row>4</xdr:row>
      <xdr:rowOff>38101</xdr:rowOff>
    </xdr:from>
    <xdr:to>
      <xdr:col>3</xdr:col>
      <xdr:colOff>1981200</xdr:colOff>
      <xdr:row>5</xdr:row>
      <xdr:rowOff>95251</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0600-000003000000}"/>
            </a:ext>
          </a:extLst>
        </xdr:cNvPr>
        <xdr:cNvSpPr/>
      </xdr:nvSpPr>
      <xdr:spPr>
        <a:xfrm>
          <a:off x="5048251" y="800101"/>
          <a:ext cx="2000249" cy="2476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t>CLIC</a:t>
          </a:r>
          <a:r>
            <a:rPr lang="es-CO" sz="1100" b="1" baseline="0"/>
            <a:t> = Plan de acción 2018</a:t>
          </a:r>
          <a:endParaRPr lang="es-CO" sz="11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oporte/Downloads/Instrumento%20de%20Planeaci&#243;n%202018-CapturaSGR%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oporte/Downloads/Instrumento%20de%20Planeaci&#243;n%202018-Captur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moreno/Documents/AMORENO/2017/PLAN%20DE%20ACCION/FORMATO%20PLAN%20DE%20ACCION%2020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Nicolas%20Casallas/Downloads/Plan%20de%20Acci&#243;n%20Institucional%202019%20Final%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16.92.9\Gestion%20Estrategica\Operativa\Instrumento%20de%20Planeaci&#243;n%202020%20Sub.Operativa%20-Captur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16.92.9\Gestion%20Estrategica\Prensa\Instrumento%20de%20Planeaci&#243;n%202020%20-Captur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eortiz/Documents/Andr&#233;s%20Ortiz/PLAN%20DE%20ACCION/2019/Dependencias/Plan%20de%20Accion%202019%20Riesgos%20ok.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cchaparro/Downloads/INFORME%20PLAN%20DE%20ACCI&#211;N%201%20TRIMESTRE%202019%20PRENSA/Plan%20de%20Acci&#243;n%20Institucional%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INICIO"/>
      <sheetName val="PLAN DE ACCIÓN"/>
      <sheetName val="RIESGOS DE CORRUPCIÓN"/>
      <sheetName val="RACIONALIZACION TRAMITES"/>
      <sheetName val="RENDICION DE CUENTAS"/>
      <sheetName val="ATENCION CIUDADANIA"/>
      <sheetName val="TRANSPARENCIA"/>
      <sheetName val="INICIATIVAS ADICIONALES"/>
      <sheetName val="PLAN DE PARTICIPACIÓN"/>
    </sheetNames>
    <sheetDataSet>
      <sheetData sheetId="0" refreshError="1"/>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INICIO"/>
      <sheetName val="PLAN DE ACCIÓN"/>
      <sheetName val="RIESGOS DE CORRUPCIÓN"/>
      <sheetName val="RACIONALIZACION TRAMITES"/>
      <sheetName val="RENDICION DE CUENTAS"/>
      <sheetName val="ATENCION CIUDADANIA"/>
      <sheetName val="TRANSPARENCIA"/>
      <sheetName val="INICIATIVAS ADICIONALES"/>
      <sheetName val="PLAN DE PARTICIPACIÓN"/>
    </sheetNames>
    <sheetDataSet>
      <sheetData sheetId="0" refreshError="1"/>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PLAN DE ACCIÓN"/>
      <sheetName val="SELECCIÓN"/>
      <sheetName val="INSTRUCTIVO"/>
      <sheetName val="Hoja1"/>
    </sheetNames>
    <sheetDataSet>
      <sheetData sheetId="0" refreshError="1"/>
      <sheetData sheetId="1">
        <row r="2">
          <cell r="A2" t="str">
            <v>1. Preparar la respuesta y responder de manera efectiva y segura ante incendios, incidentes con materiales peligrosos y casos que requieran operaciones de rescate, así como en las demás situaciones de emergencia que se presenten en Bogotá D.C., además de dar apoyo en los ámbitos regional, nacional e internacional</v>
          </cell>
        </row>
      </sheetData>
      <sheetData sheetId="2">
        <row r="2">
          <cell r="A2" t="str">
            <v>1. Preparar la respuesta y responder de manera efectiva y segura ante incendios, incidentes con materiales peligrosos y casos que requieran operaciones de rescate, así como en las demás situaciones de emergencia que se presenten en Bogotá D.C., además de dar apoyo en los ámbitos regional, nacional e internacional</v>
          </cell>
        </row>
      </sheetData>
      <sheetData sheetId="3"/>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PLAN DE ACCIÓN 2019 Producto"/>
      <sheetName val="PLAN DE ACCIÓN 2019 Actividades"/>
      <sheetName val="PLAN DE DESARROLLO 2019 Matriz"/>
      <sheetName val="INSTRUCTIVO"/>
      <sheetName val="Actividades Plan de Desarrollo"/>
    </sheetNames>
    <sheetDataSet>
      <sheetData sheetId="0" refreshError="1"/>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PLAN DE ACCIÓN 2020 Producto"/>
      <sheetName val="PLAN DE ACCIÓN 2020 Actividades"/>
      <sheetName val="listas"/>
      <sheetName val="PLAN DE DESARROLLO 2020 Matriz"/>
      <sheetName val="INSTRUCTIVO"/>
      <sheetName val="RIESGOS DE CORRUPCIÓN"/>
      <sheetName val="RACIONALIZACION TRAMITES"/>
      <sheetName val="RENDICION DE CUENTAS"/>
      <sheetName val="ATENCION CIUDADANIA"/>
      <sheetName val="TRANSPARENCIA"/>
      <sheetName val="INICIATIVAS ADICIONALES"/>
      <sheetName val="PLAN DE PARTICIPACIÓN"/>
      <sheetName val="Actividades Plan de Desarroll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PLAN DE ACCIÓN 2020 Producto"/>
      <sheetName val="PLAN DE ACCIÓN 2020 Actividades"/>
      <sheetName val="listas"/>
      <sheetName val="PLAN DE DESARROLLO 2020 Matriz"/>
      <sheetName val="INSTRUCTIVO"/>
      <sheetName val="RIESGOS DE CORRUPCIÓN"/>
      <sheetName val="RACIONALIZACION TRAMITES"/>
      <sheetName val="RENDICION DE CUENTAS"/>
      <sheetName val="ATENCION CIUDADANIA"/>
      <sheetName val="TRANSPARENCIA"/>
      <sheetName val="INICIATIVAS ADICIONALES"/>
      <sheetName val="PLAN DE PARTICIPACIÓN"/>
      <sheetName val="Actividades Plan de Desarroll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INICIO"/>
      <sheetName val="PLAN DE ACCIÓN 2019 Producto"/>
      <sheetName val="PLAN DE ACCIÓN 2019 Actividades"/>
      <sheetName val="PLAN DE DESARROLLO 2019 Matriz"/>
      <sheetName val="INSTRUCTIVO"/>
      <sheetName val="RIESGOS DE CORRUPCIÓN"/>
      <sheetName val="RACIONALIZACION TRAMITES"/>
      <sheetName val="RENDICION DE CUENTAS"/>
      <sheetName val="ATENCION CIUDADANIA"/>
      <sheetName val="TRANSPARENCIA"/>
      <sheetName val="INICIATIVAS ADICIONALES"/>
      <sheetName val="PLAN DE PARTICIPACIÓN"/>
      <sheetName val="Actividades Plan de Desarroll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Jennifer Daniela Campos Rozo" refreshedDate="43854.690275925925" createdVersion="6" refreshedVersion="6" minRefreshableVersion="3" recordCount="195">
  <cacheSource type="worksheet">
    <worksheetSource ref="B5:Z247" sheet="PLAN DE ACCIÓN 2020 Actividades"/>
  </cacheSource>
  <cacheFields count="26">
    <cacheField name="Pilar o Eje Transversal" numFmtId="0">
      <sharedItems containsBlank="1"/>
    </cacheField>
    <cacheField name="Meta Plan de Desarrollo o de Producto" numFmtId="0">
      <sharedItems containsBlank="1"/>
    </cacheField>
    <cacheField name="OBJETIVOS ESTRATEGICOS" numFmtId="0">
      <sharedItems containsBlank="1" longText="1"/>
    </cacheField>
    <cacheField name="PROCESO" numFmtId="0">
      <sharedItems/>
    </cacheField>
    <cacheField name="DEPENDENCIA" numFmtId="0">
      <sharedItems containsBlank="1" count="31">
        <s v="Conocimiento del Riesgo "/>
        <s v="Evaluación Independiente"/>
        <s v="Gestión de Asuntos Jurídicos"/>
        <s v="Gestión de Infraestructura"/>
        <s v="Gestión de las Comunicaciones"/>
        <s v="Gestión de Servicio a la Ciudadania"/>
        <s v="Gestión Humana"/>
        <s v="Gestión Integrada"/>
        <s v="Gestión Integral de Incendios"/>
        <s v="Gestión Integral de Incendios, Gestión para la Búsqueda y Rescate, Gestión Logística de Emergencias."/>
        <s v="Gestion Integral de Parque Automotor y HEAS"/>
        <s v="Gestión para la Búsqueda y Rescate"/>
        <s v="REDUCCION DEL RIESGO"/>
        <m u="1"/>
        <s v="4. Oficina Asesora Jurídica" u="1"/>
        <s v="3. Oficina Asesora de Planeación" u="1"/>
        <s v="5. Subdirección de Gestión del Riesgo" u="1"/>
        <s v="Gestión de las Comunicaciones Internas y Externas" u="1"/>
        <s v="Gestión Tecnológica" u="1"/>
        <s v="6. Subdirección Operativa" u="1"/>
        <s v="1. Dirección" u="1"/>
        <s v="Gestión Estratégica" u="1"/>
        <s v="7. Subdirección Logística" u="1"/>
        <s v="2. Oficina de Control Interno" u="1"/>
        <s v="Gestión del Talento Humano" u="1"/>
        <s v="Gestión Administrativa" u="1"/>
        <s v="9. Subdirección de Gestión Humana" u="1"/>
        <s v="CONOCIMIENTO DEL RIESGO" u="1"/>
        <s v="Gestión Integral de Vehículos y Equipos" u="1"/>
        <s v="Gestión Financiera" u="1"/>
        <s v="8. Subdirección de Gestión Corporativa" u="1"/>
      </sharedItems>
    </cacheField>
    <cacheField name="DEPENDENCIA RESPONSABLE" numFmtId="0">
      <sharedItems containsBlank="1"/>
    </cacheField>
    <cacheField name="No." numFmtId="0">
      <sharedItems containsString="0" containsBlank="1" containsNumber="1" containsInteger="1" minValue="1" maxValue="10"/>
    </cacheField>
    <cacheField name="Nombre del producto" numFmtId="0">
      <sharedItems containsBlank="1" longText="1"/>
    </cacheField>
    <cacheField name="% Ponderación Producto" numFmtId="0">
      <sharedItems containsString="0" containsBlank="1" containsNumber="1" minValue="0.05" maxValue="1"/>
    </cacheField>
    <cacheField name="Meta Anual" numFmtId="0">
      <sharedItems containsString="0" containsBlank="1" containsNumber="1" minValue="0.8" maxValue="100"/>
    </cacheField>
    <cacheField name="Unidad Medida" numFmtId="0">
      <sharedItems containsBlank="1"/>
    </cacheField>
    <cacheField name="Descripción Meta" numFmtId="0">
      <sharedItems containsBlank="1" longText="1"/>
    </cacheField>
    <cacheField name="Responsable Producto" numFmtId="0">
      <sharedItems/>
    </cacheField>
    <cacheField name="No.2" numFmtId="0">
      <sharedItems containsSemiMixedTypes="0" containsString="0" containsNumber="1" containsInteger="1" minValue="1" maxValue="8"/>
    </cacheField>
    <cacheField name="ACTIVIDADES DEL PRODUCTO" numFmtId="0">
      <sharedItems longText="1"/>
    </cacheField>
    <cacheField name="% Ponderación Actividades" numFmtId="9">
      <sharedItems containsSemiMixedTypes="0" containsString="0" containsNumber="1" minValue="0.05" maxValue="1"/>
    </cacheField>
    <cacheField name="Fecha Inicio" numFmtId="14">
      <sharedItems containsDate="1" containsMixedTypes="1" minDate="2019-01-01T00:00:00" maxDate="2020-12-02T00:00:00"/>
    </cacheField>
    <cacheField name="Fecha fin" numFmtId="14">
      <sharedItems containsDate="1" containsMixedTypes="1" minDate="2019-03-31T00:00:00" maxDate="2021-01-01T00:00:00"/>
    </cacheField>
    <cacheField name="Reponderación actividad calculo en el periodo" numFmtId="9">
      <sharedItems containsSemiMixedTypes="0" containsString="0" containsNumber="1" minValue="0" maxValue="1"/>
    </cacheField>
    <cacheField name="Responsable Actividad" numFmtId="0">
      <sharedItems/>
    </cacheField>
    <cacheField name="Avance % _x000a_*En escala de 1 a 100%" numFmtId="0">
      <sharedItems containsNonDate="0" containsString="0" containsBlank="1"/>
    </cacheField>
    <cacheField name="Descripción avance y/o justificación del incumplimiento" numFmtId="0">
      <sharedItems containsNonDate="0" containsString="0" containsBlank="1"/>
    </cacheField>
    <cacheField name="CUMPLIMIENTO ACTIVIDADES" numFmtId="9">
      <sharedItems containsNonDate="0" containsString="0" containsBlank="1"/>
    </cacheField>
    <cacheField name="AVANCE PONDERADO PERIODO EVALUADO PA" numFmtId="9">
      <sharedItems containsBlank="1" containsMixedTypes="1" containsNumber="1" containsInteger="1" minValue="0" maxValue="0"/>
    </cacheField>
    <cacheField name="AVANCE PONDERADO ACUMULADO PA" numFmtId="0">
      <sharedItems containsBlank="1" containsMixedTypes="1" containsNumber="1" containsInteger="1" minValue="0" maxValue="0"/>
    </cacheField>
    <cacheField name="Cumplimiento Acti." numFmtId="0" formula="'AVANCE PONDERADO PERIODO EVALUADO PA'/'Reponderación actividad calculo en el periodo'"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Jennifer Daniela Campos Rozo" refreshedDate="43854.690276273148" createdVersion="6" refreshedVersion="6" minRefreshableVersion="3" recordCount="58">
  <cacheSource type="worksheet">
    <worksheetSource ref="B6:AB79" sheet="PLAN DE ACCIÓN 2020 Producto"/>
  </cacheSource>
  <cacheFields count="28">
    <cacheField name="Pilar o Eje Transversal" numFmtId="0">
      <sharedItems count="2">
        <s v="3.  Construcción de comunidad y cultura ciudadana"/>
        <s v="7. Gobierno Legítimo, fortalecimiento Local y eficiencia"/>
      </sharedItems>
    </cacheField>
    <cacheField name="Meta Plan de Desarrollo o de Producto" numFmtId="0">
      <sharedItems/>
    </cacheField>
    <cacheField name="OBJETIVOS ESTRATEGICOS" numFmtId="0">
      <sharedItems longText="1"/>
    </cacheField>
    <cacheField name="PROCESO" numFmtId="0">
      <sharedItems/>
    </cacheField>
    <cacheField name="DEPENDENCIA" numFmtId="0">
      <sharedItems count="30">
        <s v="Conocimiento del Riesgo "/>
        <s v="Evaluación Independiente"/>
        <s v="Gestión de Asuntos Jurídicos"/>
        <s v="Gestión de Infraestructura"/>
        <s v="Gestión de las Comunicaciones"/>
        <s v="Gestión de Servicio a la Ciudadania"/>
        <s v="Gestión Humana"/>
        <s v="Gestión Integrada"/>
        <s v="Gestión Integral de Incendios"/>
        <s v="Gestión Integral de Incendios, Gestión para la Búsqueda y Rescate, Gestión Logística de Emergencias."/>
        <s v="Gestion Integral de Parque Automotor y HEAS"/>
        <s v="Gestión para la Búsqueda y Rescate"/>
        <s v="Reducción del Riesgo"/>
        <s v="4. Oficina Asesora Jurídica" u="1"/>
        <s v="3. Oficina Asesora de Planeación" u="1"/>
        <s v="5. Subdirección de Gestión del Riesgo" u="1"/>
        <s v="Gestión de las Comunicaciones Internas y Externas" u="1"/>
        <s v="Gestión Tecnológica" u="1"/>
        <s v="6. Subdirección Operativa" u="1"/>
        <s v="1. Dirección" u="1"/>
        <s v="Gestión Estratégica" u="1"/>
        <s v="7. Subdirección Logística" u="1"/>
        <s v="2. Oficina de Control Interno" u="1"/>
        <s v="Gestión del Talento Humano" u="1"/>
        <s v="Gestión Administrativa" u="1"/>
        <s v="9. Subdirección de Gestión Humana" u="1"/>
        <s v="Conocimiento del Riesgo" u="1"/>
        <s v="Gestión Integral de Vehículos y Equipos" u="1"/>
        <s v="Gestión Financiera" u="1"/>
        <s v="8. Subdirección de Gestión Corporativa" u="1"/>
      </sharedItems>
    </cacheField>
    <cacheField name="DEPENDENCIA RESPONSABLE" numFmtId="0">
      <sharedItems containsBlank="1"/>
    </cacheField>
    <cacheField name="No." numFmtId="0">
      <sharedItems containsSemiMixedTypes="0" containsString="0" containsNumber="1" containsInteger="1" minValue="1" maxValue="10"/>
    </cacheField>
    <cacheField name="Nombre del producto" numFmtId="0">
      <sharedItems count="174" longText="1">
        <s v="Documento de solicitud para el reconocimiento, certificación y/o acreditación del Equipo de Investigación de Incendios de la UAECOB ante la Dirección Nacional de Bomberos de Colombia, que incluya el análisis y diagnóstico correspondiente."/>
        <s v="Socialización a los oficiales y suboficiales de las diecisiete (17) estaciones, grupos especializados y Central de comunicaciones de la UAECOB; en los temas correspondientes a los procedimientos:_x000a_1. Determinación de Origen y causa de los incendios._x000a_2. Expedición de constancias de servicios de emergencia._x000a_"/>
        <s v="Identificación de nuevos requerimientos en el Sistema de Información Misional - Sub-módulo Revisiones Técnicas y Auto revisiones."/>
        <s v="Formulación y/o Actualización de la Guía Técnica de “Condiciones y Requisitos para Artefactos Pirotécnicos, Fuegos Artificiales, Pólvora y Globos”."/>
        <s v="Plan Anual de Auditoria vigencia 2020"/>
        <s v="Actualización de formatos y procedimientos de las diferentes modalidades de contratación "/>
        <s v="Socialización formatos y procedimientos de las diferetes modalidades de contratación"/>
        <s v="Jornada de Contratación Estatal"/>
        <s v="Jornada de Defensa Judicial"/>
        <s v="Gestionar la adquisición de un predio para la elaboración de estudios, diseños y construcción de una (1) Escuela de Formación Bomberil y una (1) estación de Bomberos."/>
        <s v="Aprobación de Estudios, Diseños y Estudios Previos para la adecuación y ampliación de la Estación de Bomberos de Marichuela - B10."/>
        <s v="Desarrollar un programa que garantice el 100% del mantenimiento de la infraestructura física de las Estaciones de Bomberos y el Edificio Comando"/>
        <s v="Gestionar la adquisición de un (1) predio para la implementación de una (1) estación de Bomberos"/>
        <s v="Implementación de (1) estación satélite forestal de bomberos sujeta al proyecto del sendero ambiental en los cerros orientales)"/>
        <s v="Elaboración de los estudios y diseños para la adecuación de la Estación de Bomberos de Ferias - B7."/>
        <s v="Revista virtual: &quot;Bomberos Hoy el Magazzine&quot;."/>
        <s v="Noticiero &quot;Bomberos Hoy&quot;"/>
        <s v="Periódico virtual &quot;El Hidrante!"/>
        <s v="Reportaje: Bomberos en acción"/>
        <s v="La foto de la semana"/>
        <s v="Crónica: Historias en Bomberos Bogotá"/>
        <s v="Identificar y gestionar a través de cooperación técnica dos transferencias de conocimiento con el fin de fortalecer  procedimientos actuales de la Entidad.  "/>
        <s v="Jornadas de articulación con la Academia"/>
        <s v="Actualización del modelo de caracterización del relacionamiento de la UAECOB con sus grupos de interés"/>
        <s v="Realizar socializaciones comunicativas a los servidores públicos y/o contratistas del Edificio comando, sobre la  GUÍA DE LENGUAJE CLARO E INCLUYENTE DEL DISTRITO CAPITAL para generar importancia de las respuestas frente a la  coherencia de los requerimientos ciudadanos "/>
        <s v="Socializar a los funcionarios de la Línea 195, sobre la información de los trámites y servicios con los que cuenta la UAECOB."/>
        <s v="Programa de Prevención de accidentes laboraes "/>
        <s v="Realizar un programa de capacitación y reentrenamiento para los integrantes nuevos que ingresaron a la entidad "/>
        <s v="Sistema Integrado de Conservación Documental"/>
        <s v="TRD convalidada por el Consejo Distrital de Archivo"/>
        <s v="Resultados de auditorías y seguimientos del Sistema Integrado de Gestión"/>
        <s v="Auditores internos entrenados"/>
        <s v="Mantener la Cultura del Sistema Integrado de Gestión- MIPG"/>
        <s v="Certificación ISO 9001-2015"/>
        <s v="Ejercicio de incendios en edificios de gran altura (IEGA)"/>
        <s v="Ejercicio práctico de Plan Específico de Respuesta (PER)"/>
        <s v="Ejercicio de uso efectivo de manejo de aguas en incendios forestales "/>
        <s v="Curso Bomberitos _x000a_&quot;Nicolas Quevedo Rizo&quot;"/>
        <s v="Revisión de hidrantes en Bogotá"/>
        <s v="Equipos, herramientas y accesorios (EHA´S) para la atención de incendios y búsqueda y rescate."/>
        <s v="Procedimientos Actualizados del Parque Automotor"/>
        <s v="_x000a_Plan de Calibracion de Equipo Menor"/>
        <s v="Ejercicio práctico de rescate por extensión y de aguas rápidas."/>
        <s v="Ejercicio práctico de entrenamiento y reentrenamiento en natación básica  al  personal operativo _x000a_de la Entidad  "/>
        <s v="Atención del riesgo del TRANSPORTE AÉREO MASIVO  _x000a_DE PERSONAS"/>
        <s v="Foro Rescate Vehicular"/>
        <s v="Manual Técnico de Rescate"/>
        <s v="Procedimiento de respuesta S.A.R.T."/>
        <s v="Implementación de la capacitación virtual sobre “Brigadas Contra Incendios Clase I”."/>
        <s v="Mesas de trabajo para la articulación del modelo educativo del Proceso de Capacitación acorde con lo establecido por la Academia mediante la Res. 09-70807-11 de 2019."/>
        <s v="Diseñar la “Capacitación de Reentrenamiento Virtual para las Brigadas Contra Incendio Clase I”."/>
        <s v="Proyecto de virtualización de “Capacitación Comunitaria”."/>
        <s v="Proyecto de virtualización de “Capacitación a Empresas de Pirotecnia”."/>
        <s v="Formulación de una estrategia metodológica para adaptar los contenidos de capacitación comunitaria dirigida a personas en condiciones de discapacidad."/>
        <s v="Incorporación de la “Gestión del Cambio Climático” en las Oficinas Asesoras y Subdirecciones de la entidad en el marco de la estrategia de gestión de cambio climático."/>
        <s v="Articulación de la estrategia de “Gestión de Cambio Climático” con la estrategia de “Sensibilización de Club Bomberitos”. "/>
        <s v="Desarrollo del proyecto de prevención y autoprotección comunitaria ante incendios forestales en las áreas y barrios de las localidades con mayor ocurrencia de incidentes forestales en los últimos 2 años.    "/>
        <s v="Desarrollo de una campaña de prevención en el marco del documento de la estrategia &quot;Campañas de reducción del riesgo relacionadas con la prevención y mitigación de riesgos de incendio, MATPEL y otras emergencias competencia de la UAECOB&quot; articulado con los Consejos Locales de Gestión del Riesgo y Cambio Climático en las 20 localidades.  "/>
        <s v=" Capacitación Básica de investigación de incendios " u="1"/>
        <s v=" Desarrollar e implementar un programa para la prevención de Desórdenes Musculoesqueléticos" u="1"/>
        <s v="*Continuación - Ventanilla única de atención ciudadano. " u="1"/>
        <s v="Cambio de la Cultura del Sistema Integrado de Gestión- MIPG" u="1"/>
        <s v="Adopción SECOP II en los  procesos, formatos y procedimientos de contratación que se realizan en la Oficina Asesora Jurídica" u="1"/>
        <s v="Realizar jornadas de sensibilización en las 17 estaciones para el personal uniformado de los cambios normativos en  revisiones técnicas y aglomeración de publico" u="1"/>
        <s v="Socialización y distribución del Portafolio de servicios de la UAECOB" u="1"/>
        <s v="*Continuación -Dotación Tecnológica para la Estación de Bomberos de Bosa B-8 implementada" u="1"/>
        <s v="Flujo de procesos con la integración de los estándares de Gestión de Calidad, Ambiental y Seguridad y Salud en el Trabajo en los Procesos." u="1"/>
        <s v="Identificación de nuevos requerimientos en el Sistema de Información Misional - Sub-módulo Revisiones Técnicas y Auto revisiones" u="1"/>
        <s v="Desarrollar Actividades de la estrategia del Club Bomberitos en el marco del mes de la prevención (Caravanas de la Prevención)" u="1"/>
        <s v="*Continuación - Herramienta tecnológica para la administración y gestión documental de la UAECOB Implementada." u="1"/>
        <s v="Documento con el contenido de la ficha técnica del sistema de información requerido para la administración del proceso de Inventarios." u="1"/>
        <s v="Diagnostico Integral de Archivos" u="1"/>
        <s v="Proyecto de virtualización de capacitación a brigadas contra incendio empresarial" u="1"/>
        <s v="Actualización de Módulos de Capacitación Comunitaria" u="1"/>
        <s v="Creación de procedimiento de pago de sentencias judiciales y conciliaciones" u="1"/>
        <s v="Herramienta tecnológica para la administración y gestión documental de la UAECOB Implementada." u="1"/>
        <s v="Modificación de la ruta de la calidad" u="1"/>
        <s v="Formulación y/o Actualización de la Guía Técnica de Pirotecnia y efectos especiales." u="1"/>
        <s v="Charlas, conversatorios, exposiciones con entidades del Distrito que sean referentes del Sistema Integrado de Gestión" u="1"/>
        <s v="Dar estricto cumplimiento a los objetivos y programas del Plan Institucional de Gestión Ambiental PIGA." u="1"/>
        <s v="Diseño, desarrollo e implementación del nuevo Sistema de Información Misional para la UAECOB" u="1"/>
        <s v="Revisión y ajuste de la Estrategia de  Sensibilización Y Educación En Prevención De Incendios Y Emergencias Conexas- Club Bomberitos" u="1"/>
        <s v="Realizar un programa de capacitación y reentrenamiento a mínimo dos grupos especializados durante dos jornadas " u="1"/>
        <s v="Divulgación de una campaña de gestión del riesgo en las 20 localidades " u="1"/>
        <s v="Realizar una actividad de conocimiento  y/o Reducción en riesgos en incendios, búsqueda y rescate y materiales peligrosos incluida en el plan de acción de  los CLGR-CC (Consejos locales de gestión del riesgo y cambio climático)." u="1"/>
        <s v="Actividad de lanzamiento y socialización Guía Buenas Prácticas Saber Hacer Cuerpo Oficial Bomberos de Bogotá" u="1"/>
        <s v="Integracion de los procesos de SIG-MIPG" u="1"/>
        <s v="Aplicación móvil para el sistema de información Misional Implementada" u="1"/>
        <s v="Transición de la Estrategia de Gobierno en linea a la implementacion de la Política de Gobierno Digital " u="1"/>
        <s v="Implementar una Biblioteca virtual para la Unidad administrativa especial cuerpo oficial de bomberos Bogotá." u="1"/>
        <s v="Realización de Plan Específico de Respuesta (PER) por incendio en entidades públicas distritales o Grandes Superficies o empresas industriales y/o comerciales" u="1"/>
        <s v="Crónica: Bomberos de corazón." u="1"/>
        <s v=" Desarrollo académico de socialización y prevención disciplinaria a través del proceso de inducción y reinducción Coordinado por la OCDI" u="1"/>
        <s v="Realizar Seguimiento a la implementación del PIGA" u="1"/>
        <s v="Realizar charlas comunicativas a los servidores públicos y/o contratistas del Edificio comando, en lo relacionado a las funciones del Defensor de la Ciudadanía de la UAECOB, para generar importancia frente a la oportunidad y coherencia de los requerimientos ciudadanos" u="1"/>
        <s v="Ejercicio de aseguramiento de agua en edificios de gran altura." u="1"/>
        <s v="Simulacro de rescate vehicular " u="1"/>
        <s v="Plan anual de auditoria vigencia 2018" u="1"/>
        <s v="Plan anual de auditoria vigencia 2019" u="1"/>
        <s v="Capacitaciones documentales " u="1"/>
        <s v="Construcción de bases de datos de contratos" u="1"/>
        <s v="Ejecución de las inspecciones técnicas  de seguridad humana y sistemas de protección contra incendios, solicitadas por los establecimientos, clasificados como riesgo moderado y alto." u="1"/>
        <s v="Sensibilización del equipo de investigación de incendios  en las 17 estaciones de la UAECOB." u="1"/>
        <s v="Simulacro de rescate vertical" u="1"/>
        <s v="Insumo para Campaña de Prevención por incendios en el hogar " u="1"/>
        <s v="Implementación proyecto de prevención y autoprotección  comunitaria ante incendios forestales." u="1"/>
        <s v="Formular Estructura Funcional para la Subdirección Logística" u="1"/>
        <s v="Actualización del árbol de servicios" u="1"/>
        <s v="Información  estadística de las emergencias atendidas por la UAECOB." u="1"/>
        <s v="Realizar las acciones necesarias para la Formalización de la Escuela de Formación Bomberil de la UAECOB ante las autoridades competentes" u="1"/>
        <s v="Socialización sobre articulación del nuevo Modelo de Planeación y Gestión- MIPG y el Sistema Integrado de Gestión." u="1"/>
        <s v="Foto de la semana" u="1"/>
        <s v="Modelo de caracterización del relacionamiento de la UAECOB con sus grupos de interés" u="1"/>
        <s v="Plan para el Fortalecimiento de la Gestión Integral de los Servicios Logísticos" u="1"/>
        <s v="Creación Procedimientos de Acuerdo Marco de Precios, Otros Instrumentos de agregación de Demanda y Grandes Superficies" u="1"/>
        <s v="Levantamiento de inventario de activos de Información de Software, hardware y servicios, cuadro de caracterización documental actualizados" u="1"/>
        <s v="Capacitar en  el marco normativo contable para entidades de Gobierno (NMNCEG) aplicables a la UAE Cuerpo Oficial de Bomberos." u="1"/>
        <s v="Ejercicio IEC INSARAG " u="1"/>
        <s v="*Continuación - Herramienta tecnológica para la creación y administración de cursos virtuales en la UEA implementada" u="1"/>
        <s v="Realizar seguimiento a la implementación del subsistema de Seguridad y Salud en el Trabajo" u="1"/>
        <s v="Ventanilla única de atención ciudadano. " u="1"/>
        <s v="*Continuación - Entornos de virtualización para la UAECOB Implementados" u="1"/>
        <s v="Socialización del árbol de servicios de emergencias de la UAECOB." u="1"/>
        <s v="Actualizar, publicar y seguimiento a la estrategia de cambio climático de la UAECOB" u="1"/>
        <s v="Documento diagnostico frente a escenarios de aglomeraciones de público permanentes (Teatros y Cinemas)" u="1"/>
        <s v="Garantizar el Manejo integral de los Residuos que se generan en las dependencias de la UAECOB en cumplimiento a los Programas del PIGA" u="1"/>
        <s v="Desarrollar jornadas de capacitación en las estaciones en pedagogía para las actividades del Club Bomberitos " u="1"/>
        <s v="Socialización de tramites y servicios  de la entidad en las 20 localidades._x000a_" u="1"/>
        <s v="Implementación del  proyecto de prevención y autoprotección  comunitaria ante incedios forestales." u="1"/>
        <s v="Sistematización del procedimiento de capacitación a brigadas contra incendio empresarial" u="1"/>
        <s v="Guía de riesgos comunes y asociados a incendios" u="1"/>
        <s v="Proceso de clasificación en el marco de la estrategia de búsqueda y rescate de la DNBC" u="1"/>
        <s v="Implementación proyecto de prevención y autoprotección  comunitaria ante incendios forestales (fase 2)." u="1"/>
        <s v="Simulacro de comunicaciones en emergencias" u="1"/>
        <s v="Diseño, desarrollo e implementación de la nueva intranet para la UAECOB" u="1"/>
        <s v="Desarrollo e Implementación de un programa orientado a promover la práctica de actividad física en el personal de la UAECOB" u="1"/>
        <s v="*Continuación - Aplicación móvil para el sistema de información Misional Implementada" u="1"/>
        <s v="Proyecto virtualización capacitación normativa aplicada a revisiones técnicas" u="1"/>
        <s v="Curso Bomberitos &quot;Nicolas Quevedo Rizo&quot;" u="1"/>
        <s v="*Continuación -Levantamiento de inventario de activos de Información de Software, hardware y servicios, cuadro de caracterización documental actualizados" u="1"/>
        <s v="_x000a_Plan de Mantenimiento Preventivo y Correctivo de  Equipo Menor_x000a__x000a__x000a_" u="1"/>
        <s v="_x000a_Plan de Mantenimiento Preventivo y Correctivo de Parque Automotor _x000a_" u="1"/>
        <s v="Plan de adecuación del Modelo Integrado de Planeación y Gestión - MIPG - y el Sistema Integrado de Gestión." u="1"/>
        <s v="Actualización Manual de Contratación y  Supervisión" u="1"/>
        <s v="Capacitar en lenguaje de señas a los servidores que ejecuten acciones directas de atención a la ciudadanía" u="1"/>
        <s v="Simulacro de rescate por extensión" u="1"/>
        <s v="Bomberos Hoy el Informativo." u="1"/>
        <s v="Creación de matriz de control y seguimiento de aprobación garantías" u="1"/>
        <s v="proyectar las acciones necesarias para la  implementación de  una Biblioteca Virtual para la UAE Cuerpo Oficial de Bomberos Bogotá." u="1"/>
        <s v="Socialización de la estrategia de Cambio Climático UAECOB" u="1"/>
        <s v="realizar las acciones necesarias para la aprobación del PEI de la escuela de Formación Bomberil de la UAECOB ante las autoridades competentes " u="1"/>
        <s v="Guía de Buenas Prácticas UAECOB 2019" u="1"/>
        <s v="Planeación y organización de un evento de intercambio de experiencias con otros cuerpos de bomberos de Colombia sobre la implementación de la resolución 0358 de 2014 de la DNBC" u="1"/>
        <s v="Diagramas de flujo de proceso" u="1"/>
        <s v="Acciones Bomberiles. " u="1"/>
        <s v="Herramienta tecnológica para la creación y administración de cursos virtuales en la UEA implementada" u="1"/>
        <s v="Feria Expo académica para la articulación de oferta educativa en la ciudad con los funcionarios de la entidad" u="1"/>
        <s v="Definición y formulación de los insumos necesarios para establecer un sistema de información Logístico " u="1"/>
        <s v="Gestionar la realización de un curso para la investigación de incendios forestales para la entidad con entidades externas" u="1"/>
        <s v="Diseñar y Gestionar una estrategia para la gestión del riesgo por incendios forestales en la localidad de Sumapaz" u="1"/>
        <s v="Diseñar un programa de capacitación para ascenso de oficiales y suboficiales adaptado a la misionalidad de la entidad " u="1"/>
        <s v="Actividad de prevención en el marco de los programas del club bomberitos." u="1"/>
        <s v="Revisión de formatos y procedimientos de contratación " u="1"/>
        <s v="Creación de protocolo para la puesta en marcha de medios alternativos de solución de conflictos" u="1"/>
        <s v="Actualización del material de referencia para  los curso de investigación  de Incendio Básico e Intermedio" u="1"/>
        <s v="Portafolio de Servicios UAECOB 2019" u="1"/>
        <s v="Implementar un plan de reentrenamiento de tres días para servidores de los cargos bombero y cabo" u="1"/>
        <s v="Actualizar la estrategia &quot;campañas de reducción del riesgo relacionadas con la prevención y mitigación de riesgos de incendio, matpel y otras  emergencias competencia de la UAECOB&quot; - IMER" u="1"/>
        <s v="Simulacro de búsqueda y rescate con caninos en media montaña" u="1"/>
        <s v="Dar cumplimiento a la Política de Cero Papel en la Entidad, de conformidad con la Resolución 730 de 2013." u="1"/>
        <s v="Seguimiento y control de los Planes e Indicadores que Gestiona la Entidad" u="1"/>
        <s v="Organización del III Congreso Internacional del Cuerpo Oficial Bomberos de Bogotá" u="1"/>
        <s v="cartografía social en localidad de puente Aranda para materiales peligrosos" u="1"/>
        <s v="Auditores internos en normas actualizadas, con formación certificada por organismos externos " u="1"/>
      </sharedItems>
    </cacheField>
    <cacheField name="% Ponderación Producto" numFmtId="0">
      <sharedItems containsString="0" containsBlank="1" containsNumber="1" minValue="0.05" maxValue="1"/>
    </cacheField>
    <cacheField name="Meta Anual" numFmtId="0">
      <sharedItems containsSemiMixedTypes="0" containsString="0" containsNumber="1" minValue="0.8" maxValue="50"/>
    </cacheField>
    <cacheField name="Unidad Medida" numFmtId="0">
      <sharedItems/>
    </cacheField>
    <cacheField name="Descripción Meta" numFmtId="0">
      <sharedItems longText="1"/>
    </cacheField>
    <cacheField name="Responsable Producto" numFmtId="0">
      <sharedItems/>
    </cacheField>
    <cacheField name="1° TRIM" numFmtId="0">
      <sharedItems containsString="0" containsBlank="1" containsNumber="1" minValue="0" maxValue="12"/>
    </cacheField>
    <cacheField name="2° TRIM" numFmtId="0">
      <sharedItems containsString="0" containsBlank="1" containsNumber="1" minValue="0" maxValue="25"/>
    </cacheField>
    <cacheField name="3° TRIM" numFmtId="0">
      <sharedItems containsString="0" containsBlank="1" containsNumber="1" minValue="0" maxValue="38"/>
    </cacheField>
    <cacheField name="4° TRIM" numFmtId="0">
      <sharedItems containsSemiMixedTypes="0" containsString="0" containsNumber="1" containsInteger="1" minValue="0" maxValue="50"/>
    </cacheField>
    <cacheField name="META TRI_x000a_(celda O)" numFmtId="0">
      <sharedItems containsNonDate="0" containsString="0" containsBlank="1"/>
    </cacheField>
    <cacheField name="Programado trimestre" numFmtId="9">
      <sharedItems containsNonDate="0" containsString="0" containsBlank="1"/>
    </cacheField>
    <cacheField name="AVANCE  TRIM" numFmtId="0">
      <sharedItems containsNonDate="0" containsString="0" containsBlank="1"/>
    </cacheField>
    <cacheField name="Descripción Avance y/o justificación del incumplimiento" numFmtId="0">
      <sharedItems containsNonDate="0" containsString="0" containsBlank="1"/>
    </cacheField>
    <cacheField name="Evidencia" numFmtId="0">
      <sharedItems containsNonDate="0" containsString="0" containsBlank="1"/>
    </cacheField>
    <cacheField name="Acción de mejora _x000a_*aplica si no se presentó avance" numFmtId="0">
      <sharedItems containsNonDate="0" containsString="0" containsBlank="1"/>
    </cacheField>
    <cacheField name="Cumplimiento" numFmtId="9">
      <sharedItems containsSemiMixedTypes="0" containsString="0" containsNumber="1" containsInteger="1" minValue="0" maxValue="0"/>
    </cacheField>
    <cacheField name="Tipo de resultado" numFmtId="9">
      <sharedItems containsBlank="1" count="10">
        <s v="MALO"/>
        <s v="EJECUTADO"/>
        <m u="1"/>
        <s v="No aplica" u="1"/>
        <s v="CUMPLIDO" u="1"/>
        <s v="SIN EJECUTAR" u="1"/>
        <s v="REGULAR" u="1"/>
        <s v="EXCELENTE" u="1"/>
        <s v="BUENO" u="1"/>
        <s v="NA" u="1"/>
      </sharedItems>
    </cacheField>
    <cacheField name="Estado del Producto" numFmtId="0">
      <sharedItems containsBlank="1" count="6">
        <s v="SIN EJECUTAR"/>
        <s v="EJECUTADO"/>
        <m u="1"/>
        <s v="CUMPLIDO" u="1"/>
        <s v="NA" u="1"/>
        <s v="EN EJECUCIÓN" u="1"/>
      </sharedItems>
    </cacheField>
    <cacheField name="AVENCE PONDERADO" numFmtId="9">
      <sharedItems containsString="0" containsBlank="1" containsNumber="1" containsInteger="1" minValue="0" maxValue="0"/>
    </cacheField>
    <cacheField name="Cumplimiento 1er tri." numFmtId="0" formula="IFERROR((#NAME?/#NAME?),0)" databaseField="0"/>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195">
  <r>
    <s v="3.  Construcción de comunidad y cultura ciudadana"/>
    <s v="103. Adelantar el 100% de acciones para la prevención y mitigación del riesgo de incidentes forestales (connatos, quemas e incendios)"/>
    <s v="2. Generar corresponsabilidad del riesgo mediante la prevención, mitigación, transferencia y preparación con la comunidad ante el riesgo de incendios, incidentes con materiales peligrosos y rescates en general"/>
    <s v="Conocimiento del Riesgo "/>
    <x v="0"/>
    <s v="5. Subdirección de Gestión del Riesgo"/>
    <n v="1"/>
    <s v="Documento de solicitud para el reconocimiento, certificación y/o acreditación del Equipo de Investigación de Incendios de la UAECOB ante la Dirección Nacional de Bomberos de Colombia, que incluya el análisis y diagnóstico correspondiente."/>
    <n v="7.1428571428571397E-2"/>
    <n v="1"/>
    <s v="Porcentaje"/>
    <s v="Elaborar un documento de solicitud ante la Dirección Nacional de Bomberos de Colombia para el reconocimiento, certificación y/o acreditación del Equipo de Investigación de Incendios de la UAECOB, donde se refiera un análisis de necesidades y el diagnóstico del estado del EII en el ámbito local y nacional."/>
    <s v="Subdirección de Gestión del Riesgo."/>
    <n v="1"/>
    <s v="1. Realizar el análisis de las necesidades para el reconocimiento, certificación y/o acreditación del Equipo de Investigación de Incendios.   "/>
    <n v="0.25"/>
    <d v="2020-01-15T00:00:00"/>
    <d v="2020-03-15T00:00:00"/>
    <n v="1.7857142857142849E-2"/>
    <s v="Subdirección de Gestión del Riesgo."/>
    <m/>
    <m/>
    <m/>
    <n v="0"/>
    <n v="0"/>
  </r>
  <r>
    <s v="3.  Construcción de comunidad y cultura ciudadana"/>
    <s v="103. Adelantar el 100% de acciones para la prevención y mitigación del riesgo de incidentes forestales (connatos, quemas e incendios)"/>
    <m/>
    <s v="Conocimiento del Riesgo "/>
    <x v="0"/>
    <s v="5. Subdirección de Gestión del Riesgo"/>
    <m/>
    <m/>
    <n v="7.1428571428571397E-2"/>
    <m/>
    <m/>
    <m/>
    <s v="Subdirección de Gestión del Riesgo."/>
    <n v="2"/>
    <s v="2. Realizar el diagnostico de las actividades y logros del Equipo de Investigación de Incendios de la UAECOB frente el ámbito Distrital y Nacional."/>
    <n v="0.25"/>
    <d v="2020-03-16T00:00:00"/>
    <d v="2020-06-30T00:00:00"/>
    <n v="1.7857142857142849E-2"/>
    <s v="Subdirección de Gestión del Riesgo."/>
    <m/>
    <m/>
    <m/>
    <n v="0"/>
    <n v="0"/>
  </r>
  <r>
    <s v="3.  Construcción de comunidad y cultura ciudadana"/>
    <s v="103. Adelantar el 100% de acciones para la prevención y mitigación del riesgo de incidentes forestales (connatos, quemas e incendios)"/>
    <m/>
    <s v="Conocimiento del Riesgo "/>
    <x v="0"/>
    <s v="5. Subdirección de Gestión del Riesgo"/>
    <m/>
    <m/>
    <n v="7.1428571428571397E-2"/>
    <m/>
    <m/>
    <m/>
    <s v="Subdirección de Gestión del Riesgo."/>
    <n v="3"/>
    <s v="3. Generar el documento de solicitud para el reconocimiento, certificación y/o acreditación del Equipo de Investigación de Incendios de la UAECOB ante la Dirección Nacional de Bomberos de Colombia."/>
    <n v="0.4"/>
    <d v="2020-07-01T00:00:00"/>
    <d v="2020-10-15T00:00:00"/>
    <n v="2.857142857142856E-2"/>
    <s v="Subdirección de Gestión del Riesgo."/>
    <m/>
    <m/>
    <m/>
    <n v="0"/>
    <n v="0"/>
  </r>
  <r>
    <s v="3.  Construcción de comunidad y cultura ciudadana"/>
    <s v="103. Adelantar el 100% de acciones para la prevención y mitigación del riesgo de incidentes forestales (connatos, quemas e incendios)"/>
    <m/>
    <s v="Conocimiento del Riesgo "/>
    <x v="0"/>
    <s v="5. Subdirección de Gestión del Riesgo"/>
    <m/>
    <m/>
    <n v="7.1428571428571397E-2"/>
    <m/>
    <m/>
    <m/>
    <s v="Subdirección de Gestión del Riesgo."/>
    <n v="4"/>
    <s v="4. Radicar el documento en la Dirección Nacional de Bomberos de Colombia."/>
    <n v="0.1"/>
    <d v="2020-10-16T00:00:00"/>
    <d v="2020-12-31T00:00:00"/>
    <n v="7.14285714285714E-3"/>
    <s v="Subdirección de Gestión del Riesgo."/>
    <m/>
    <m/>
    <m/>
    <n v="0"/>
    <n v="0"/>
  </r>
  <r>
    <s v="3.  Construcción de comunidad y cultura ciudadana"/>
    <s v="103. Adelantar el 100% de acciones para la prevención y mitigación del riesgo de incidentes forestales (connatos, quemas e incendios)"/>
    <s v="3. Consolidar la Gestión del Conocimiento a través del modelo de Gestión del Riesgo y sus líneas de acción"/>
    <s v="Conocimiento del Riesgo "/>
    <x v="0"/>
    <s v="5. Subdirección de Gestión del Riesgo"/>
    <n v="2"/>
    <s v="Socialización a los oficiales y suboficiales de las diecisiete (17) estaciones, grupos especializados y Central de comunicaciones de la UAECOB; en los temas correspondientes a los procedimientos:_x000a_1. Determinación de Origen y causa de los incendios._x000a_2. Expedición de constancias de servicios de emergencia."/>
    <n v="7.1428571428571397E-2"/>
    <n v="1"/>
    <s v="Porcentaje"/>
    <s v="Socializar y sensibilización a los oficiales y suboficiales de las diecisiete (17) estaciones, grupos especializados y la central de comunicaciones de la UAECOB, en los temas correspondientes a los procedimientos:_x000a_1. Determinación de Origen y causa de los incendios._x000a_2. Expedición de constancias de servicios de emergencia."/>
    <s v="Subdirección de Gestión del Riesgo."/>
    <n v="1"/>
    <s v="1. Revisión y actualización de los procedimientos:_x000a_* PROD-CR-08 Determinación Origen y Causas de los Incendios._x000a_* PROD-TRAN-07 Expedición de Constancias de Servicios de Emergencias._x000a_"/>
    <n v="0.3"/>
    <d v="2020-01-15T00:00:00"/>
    <d v="2020-05-15T00:00:00"/>
    <n v="2.1428571428571418E-2"/>
    <s v="Subdirección de Gestión del Riesgo."/>
    <m/>
    <m/>
    <m/>
    <n v="0"/>
    <n v="0"/>
  </r>
  <r>
    <s v="3.  Construcción de comunidad y cultura ciudadana"/>
    <s v="103. Adelantar el 100% de acciones para la prevención y mitigación del riesgo de incidentes forestales (connatos, quemas e incendios)"/>
    <m/>
    <s v="Conocimiento del Riesgo "/>
    <x v="0"/>
    <s v="5. Subdirección de Gestión del Riesgo"/>
    <m/>
    <m/>
    <n v="7.1428571428571397E-2"/>
    <m/>
    <m/>
    <m/>
    <s v="Subdirección de Gestión del Riesgo."/>
    <n v="2"/>
    <s v="Diseño de material pedagógico para la socialización. "/>
    <n v="0.1"/>
    <d v="2020-05-16T00:00:00"/>
    <d v="2020-06-15T00:00:00"/>
    <n v="7.14285714285714E-3"/>
    <s v="Subdirección de Gestión del Riesgo."/>
    <m/>
    <m/>
    <m/>
    <n v="0"/>
    <n v="0"/>
  </r>
  <r>
    <s v="3.  Construcción de comunidad y cultura ciudadana"/>
    <s v="103. Adelantar el 100% de acciones para la prevención y mitigación del riesgo de incidentes forestales (connatos, quemas e incendios)"/>
    <m/>
    <s v="Conocimiento del Riesgo "/>
    <x v="0"/>
    <s v="5. Subdirección de Gestión del Riesgo"/>
    <m/>
    <m/>
    <n v="7.1428571428571397E-2"/>
    <m/>
    <m/>
    <m/>
    <s v="Subdirección de Gestión del Riesgo."/>
    <n v="3"/>
    <s v="Definición del cronograma de la socialización."/>
    <n v="0.1"/>
    <d v="2020-06-16T00:00:00"/>
    <d v="2020-07-15T00:00:00"/>
    <n v="7.14285714285714E-3"/>
    <s v="Subdirección de Gestión del Riesgo."/>
    <m/>
    <m/>
    <m/>
    <n v="0"/>
    <n v="0"/>
  </r>
  <r>
    <s v="3.  Construcción de comunidad y cultura ciudadana"/>
    <s v="103. Adelantar el 100% de acciones para la prevención y mitigación del riesgo de incidentes forestales (connatos, quemas e incendios)"/>
    <m/>
    <s v="Conocimiento del Riesgo "/>
    <x v="0"/>
    <s v="5. Subdirección de Gestión del Riesgo"/>
    <m/>
    <m/>
    <n v="7.1428571428571397E-2"/>
    <m/>
    <m/>
    <m/>
    <s v="Subdirección de Gestión del Riesgo."/>
    <n v="4"/>
    <s v="Desarrollo de la socialización a los oficiales y suboficiales de las diecisiete (17) estaciones, grupos especializados y Central de Comunicaciones de la UAECOB."/>
    <n v="0.5"/>
    <d v="2020-07-16T00:00:00"/>
    <d v="2020-12-31T00:00:00"/>
    <n v="3.5714285714285698E-2"/>
    <s v="Subdirección de Gestión del Riesgo."/>
    <m/>
    <m/>
    <m/>
    <n v="0"/>
    <n v="0"/>
  </r>
  <r>
    <s v="3.  Construcción de comunidad y cultura ciudadana"/>
    <s v="103. Adelantar el 100% de acciones para la prevención y mitigación del riesgo de incidentes forestales (connatos, quemas e incendios)"/>
    <s v="2. Generar corresponsabilidad del riesgo mediante la prevención, mitigación, transferencia y preparación con la comunidad ante el riesgo de incendios, incidentes con materiales peligrosos y rescates en general"/>
    <s v="Conocimiento del Riesgo "/>
    <x v="0"/>
    <s v="5. Subdirección de Gestión del Riesgo"/>
    <n v="3"/>
    <s v="Identificación de nuevos requerimientos en el Sistema de Información Misional - Sub-módulo Revisiones Técnicas y Auto revisiones."/>
    <n v="7.1428571428571397E-2"/>
    <n v="1"/>
    <s v="Porcentaje"/>
    <s v="Realizar 1 proceso de mantenimiento evolutivo del Sistema de Información Misional sub-módulo de Revisiones Técnicas y auto-revisiones."/>
    <s v="Subdirección de Gestión del Riesgo."/>
    <n v="1"/>
    <s v="1. Mesas de Trabajo."/>
    <n v="0.33"/>
    <d v="2020-01-15T00:00:00"/>
    <d v="2020-12-31T00:00:00"/>
    <n v="2.3571428571428563E-2"/>
    <s v="Subdirección de Gestión del Riesgo."/>
    <m/>
    <m/>
    <m/>
    <n v="0"/>
    <n v="0"/>
  </r>
  <r>
    <s v="3.  Construcción de comunidad y cultura ciudadana"/>
    <s v="103. Adelantar el 100% de acciones para la prevención y mitigación del riesgo de incidentes forestales (connatos, quemas e incendios)"/>
    <m/>
    <s v="Conocimiento del Riesgo "/>
    <x v="0"/>
    <s v="5. Subdirección de Gestión del Riesgo"/>
    <m/>
    <m/>
    <n v="7.1428571428571397E-2"/>
    <m/>
    <m/>
    <m/>
    <s v="Subdirección de Gestión del Riesgo."/>
    <n v="2"/>
    <s v="2. Priorización de Necesidades. "/>
    <n v="0.33"/>
    <d v="2020-01-15T00:00:00"/>
    <d v="2020-12-31T00:00:00"/>
    <n v="2.3571428571428563E-2"/>
    <s v="Subdirección de Gestión del Riesgo."/>
    <m/>
    <m/>
    <m/>
    <n v="0"/>
    <n v="0"/>
  </r>
  <r>
    <s v="3.  Construcción de comunidad y cultura ciudadana"/>
    <s v="103. Adelantar el 100% de acciones para la prevención y mitigación del riesgo de incidentes forestales (connatos, quemas e incendios)"/>
    <m/>
    <s v="Conocimiento del Riesgo "/>
    <x v="0"/>
    <s v="5. Subdirección de Gestión del Riesgo"/>
    <m/>
    <m/>
    <n v="7.1428571428571397E-2"/>
    <m/>
    <m/>
    <m/>
    <s v="Subdirección de Gestión del Riesgo."/>
    <n v="3"/>
    <s v="3. Levantamiento de requerimientos con el apoyo del área de tecnología."/>
    <n v="0.34"/>
    <d v="2020-01-15T00:00:00"/>
    <d v="2020-12-31T00:00:00"/>
    <n v="2.4285714285714275E-2"/>
    <s v="Subdirección de Gestión del Riesgo."/>
    <m/>
    <m/>
    <m/>
    <n v="0"/>
    <n v="0"/>
  </r>
  <r>
    <s v="3.  Construcción de comunidad y cultura ciudadana"/>
    <s v="103. Adelantar el 100% de acciones para la prevención y mitigación del riesgo de incidentes forestales (connatos, quemas e incendios)"/>
    <s v="3. Consolidar la Gestión del Conocimiento a través del modelo de Gestión del Riesgo y sus líneas de acción"/>
    <s v="Conocimiento del Riesgo "/>
    <x v="0"/>
    <s v="5. Subdirección de Gestión del Riesgo"/>
    <n v="4"/>
    <s v="Formulación y/o Actualización de la Guía Técnica de “Condiciones y Requisitos para Artefactos Pirotécnicos, Fuegos Artificiales, Pólvora y Globos”."/>
    <n v="7.1428571428571397E-2"/>
    <n v="1"/>
    <s v="Porcentaje"/>
    <s v="Formulación y/o Actualización del 100% de la “Guía Técnica de Condiciones y Requisitos para Artefactos Pirotécnicos, Fuegos Artificiales, Pólvora y Globos”."/>
    <s v="Subdirección de Gestión del Riesgo."/>
    <n v="1"/>
    <s v="1. Revisión de la guía (45%)."/>
    <n v="0.45"/>
    <d v="2020-04-01T00:00:00"/>
    <s v="31/06/2020"/>
    <n v="3.2142857142857133E-2"/>
    <s v="Subdirección de Gestión del Riesgo."/>
    <m/>
    <m/>
    <m/>
    <n v="0"/>
    <n v="0"/>
  </r>
  <r>
    <s v="3.  Construcción de comunidad y cultura ciudadana"/>
    <s v="103. Adelantar el 100% de acciones para la prevención y mitigación del riesgo de incidentes forestales (connatos, quemas e incendios)"/>
    <m/>
    <s v="Conocimiento del Riesgo "/>
    <x v="0"/>
    <s v="5. Subdirección de Gestión del Riesgo"/>
    <m/>
    <m/>
    <n v="7.1428571428571397E-2"/>
    <m/>
    <m/>
    <m/>
    <s v="Subdirección de Gestión del Riesgo."/>
    <n v="2"/>
    <s v="Actualización de la guía de acuerdo a la normatividad vigente (45%)."/>
    <n v="0.45"/>
    <d v="2020-07-01T00:00:00"/>
    <d v="2020-11-30T00:00:00"/>
    <n v="3.2142857142857133E-2"/>
    <s v="Subdirección de Gestión del Riesgo."/>
    <m/>
    <m/>
    <m/>
    <n v="0"/>
    <n v="0"/>
  </r>
  <r>
    <s v="3.  Construcción de comunidad y cultura ciudadana"/>
    <s v="103. Adelantar el 100% de acciones para la prevención y mitigación del riesgo de incidentes forestales (connatos, quemas e incendios)"/>
    <m/>
    <s v="Conocimiento del Riesgo "/>
    <x v="0"/>
    <s v="5. Subdirección de Gestión del Riesgo"/>
    <m/>
    <m/>
    <n v="7.1428571428571397E-2"/>
    <m/>
    <m/>
    <m/>
    <s v="Subdirección de Gestión del Riesgo."/>
    <n v="3"/>
    <s v="3. Publicación de la guía en la ruta de la calidad (10%)."/>
    <n v="0.1"/>
    <d v="2020-12-01T00:00:00"/>
    <d v="2020-12-31T00:00:00"/>
    <n v="7.14285714285714E-3"/>
    <s v="Subdirección de Gestión del Riesgo."/>
    <m/>
    <m/>
    <m/>
    <n v="0"/>
    <n v="0"/>
  </r>
  <r>
    <s v="7. Gobierno Legítimo, fortalecimiento Local y eficiencia"/>
    <s v="71. Incrementar a un 90% la sostenibilidad del SIG en el Gobierno Distrital"/>
    <s v="4. Fortalecer la capacidad de gestión y desarrollo institucional e interinstitucional, para consolidar la modernización de la UAECOB y llevarla a la excelencia"/>
    <s v="Evaluación Independiente"/>
    <x v="1"/>
    <s v="2. Oficina de Control Interno"/>
    <n v="1"/>
    <s v="Plan Anual de Auditoria vigencia 2020"/>
    <n v="1"/>
    <n v="1"/>
    <s v="Porcentaje"/>
    <s v="Cumplir el 100% de las actividades programadas en el Plan Anual de Auditorías para la vigencia"/>
    <s v="Oficina de Control Interno"/>
    <n v="1"/>
    <s v="Gestionar el PAA para el 1er trimestre, cumpliendo con las siguientes actividades:_x000a_1. Adelantar la planeación. (Investigación documental, elaboración de plan de auditoría, memorandos, entre otros) 20%_x000a_2. Adelantar las actividades (mesas de trabajo, entrevistas, encuestas, recopilación de evidencias). 50% _x000a_3. Análisis de las evidencias y formulación de hallazgos u observaciones, plasmados en los informes. 20%_x000a_4. Entrega del informe final, reportes electrónicos, memorandos, a las partes interesadas. 10%"/>
    <n v="0.25"/>
    <d v="2020-01-01T00:00:00"/>
    <d v="2020-03-31T00:00:00"/>
    <n v="0.25"/>
    <s v="Rubén Antonio Mora Garcés_x000a_Jefe Oficina de Control Interno"/>
    <m/>
    <m/>
    <m/>
    <n v="0"/>
    <n v="0"/>
  </r>
  <r>
    <s v="7. Gobierno Legítimo, fortalecimiento Local y eficiencia"/>
    <s v="71. Incrementar a un 90% la sostenibilidad del SIG en el Gobierno Distrital"/>
    <m/>
    <s v="Evaluación Independiente"/>
    <x v="1"/>
    <s v="2. Oficina de Control Interno"/>
    <m/>
    <m/>
    <n v="1"/>
    <m/>
    <m/>
    <m/>
    <s v="Oficina de Control Interno"/>
    <n v="2"/>
    <s v="Gestionar el PAA para el 2do trimestre, cumpliendo con las siguientes actividades:_x000a_1. Adelantar la planeación. (Investigación documental, elaboración de plan de auditoría, memorandos, entre otros) 20%_x000a_2. Adelantar las actividades (mesas de trabajo, entrevistas, encuestas, recopilación de evidencias). 50% _x000a_3. Análisis de las evidencias y formulación de hallazgos u observaciones, plasmados en los informes. 20%_x000a_4. Entrega del informe final, reporte electrónicos, memorandos, a las partes interesadas. 10%"/>
    <n v="0.5"/>
    <d v="2020-04-01T00:00:00"/>
    <d v="2020-06-30T00:00:00"/>
    <n v="0.5"/>
    <s v="Rubén Antonio Mora Garcés_x000a_Jefe Oficina de Control Interno"/>
    <m/>
    <m/>
    <m/>
    <n v="0"/>
    <n v="0"/>
  </r>
  <r>
    <s v="7. Gobierno Legítimo, fortalecimiento Local y eficiencia"/>
    <s v="71. Incrementar a un 90% la sostenibilidad del SIG en el Gobierno Distrital"/>
    <m/>
    <s v="Evaluación Independiente"/>
    <x v="1"/>
    <s v="2. Oficina de Control Interno"/>
    <m/>
    <m/>
    <n v="1"/>
    <m/>
    <m/>
    <m/>
    <s v="Oficina de Control Interno"/>
    <n v="3"/>
    <s v="Gestionar el PAA para el 3er trimestre, cumpliendo con las siguientes actividades:_x000a_1. Adelantar la planeación. (Investigación documental, elaboración de plan de auditoría, memorandos, entre otros) 20%_x000a_2. Adelantar las actividades (mesas de trabajo, entrevistas, encuestas, recopilación de evidencias). 50% _x000a_3. Análisis de las evidencias y formulación de hallazgos u observaciones, plasmados en los informes. 20%_x000a_4. Entrega del informe final, reporte electrónicos, memorandos, a las partes interesadas. 10%"/>
    <n v="0.75"/>
    <d v="2020-07-01T00:00:00"/>
    <d v="2020-09-30T00:00:00"/>
    <n v="0.75"/>
    <s v="Rubén Antonio Mora Garcés_x000a_Jefe Oficina de Control Interno"/>
    <m/>
    <m/>
    <m/>
    <n v="0"/>
    <n v="0"/>
  </r>
  <r>
    <s v="7. Gobierno Legítimo, fortalecimiento Local y eficiencia"/>
    <s v="71. Incrementar a un 90% la sostenibilidad del SIG en el Gobierno Distrital"/>
    <m/>
    <s v="Evaluación Independiente"/>
    <x v="1"/>
    <s v="2. Oficina de Control Interno"/>
    <m/>
    <m/>
    <n v="1"/>
    <m/>
    <m/>
    <m/>
    <s v="Oficina de Control Interno"/>
    <n v="4"/>
    <s v="Gestionar el PAA para el 4to trimestre, cumpliendo con las siguientes actividades:_x000a_1. Adelantar la planeación. (Investigación documental, elaboración de plan de auditoría, memorandos, entre otros) 20%_x000a_2. Adelantar las actividades (mesas de trabajo, entrevistas, encuestas, recopilación de evidencias). 50% _x000a_3. Análisis de las evidencias y formulación de hallazgos u observaciones, plasmados en los informes. 20%_x000a_4. Entrega del informe final, reporte electrónicos, memorandos, a las partes interesadas. 10%"/>
    <n v="1"/>
    <d v="2020-10-01T00:00:00"/>
    <d v="2020-12-31T00:00:00"/>
    <n v="1"/>
    <s v="Rubén Antonio Mora Garcés_x000a_Jefe Oficina de Control Interno"/>
    <m/>
    <m/>
    <m/>
    <n v="0"/>
    <n v="0"/>
  </r>
  <r>
    <s v="7. Gobierno Legítimo, fortalecimiento Local y eficiencia"/>
    <s v="71. Incrementar a un 90% la sostenibilidad del SIG en el Gobierno Distrital"/>
    <s v="4. Fortalecer la capacidad de gestión y desarrollo institucional e interinstitucional, para consolidar la modernización de la UAECOB y llevarla a la excelencia"/>
    <s v="Gestión de Asuntos Jurídicos"/>
    <x v="2"/>
    <s v="4. Oficina Asesora Jurídica"/>
    <n v="1"/>
    <s v="Actualización de formatos y procedimientos de las diferentes modalidades de contratación "/>
    <n v="0.25"/>
    <n v="1"/>
    <s v="Porcentaje"/>
    <s v="Formatos y procedimientos actualizados"/>
    <s v="Jefe Oficina Asesora Jurídica - Giohana Catarine Gonzalez Turizo"/>
    <n v="1"/>
    <s v="Proyectos de formatos y procedimientos"/>
    <n v="0.5"/>
    <d v="2020-01-01T00:00:00"/>
    <d v="2020-12-31T00:00:00"/>
    <n v="0.125"/>
    <s v="Oficina Asesora Jurídica"/>
    <m/>
    <m/>
    <m/>
    <n v="0"/>
    <n v="0"/>
  </r>
  <r>
    <s v="7. Gobierno Legítimo, fortalecimiento Local y eficiencia"/>
    <s v="71. Incrementar a un 90% la sostenibilidad del SIG en el Gobierno Distrital"/>
    <m/>
    <s v="Gestión de Asuntos Jurídicos"/>
    <x v="2"/>
    <s v="4. Oficina Asesora Jurídica"/>
    <m/>
    <m/>
    <n v="0.25"/>
    <n v="1"/>
    <m/>
    <m/>
    <s v="Jefe Oficina Asesora Jurídica - Giohana Catarine Gonzalez Turizo"/>
    <n v="2"/>
    <s v="Publicación de formatos y procedimientos"/>
    <n v="0.5"/>
    <d v="2020-01-01T00:00:00"/>
    <d v="2020-12-31T00:00:00"/>
    <n v="0.125"/>
    <s v="Oficina Asesora Jurídica"/>
    <m/>
    <m/>
    <m/>
    <n v="0"/>
    <n v="0"/>
  </r>
  <r>
    <s v="7. Gobierno Legítimo, fortalecimiento Local y eficiencia"/>
    <s v="71. Incrementar a un 90% la sostenibilidad del SIG en el Gobierno Distrital"/>
    <s v="4. Fortalecer la capacidad de gestión y desarrollo institucional e interinstitucional, para consolidar la modernización de la UAECOB y llevarla a la excelencia"/>
    <s v="Gestión de Asuntos Jurídicos"/>
    <x v="2"/>
    <s v="4. Oficina Asesora Jurídica"/>
    <n v="2"/>
    <s v="Socialización formatos y procedimientos de las diferetes modalidades de contratación"/>
    <n v="0.25"/>
    <n v="1"/>
    <s v="Porcentaje"/>
    <s v="Actas de reunión"/>
    <s v="Jefe Oficina Asesora Jurídica - Giohana Catarine Gonzalez Turizo"/>
    <n v="1"/>
    <s v="Convocatoria"/>
    <n v="0.5"/>
    <d v="2020-01-01T00:00:00"/>
    <d v="2020-12-31T00:00:00"/>
    <n v="0.125"/>
    <s v="Oficina Asesora Jurídica"/>
    <m/>
    <m/>
    <m/>
    <n v="0"/>
    <n v="0"/>
  </r>
  <r>
    <s v="7. Gobierno Legítimo, fortalecimiento Local y eficiencia"/>
    <s v="71. Incrementar a un 90% la sostenibilidad del SIG en el Gobierno Distrital"/>
    <s v="4. Fortalecer la capacidad de gestión y desarrollo institucional e interinstitucional, para consolidar la modernización de la UAECOB y llevarla a la excelencia"/>
    <s v="Gestión de Asuntos Jurídicos"/>
    <x v="2"/>
    <s v="4. Oficina Asesora Jurídica"/>
    <m/>
    <m/>
    <n v="0.25"/>
    <n v="1"/>
    <m/>
    <m/>
    <s v="Jefe Oficina Asesora Jurídica - Giohana Catarine Gonzalez Turizo"/>
    <n v="2"/>
    <s v="Acatas de reunión"/>
    <n v="0.5"/>
    <d v="2020-01-01T00:00:00"/>
    <d v="2020-12-31T00:00:00"/>
    <n v="0.125"/>
    <s v="Oficina Asesora Jurídica"/>
    <m/>
    <m/>
    <m/>
    <n v="0"/>
    <n v="0"/>
  </r>
  <r>
    <s v="7. Gobierno Legítimo, fortalecimiento Local y eficiencia"/>
    <s v="71. Incrementar a un 90% la sostenibilidad del SIG en el Gobierno Distrital"/>
    <s v="4. Fortalecer la capacidad de gestión y desarrollo institucional e interinstitucional, para consolidar la modernización de la UAECOB y llevarla a la excelencia"/>
    <s v="Gestión de Asuntos Jurídicos"/>
    <x v="2"/>
    <s v="4. Oficina Asesora Jurídica"/>
    <n v="3"/>
    <s v="Jornada de Contratación Estatal"/>
    <n v="0.25"/>
    <n v="1"/>
    <s v="Porcentaje"/>
    <s v="Memorias jornada"/>
    <s v="Jefe Oficina Asesora Jurídica - Giohana Catarine Gonzalez Turizo"/>
    <n v="1"/>
    <s v="Agenda de la Jornada Acadamica"/>
    <n v="0.5"/>
    <d v="2020-01-01T00:00:00"/>
    <d v="2020-12-31T00:00:00"/>
    <n v="0.125"/>
    <s v="Oficina Asesora Jurídica"/>
    <m/>
    <m/>
    <m/>
    <n v="0"/>
    <n v="0"/>
  </r>
  <r>
    <s v="7. Gobierno Legítimo, fortalecimiento Local y eficiencia"/>
    <s v="71. Incrementar a un 90% la sostenibilidad del SIG en el Gobierno Distrital"/>
    <s v="4. Fortalecer la capacidad de gestión y desarrollo institucional e interinstitucional, para consolidar la modernización de la UAECOB y llevarla a la excelencia"/>
    <s v="Gestión de Asuntos Jurídicos"/>
    <x v="2"/>
    <s v="4. Oficina Asesora Jurídica"/>
    <m/>
    <m/>
    <n v="0.25"/>
    <n v="1"/>
    <m/>
    <m/>
    <s v="Jefe Oficina Asesora Jurídica - Giohana Catarine Gonzalez Turizo"/>
    <n v="2"/>
    <s v="Memorias de la reunión"/>
    <n v="0.5"/>
    <d v="2020-01-01T00:00:00"/>
    <d v="2020-12-31T00:00:00"/>
    <n v="0.125"/>
    <s v="Oficina Asesora Jurídica"/>
    <m/>
    <m/>
    <m/>
    <n v="0"/>
    <n v="0"/>
  </r>
  <r>
    <s v="7. Gobierno Legítimo, fortalecimiento Local y eficiencia"/>
    <s v="71. Incrementar a un 90% la sostenibilidad del SIG en el Gobierno Distrital"/>
    <s v="4. Fortalecer la capacidad de gestión y desarrollo institucional e interinstitucional, para consolidar la modernización de la UAECOB y llevarla a la excelencia"/>
    <s v="Gestión de Asuntos Jurídicos"/>
    <x v="2"/>
    <s v="4. Oficina Asesora Jurídica"/>
    <n v="4"/>
    <s v="Jornada de Defensa Judicial"/>
    <n v="0.25"/>
    <n v="1"/>
    <s v="Porcentaje"/>
    <s v="Memorias jornada"/>
    <s v="Jefe Oficina Asesora Jurídica - Giohana Catarine Gonzalez Turizo"/>
    <n v="1"/>
    <s v="Agenda de la Jornada Acadamica"/>
    <n v="0.5"/>
    <d v="2020-01-01T00:00:00"/>
    <d v="2020-12-31T00:00:00"/>
    <n v="0.125"/>
    <s v="Oficina Asesora Jurídica"/>
    <m/>
    <m/>
    <m/>
    <n v="0"/>
    <n v="0"/>
  </r>
  <r>
    <s v="7. Gobierno Legítimo, fortalecimiento Local y eficiencia"/>
    <s v="71. Incrementar a un 90% la sostenibilidad del SIG en el Gobierno Distrital"/>
    <s v="4. Fortalecer la capacidad de gestión y desarrollo institucional e interinstitucional, para consolidar la modernización de la UAECOB y llevarla a la excelencia"/>
    <s v="Gestión de Asuntos Jurídicos"/>
    <x v="2"/>
    <s v="4. Oficina Asesora Jurídica"/>
    <m/>
    <m/>
    <n v="0.25"/>
    <n v="1"/>
    <m/>
    <m/>
    <s v="Jefe Oficina Asesora Jurídica - Giohana Catarine Gonzalez Turizo"/>
    <n v="2"/>
    <s v="Memorias de la reunión"/>
    <n v="0.5"/>
    <d v="2020-01-01T00:00:00"/>
    <d v="2020-12-31T00:00:00"/>
    <n v="0.125"/>
    <s v="Oficina Asesora Jurídica"/>
    <m/>
    <m/>
    <m/>
    <n v="0"/>
    <n v="0"/>
  </r>
  <r>
    <s v="7. Gobierno Legítimo, fortalecimiento Local y eficiencia"/>
    <s v="71. Incrementar a un 90% la sostenibilidad del SIG en el Gobierno Distrital"/>
    <s v="4. Fortalecer la capacidad de gestión y desarrollo institucional e interinstitucional, para consolidar la modernización de la UAECOB y llevarla a la excelencia"/>
    <s v="Gestión de Infraestructura"/>
    <x v="3"/>
    <s v="8. Subdirección de Gestión Corporativa"/>
    <n v="1"/>
    <s v="Gestionar la adquisición de un predio para la elaboración de estudios, diseños y construcción de una (1) Escuela de Formación Bomberil y una (1) estación de Bomberos."/>
    <n v="6.25E-2"/>
    <n v="1"/>
    <s v="Porcentaje"/>
    <s v="Gestionar la compra del predio donde será ubicada la escuela de formación bomberil y una estación de bomberos."/>
    <s v="Coordinador de Infraestructura _x000a_"/>
    <n v="1"/>
    <s v="* Gestionar la compra de un  predio "/>
    <n v="0.25"/>
    <d v="2020-01-01T00:00:00"/>
    <d v="2020-07-31T00:00:00"/>
    <n v="1.5625E-2"/>
    <s v="Área de Infraestructura"/>
    <m/>
    <m/>
    <m/>
    <n v="0"/>
    <n v="0"/>
  </r>
  <r>
    <s v="7. Gobierno Legítimo, fortalecimiento Local y eficiencia"/>
    <s v="71. Incrementar a un 90% la sostenibilidad del SIG en el Gobierno Distrital"/>
    <m/>
    <s v="Gestión de Infraestructura"/>
    <x v="3"/>
    <s v="8. Subdirección de Gestión Corporativa"/>
    <m/>
    <m/>
    <n v="6.25E-2"/>
    <m/>
    <m/>
    <m/>
    <s v="Coordinador de Infraestructura _x000a_"/>
    <n v="2"/>
    <s v="* Gestionar el proceso de contratación ante OAJ para la compra del predio"/>
    <n v="0.25"/>
    <d v="2020-08-01T00:00:00"/>
    <d v="2020-10-31T00:00:00"/>
    <n v="1.5625E-2"/>
    <s v="Área de Infraestructura"/>
    <m/>
    <m/>
    <m/>
    <n v="0"/>
    <n v="0"/>
  </r>
  <r>
    <s v="7. Gobierno Legítimo, fortalecimiento Local y eficiencia"/>
    <s v="71. Incrementar a un 90% la sostenibilidad del SIG en el Gobierno Distrital"/>
    <m/>
    <s v="Gestión de Infraestructura"/>
    <x v="3"/>
    <s v="8. Subdirección de Gestión Corporativa"/>
    <m/>
    <m/>
    <n v="6.25E-2"/>
    <m/>
    <m/>
    <m/>
    <s v="Coordinador de Infraestructura _x000a_"/>
    <n v="3"/>
    <s v="* Adquisición del predio"/>
    <n v="0.5"/>
    <d v="2020-11-01T00:00:00"/>
    <d v="2020-12-31T00:00:00"/>
    <n v="3.125E-2"/>
    <s v="Área de Infraestructura"/>
    <m/>
    <m/>
    <m/>
    <n v="0"/>
    <n v="0"/>
  </r>
  <r>
    <s v="7. Gobierno Legítimo, fortalecimiento Local y eficiencia"/>
    <s v="71. Incrementar a un 90% la sostenibilidad del SIG en el Gobierno Distrital"/>
    <s v="4. Fortalecer la capacidad de gestión y desarrollo institucional e interinstitucional, para consolidar la modernización de la UAECOB y llevarla a la excelencia"/>
    <s v="Gestión de Infraestructura"/>
    <x v="3"/>
    <s v="8. Subdirección de Gestión Corporativa"/>
    <n v="2"/>
    <s v="Aprobación de Estudios, Diseños y Estudios Previos para la adecuación y ampliación de la Estación de Bomberos de Marichuela - B10."/>
    <n v="6.25E-2"/>
    <n v="1"/>
    <s v="Porcentaje"/>
    <s v="Obtención de la Licencia de Construcción  y elaboración de estudios previos para el reforzamiento estructural y ampliación de la Estación de Bomberos de Marichuela - B10"/>
    <s v="Coordinador de Infraestructura _x000a_"/>
    <n v="1"/>
    <s v="* Supervisión de avance del 90% de la elaboración de Estudios y Diseños para la Adecuación y Ampliación de la Estación de Bomberos de Marichuela - B10."/>
    <n v="0.3"/>
    <d v="2020-01-01T00:00:00"/>
    <d v="2020-03-31T00:00:00"/>
    <n v="1.8749999999999999E-2"/>
    <s v="Área de Infraestructura"/>
    <m/>
    <m/>
    <m/>
    <n v="0"/>
    <n v="0"/>
  </r>
  <r>
    <s v="7. Gobierno Legítimo, fortalecimiento Local y eficiencia"/>
    <s v="71. Incrementar a un 90% la sostenibilidad del SIG en el Gobierno Distrital"/>
    <m/>
    <s v="Gestión de Infraestructura"/>
    <x v="3"/>
    <s v="8. Subdirección de Gestión Corporativa"/>
    <m/>
    <m/>
    <n v="6.25E-2"/>
    <m/>
    <m/>
    <m/>
    <s v="Coordinador de Infraestructura _x000a_"/>
    <n v="2"/>
    <s v="*Obtención de la  licencia de construcción Estación de Bomberos de Marichuela - B10"/>
    <n v="0.3"/>
    <d v="2020-04-01T00:00:00"/>
    <d v="2020-06-30T00:00:00"/>
    <n v="1.8749999999999999E-2"/>
    <s v="Área de Infraestructura"/>
    <m/>
    <m/>
    <m/>
    <n v="0"/>
    <n v="0"/>
  </r>
  <r>
    <s v="7. Gobierno Legítimo, fortalecimiento Local y eficiencia"/>
    <s v="71. Incrementar a un 90% la sostenibilidad del SIG en el Gobierno Distrital"/>
    <m/>
    <s v="Gestión de Infraestructura"/>
    <x v="3"/>
    <s v="8. Subdirección de Gestión Corporativa"/>
    <m/>
    <m/>
    <n v="6.25E-2"/>
    <m/>
    <m/>
    <m/>
    <s v="Coordinador de Infraestructura _x000a_"/>
    <n v="3"/>
    <s v="*Liquidación de contratos de estudios y diseños para la construcción del reforzamiento estructural de la Estación de Bomberos de Marichuela - B10"/>
    <n v="0.2"/>
    <d v="2020-07-01T00:00:00"/>
    <d v="2020-09-30T00:00:00"/>
    <n v="1.2500000000000001E-2"/>
    <s v="Área de Infraestructura"/>
    <m/>
    <m/>
    <m/>
    <n v="0"/>
    <n v="0"/>
  </r>
  <r>
    <s v="7. Gobierno Legítimo, fortalecimiento Local y eficiencia"/>
    <s v="71. Incrementar a un 90% la sostenibilidad del SIG en el Gobierno Distrital"/>
    <m/>
    <s v="Gestión de Infraestructura"/>
    <x v="3"/>
    <s v="8. Subdirección de Gestión Corporativa"/>
    <m/>
    <m/>
    <n v="6.25E-2"/>
    <m/>
    <m/>
    <m/>
    <s v="Coordinador de Infraestructura _x000a_"/>
    <n v="4"/>
    <s v="Elaboración de estudios previos para la construcción del reforzamiento estructural de la Estación de Bomberos de Marichuela - B10"/>
    <n v="0.2"/>
    <d v="2020-10-01T00:00:00"/>
    <d v="2020-12-31T00:00:00"/>
    <n v="1.2500000000000001E-2"/>
    <s v="Área de Infraestructura"/>
    <m/>
    <m/>
    <m/>
    <n v="0"/>
    <n v="0"/>
  </r>
  <r>
    <s v="7. Gobierno Legítimo, fortalecimiento Local y eficiencia"/>
    <s v="71. Incrementar a un 90% la sostenibilidad del SIG en el Gobierno Distrital"/>
    <s v="4. Fortalecer la capacidad de gestión y desarrollo institucional e interinstitucional, para consolidar la modernización de la UAECOB y llevarla a la excelencia"/>
    <s v="Gestión de Infraestructura"/>
    <x v="3"/>
    <s v="8. Subdirección de Gestión Corporativa"/>
    <n v="3"/>
    <s v="Desarrollar un programa que garantice el 100% del mantenimiento de la infraestructura física de las Estaciones de Bomberos y el Edificio Comando"/>
    <n v="6.25E-2"/>
    <n v="1"/>
    <s v="Porcentaje"/>
    <s v="Ejecutar el Plan de Mantenimiento de la infraestructura física de la UAECOB"/>
    <s v="Coordinador de Infraestructura _x000a_"/>
    <n v="1"/>
    <s v="*Ejecutar el mantenimiento de la infraestructura física de cuatro (4) estaciones de Bomberos."/>
    <n v="0.2"/>
    <d v="2020-01-01T00:00:00"/>
    <d v="2020-03-31T00:00:00"/>
    <n v="1.2500000000000001E-2"/>
    <s v="Área de Infraestructura"/>
    <m/>
    <m/>
    <m/>
    <n v="0"/>
    <n v="0"/>
  </r>
  <r>
    <s v="7. Gobierno Legítimo, fortalecimiento Local y eficiencia"/>
    <s v="71. Incrementar a un 90% la sostenibilidad del SIG en el Gobierno Distrital"/>
    <s v="4. Fortalecer la capacidad de gestión y desarrollo institucional e interinstitucional, para consolidar la modernización de la UAECOB y llevarla a la excelencia"/>
    <s v="Gestión de Infraestructura"/>
    <x v="3"/>
    <s v="8. Subdirección de Gestión Corporativa"/>
    <m/>
    <m/>
    <n v="6.25E-2"/>
    <m/>
    <m/>
    <m/>
    <s v="Coordinador de Infraestructura _x000a_"/>
    <n v="2"/>
    <s v="*Ejecutar el mantenimiento de la infraestructura física de cinco (5) estaciones de Bomberos."/>
    <n v="0.3"/>
    <d v="2020-04-01T00:00:00"/>
    <d v="2020-06-30T00:00:00"/>
    <n v="1.8749999999999999E-2"/>
    <s v="Área de Infraestructura"/>
    <m/>
    <m/>
    <m/>
    <n v="0"/>
    <n v="0"/>
  </r>
  <r>
    <s v="7. Gobierno Legítimo, fortalecimiento Local y eficiencia"/>
    <s v="71. Incrementar a un 90% la sostenibilidad del SIG en el Gobierno Distrital"/>
    <s v="4. Fortalecer la capacidad de gestión y desarrollo institucional e interinstitucional, para consolidar la modernización de la UAECOB y llevarla a la excelencia"/>
    <s v="Gestión de Infraestructura"/>
    <x v="3"/>
    <s v="8. Subdirección de Gestión Corporativa"/>
    <m/>
    <m/>
    <n v="6.25E-2"/>
    <m/>
    <m/>
    <m/>
    <s v="Coordinador de Infraestructura _x000a_"/>
    <n v="3"/>
    <s v="*Ejecutar el mantenimiento de la infraestructura física de cinco (5) estaciones de Bomberos."/>
    <n v="0.3"/>
    <d v="2020-07-01T00:00:00"/>
    <d v="2020-09-30T00:00:00"/>
    <n v="1.8749999999999999E-2"/>
    <s v="Área de Infraestructura"/>
    <m/>
    <m/>
    <m/>
    <n v="0"/>
    <n v="0"/>
  </r>
  <r>
    <s v="7. Gobierno Legítimo, fortalecimiento Local y eficiencia"/>
    <s v="71. Incrementar a un 90% la sostenibilidad del SIG en el Gobierno Distrital"/>
    <s v="4. Fortalecer la capacidad de gestión y desarrollo institucional e interinstitucional, para consolidar la modernización de la UAECOB y llevarla a la excelencia"/>
    <s v="Gestión de Infraestructura"/>
    <x v="3"/>
    <s v="8. Subdirección de Gestión Corporativa"/>
    <m/>
    <m/>
    <n v="6.25E-2"/>
    <m/>
    <m/>
    <m/>
    <s v="Coordinador de Infraestructura _x000a_"/>
    <n v="4"/>
    <s v="*Ejecutar el mantenimiento de la infraestructura física de cuatro (4) estaciones de Bomberos."/>
    <n v="0.2"/>
    <d v="2020-10-01T00:00:00"/>
    <d v="2020-12-31T00:00:00"/>
    <n v="1.2500000000000001E-2"/>
    <s v="Área de Infraestructura"/>
    <m/>
    <m/>
    <m/>
    <n v="0"/>
    <n v="0"/>
  </r>
  <r>
    <s v="7. Gobierno Legítimo, fortalecimiento Local y eficiencia"/>
    <s v="71. Incrementar a un 90% la sostenibilidad del SIG en el Gobierno Distrital"/>
    <s v="4. Fortalecer la capacidad de gestión y desarrollo institucional e interinstitucional, para consolidar la modernización de la UAECOB y llevarla a la excelencia"/>
    <s v="Gestión de Infraestructura"/>
    <x v="3"/>
    <s v="8. Subdirección de Gestión Corporativa"/>
    <n v="4"/>
    <s v="Gestionar la adquisición de un (1) predio para la implementación de una (1) estación de Bomberos"/>
    <n v="6.25E-2"/>
    <n v="1"/>
    <s v="Porcentaje"/>
    <s v="Gestionar ante el DADEP la entrega de un predio para la implementación de una (1) estación de bomberos"/>
    <s v="Coordinador de Infraestructura _x000a_"/>
    <n v="1"/>
    <s v="* Solicitud al DADEP sobre la disponibilidad de predios."/>
    <n v="0.3"/>
    <d v="2019-01-01T00:00:00"/>
    <d v="2019-03-31T00:00:00"/>
    <n v="1.8749999999999999E-2"/>
    <s v="Área de Infraestructura"/>
    <m/>
    <m/>
    <m/>
    <n v="0"/>
    <n v="0"/>
  </r>
  <r>
    <s v="7. Gobierno Legítimo, fortalecimiento Local y eficiencia"/>
    <s v="71. Incrementar a un 90% la sostenibilidad del SIG en el Gobierno Distrital"/>
    <s v="4. Fortalecer la capacidad de gestión y desarrollo institucional e interinstitucional, para consolidar la modernización de la UAECOB y llevarla a la excelencia"/>
    <s v="Gestión de Infraestructura"/>
    <x v="3"/>
    <s v="8. Subdirección de Gestión Corporativa"/>
    <m/>
    <m/>
    <n v="6.25E-2"/>
    <n v="100"/>
    <m/>
    <m/>
    <s v="Coordinador de Infraestructura _x000a_"/>
    <n v="2"/>
    <s v="* Verificación y acompañamiento ante el DADEP la incorporación de los predios producto de planes parciales a su base de datos."/>
    <n v="0.3"/>
    <d v="2019-04-01T00:00:00"/>
    <d v="2019-06-30T00:00:00"/>
    <n v="1.8749999999999999E-2"/>
    <s v="Área de Infraestructura"/>
    <m/>
    <m/>
    <m/>
    <n v="0"/>
    <n v="0"/>
  </r>
  <r>
    <s v="7. Gobierno Legítimo, fortalecimiento Local y eficiencia"/>
    <s v="71. Incrementar a un 90% la sostenibilidad del SIG en el Gobierno Distrital"/>
    <s v="4. Fortalecer la capacidad de gestión y desarrollo institucional e interinstitucional, para consolidar la modernización de la UAECOB y llevarla a la excelencia"/>
    <s v="Gestión de Infraestructura"/>
    <x v="3"/>
    <s v="8. Subdirección de Gestión Corporativa"/>
    <m/>
    <m/>
    <n v="6.25E-2"/>
    <n v="100"/>
    <m/>
    <m/>
    <s v="Coordinador de Infraestructura _x000a_"/>
    <n v="3"/>
    <s v="* Gestionar la entrega del predio a cargo del DADEP a la UAE Cuerpo Oficial de Bomberos de Bogotá."/>
    <n v="0.3"/>
    <d v="2019-07-01T00:00:00"/>
    <d v="2019-09-30T00:00:00"/>
    <n v="1.8749999999999999E-2"/>
    <s v="Área de Infraestructura"/>
    <m/>
    <m/>
    <m/>
    <n v="0"/>
    <n v="0"/>
  </r>
  <r>
    <s v="7. Gobierno Legítimo, fortalecimiento Local y eficiencia"/>
    <s v="71. Incrementar a un 90% la sostenibilidad del SIG en el Gobierno Distrital"/>
    <s v="4. Fortalecer la capacidad de gestión y desarrollo institucional e interinstitucional, para consolidar la modernización de la UAECOB y llevarla a la excelencia"/>
    <s v="Gestión de Infraestructura"/>
    <x v="3"/>
    <s v="8. Subdirección de Gestión Corporativa"/>
    <m/>
    <m/>
    <n v="6.25E-2"/>
    <n v="100"/>
    <m/>
    <m/>
    <s v="Coordinador de Infraestructura _x000a_"/>
    <n v="4"/>
    <s v="* Adquisición del predio mediante Acta de Entrega por parte del DADEP."/>
    <n v="0.1"/>
    <d v="2019-10-01T00:00:00"/>
    <d v="2019-12-31T00:00:00"/>
    <n v="6.2500000000000003E-3"/>
    <s v="Área de Infraestructura"/>
    <m/>
    <m/>
    <m/>
    <n v="0"/>
    <n v="0"/>
  </r>
  <r>
    <s v="7. Gobierno Legítimo, fortalecimiento Local y eficiencia"/>
    <s v="71. Incrementar a un 90% la sostenibilidad del SIG en el Gobierno Distrital"/>
    <s v="4. Fortalecer la capacidad de gestión y desarrollo institucional e interinstitucional, para consolidar la modernización de la UAECOB y llevarla a la excelencia"/>
    <s v="Gestión de Infraestructura"/>
    <x v="3"/>
    <s v="8. Subdirección de Gestión Corporativa"/>
    <n v="5"/>
    <s v="Implementación de (1) estación satélite forestal de bomberos sujeta al proyecto del sendero ambiental en los cerros orientales)"/>
    <n v="6.25E-2"/>
    <n v="1"/>
    <s v="Porcentaje"/>
    <s v=" Construcción de la Estación de Bomberos de Bellavista - B9."/>
    <s v="Coordinador de Infraestructura _x000a_"/>
    <n v="1"/>
    <s v="* Supervisión del 50% de avance a la construcción de la Estación de Bomberos de Bellavista - B9."/>
    <n v="0.4"/>
    <d v="2020-01-01T00:00:00"/>
    <d v="2020-03-31T00:00:00"/>
    <n v="2.5000000000000001E-2"/>
    <s v="Área de Infraestructura"/>
    <m/>
    <m/>
    <m/>
    <n v="0"/>
    <n v="0"/>
  </r>
  <r>
    <s v="7. Gobierno Legítimo, fortalecimiento Local y eficiencia"/>
    <s v="71. Incrementar a un 90% la sostenibilidad del SIG en el Gobierno Distrital"/>
    <s v="4. Fortalecer la capacidad de gestión y desarrollo institucional e interinstitucional, para consolidar la modernización de la UAECOB y llevarla a la excelencia"/>
    <s v="Gestión de Infraestructura"/>
    <x v="3"/>
    <s v="8. Subdirección de Gestión Corporativa"/>
    <m/>
    <m/>
    <n v="6.25E-2"/>
    <n v="100"/>
    <m/>
    <m/>
    <s v="Coordinador de Infraestructura _x000a_"/>
    <n v="2"/>
    <s v="* Supervisión del 80% de avance a la construcción de la Estación de Bomberos de Bellavista - B9."/>
    <n v="0.2"/>
    <d v="2020-04-01T00:00:00"/>
    <d v="2020-06-30T00:00:00"/>
    <n v="1.2500000000000001E-2"/>
    <s v="Área de Infraestructura"/>
    <m/>
    <m/>
    <m/>
    <n v="0"/>
    <n v="0"/>
  </r>
  <r>
    <s v="7. Gobierno Legítimo, fortalecimiento Local y eficiencia"/>
    <s v="71. Incrementar a un 90% la sostenibilidad del SIG en el Gobierno Distrital"/>
    <s v="4. Fortalecer la capacidad de gestión y desarrollo institucional e interinstitucional, para consolidar la modernización de la UAECOB y llevarla a la excelencia"/>
    <s v="Gestión de Infraestructura"/>
    <x v="3"/>
    <s v="8. Subdirección de Gestión Corporativa"/>
    <m/>
    <m/>
    <n v="6.25E-2"/>
    <n v="100"/>
    <m/>
    <m/>
    <s v="Coordinador de Infraestructura _x000a_"/>
    <n v="3"/>
    <s v="* Supervisión del 100% de avance a la construcción de la Estación de Bomberos de Bellavista - B9."/>
    <n v="0.2"/>
    <d v="2020-07-01T00:00:00"/>
    <d v="2020-09-30T00:00:00"/>
    <n v="1.2500000000000001E-2"/>
    <s v="Área de Infraestructura"/>
    <m/>
    <m/>
    <m/>
    <n v="0"/>
    <n v="0"/>
  </r>
  <r>
    <s v="7. Gobierno Legítimo, fortalecimiento Local y eficiencia"/>
    <s v="71. Incrementar a un 90% la sostenibilidad del SIG en el Gobierno Distrital"/>
    <s v="4. Fortalecer la capacidad de gestión y desarrollo institucional e interinstitucional, para consolidar la modernización de la UAECOB y llevarla a la excelencia"/>
    <s v="Gestión de Infraestructura"/>
    <x v="3"/>
    <s v="8. Subdirección de Gestión Corporativa"/>
    <m/>
    <m/>
    <n v="6.25E-2"/>
    <n v="100"/>
    <m/>
    <m/>
    <s v="Coordinador de Infraestructura _x000a_"/>
    <n v="4"/>
    <s v="*Entrega y recibo a satisfacción de la nueva estación de Bomberos de Bellavista - B9"/>
    <n v="0.2"/>
    <d v="2020-10-01T00:00:00"/>
    <d v="2020-12-31T00:00:00"/>
    <n v="1.2500000000000001E-2"/>
    <s v="Área de Infraestructura"/>
    <m/>
    <m/>
    <m/>
    <n v="0"/>
    <n v="0"/>
  </r>
  <r>
    <s v="7. Gobierno Legítimo, fortalecimiento Local y eficiencia"/>
    <s v="71. Incrementar a un 90% la sostenibilidad del SIG en el Gobierno Distrital"/>
    <s v="4. Fortalecer la capacidad de gestión y desarrollo institucional e interinstitucional, para consolidar la modernización de la UAECOB y llevarla a la excelencia"/>
    <s v="Gestión de Infraestructura"/>
    <x v="3"/>
    <s v="8. Subdirección de Gestión Corporativa"/>
    <n v="6"/>
    <s v="Elaboración de los estudios y diseños para la adecuación de la Estación de Bomberos de Ferias - B7."/>
    <n v="6.25E-2"/>
    <n v="100"/>
    <s v="Porcentaje"/>
    <s v="Elaboración de estudios, diseños y obras  de la estación de bomberos las Ferias."/>
    <s v="Coordinador de Infraestructura _x000a_"/>
    <n v="1"/>
    <s v="* Entrega del 10% de avance de ejecución del contrato."/>
    <n v="0.4"/>
    <d v="2020-01-01T00:00:00"/>
    <d v="2020-03-31T00:00:00"/>
    <n v="2.5000000000000001E-2"/>
    <s v="Área de Infraestructura"/>
    <m/>
    <m/>
    <m/>
    <n v="0"/>
    <n v="0"/>
  </r>
  <r>
    <s v="7. Gobierno Legítimo, fortalecimiento Local y eficiencia"/>
    <s v="71. Incrementar a un 90% la sostenibilidad del SIG en el Gobierno Distrital"/>
    <s v="4. Fortalecer la capacidad de gestión y desarrollo institucional e interinstitucional, para consolidar la modernización de la UAECOB y llevarla a la excelencia"/>
    <s v="Gestión de Infraestructura"/>
    <x v="3"/>
    <s v="8. Subdirección de Gestión Corporativa"/>
    <m/>
    <m/>
    <n v="6.25E-2"/>
    <m/>
    <m/>
    <m/>
    <s v="Coordinador de Infraestructura _x000a_"/>
    <n v="2"/>
    <s v="* Entrega del 40% de avance de ejecución del contrato."/>
    <n v="0.2"/>
    <d v="2020-04-01T00:00:00"/>
    <d v="2020-06-30T00:00:00"/>
    <n v="1.2500000000000001E-2"/>
    <s v="Área de Infraestructura"/>
    <m/>
    <m/>
    <m/>
    <n v="0"/>
    <n v="0"/>
  </r>
  <r>
    <s v="7. Gobierno Legítimo, fortalecimiento Local y eficiencia"/>
    <s v="71. Incrementar a un 90% la sostenibilidad del SIG en el Gobierno Distrital"/>
    <s v="4. Fortalecer la capacidad de gestión y desarrollo institucional e interinstitucional, para consolidar la modernización de la UAECOB y llevarla a la excelencia"/>
    <s v="Gestión de Infraestructura"/>
    <x v="3"/>
    <s v="8. Subdirección de Gestión Corporativa"/>
    <m/>
    <m/>
    <n v="6.25E-2"/>
    <m/>
    <m/>
    <m/>
    <s v="Coordinador de Infraestructura _x000a_"/>
    <n v="3"/>
    <s v="* Entrega del 70% de avance de ejecución del contrato."/>
    <n v="0.2"/>
    <d v="2020-07-01T00:00:00"/>
    <d v="2020-09-30T00:00:00"/>
    <n v="1.2500000000000001E-2"/>
    <s v="Área de Infraestructura"/>
    <m/>
    <m/>
    <m/>
    <n v="0"/>
    <n v="0"/>
  </r>
  <r>
    <s v="7. Gobierno Legítimo, fortalecimiento Local y eficiencia"/>
    <s v="71. Incrementar a un 90% la sostenibilidad del SIG en el Gobierno Distrital"/>
    <s v="4. Fortalecer la capacidad de gestión y desarrollo institucional e interinstitucional, para consolidar la modernización de la UAECOB y llevarla a la excelencia"/>
    <s v="Gestión de Infraestructura"/>
    <x v="3"/>
    <s v="8. Subdirección de Gestión Corporativa"/>
    <m/>
    <m/>
    <n v="6.25E-2"/>
    <m/>
    <m/>
    <m/>
    <s v="Coordinador de Infraestructura _x000a_"/>
    <n v="4"/>
    <s v="* Entrega del 90% de avance de ejecución del contrato."/>
    <n v="0.2"/>
    <d v="2020-10-01T00:00:00"/>
    <d v="2020-12-31T00:00:00"/>
    <n v="1.2500000000000001E-2"/>
    <s v="Área de Infraestructura"/>
    <m/>
    <m/>
    <m/>
    <n v="0"/>
    <n v="0"/>
  </r>
  <r>
    <s v="7. Gobierno Legítimo, fortalecimiento Local y eficiencia"/>
    <s v="71. Incrementar a un 90% la sostenibilidad del SIG en el Gobierno Distrital"/>
    <s v="4. Fortalecer la capacidad de gestión y desarrollo institucional e interinstitucional, para consolidar la modernización de la UAECOB y llevarla a la excelencia"/>
    <s v="Gestión de las Comunicaciones"/>
    <x v="4"/>
    <s v="1. Dirección"/>
    <n v="1"/>
    <s v="Revista virtual: &quot;Bomberos Hoy el Magazzine&quot;."/>
    <n v="0.2"/>
    <n v="12"/>
    <s v="PDF enviado por correo electrónico"/>
    <s v="En el año se realizarán 12 publicaciones, en las cuales se destacará la  información más importante realizada durante el mes en curso, para de esta forma mantener actualizado al personal de la UAECOB."/>
    <s v="Oficina Asesora Prensa y Comunicaciones"/>
    <n v="1"/>
    <s v="Gestionar tres ediciones revista virtual. correspondientes al 1er trimestre, realizando la recopilación de la información, diseño y  publicación."/>
    <n v="0.25"/>
    <d v="2020-01-01T00:00:00"/>
    <d v="2020-03-31T00:00:00"/>
    <n v="0.05"/>
    <s v="Oficina Asesora Prensa y Comunicaciones"/>
    <m/>
    <m/>
    <m/>
    <n v="0"/>
    <n v="0"/>
  </r>
  <r>
    <s v="7. Gobierno Legítimo, fortalecimiento Local y eficiencia"/>
    <s v="71. Incrementar a un 90% la sostenibilidad del SIG en el Gobierno Distrital"/>
    <m/>
    <s v="Gestión de las Comunicaciones"/>
    <x v="4"/>
    <s v="1. Dirección"/>
    <m/>
    <m/>
    <n v="0.2"/>
    <m/>
    <m/>
    <m/>
    <s v="Oficina Asesora Prensa y Comunicaciones"/>
    <n v="2"/>
    <s v="Gestionar tres ediciones revista virtual. correspondientes al 2do trimestre, realizando la recopilación de la información, diseño y  publicación."/>
    <n v="0.25"/>
    <d v="2020-04-01T00:00:00"/>
    <d v="2020-06-30T00:00:00"/>
    <n v="0.05"/>
    <s v="Oficina Asesora Prensa y Comunicaciones"/>
    <m/>
    <m/>
    <m/>
    <n v="0"/>
    <n v="0"/>
  </r>
  <r>
    <s v="7. Gobierno Legítimo, fortalecimiento Local y eficiencia"/>
    <s v="71. Incrementar a un 90% la sostenibilidad del SIG en el Gobierno Distrital"/>
    <m/>
    <s v="Gestión de las Comunicaciones"/>
    <x v="4"/>
    <s v="1. Dirección"/>
    <m/>
    <m/>
    <n v="0.2"/>
    <m/>
    <m/>
    <m/>
    <s v="Oficina Asesora Prensa y Comunicaciones"/>
    <n v="3"/>
    <s v="Gestionar tres ediciones revista virtual. correspondientes al 3er trimestre, realizando la recopilación de la información, diseño y  publicación."/>
    <n v="0.25"/>
    <d v="2020-07-01T00:00:00"/>
    <d v="2020-09-30T00:00:00"/>
    <n v="0.05"/>
    <s v="Oficina Asesora Prensa y Comunicaciones"/>
    <m/>
    <m/>
    <m/>
    <n v="0"/>
    <n v="0"/>
  </r>
  <r>
    <s v="7. Gobierno Legítimo, fortalecimiento Local y eficiencia"/>
    <s v="71. Incrementar a un 90% la sostenibilidad del SIG en el Gobierno Distrital"/>
    <m/>
    <s v="Gestión de las Comunicaciones"/>
    <x v="4"/>
    <s v="1. Dirección"/>
    <m/>
    <m/>
    <n v="0.2"/>
    <m/>
    <m/>
    <m/>
    <s v="Oficina Asesora Prensa y Comunicaciones"/>
    <n v="4"/>
    <s v="Gestionar tres ediciones revista virtual. correspondientes al 4to trimestre, realizando la recopilación de la información, diseño y  publicación."/>
    <n v="0.25"/>
    <d v="2020-10-01T00:00:00"/>
    <d v="2020-12-31T00:00:00"/>
    <n v="0.05"/>
    <s v="Oficina Asesora Prensa y Comunicaciones"/>
    <m/>
    <m/>
    <m/>
    <n v="0"/>
    <n v="0"/>
  </r>
  <r>
    <s v="7. Gobierno Legítimo, fortalecimiento Local y eficiencia"/>
    <s v="71. Incrementar a un 90% la sostenibilidad del SIG en el Gobierno Distrital"/>
    <s v="4. Fortalecer la capacidad de gestión y desarrollo institucional e interinstitucional, para consolidar la modernización de la UAECOB y llevarla a la excelencia"/>
    <s v="Gestión de las Comunicaciones"/>
    <x v="4"/>
    <s v="1. Dirección"/>
    <n v="2"/>
    <s v="Noticiero &quot;Bomberos Hoy&quot;"/>
    <n v="0.2"/>
    <n v="50"/>
    <s v="Noticiero en video subido a la plataforma de YouTube de la entidad"/>
    <s v="En el año se realizarán 50 publicaciones, en las cuales se destacará la información de los eventos, actividades y emergencias más relevantes desarrolladas durante la semana en curso en que se emita el noticiero"/>
    <s v="Oficina Asesora Prensa y Comunicaciones"/>
    <n v="1"/>
    <s v="Se realizarán 12 noticieros con su respectivas notas y presentaciones, recopilando la información en los diferentes eventos que se realicen en la entidad, se escribirán los textos y se editarán; para finalmente ser emitidos"/>
    <n v="0.25"/>
    <d v="2020-01-01T00:00:00"/>
    <d v="2020-03-31T00:00:00"/>
    <n v="0.05"/>
    <s v="Oficina Asesora Prensa y Comunicaciones"/>
    <m/>
    <m/>
    <m/>
    <n v="0"/>
    <n v="0"/>
  </r>
  <r>
    <s v="7. Gobierno Legítimo, fortalecimiento Local y eficiencia"/>
    <s v="71. Incrementar a un 90% la sostenibilidad del SIG en el Gobierno Distrital"/>
    <s v="4. Fortalecer la capacidad de gestión y desarrollo institucional e interinstitucional, para consolidar la modernización de la UAECOB y llevarla a la excelencia"/>
    <s v="Gestión de las Comunicaciones"/>
    <x v="4"/>
    <s v="1. Dirección"/>
    <m/>
    <m/>
    <n v="0.2"/>
    <m/>
    <m/>
    <m/>
    <s v="Oficina Asesora Prensa y Comunicaciones"/>
    <n v="2"/>
    <s v="Se realizarán 13 noticieros con su respectivas notas y presentaciones, recopilando la información en los diferentes eventos que se realicen en la entidad, se escribirán los textos y se editarán; para finalmente ser emitidos"/>
    <n v="0.25"/>
    <d v="2020-04-01T00:00:00"/>
    <d v="2020-06-30T00:00:00"/>
    <n v="0.05"/>
    <s v="Oficina Asesora Prensa y Comunicaciones"/>
    <m/>
    <m/>
    <m/>
    <n v="0"/>
    <n v="0"/>
  </r>
  <r>
    <s v="7. Gobierno Legítimo, fortalecimiento Local y eficiencia"/>
    <s v="71. Incrementar a un 90% la sostenibilidad del SIG en el Gobierno Distrital"/>
    <s v="4. Fortalecer la capacidad de gestión y desarrollo institucional e interinstitucional, para consolidar la modernización de la UAECOB y llevarla a la excelencia"/>
    <s v="Gestión de las Comunicaciones"/>
    <x v="4"/>
    <s v="1. Dirección"/>
    <m/>
    <m/>
    <n v="0.2"/>
    <m/>
    <m/>
    <m/>
    <s v="Oficina Asesora Prensa y Comunicaciones"/>
    <n v="3"/>
    <s v="Se realizarán 13 noticieros con su respectivas notas y presentaciones, recopilando la información en los diferentes eventos que se realicen en la entidad, se escribirán los textos y se editarán; para finalmente ser emitidos"/>
    <n v="0.25"/>
    <d v="2020-07-01T00:00:00"/>
    <d v="2020-09-30T00:00:00"/>
    <n v="0.05"/>
    <s v="Oficina Asesora Prensa y Comunicaciones"/>
    <m/>
    <m/>
    <m/>
    <n v="0"/>
    <n v="0"/>
  </r>
  <r>
    <s v="7. Gobierno Legítimo, fortalecimiento Local y eficiencia"/>
    <s v="71. Incrementar a un 90% la sostenibilidad del SIG en el Gobierno Distrital"/>
    <s v="4. Fortalecer la capacidad de gestión y desarrollo institucional e interinstitucional, para consolidar la modernización de la UAECOB y llevarla a la excelencia"/>
    <s v="Gestión de las Comunicaciones"/>
    <x v="4"/>
    <s v="1. Dirección"/>
    <m/>
    <m/>
    <n v="0.2"/>
    <m/>
    <m/>
    <m/>
    <s v="Oficina Asesora Prensa y Comunicaciones"/>
    <n v="4"/>
    <s v="Se realizarán 12 noticieros con su respectivas notas y presentaciones, recopilando la información en los diferentes eventos que se realicen en la entidad, se escribirán los textos y se editarán; para finalmente ser emitidos"/>
    <n v="0.25"/>
    <d v="2020-10-01T00:00:00"/>
    <d v="2020-12-31T00:00:00"/>
    <n v="0.05"/>
    <s v="Oficina Asesora Prensa y Comunicaciones"/>
    <m/>
    <m/>
    <m/>
    <n v="0"/>
    <n v="0"/>
  </r>
  <r>
    <s v="7. Gobierno Legítimo, fortalecimiento Local y eficiencia"/>
    <s v="71. Incrementar a un 90% la sostenibilidad del SIG en el Gobierno Distrital"/>
    <s v="4. Fortalecer la capacidad de gestión y desarrollo institucional e interinstitucional, para consolidar la modernización de la UAECOB y llevarla a la excelencia"/>
    <s v="Gestión de las Comunicaciones"/>
    <x v="4"/>
    <s v="1. Dirección"/>
    <n v="3"/>
    <s v="Periódico virtual &quot;El Hidrante&quot;"/>
    <n v="0.15"/>
    <n v="50"/>
    <s v="Imagen enviada a través de correo electrónico a las cuentas de la UAECOB"/>
    <s v="En el año se realizarán 50 publicaciones, en las cuales se destacará la información de comunicación interna, para de esta forma mantener actualizado al personal de la UAECOB."/>
    <s v="Oficina Asesora Prensa y Comunicaciones"/>
    <n v="1"/>
    <s v="Se buscará la información en las diferentes áreas de la UAECOB, con el fin de diseñar en Illustratos el periódico virtual, el cual después de ser aprobado por el líder de comunicaciones, será emitido vía e-mail a la UAECOB. Para este trimestre se tiene como meta 12 periódicos"/>
    <n v="0.25"/>
    <d v="2020-01-01T00:00:00"/>
    <d v="2020-03-31T00:00:00"/>
    <n v="3.7499999999999999E-2"/>
    <s v="Oficina Asesora Prensa y Comunicaciones"/>
    <m/>
    <m/>
    <m/>
    <n v="0"/>
    <n v="0"/>
  </r>
  <r>
    <s v="7. Gobierno Legítimo, fortalecimiento Local y eficiencia"/>
    <s v="71. Incrementar a un 90% la sostenibilidad del SIG en el Gobierno Distrital"/>
    <s v="4. Fortalecer la capacidad de gestión y desarrollo institucional e interinstitucional, para consolidar la modernización de la UAECOB y llevarla a la excelencia"/>
    <s v="Gestión de las Comunicaciones"/>
    <x v="4"/>
    <s v="1. Dirección"/>
    <m/>
    <m/>
    <n v="0.15"/>
    <m/>
    <m/>
    <m/>
    <s v="Oficina Asesora Prensa y Comunicaciones"/>
    <n v="2"/>
    <s v="Se buscará la información en las diferentes áreas de la UAECOB, con el fin de diseñar en Illustratos el periódico virtual, el cual después de ser aprobado por el líder de comunicaciones, será emitido vía e-mail a la UAECOB. Para este trimestre se tiene como meta 13 periódicos"/>
    <n v="0.25"/>
    <d v="2020-04-01T00:00:00"/>
    <d v="2020-06-30T00:00:00"/>
    <n v="3.7499999999999999E-2"/>
    <s v="Oficina Asesora Prensa y Comunicaciones"/>
    <m/>
    <m/>
    <m/>
    <n v="0"/>
    <n v="0"/>
  </r>
  <r>
    <s v="7. Gobierno Legítimo, fortalecimiento Local y eficiencia"/>
    <s v="71. Incrementar a un 90% la sostenibilidad del SIG en el Gobierno Distrital"/>
    <s v="4. Fortalecer la capacidad de gestión y desarrollo institucional e interinstitucional, para consolidar la modernización de la UAECOB y llevarla a la excelencia"/>
    <s v="Gestión de las Comunicaciones"/>
    <x v="4"/>
    <s v="1. Dirección"/>
    <m/>
    <m/>
    <n v="0.15"/>
    <m/>
    <m/>
    <m/>
    <s v="Oficina Asesora Prensa y Comunicaciones"/>
    <n v="3"/>
    <s v="Se buscará la información en las diferentes áreas de la UAECOB, con el fin de diseñar en Illustratos el periódico virtual, el cual después de ser aprobado por el líder de comunicaciones, será emitido vía e-mail a la UAECOB. Para este trimestre se tiene como meta 13 periódicos"/>
    <n v="0.25"/>
    <d v="2020-07-01T00:00:00"/>
    <d v="2020-09-30T00:00:00"/>
    <n v="3.7499999999999999E-2"/>
    <s v="Oficina Asesora Prensa y Comunicaciones"/>
    <m/>
    <m/>
    <m/>
    <n v="0"/>
    <n v="0"/>
  </r>
  <r>
    <s v="7. Gobierno Legítimo, fortalecimiento Local y eficiencia"/>
    <s v="71. Incrementar a un 90% la sostenibilidad del SIG en el Gobierno Distrital"/>
    <s v="4. Fortalecer la capacidad de gestión y desarrollo institucional e interinstitucional, para consolidar la modernización de la UAECOB y llevarla a la excelencia"/>
    <s v="Gestión de las Comunicaciones"/>
    <x v="4"/>
    <s v="1. Dirección"/>
    <m/>
    <m/>
    <n v="0.15"/>
    <m/>
    <m/>
    <m/>
    <s v="Oficina Asesora Prensa y Comunicaciones"/>
    <n v="4"/>
    <s v="Se buscará la información en las diferentes áreas de la UAECOB, con el fin de diseñar en Illustratos el periódico virtual, el cual después de ser aprobado por el líder de comunicaciones, será emitido vía e-mail a la UAECOB. Para este trimestre se tiene como meta 12 periódicos"/>
    <n v="0.25"/>
    <d v="2020-10-01T00:00:00"/>
    <d v="2020-12-31T00:00:00"/>
    <n v="3.7499999999999999E-2"/>
    <s v="Oficina Asesora Prensa y Comunicaciones"/>
    <m/>
    <m/>
    <m/>
    <n v="0"/>
    <n v="0"/>
  </r>
  <r>
    <s v="7. Gobierno Legítimo, fortalecimiento Local y eficiencia"/>
    <s v="71. Incrementar a un 90% la sostenibilidad del SIG en el Gobierno Distrital"/>
    <s v="4. Fortalecer la capacidad de gestión y desarrollo institucional e interinstitucional, para consolidar la modernización de la UAECOB y llevarla a la excelencia"/>
    <s v="Gestión de las Comunicaciones"/>
    <x v="4"/>
    <s v="1. Dirección"/>
    <n v="4"/>
    <s v="Reportaje: Bomberos en acción"/>
    <n v="0.2"/>
    <n v="50"/>
    <s v="Video enviado a través de Redes Sociales y publicado en los noticieros de cada semana de la UAECOB"/>
    <s v="50 Videos enviado a través de Redes Sociales y publicado en los noticieros de cada semana de la UAECOB. De esta forma se mostrará a la comunidad la labor que realizan los Bomberos en materia de atención de incidentes"/>
    <s v="Oficina Asesora Prensa y Comunicaciones"/>
    <n v="1"/>
    <s v="Semanalmente se visitarán las estaciones de Bomberos para poder acompañarlos en las emergencias que surjan. Luego se editarán para ser emitidos en el noticiero. Pare este trimestre se tiene una meta de 12 crónicas"/>
    <n v="0.25"/>
    <d v="2020-01-01T00:00:00"/>
    <d v="2020-03-31T00:00:00"/>
    <n v="0.05"/>
    <s v="Oficina Asesora Prensa y Comunicaciones"/>
    <m/>
    <m/>
    <m/>
    <n v="0"/>
    <n v="0"/>
  </r>
  <r>
    <s v="7. Gobierno Legítimo, fortalecimiento Local y eficiencia"/>
    <s v="71. Incrementar a un 90% la sostenibilidad del SIG en el Gobierno Distrital"/>
    <s v="4. Fortalecer la capacidad de gestión y desarrollo institucional e interinstitucional, para consolidar la modernización de la UAECOB y llevarla a la excelencia"/>
    <s v="Gestión de las Comunicaciones"/>
    <x v="4"/>
    <s v="1. Dirección"/>
    <m/>
    <m/>
    <n v="0.2"/>
    <m/>
    <m/>
    <m/>
    <s v="Oficina Asesora Prensa y Comunicaciones"/>
    <n v="2"/>
    <s v="Semanalmente se visitarán las estaciones de Bomberos para poder acompañarlos en las emergencias que surjan. Luego se editarán para ser emitidos en el noticiero. Pare este trimestre se tiene una meta de 13 crónicas"/>
    <n v="0.25"/>
    <d v="2020-04-01T00:00:00"/>
    <d v="2020-06-30T00:00:00"/>
    <n v="0.05"/>
    <s v="Oficina Asesora Prensa y Comunicaciones"/>
    <m/>
    <m/>
    <m/>
    <n v="0"/>
    <n v="0"/>
  </r>
  <r>
    <s v="7. Gobierno Legítimo, fortalecimiento Local y eficiencia"/>
    <s v="71. Incrementar a un 90% la sostenibilidad del SIG en el Gobierno Distrital"/>
    <s v="4. Fortalecer la capacidad de gestión y desarrollo institucional e interinstitucional, para consolidar la modernización de la UAECOB y llevarla a la excelencia"/>
    <s v="Gestión de las Comunicaciones"/>
    <x v="4"/>
    <s v="1. Dirección"/>
    <m/>
    <m/>
    <n v="0.2"/>
    <m/>
    <m/>
    <m/>
    <s v="Oficina Asesora Prensa y Comunicaciones"/>
    <n v="3"/>
    <s v="Semanalmente se visitarán las estaciones de Bomberos para poder acompañarlos en las emergencias que surjan. Luego se editarán para ser emitidos en el noticiero. Pare este trimestre se tiene una meta de 13 crónicas"/>
    <n v="0.25"/>
    <d v="2020-07-01T00:00:00"/>
    <d v="2020-09-30T00:00:00"/>
    <n v="0.05"/>
    <s v="Oficina Asesora Prensa y Comunicaciones"/>
    <m/>
    <m/>
    <m/>
    <n v="0"/>
    <n v="0"/>
  </r>
  <r>
    <s v="7. Gobierno Legítimo, fortalecimiento Local y eficiencia"/>
    <s v="71. Incrementar a un 90% la sostenibilidad del SIG en el Gobierno Distrital"/>
    <s v="4. Fortalecer la capacidad de gestión y desarrollo institucional e interinstitucional, para consolidar la modernización de la UAECOB y llevarla a la excelencia"/>
    <s v="Gestión de las Comunicaciones"/>
    <x v="4"/>
    <s v="1. Dirección"/>
    <m/>
    <m/>
    <n v="0.2"/>
    <m/>
    <m/>
    <m/>
    <s v="Oficina Asesora Prensa y Comunicaciones"/>
    <n v="4"/>
    <s v="Semanalmente se visitarán las estaciones de Bomberos para poder acompañarlos en las emergencias que surjan. Luego se editarán para ser emitidos en el noticiero. Pare este trimestre se tiene una meta de 12 crónicas"/>
    <n v="0.25"/>
    <d v="2020-10-01T00:00:00"/>
    <d v="2020-12-31T00:00:00"/>
    <n v="0.05"/>
    <s v="Oficina Asesora Prensa y Comunicaciones"/>
    <m/>
    <m/>
    <m/>
    <n v="0"/>
    <n v="0"/>
  </r>
  <r>
    <s v="7. Gobierno Legítimo, fortalecimiento Local y eficiencia"/>
    <s v="71. Incrementar a un 90% la sostenibilidad del SIG en el Gobierno Distrital"/>
    <s v="4. Fortalecer la capacidad de gestión y desarrollo institucional e interinstitucional, para consolidar la modernización de la UAECOB y llevarla a la excelencia"/>
    <s v="Gestión de las Comunicaciones"/>
    <x v="4"/>
    <s v="1. Dirección"/>
    <n v="5"/>
    <s v="La foto de la semana"/>
    <n v="0.1"/>
    <n v="50"/>
    <s v="Foto diagramada publicada en redes sociales"/>
    <s v="50 Fotos diagramada publicada en redes sociales. A través de una fotografía mostrar el incidente o hecho que haya sido relevante durante la semana y que por sí misma genere impacto visual"/>
    <s v="Oficina Asesora Prensa y Comunicaciones"/>
    <n v="1"/>
    <s v="Semanalmente en los acompañamientos a las emergencias que surjan en las visitas a las estaciones, se tomarán fotografías para determinar cual puede ser la más impactante y luego en illustrator se editará, con el fin de ponerle una leyenda del incidente, para finalmente ser emitida en redes sociales. Para este trimestre se tiene como meta 12 publicaciones"/>
    <n v="0.25"/>
    <d v="2020-01-01T00:00:00"/>
    <d v="2020-03-31T00:00:00"/>
    <n v="2.5000000000000001E-2"/>
    <s v="Oficina Asesora Prensa y Comunicaciones"/>
    <m/>
    <m/>
    <m/>
    <n v="0"/>
    <n v="0"/>
  </r>
  <r>
    <s v="7. Gobierno Legítimo, fortalecimiento Local y eficiencia"/>
    <s v="71. Incrementar a un 90% la sostenibilidad del SIG en el Gobierno Distrital"/>
    <s v="4. Fortalecer la capacidad de gestión y desarrollo institucional e interinstitucional, para consolidar la modernización de la UAECOB y llevarla a la excelencia"/>
    <s v="Gestión de las Comunicaciones"/>
    <x v="4"/>
    <s v="1. Dirección"/>
    <m/>
    <m/>
    <n v="0.1"/>
    <m/>
    <m/>
    <m/>
    <s v="Oficina Asesora Prensa y Comunicaciones"/>
    <n v="2"/>
    <s v="Semanalmente en los acompañamientos a las emergencias que surjan en las visitas a las estaciones, se tomarán fotografías para determinar cual puede ser la más impactante y luego en illustrator se editará, con el fin de ponerle una leyenda del incidente, para finalmente ser emitida en redes sociales. Para este trimestre se tiene como meta 13 publicaciones"/>
    <n v="0.25"/>
    <d v="2020-04-01T00:00:00"/>
    <d v="2020-06-30T00:00:00"/>
    <n v="2.5000000000000001E-2"/>
    <s v="Oficina Asesora Prensa y Comunicaciones"/>
    <m/>
    <m/>
    <m/>
    <n v="0"/>
    <n v="0"/>
  </r>
  <r>
    <s v="7. Gobierno Legítimo, fortalecimiento Local y eficiencia"/>
    <s v="71. Incrementar a un 90% la sostenibilidad del SIG en el Gobierno Distrital"/>
    <s v="4. Fortalecer la capacidad de gestión y desarrollo institucional e interinstitucional, para consolidar la modernización de la UAECOB y llevarla a la excelencia"/>
    <s v="Gestión de las Comunicaciones"/>
    <x v="4"/>
    <s v="1. Dirección"/>
    <m/>
    <m/>
    <n v="0.1"/>
    <m/>
    <m/>
    <m/>
    <s v="Oficina Asesora Prensa y Comunicaciones"/>
    <n v="3"/>
    <s v="Semanalmente en los acompañamientos a las emergencias que surjan en las visitas a las estaciones, se tomarán fotografías para determinar cual puede ser la más impactante y luego en illustrator se editará, con el fin de ponerle una leyenda del incidente, para finalmente ser emitida en redes sociales. Para este trimestre se tiene como meta 13 publicaciones"/>
    <n v="0.25"/>
    <d v="2020-07-01T00:00:00"/>
    <d v="2020-09-30T00:00:00"/>
    <n v="2.5000000000000001E-2"/>
    <s v="Oficina Asesora Prensa y Comunicaciones"/>
    <m/>
    <m/>
    <m/>
    <n v="0"/>
    <n v="0"/>
  </r>
  <r>
    <s v="7. Gobierno Legítimo, fortalecimiento Local y eficiencia"/>
    <s v="71. Incrementar a un 90% la sostenibilidad del SIG en el Gobierno Distrital"/>
    <s v="4. Fortalecer la capacidad de gestión y desarrollo institucional e interinstitucional, para consolidar la modernización de la UAECOB y llevarla a la excelencia"/>
    <s v="Gestión de las Comunicaciones"/>
    <x v="4"/>
    <s v="1. Dirección"/>
    <m/>
    <m/>
    <n v="0.1"/>
    <m/>
    <m/>
    <m/>
    <s v="Oficina Asesora Prensa y Comunicaciones"/>
    <n v="4"/>
    <s v="Semanalmente en los acompañamientos a las emergencias que surjan en las visitas a las estaciones, se tomarán fotografías para determinar cual puede ser la más impactante y luego en illustrator se editará, con el fin de ponerle una leyenda del incidente, para finalmente ser emitida en redes sociales. Para este trimestre se tiene como meta 12 publicaciones"/>
    <n v="0.25"/>
    <d v="2020-10-01T00:00:00"/>
    <d v="2020-12-31T00:00:00"/>
    <n v="2.5000000000000001E-2"/>
    <s v="Oficina Asesora Prensa y Comunicaciones"/>
    <m/>
    <m/>
    <m/>
    <n v="0"/>
    <n v="0"/>
  </r>
  <r>
    <s v="7. Gobierno Legítimo, fortalecimiento Local y eficiencia"/>
    <s v="71. Incrementar a un 90% la sostenibilidad del SIG en el Gobierno Distrital"/>
    <s v="4. Fortalecer la capacidad de gestión y desarrollo institucional e interinstitucional, para consolidar la modernización de la UAECOB y llevarla a la excelencia"/>
    <s v="Gestión de las Comunicaciones"/>
    <x v="4"/>
    <s v="1. Dirección"/>
    <n v="6"/>
    <s v="Crónica: Historias en Bomberos Bogotá"/>
    <n v="0.15"/>
    <n v="50"/>
    <s v="Video enviado a través de Redes Sociales y publicado en los noticieros de cada semana de la UAECOB"/>
    <s v="50 Video. Contar a través de videos las historias que suceden en las estaciones o a los bomberos y que son dignas de contar"/>
    <s v="Oficina Asesora Prensa y Comunicaciones"/>
    <n v="1"/>
    <s v="Se coordinarán con los distintos bomberos, historias que sean de interés general y que por medio de contarlas se pueda dar a conocer la misionalidad y la parte humana de los bomberos, se grabará en cada estación una crónica, se editará y luego será emitida en redes sociales. Para este trimestre se tiene contemplado hacer 12 crónicas"/>
    <n v="0.25"/>
    <d v="2020-01-01T00:00:00"/>
    <d v="2020-03-31T00:00:00"/>
    <n v="3.7499999999999999E-2"/>
    <s v="Oficina Asesora Prensa y Comunicaciones"/>
    <m/>
    <m/>
    <m/>
    <n v="0"/>
    <n v="0"/>
  </r>
  <r>
    <s v="7. Gobierno Legítimo, fortalecimiento Local y eficiencia"/>
    <s v="71. Incrementar a un 90% la sostenibilidad del SIG en el Gobierno Distrital"/>
    <s v="4. Fortalecer la capacidad de gestión y desarrollo institucional e interinstitucional, para consolidar la modernización de la UAECOB y llevarla a la excelencia"/>
    <s v="Gestión de las Comunicaciones"/>
    <x v="4"/>
    <s v="1. Dirección"/>
    <m/>
    <m/>
    <n v="0.15"/>
    <m/>
    <m/>
    <m/>
    <s v="Oficina Asesora Prensa y Comunicaciones"/>
    <n v="2"/>
    <s v="Se coordinarán con los distintos bomberos, historias que sean de interés general y que por medio de contarlas se pueda dar a conocer la misionalidad y la parte humana de los bomberos, se grabará en cada estación una crónica, se editará y luego será emitida en redes sociales. Para este trimestre se tiene contemplado hacer 13 crónicas"/>
    <n v="0.25"/>
    <d v="2020-04-01T00:00:00"/>
    <d v="2020-06-30T00:00:00"/>
    <n v="3.7499999999999999E-2"/>
    <s v="Oficina Asesora Prensa y Comunicaciones"/>
    <m/>
    <m/>
    <m/>
    <n v="0"/>
    <n v="0"/>
  </r>
  <r>
    <s v="7. Gobierno Legítimo, fortalecimiento Local y eficiencia"/>
    <s v="71. Incrementar a un 90% la sostenibilidad del SIG en el Gobierno Distrital"/>
    <s v="4. Fortalecer la capacidad de gestión y desarrollo institucional e interinstitucional, para consolidar la modernización de la UAECOB y llevarla a la excelencia"/>
    <s v="Gestión de las Comunicaciones"/>
    <x v="4"/>
    <s v="1. Dirección"/>
    <m/>
    <m/>
    <n v="0.15"/>
    <m/>
    <m/>
    <m/>
    <s v="Oficina Asesora Prensa y Comunicaciones"/>
    <n v="3"/>
    <s v="Se coordinarán con los distintos bomberos, historias que sean de interés general y que por medio de contarlas se pueda dar a conocer la misionalidad y la parte humana de los bomberos, se grabará en cada estación una crónica, se editará y luego será emitida en redes sociales. Para este trimestre se tiene contemplado hacer 13 crónicas"/>
    <n v="0.25"/>
    <d v="2020-07-01T00:00:00"/>
    <d v="2020-09-30T00:00:00"/>
    <n v="3.7499999999999999E-2"/>
    <s v="Oficina Asesora Prensa y Comunicaciones"/>
    <m/>
    <m/>
    <m/>
    <n v="0"/>
    <n v="0"/>
  </r>
  <r>
    <s v="7. Gobierno Legítimo, fortalecimiento Local y eficiencia"/>
    <s v="71. Incrementar a un 90% la sostenibilidad del SIG en el Gobierno Distrital"/>
    <s v="4. Fortalecer la capacidad de gestión y desarrollo institucional e interinstitucional, para consolidar la modernización de la UAECOB y llevarla a la excelencia"/>
    <s v="Gestión de las Comunicaciones"/>
    <x v="4"/>
    <s v="1. Dirección"/>
    <m/>
    <m/>
    <n v="0.15"/>
    <m/>
    <m/>
    <m/>
    <s v="Oficina Asesora Prensa y Comunicaciones"/>
    <n v="4"/>
    <s v="Se coordinarán con los distintos bomberos, historias que sean de interés general y que por medio de contarlas se pueda dar a conocer la misionalidad y la parte humana de los bomberos, se grabará en cada estación una crónica, se editará y luego será emitida en redes sociales. Para este trimestre se tiene contemplado hacer 12 crónicas"/>
    <n v="0.25"/>
    <d v="2020-10-01T00:00:00"/>
    <d v="2020-12-31T00:00:00"/>
    <n v="3.7499999999999999E-2"/>
    <s v="Oficina Asesora Prensa y Comunicaciones"/>
    <m/>
    <m/>
    <m/>
    <n v="0"/>
    <n v="0"/>
  </r>
  <r>
    <s v="7. Gobierno Legítimo, fortalecimiento Local y eficiencia"/>
    <s v="71. Incrementar a un 90% la sostenibilidad del SIG en el Gobierno Distrital"/>
    <s v="4. Fortalecer la capacidad de gestión y desarrollo institucional e interinstitucional, para consolidar la modernización de la UAECOB y llevarla a la excelencia"/>
    <s v="Gestión de las Comunicaciones"/>
    <x v="4"/>
    <s v="3. Oficina Asesora de Planeación"/>
    <n v="7"/>
    <s v="Identificar y gestionar a través de cooperación técnica dos transferencias de conocimiento con el fin de fortalecer  procedimientos actuales de la Entidad "/>
    <m/>
    <n v="2"/>
    <s v="Pdf."/>
    <s v="Identificar dos necesidades de transferencia de conocimiento, con el fin de fortalecer  procedimientos actuales de la Entidad. Estas transferencias de conocimientos se podrá realizar a través de un intercambio de experiencias usando los canales de cooperación internacional y la articulación interinstitucional local"/>
    <s v="Grupo Cooperación Internacional y Alianzas Estratégicas"/>
    <n v="1"/>
    <s v="Identificar y sistematizar una necesidades de transferencia de conocimiento, posibles cooperantes y equipo de trabajo "/>
    <n v="0.3"/>
    <d v="2020-02-01T00:00:00"/>
    <d v="2020-04-30T00:00:00"/>
    <n v="0"/>
    <s v="Grupo Cooperación Internacional y Alianzas Estratégicas"/>
    <m/>
    <m/>
    <m/>
    <m/>
    <m/>
  </r>
  <r>
    <m/>
    <m/>
    <m/>
    <s v="Gestión de las Comunicaciones"/>
    <x v="4"/>
    <s v="3. Oficina Asesora de Planeación"/>
    <m/>
    <m/>
    <m/>
    <m/>
    <m/>
    <m/>
    <s v="Grupo Cooperación Internacional y Alianzas Estratégicas"/>
    <n v="2"/>
    <s v="Gestionar el enlace y canal formal de cooperación"/>
    <n v="0.2"/>
    <d v="2020-04-30T00:00:00"/>
    <d v="2020-05-31T00:00:00"/>
    <n v="0"/>
    <s v="Grupo Cooperación Internacional y Alianzas Estratégicas"/>
    <m/>
    <m/>
    <m/>
    <m/>
    <m/>
  </r>
  <r>
    <m/>
    <m/>
    <m/>
    <s v="Gestión de las Comunicaciones"/>
    <x v="4"/>
    <s v="3. Oficina Asesora de Planeación"/>
    <m/>
    <m/>
    <m/>
    <m/>
    <m/>
    <m/>
    <s v="Grupo Cooperación Internacional y Alianzas Estratégicas"/>
    <n v="3"/>
    <s v="Coordinar y hacer seguimiento a mesas de trabajo para ejecutar la transferencia de conocimiento"/>
    <n v="0.4"/>
    <d v="2020-06-01T00:00:00"/>
    <d v="2020-08-30T00:00:00"/>
    <n v="0"/>
    <s v="Grupo Cooperación Internacional y Alianzas Estratégicas"/>
    <m/>
    <m/>
    <m/>
    <m/>
    <m/>
  </r>
  <r>
    <m/>
    <m/>
    <m/>
    <s v="Gestión de las Comunicaciones"/>
    <x v="4"/>
    <s v="3. Oficina Asesora de Planeación"/>
    <m/>
    <m/>
    <m/>
    <m/>
    <m/>
    <m/>
    <s v="Grupo Cooperación Internacional y Alianzas Estratégicas"/>
    <n v="4"/>
    <s v="Informe de la transferencia de conocimiento"/>
    <n v="0.1"/>
    <d v="2020-09-01T00:00:00"/>
    <d v="2020-09-30T00:00:00"/>
    <n v="0"/>
    <s v="Grupo Cooperación Internacional y Alianzas Estratégicas"/>
    <m/>
    <m/>
    <m/>
    <m/>
    <m/>
  </r>
  <r>
    <m/>
    <m/>
    <m/>
    <s v="Gestión de las Comunicaciones"/>
    <x v="4"/>
    <s v="3. Oficina Asesora de Planeación"/>
    <m/>
    <m/>
    <m/>
    <m/>
    <m/>
    <m/>
    <s v="Grupo Cooperación Internacional y Alianzas Estratégicas"/>
    <n v="5"/>
    <s v="Identificar y sistematizar una necesidades de transferencia de conocimiento a nivel local, posibles cooperantes y equipo de trabajo "/>
    <n v="0.3"/>
    <d v="2020-02-01T00:00:00"/>
    <d v="2020-04-30T00:00:00"/>
    <n v="0"/>
    <s v="Grupo Cooperación Internacional y Alianzas Estratégicas"/>
    <m/>
    <m/>
    <m/>
    <m/>
    <m/>
  </r>
  <r>
    <m/>
    <m/>
    <m/>
    <s v="Gestión de las Comunicaciones"/>
    <x v="4"/>
    <s v="3. Oficina Asesora de Planeación"/>
    <m/>
    <m/>
    <m/>
    <m/>
    <m/>
    <m/>
    <s v="Grupo Cooperación Internacional y Alianzas Estratégicas"/>
    <n v="6"/>
    <s v="Gestionar el enlace y canal formal de cooperación"/>
    <n v="0.2"/>
    <d v="2020-04-30T00:00:00"/>
    <d v="2020-05-31T00:00:00"/>
    <n v="0"/>
    <s v="Grupo Cooperación Internacional y Alianzas Estratégicas"/>
    <m/>
    <m/>
    <m/>
    <m/>
    <m/>
  </r>
  <r>
    <m/>
    <m/>
    <m/>
    <s v="Gestión de las Comunicaciones"/>
    <x v="4"/>
    <s v="3. Oficina Asesora de Planeación"/>
    <m/>
    <m/>
    <m/>
    <m/>
    <m/>
    <m/>
    <s v="Grupo Cooperación Internacional y Alianzas Estratégicas"/>
    <n v="7"/>
    <s v="Coordinar y hacer seguimiento a mesas de trabajo para ejecutar la transferencia de conocimiento"/>
    <n v="0.4"/>
    <d v="2020-06-01T00:00:00"/>
    <d v="2020-08-30T00:00:00"/>
    <n v="0"/>
    <s v="Grupo Cooperación Internacional y Alianzas Estratégicas"/>
    <m/>
    <m/>
    <m/>
    <m/>
    <m/>
  </r>
  <r>
    <m/>
    <m/>
    <m/>
    <s v="Gestión de las Comunicaciones"/>
    <x v="4"/>
    <s v="3. Oficina Asesora de Planeación"/>
    <m/>
    <m/>
    <m/>
    <m/>
    <m/>
    <m/>
    <s v="Grupo Cooperación Internacional y Alianzas Estratégicas"/>
    <n v="8"/>
    <s v="Informe de la transferencia de conocimiento"/>
    <n v="0.1"/>
    <d v="2020-09-01T00:00:00"/>
    <d v="2020-09-30T00:00:00"/>
    <n v="0"/>
    <s v="Grupo Cooperación Internacional y Alianzas Estratégicas"/>
    <m/>
    <m/>
    <m/>
    <m/>
    <m/>
  </r>
  <r>
    <s v="7. Gobierno Legítimo, fortalecimiento Local y eficiencia"/>
    <s v="71. Incrementar a un 90% la sostenibilidad del SIG en el Gobierno Distrital"/>
    <s v="4. Fortalecer la capacidad de gestión y desarrollo institucional e interinstitucional, para consolidar la modernización de la UAECOB y llevarla a la excelencia"/>
    <s v="Gestión de las Comunicaciones"/>
    <x v="4"/>
    <s v="3. Oficina Asesora de Planeación"/>
    <n v="8"/>
    <s v="Jornadas de articulación con la Academia"/>
    <m/>
    <n v="2"/>
    <s v="Pdf."/>
    <s v="Se realizarán en el año 2 actividades de articulación con la Academia, donde se promueve la interlocución con universidades e instituciones de educación superior y técnica sobre temas de interés relacionados con las actividades bomberiles"/>
    <s v="Grupo Cooperación Internacional y Alianzas Estratégicas"/>
    <n v="1"/>
    <s v="Realizar una actividad de articulación con la academia correspondientes al 1er semestre, gestionando la participación de al menos una institución, seleccionando el tema y realizar convocatoria."/>
    <n v="0.5"/>
    <d v="2019-01-01T00:00:00"/>
    <d v="2019-05-30T00:00:00"/>
    <n v="0"/>
    <s v="Grupo Cooperación Internacional y Alianzas Estratégicas"/>
    <m/>
    <m/>
    <m/>
    <n v="0"/>
    <n v="0"/>
  </r>
  <r>
    <s v="7. Gobierno Legítimo, fortalecimiento Local y eficiencia"/>
    <s v="71. Incrementar a un 90% la sostenibilidad del SIG en el Gobierno Distrital"/>
    <m/>
    <s v="Gestión de las Comunicaciones"/>
    <x v="4"/>
    <s v="3. Oficina Asesora de Planeación"/>
    <m/>
    <m/>
    <m/>
    <m/>
    <m/>
    <m/>
    <s v="Grupo Cooperación Internacional y Alianzas Estratégicas"/>
    <n v="2"/>
    <s v="Realizar una actividad de articulación con la academia correspondientes al 1er trimestre, gestionando la participación de al menos una institución, seleccionando el tema y realizar convocatoria."/>
    <n v="0.5"/>
    <d v="2019-05-01T00:00:00"/>
    <d v="2019-08-30T00:00:00"/>
    <n v="0"/>
    <s v="Grupo Cooperación Internacional y Alianzas Estratégicas"/>
    <m/>
    <m/>
    <m/>
    <n v="0"/>
    <n v="0"/>
  </r>
  <r>
    <s v="7. Gobierno Legítimo, fortalecimiento Local y eficiencia"/>
    <s v="71. Incrementar a un 90% la sostenibilidad del SIG en el Gobierno Distrital"/>
    <s v="4. Fortalecer la capacidad de gestión y desarrollo institucional e interinstitucional, para consolidar la modernización de la UAECOB y llevarla a la excelencia"/>
    <s v="Gestión de las Comunicaciones"/>
    <x v="4"/>
    <s v="3. Oficina Asesora de Planeación"/>
    <n v="9"/>
    <s v="Actualización del modelo de caracterización del relacionamiento de la UAECOB con sus grupos de interés"/>
    <m/>
    <n v="1"/>
    <s v="Pdf."/>
    <s v="Se entregará el modelo actualizado que describa los elementos fundamentales bajo los cuales se desarrolla la articulación de la UAECOB con sus aliados estratégicos"/>
    <s v="Grupo Cooperación Internacional y Alianzas Estratégicas"/>
    <n v="1"/>
    <s v="Actualización Grupos de Interés de la UAECOB"/>
    <n v="0.25"/>
    <d v="2020-02-01T00:00:00"/>
    <d v="2020-03-31T00:00:00"/>
    <n v="0"/>
    <s v="Grupo Cooperación Internacional y Alianzas Estratégicas"/>
    <m/>
    <m/>
    <m/>
    <n v="0"/>
    <n v="0"/>
  </r>
  <r>
    <s v="7. Gobierno Legítimo, fortalecimiento Local y eficiencia"/>
    <s v="71. Incrementar a un 90% la sostenibilidad del SIG en el Gobierno Distrital"/>
    <m/>
    <s v="Gestión de las Comunicaciones"/>
    <x v="4"/>
    <s v="3. Oficina Asesora de Planeación"/>
    <m/>
    <m/>
    <m/>
    <m/>
    <m/>
    <m/>
    <s v="Grupo Cooperación Internacional y Alianzas Estratégicas"/>
    <n v="2"/>
    <s v="Atualización la estrategia de cooperación de la UAECOB deacuerdo al nuevo contexto interno y externo de la entidad"/>
    <n v="0.35"/>
    <d v="2020-04-01T00:00:00"/>
    <d v="2020-05-31T00:00:00"/>
    <n v="0"/>
    <s v="Grupo Cooperación Internacional y Alianzas Estratégicas"/>
    <m/>
    <m/>
    <m/>
    <n v="0"/>
    <n v="0"/>
  </r>
  <r>
    <s v="7. Gobierno Legítimo, fortalecimiento Local y eficiencia"/>
    <s v="71. Incrementar a un 90% la sostenibilidad del SIG en el Gobierno Distrital"/>
    <m/>
    <s v="Gestión de las Comunicaciones"/>
    <x v="4"/>
    <s v="3. Oficina Asesora de Planeación"/>
    <m/>
    <m/>
    <m/>
    <m/>
    <m/>
    <m/>
    <s v="Grupo Cooperación Internacional y Alianzas Estratégicas"/>
    <n v="3"/>
    <s v="Actualización del  diseño del modelo "/>
    <n v="0.25"/>
    <d v="2019-06-01T00:00:00"/>
    <d v="2020-07-31T00:00:00"/>
    <n v="0"/>
    <s v="Grupo Cooperación Internacional y Alianzas Estratégicas"/>
    <m/>
    <m/>
    <m/>
    <n v="0"/>
    <n v="0"/>
  </r>
  <r>
    <s v="7. Gobierno Legítimo, fortalecimiento Local y eficiencia"/>
    <s v="71. Incrementar a un 90% la sostenibilidad del SIG en el Gobierno Distrital"/>
    <m/>
    <s v="Gestión de las Comunicaciones"/>
    <x v="4"/>
    <s v="3. Oficina Asesora de Planeación"/>
    <m/>
    <m/>
    <m/>
    <m/>
    <m/>
    <m/>
    <s v="Grupo Cooperación Internacional y Alianzas Estratégicas"/>
    <n v="4"/>
    <s v="Solicitud de publicación y socialización del modelo"/>
    <n v="0.15"/>
    <d v="2019-08-01T00:00:00"/>
    <d v="2020-08-30T00:00:00"/>
    <n v="0"/>
    <s v="Grupo Cooperación Internacional y Alianzas Estratégicas"/>
    <m/>
    <m/>
    <m/>
    <n v="0"/>
    <n v="0"/>
  </r>
  <r>
    <s v="7. Gobierno Legítimo, fortalecimiento Local y eficiencia"/>
    <s v="71. Incrementar a un 90% la sostenibilidad del SIG en el Gobierno Distrital"/>
    <s v="4. Fortalecer la capacidad de gestión y desarrollo institucional e interinstitucional, para consolidar la modernización de la UAECOB y llevarla a la excelencia"/>
    <s v="Gestión de Servicio a la Ciudadania"/>
    <x v="5"/>
    <s v="8. Subdirección de Gestión Corporativa"/>
    <n v="1"/>
    <s v="Realizar socializaciones comunicativas a los servidores públicos y/o contratistas del Edificio comando, sobre la  GUÍA DE LENGUAJE CLARO E INCLUYENTE DEL_x000a_DISTRITO CAPITAL para generar importancia de las respuestas frente a la  coherencia de los requerimientos ciudadanos "/>
    <n v="6.25E-2"/>
    <n v="4"/>
    <s v="Socializaciones"/>
    <s v="En el año se realizarán 4 publicaciones trimestrales, socializacion sobre la  GUÍA DE LENGUAJE CLARO E INCLUYENTE DEL_x000a_DISTRITO CAPITAL al personal de la UAECOB."/>
    <s v="Servicio a la Ciudadanía - Cesar Augusto Zea Arevalo"/>
    <n v="1"/>
    <s v="Publicación de la socialización sobre la función del defensor del ciudadano Trimestral"/>
    <n v="0.25"/>
    <d v="2020-01-02T00:00:00"/>
    <d v="2020-03-30T00:00:00"/>
    <n v="1.5625E-2"/>
    <s v="Servicio a la Ciudadanía - Cesar Augusto Zea Arevalo"/>
    <m/>
    <m/>
    <m/>
    <n v="0"/>
    <n v="0"/>
  </r>
  <r>
    <s v="7. Gobierno Legítimo, fortalecimiento Local y eficiencia"/>
    <s v="71. Incrementar a un 90% la sostenibilidad del SIG en el Gobierno Distrital"/>
    <m/>
    <s v="Gestión de Servicio a la Ciudadania"/>
    <x v="5"/>
    <s v="8. Subdirección de Gestión Corporativa"/>
    <m/>
    <m/>
    <n v="6.25E-2"/>
    <m/>
    <m/>
    <m/>
    <s v="Servicio a la Ciudadanía - Cesar Augusto Zea Arevalo"/>
    <n v="2"/>
    <s v="Publicación de la socialización sobre la función del defensor del ciudadano Trimestral"/>
    <n v="0.25"/>
    <d v="2020-04-02T00:00:00"/>
    <d v="2020-06-30T00:00:00"/>
    <n v="1.5625E-2"/>
    <s v="Servicio a la Ciudadanía - Cesar Augusto Zea Arevalo"/>
    <m/>
    <m/>
    <m/>
    <n v="0"/>
    <n v="0"/>
  </r>
  <r>
    <s v="7. Gobierno Legítimo, fortalecimiento Local y eficiencia"/>
    <s v="71. Incrementar a un 90% la sostenibilidad del SIG en el Gobierno Distrital"/>
    <m/>
    <s v="Gestión de Servicio a la Ciudadania"/>
    <x v="5"/>
    <s v="8. Subdirección de Gestión Corporativa"/>
    <m/>
    <m/>
    <n v="6.25E-2"/>
    <m/>
    <m/>
    <m/>
    <s v="Servicio a la Ciudadanía - Cesar Augusto Zea Arevalo"/>
    <n v="3"/>
    <s v="Publicación de la socialización sobre la función del defensor del ciudadano Trimestral"/>
    <n v="0.25"/>
    <d v="2020-07-02T00:00:00"/>
    <d v="2020-09-30T00:00:00"/>
    <n v="1.5625E-2"/>
    <s v="Servicio a la Ciudadanía - Cesar Augusto Zea Arevalo"/>
    <m/>
    <m/>
    <m/>
    <n v="0"/>
    <n v="0"/>
  </r>
  <r>
    <s v="7. Gobierno Legítimo, fortalecimiento Local y eficiencia"/>
    <s v="71. Incrementar a un 90% la sostenibilidad del SIG en el Gobierno Distrital"/>
    <m/>
    <s v="Gestión de Servicio a la Ciudadania"/>
    <x v="5"/>
    <s v="8. Subdirección de Gestión Corporativa"/>
    <m/>
    <m/>
    <n v="6.25E-2"/>
    <m/>
    <m/>
    <m/>
    <s v="Servicio a la Ciudadanía - Cesar Augusto Zea Arevalo"/>
    <n v="4"/>
    <s v="Publicación de la socialización sobre la función del defensor del ciudadano Trimestral"/>
    <n v="0.25"/>
    <d v="2020-10-02T00:00:00"/>
    <d v="2020-12-30T00:00:00"/>
    <n v="1.5625E-2"/>
    <s v="Servicio a la Ciudadanía - Cesar Augusto Zea Arevalo"/>
    <m/>
    <m/>
    <m/>
    <n v="0"/>
    <n v="0"/>
  </r>
  <r>
    <s v="7. Gobierno Legítimo, fortalecimiento Local y eficiencia"/>
    <s v="71. Incrementar a un 90% la sostenibilidad del SIG en el Gobierno Distrital"/>
    <s v="4. Fortalecer la capacidad de gestión y desarrollo institucional e interinstitucional, para consolidar la modernización de la UAECOB y llevarla a la excelencia"/>
    <s v="Gestión de Servicio a la Ciudadania"/>
    <x v="5"/>
    <s v="8. Subdirección de Gestión Corporativa"/>
    <n v="2"/>
    <s v="Socializar a los funcionarios de la Línea 195, sobre la información de los trámites y servicios con los que cuenta la UAECOB."/>
    <n v="6.25E-2"/>
    <n v="2"/>
    <s v="Capacitaciones"/>
    <s v="Fortalecimiento del Chat Distrital de la Línea 195, teniendo en cuenta que la Entidad genera información a la ciudadanía a través de este medio"/>
    <s v="Servicio a la Ciudadanía - Cesar Augusto Zea Arevalo"/>
    <n v="1"/>
    <s v="Preparación del material para realización de las socializaciones"/>
    <n v="0.25"/>
    <d v="2020-01-02T00:00:00"/>
    <d v="2020-12-22T00:00:00"/>
    <n v="1.5625E-2"/>
    <s v="Servicio a la Ciudadanía - Cesar Augusto Zea Arevalo"/>
    <m/>
    <m/>
    <m/>
    <n v="0"/>
    <n v="0"/>
  </r>
  <r>
    <s v="7. Gobierno Legítimo, fortalecimiento Local y eficiencia"/>
    <s v="71. Incrementar a un 90% la sostenibilidad del SIG en el Gobierno Distrital"/>
    <m/>
    <s v="Gestión de Servicio a la Ciudadania"/>
    <x v="5"/>
    <s v="8. Subdirección de Gestión Corporativa"/>
    <m/>
    <m/>
    <n v="6.25E-2"/>
    <m/>
    <m/>
    <m/>
    <s v="Servicio a la Ciudadanía - Cesar Augusto Zea Arevalo"/>
    <n v="2"/>
    <s v="Verificación asistencia de los participantes"/>
    <n v="0.25"/>
    <d v="2020-01-02T00:00:00"/>
    <d v="2020-12-22T00:00:00"/>
    <n v="1.5625E-2"/>
    <s v="Servicio a la Ciudadanía - Cesar Augusto Zea Arevalo"/>
    <m/>
    <m/>
    <m/>
    <n v="0"/>
    <n v="0"/>
  </r>
  <r>
    <s v="7. Gobierno Legítimo, fortalecimiento Local y eficiencia"/>
    <s v="71. Incrementar a un 90% la sostenibilidad del SIG en el Gobierno Distrital"/>
    <m/>
    <s v="Gestión de Servicio a la Ciudadania"/>
    <x v="5"/>
    <s v="8. Subdirección de Gestión Corporativa"/>
    <m/>
    <m/>
    <n v="6.25E-2"/>
    <m/>
    <m/>
    <m/>
    <s v="Servicio a la Ciudadanía - Cesar Augusto Zea Arevalo"/>
    <n v="3"/>
    <s v="Resultados de la evaluación de la socialización"/>
    <n v="0.5"/>
    <d v="2020-01-02T00:00:00"/>
    <d v="2020-12-22T00:00:00"/>
    <n v="3.125E-2"/>
    <s v="Servicio a la Ciudadanía - Cesar Augusto Zea Arevalo"/>
    <m/>
    <m/>
    <m/>
    <n v="0"/>
    <n v="0"/>
  </r>
  <r>
    <s v="7. Gobierno Legítimo, fortalecimiento Local y eficiencia"/>
    <s v="71. Incrementar a un 90% la sostenibilidad del SIG en el Gobierno Distrital"/>
    <s v="4. Fortalecer la capacidad de gestión y desarrollo institucional e interinstitucional, para consolidar la modernización de la UAECOB y llevarla a la excelencia"/>
    <s v="Gestión Humana"/>
    <x v="6"/>
    <s v="9. Subdirección de Gestión Humana"/>
    <n v="1"/>
    <s v="Programa de Prevención de accidentes laboraes "/>
    <n v="0.2"/>
    <n v="1"/>
    <s v="Porcentaje"/>
    <s v="Desarrollar e implemntar un programa dfe prevención de accidentes laborales"/>
    <s v="Seguridad y Salud en el Trabajo"/>
    <n v="1"/>
    <s v="Definición del programa de prevención de accidentes laborales"/>
    <n v="0.25"/>
    <d v="2020-01-01T00:00:00"/>
    <d v="2020-03-31T00:00:00"/>
    <n v="0.05"/>
    <s v="Seguridad y Salud en el Trabajo"/>
    <m/>
    <m/>
    <m/>
    <n v="0"/>
    <n v="0"/>
  </r>
  <r>
    <s v="7. Gobierno Legítimo, fortalecimiento Local y eficiencia"/>
    <s v="71. Incrementar a un 90% la sostenibilidad del SIG en el Gobierno Distrital"/>
    <m/>
    <s v="Gestión Humana"/>
    <x v="6"/>
    <s v="9. Subdirección de Gestión Humana"/>
    <m/>
    <m/>
    <n v="0.2"/>
    <m/>
    <m/>
    <m/>
    <s v="Seguridad y Salud en el Trabajo"/>
    <n v="2"/>
    <s v="Implementar un procedimiento para la Gestión Integral de Elementos de Protección Personal"/>
    <n v="0.25"/>
    <d v="2020-04-01T00:00:00"/>
    <d v="2020-06-30T00:00:00"/>
    <n v="0.05"/>
    <s v="Seguridad y Salud en el Trabajo"/>
    <m/>
    <m/>
    <m/>
    <n v="0"/>
    <n v="0"/>
  </r>
  <r>
    <s v="7. Gobierno Legítimo, fortalecimiento Local y eficiencia"/>
    <s v="71. Incrementar a un 90% la sostenibilidad del SIG en el Gobierno Distrital"/>
    <m/>
    <s v="Gestión Humana"/>
    <x v="6"/>
    <s v="9. Subdirección de Gestión Humana"/>
    <m/>
    <m/>
    <n v="0.2"/>
    <m/>
    <m/>
    <m/>
    <s v="Seguridad y Salud en el Trabajo"/>
    <n v="3"/>
    <s v="Estrategia de Sensibilización en prevención de accidentes laborales"/>
    <n v="0.25"/>
    <d v="2020-07-01T00:00:00"/>
    <d v="2020-09-30T00:00:00"/>
    <n v="0.05"/>
    <s v="Seguridad y Salud en el Trabajo"/>
    <m/>
    <m/>
    <m/>
    <n v="0"/>
    <n v="0"/>
  </r>
  <r>
    <s v="7. Gobierno Legítimo, fortalecimiento Local y eficiencia"/>
    <s v="71. Incrementar a un 90% la sostenibilidad del SIG en el Gobierno Distrital"/>
    <m/>
    <s v="Gestión Humana"/>
    <x v="6"/>
    <s v="9. Subdirección de Gestión Humana"/>
    <m/>
    <m/>
    <n v="0.2"/>
    <m/>
    <m/>
    <m/>
    <s v="Seguridad y Salud en el Trabajo"/>
    <n v="4"/>
    <s v="Evaluación del impacto del programa de prevención"/>
    <n v="0.25"/>
    <d v="2020-10-01T00:00:00"/>
    <d v="2020-12-31T00:00:00"/>
    <n v="0.05"/>
    <s v="Seguridad y Salud en el Trabajo"/>
    <m/>
    <m/>
    <m/>
    <n v="0"/>
    <n v="0"/>
  </r>
  <r>
    <s v="3.  Construcción de comunidad y cultura ciudadana"/>
    <s v="115. Crear (1) escuela de formación y capacitación de bomberos"/>
    <s v="4. Fortalecer la capacidad de gestión y desarrollo institucional e interinstitucional, para consolidar la modernización de la UAECOB y llevarla a la excelencia"/>
    <s v="Gestión Humana"/>
    <x v="6"/>
    <s v="9. Subdirección de Gestión Humana"/>
    <n v="2"/>
    <s v="Realizar un programa de capacitación y reentrenamiento para los integrantes nuevos que ingresaron a la entidad "/>
    <n v="0.5"/>
    <n v="1"/>
    <s v="Porcentaje"/>
    <s v="En el año se realizarán 12 publicaciones, en las cuales se destacará la  información más importante realizada durante el mes en curso, para de esta forma mantener actualizado al personal de la UAECOB."/>
    <s v="Lider de Grupo - ACE - SGH"/>
    <n v="1"/>
    <s v="Definir temas y consolidar material de formación"/>
    <n v="0.25"/>
    <d v="2020-01-01T00:00:00"/>
    <d v="2020-03-31T00:00:00"/>
    <n v="0.125"/>
    <s v="Lider de Grupo - ACE - SGH"/>
    <m/>
    <m/>
    <m/>
    <n v="0"/>
    <n v="0"/>
  </r>
  <r>
    <s v="3.  Construcción de comunidad y cultura ciudadana"/>
    <s v="115. Crear (1) escuela de formación y capacitación de bomberos"/>
    <s v="4. Fortalecer la capacidad de gestión y desarrollo institucional e interinstitucional, para consolidar la modernización de la UAECOB y llevarla a la excelencia"/>
    <s v="Gestión Humana"/>
    <x v="6"/>
    <s v="9. Subdirección de Gestión Humana"/>
    <m/>
    <m/>
    <n v="0.5"/>
    <m/>
    <m/>
    <m/>
    <s v="Lider de Grupo - ACE - SGH"/>
    <n v="2"/>
    <s v="Asegurar Logística para los cursos y concertar programación con los responsables del equipo "/>
    <n v="0.25"/>
    <d v="2020-04-01T00:00:00"/>
    <d v="2020-06-30T00:00:00"/>
    <n v="0.125"/>
    <s v="Lider de Grupo - ACE - SGH"/>
    <m/>
    <m/>
    <m/>
    <n v="0"/>
    <n v="0"/>
  </r>
  <r>
    <s v="3.  Construcción de comunidad y cultura ciudadana"/>
    <s v="115. Crear (1) escuela de formación y capacitación de bomberos"/>
    <s v="4. Fortalecer la capacidad de gestión y desarrollo institucional e interinstitucional, para consolidar la modernización de la UAECOB y llevarla a la excelencia"/>
    <s v="Gestión Humana"/>
    <x v="6"/>
    <s v="9. Subdirección de Gestión Humana"/>
    <m/>
    <m/>
    <n v="0.5"/>
    <m/>
    <m/>
    <m/>
    <s v="Lider de Grupo - ACE - SGH"/>
    <n v="3"/>
    <s v="Selección de personal para los Curso"/>
    <n v="0.25"/>
    <d v="2020-07-01T00:00:00"/>
    <d v="2020-09-30T00:00:00"/>
    <n v="0.125"/>
    <s v="Lider de Grupo - ACE - SGH"/>
    <m/>
    <m/>
    <m/>
    <n v="0"/>
    <n v="0"/>
  </r>
  <r>
    <s v="3.  Construcción de comunidad y cultura ciudadana"/>
    <s v="115. Crear (1) escuela de formación y capacitación de bomberos"/>
    <s v="4. Fortalecer la capacidad de gestión y desarrollo institucional e interinstitucional, para consolidar la modernización de la UAECOB y llevarla a la excelencia"/>
    <s v="Gestión Humana"/>
    <x v="6"/>
    <s v="9. Subdirección de Gestión Humana"/>
    <m/>
    <m/>
    <n v="0.5"/>
    <m/>
    <m/>
    <m/>
    <s v="Lider de Grupo - ACE - SGH"/>
    <n v="4"/>
    <s v="Desarrollar los cursos de acuerdo a las competencias definidas "/>
    <n v="0.25"/>
    <d v="2020-10-01T00:00:00"/>
    <d v="2020-12-31T00:00:00"/>
    <n v="0.125"/>
    <s v="Lider de Grupo - ACE - SGH"/>
    <m/>
    <m/>
    <m/>
    <n v="0"/>
    <n v="0"/>
  </r>
  <r>
    <s v="7. Gobierno Legítimo, fortalecimiento Local y eficiencia"/>
    <s v="71. Incrementar a un 90% la sostenibilidad del SIG en el Gobierno Distrital"/>
    <s v="4. Fortalecer la capacidad de gestión y desarrollo institucional e interinstitucional, para consolidar la modernización de la UAECOB y llevarla a la excelencia"/>
    <s v="Gestión Integrada"/>
    <x v="7"/>
    <m/>
    <n v="1"/>
    <s v="Sistema Integrado de Conservación Documental"/>
    <n v="6.25E-2"/>
    <n v="1"/>
    <s v="Porcentaje"/>
    <s v="Implementación del SIC (Sistema Integrado de Conservación"/>
    <s v="Coordinador Sistema de Gestión Documental- Francisco Rubiano"/>
    <n v="1"/>
    <s v="Elaboración de planes y programas de conservación."/>
    <n v="0.5"/>
    <d v="2020-01-30T00:00:00"/>
    <d v="2020-06-30T00:00:00"/>
    <n v="3.125E-2"/>
    <s v="Coordinador Sistema de Gestión Documental- Francisco Rubiano"/>
    <m/>
    <m/>
    <m/>
    <n v="0"/>
    <n v="0"/>
  </r>
  <r>
    <m/>
    <s v="71. Incrementar a un 90% la sostenibilidad del SIG en el Gobierno Distrital"/>
    <s v="4. Fortalecer la capacidad de gestión y desarrollo institucional e interinstitucional, para consolidar la modernización de la UAECOB y llevarla a la excelencia"/>
    <s v="Gestión Integrada"/>
    <x v="7"/>
    <m/>
    <m/>
    <m/>
    <n v="6.25E-2"/>
    <m/>
    <m/>
    <m/>
    <s v="Coordinador Sistema de Gestión Documental- Francisco Rubiano"/>
    <n v="2"/>
    <s v="Implementación del SIC."/>
    <n v="0.5"/>
    <d v="2020-07-02T00:00:00"/>
    <d v="2020-12-31T00:00:00"/>
    <n v="3.125E-2"/>
    <s v="Coordinador Sistema de Gestión Documental- Francisco Rubiano"/>
    <m/>
    <m/>
    <m/>
    <n v="0"/>
    <n v="0"/>
  </r>
  <r>
    <s v="7. Gobierno Legítimo, fortalecimiento Local y eficiencia"/>
    <s v="71. Incrementar a un 90% la sostenibilidad del SIG en el Gobierno Distrital"/>
    <s v="4. Fortalecer la capacidad de gestión y desarrollo institucional e interinstitucional, para consolidar la modernización de la UAECOB y llevarla a la excelencia"/>
    <s v="Gestión Integrada"/>
    <x v="7"/>
    <m/>
    <n v="2"/>
    <s v="TRD convalidada por el Consejo Distrital de Archivo"/>
    <n v="6.25E-2"/>
    <n v="1"/>
    <s v="Porcentaje"/>
    <s v="TRD Convalidada"/>
    <s v="Coordinador Sistema de Gestión Documental- Francisco Rubiano"/>
    <n v="1"/>
    <s v="Aprobación de las TRD en el Comité Institucional de Gestión y Desempeño"/>
    <n v="0.25"/>
    <d v="2020-01-30T00:00:00"/>
    <d v="2020-03-31T00:00:00"/>
    <n v="1.5625E-2"/>
    <s v="Coordinador Sistema de Gestión Documental- Francisco Rubiano"/>
    <m/>
    <m/>
    <m/>
    <n v="0"/>
    <n v="0"/>
  </r>
  <r>
    <s v="7. Gobierno Legítimo, fortalecimiento Local y eficiencia"/>
    <s v="71. Incrementar a un 90% la sostenibilidad del SIG en el Gobierno Distrital"/>
    <m/>
    <s v="Gestión Integrada"/>
    <x v="7"/>
    <m/>
    <m/>
    <m/>
    <n v="6.25E-2"/>
    <n v="1"/>
    <m/>
    <m/>
    <s v="Coordinador Sistema de Gestión Documental- Francisco Rubiano"/>
    <n v="2"/>
    <s v="Presentación TRD al Consejo Dictrital de Archivo para la convalidación."/>
    <n v="0.25"/>
    <d v="2020-04-01T00:00:00"/>
    <d v="2020-06-30T00:00:00"/>
    <n v="1.5625E-2"/>
    <s v="Coordinador Sistema de Gestión Documental- Francisco Rubiano"/>
    <m/>
    <m/>
    <m/>
    <n v="0"/>
    <n v="0"/>
  </r>
  <r>
    <s v="7. Gobierno Legítimo, fortalecimiento Local y eficiencia"/>
    <s v="71. Incrementar a un 90% la sostenibilidad del SIG en el Gobierno Distrital"/>
    <m/>
    <s v="Gestión Integrada"/>
    <x v="7"/>
    <m/>
    <m/>
    <m/>
    <n v="6.25E-2"/>
    <n v="1"/>
    <m/>
    <m/>
    <s v="Coordinador Sistema de Gestión Documental- Francisco Rubiano"/>
    <n v="3"/>
    <s v="Acto Administrativo de adopción de las TRDconvalidadas y publicadas en pa gina Web Institucional."/>
    <n v="0.25"/>
    <d v="2020-07-01T00:00:00"/>
    <d v="2020-09-30T00:00:00"/>
    <n v="1.5625E-2"/>
    <s v="Coordinador Sistema de Gestión Documental- Francisco Rubiano"/>
    <m/>
    <m/>
    <m/>
    <n v="0"/>
    <n v="0"/>
  </r>
  <r>
    <s v="7. Gobierno Legítimo, fortalecimiento Local y eficiencia"/>
    <s v="71. Incrementar a un 90% la sostenibilidad del SIG en el Gobierno Distrital"/>
    <m/>
    <s v="Gestión Integrada"/>
    <x v="7"/>
    <m/>
    <m/>
    <m/>
    <n v="6.25E-2"/>
    <n v="1"/>
    <m/>
    <m/>
    <s v="Coordinador Sistema de Gestión Documental- Francisco Rubiano"/>
    <n v="4"/>
    <s v="Implementación TRD convalidadas."/>
    <n v="0.25"/>
    <d v="2019-10-02T00:00:00"/>
    <d v="2020-12-30T00:00:00"/>
    <n v="1.5625E-2"/>
    <s v="Coordinador Sistema de Gestión Documental- Francisco Rubiano"/>
    <m/>
    <m/>
    <m/>
    <n v="0"/>
    <n v="0"/>
  </r>
  <r>
    <s v="7. Gobierno Legítimo, fortalecimiento Local y eficiencia"/>
    <s v="71. Incrementar a un 90% la sostenibilidad del SIG en el Gobierno Distrital"/>
    <s v="4. Fortalecer la capacidad de gestión y desarrollo institucional e interinstitucional, para consolidar la modernización de la UAECOB y llevarla a la excelencia"/>
    <s v="Gestión Integrada"/>
    <x v="7"/>
    <m/>
    <n v="3"/>
    <s v="Resultados de auditorías y seguimientos del Sistema Integrado de Gestión"/>
    <n v="6.25E-2"/>
    <n v="1"/>
    <s v="Porcentaje"/>
    <s v="Verificar el cumplimiento de requisitos Legales (SYST, PIGA, Politica cero papel, Ley General de archivo, Resolución de seguridad de la información) y ISO 9001:2015 y requisitos."/>
    <s v="Sistema Integrado de Gestión"/>
    <n v="1"/>
    <s v="Programar las auditorias del SIG en el plan anual de auditorias de la entidad"/>
    <n v="0.5"/>
    <d v="2020-01-01T00:00:00"/>
    <d v="2020-01-31T00:00:00"/>
    <n v="3.125E-2"/>
    <s v="Coordinador Sistema de Gestión ambiental - Jesús Rojas"/>
    <m/>
    <m/>
    <m/>
    <n v="0"/>
    <n v="0"/>
  </r>
  <r>
    <s v="7. Gobierno Legítimo, fortalecimiento Local y eficiencia"/>
    <s v="71. Incrementar a un 90% la sostenibilidad del SIG en el Gobierno Distrital"/>
    <m/>
    <s v="Gestión Integrada"/>
    <x v="7"/>
    <m/>
    <m/>
    <m/>
    <n v="6.25E-2"/>
    <m/>
    <m/>
    <m/>
    <s v="Sistema Integrado de Gestión"/>
    <n v="2"/>
    <s v="Ejecutar la Auditorías y hacer seguimiento a los planes de mejoramiento."/>
    <n v="0.5"/>
    <d v="2020-02-01T00:00:00"/>
    <d v="2020-12-31T00:00:00"/>
    <n v="3.125E-2"/>
    <s v="Coordinador Sistema de Gestión ambiental - Jesus Rojas"/>
    <m/>
    <m/>
    <m/>
    <n v="0"/>
    <n v="0"/>
  </r>
  <r>
    <s v="7. Gobierno Legítimo, fortalecimiento Local y eficiencia"/>
    <s v="71. Incrementar a un 90% la sostenibilidad del SIG en el Gobierno Distrital"/>
    <s v="4. Fortalecer la capacidad de gestión y desarrollo institucional e interinstitucional, para consolidar la modernización de la UAECOB y llevarla a la excelencia"/>
    <s v="Gestión Integrada"/>
    <x v="7"/>
    <m/>
    <n v="4"/>
    <s v="Auditores internos entrenados"/>
    <n v="6.25E-2"/>
    <n v="1"/>
    <s v="Porcentaje"/>
    <s v="Ejecutar la Auditorías Internas y seguimientos del SIG con participación de personal interno y contratistas."/>
    <s v="Coordinador de Sistema Integrado de Gestión"/>
    <n v="1"/>
    <s v="Realizar estudios previos para proceso de contratación de formación de auditores"/>
    <n v="0.25"/>
    <d v="2020-02-01T00:00:00"/>
    <d v="2020-03-31T00:00:00"/>
    <n v="1.5625E-2"/>
    <s v="Coordinador de Sistema Integrado de Gestión - Jenny Alexandra Peña Padilla"/>
    <m/>
    <m/>
    <m/>
    <n v="0"/>
    <n v="0"/>
  </r>
  <r>
    <s v="7. Gobierno Legítimo, fortalecimiento Local y eficiencia"/>
    <s v="71. Incrementar a un 90% la sostenibilidad del SIG en el Gobierno Distrital"/>
    <m/>
    <s v="Gestión Integrada"/>
    <x v="7"/>
    <m/>
    <m/>
    <m/>
    <n v="6.25E-2"/>
    <m/>
    <m/>
    <m/>
    <s v="Coordinador de Sistema Integrado de Gestión"/>
    <n v="2"/>
    <s v="Realizar la contratación de la empresa capacitadora"/>
    <n v="0.25"/>
    <d v="2020-04-01T00:00:00"/>
    <d v="2020-06-30T00:00:00"/>
    <n v="1.5625E-2"/>
    <s v="Coordinador de Sistema Integrado de Gestión - Jenny Alexandra Peña Padilla"/>
    <m/>
    <m/>
    <m/>
    <n v="0"/>
    <n v="0"/>
  </r>
  <r>
    <s v="7. Gobierno Legítimo, fortalecimiento Local y eficiencia"/>
    <s v="71. Incrementar a un 90% la sostenibilidad del SIG en el Gobierno Distrital"/>
    <m/>
    <s v="Gestión Integrada"/>
    <x v="7"/>
    <m/>
    <m/>
    <m/>
    <n v="6.25E-2"/>
    <m/>
    <m/>
    <m/>
    <s v="Coordinador de Sistema Integrado de Gestión"/>
    <n v="3"/>
    <s v="Realizar la capacitación y formación del personal"/>
    <n v="0.25"/>
    <d v="2020-07-01T00:00:00"/>
    <d v="2020-12-31T00:00:00"/>
    <n v="1.5625E-2"/>
    <s v="Coordinador de Sistema Integrado de Gestión - Jenny Alexandra Peña Padilla"/>
    <m/>
    <m/>
    <m/>
    <n v="0"/>
    <n v="0"/>
  </r>
  <r>
    <s v="7. Gobierno Legítimo, fortalecimiento Local y eficiencia"/>
    <s v="71. Incrementar a un 90% la sostenibilidad del SIG en el Gobierno Distrital"/>
    <s v="4. Fortalecer la capacidad de gestión y desarrollo institucional e interinstitucional, para consolidar la modernización de la UAECOB y llevarla a la excelencia"/>
    <s v="Gestión Integrada"/>
    <x v="7"/>
    <m/>
    <n v="5"/>
    <s v="Mantener la Cultura del Sistema Integrado de Gestión - MIPG"/>
    <n v="6.25E-2"/>
    <n v="0.8"/>
    <s v="Porcentaje"/>
    <s v="Mantener la eficacia de capacitación del 80 % del personal administrativo y operativo"/>
    <s v="Coordinador de Sistema Integrado de Gestión _x000a_Oficina Asesora de Planeación"/>
    <n v="1"/>
    <s v="Ejecutar las  actividades del plan de adecución de MIPG entre la OAP y Subdirección de Gestión Corporativa."/>
    <n v="0.25"/>
    <d v="2020-02-01T00:00:00"/>
    <d v="2020-12-31T00:00:00"/>
    <n v="1.5625E-2"/>
    <s v="Coordinador de Sistema Integrado de Gestión - Jenny Alexandra Peña Padilla"/>
    <m/>
    <m/>
    <m/>
    <n v="0"/>
    <n v="0"/>
  </r>
  <r>
    <s v="7. Gobierno Legítimo, fortalecimiento Local y eficiencia"/>
    <s v="71. Incrementar a un 90% la sostenibilidad del SIG en el Gobierno Distrital"/>
    <m/>
    <s v="Gestión Integrada"/>
    <x v="7"/>
    <m/>
    <m/>
    <m/>
    <n v="6.25E-2"/>
    <m/>
    <m/>
    <m/>
    <s v="Coordinador de Sistema Integrado de Gestión _x000a_Oficina Asesora de Planeación"/>
    <n v="2"/>
    <s v="Realizar Capacitaciones en las 17 estaciones y Edificiio Comando  en Sistema Integrado de Gestión - MIPG (SYST, Ambiental, Documental, Calidad, Seguridad de la Infirmación)"/>
    <n v="0.75"/>
    <d v="2020-02-01T00:00:00"/>
    <d v="2020-12-31T00:00:00"/>
    <n v="4.6875E-2"/>
    <s v="Coordinador de Sistema Integrado de Gestión - Jenny Alexandra Peña Padilla"/>
    <m/>
    <m/>
    <m/>
    <m/>
    <m/>
  </r>
  <r>
    <s v="7. Gobierno Legítimo, fortalecimiento Local y eficiencia"/>
    <s v="71. Incrementar a un 90% la sostenibilidad del SIG en el Gobierno Distrital"/>
    <s v="4. Fortalecer la capacidad de gestión y desarrollo institucional e interinstitucional, para consolidar la modernización de la UAECOB y llevarla a la excelencia"/>
    <s v="Gestión Integrada"/>
    <x v="7"/>
    <s v="8. Subdirección de Gestión Corporativa"/>
    <n v="6"/>
    <s v="Certificación ISO 9001-2015"/>
    <n v="6.25E-2"/>
    <n v="1"/>
    <s v="Porcentaje"/>
    <s v="Ejecutar la Auditoría de Otorgamiento"/>
    <s v="Coordinador de Sistema Integrado de Gestión - Jenny Alexandra Peña Padilla"/>
    <n v="1"/>
    <s v="Ejecutar la Auditoría"/>
    <n v="0.16"/>
    <d v="2020-01-02T00:00:00"/>
    <d v="2020-06-30T00:00:00"/>
    <n v="0.01"/>
    <s v="Coordinador de Sistema Integrado de Gestión - Jenny Alexandra Peña Padilla"/>
    <m/>
    <m/>
    <m/>
    <m/>
    <m/>
  </r>
  <r>
    <s v="7. Gobierno Legítimo, fortalecimiento Local y eficiencia"/>
    <s v="71. Incrementar a un 90% la sostenibilidad del SIG en el Gobierno Distrital"/>
    <m/>
    <s v="Gestión Integrada"/>
    <x v="7"/>
    <s v="8. Subdirección de Gestión Corporativa"/>
    <m/>
    <m/>
    <n v="6.25E-2"/>
    <m/>
    <m/>
    <m/>
    <s v="Coordinador de Sistema Integrado de Gestión - Jenny Alexandra Peña Padilla"/>
    <n v="2"/>
    <s v="Realizar el seguimiento a los planes de mejoramiento resultantes de la Auditoría."/>
    <n v="0.16"/>
    <d v="2020-07-01T00:00:00"/>
    <d v="2020-08-30T00:00:00"/>
    <n v="0.01"/>
    <s v="Coordinador de Sistema Integrado de Gestión - Jenny Alexandra Peña Padilla"/>
    <m/>
    <m/>
    <m/>
    <e v="#REF!"/>
    <e v="#REF!"/>
  </r>
  <r>
    <s v="3.  Construcción de comunidad y cultura ciudadana"/>
    <s v="103. Adelantar el 100% de acciones parala prevención y mitigación del riesgo de incidentes forestales (connatos, quemas e incendios)"/>
    <s v="1. Preparar la respuesta y responder de manera efectiva y segura ante incendios, incidentes con materiales peligrosos y casos que requieran operaciones de rescate, así como en las demás situaciones de emergencia que se presenten en Bogotá D.C., además de dar apoyo en los ámbitos regional, nacional e internacional"/>
    <s v="Gestión Integral de Incendios"/>
    <x v="8"/>
    <s v="6. Subdirección Operativa"/>
    <n v="1"/>
    <s v="Ejercicio de incendios en edificios de gran altura (IEGA)"/>
    <n v="0.1"/>
    <n v="5"/>
    <s v="Unidades"/>
    <s v="Ejecutar un (1) ejercicio práctico de incendios en edificios de gran altura (IEGA) por cada Compañía, _x000a_con la participación mínima de cinco (5) uniformados  por cada Compañía._x000a_  _x000a_Total cinco (5) ejercicios por Subdirección."/>
    <s v="Subdirección Operativa / Comandantes_x000a_  y  Jefes de estación"/>
    <n v="1"/>
    <s v="Elaborar el documento de planeación y cronograma del ejercicio práctico de incendios en edificios de gran altura_x000a_ y presentarlo mediante radicado_x000a_ a  Comandantes y _x000a_Subdirector Operativo."/>
    <n v="0.2"/>
    <d v="2020-01-01T00:00:00"/>
    <d v="2020-03-31T00:00:00"/>
    <n v="2.0000000000000004E-2"/>
    <s v="Subdirección Operativa / Comandantes y Jefes de estación"/>
    <m/>
    <m/>
    <m/>
    <n v="0"/>
    <n v="0"/>
  </r>
  <r>
    <s v="3.  Construcción de comunidad y cultura ciudadana"/>
    <s v="103. Adelantar el 100% de acciones parala prevención y mitigación del riesgo de incidentes forestales (connatos, quemas e incendios)"/>
    <m/>
    <s v="Gestión Integral de Incendios"/>
    <x v="8"/>
    <s v="6. Subdirección Operativa"/>
    <m/>
    <m/>
    <n v="0.1"/>
    <m/>
    <m/>
    <m/>
    <s v="Subdirección Operativa / Comandantes_x000a_  y  Jefes de estación"/>
    <n v="2"/>
    <s v="Ejecutar el ejercicio IEGA por Compañías."/>
    <n v="0.6"/>
    <d v="2020-04-01T00:00:00"/>
    <d v="2020-11-30T00:00:00"/>
    <n v="0.06"/>
    <s v="Subdirección Operativa / Comandantes y Jefes de estación"/>
    <m/>
    <m/>
    <m/>
    <n v="0"/>
    <n v="0"/>
  </r>
  <r>
    <s v="3.  Construcción de comunidad y cultura ciudadana"/>
    <s v="103. Adelantar el 100% de acciones parala prevención y mitigación del riesgo de incidentes forestales (connatos, quemas e incendios)"/>
    <m/>
    <s v="Gestión Integral de Incendios"/>
    <x v="8"/>
    <s v="6. Subdirección Operativa"/>
    <m/>
    <m/>
    <n v="0.1"/>
    <m/>
    <m/>
    <m/>
    <s v="Subdirección Operativa / Comandantes_x000a_  y  Jefes de estación"/>
    <n v="3"/>
    <s v="Entregar Informe ejecutivo del  desarrollo del ejercicio IEGA por Compañía a Comandantes y _x000a_Subdirector Operativo."/>
    <n v="0.2"/>
    <d v="2020-12-01T00:00:00"/>
    <d v="2020-12-10T00:00:00"/>
    <n v="2.0000000000000004E-2"/>
    <s v="Subdirección Operativa / Comandantes y Jefes de estación"/>
    <m/>
    <m/>
    <m/>
    <n v="0"/>
    <n v="0"/>
  </r>
  <r>
    <s v="3.  Construcción de comunidad y cultura ciudadana"/>
    <s v="103. Adelantar el 100% de acciones parala prevención y mitigación del riesgo de incidentes forestales (connatos, quemas e incendios)"/>
    <s v="1. Preparar la respuesta y responder de manera efectiva y segura ante incendios, incidentes con materiales peligrosos y casos que requieran operaciones de rescate, así como en las demás situaciones de emergencia que se presenten en Bogotá D.C., además de dar apoyo en los ámbitos regional, nacional e internacional"/>
    <s v="Gestión Integral de Incendios"/>
    <x v="8"/>
    <s v="6. Subdirección Operativa"/>
    <n v="2"/>
    <s v="Ejercicio práctico de Plan Específico de Respuesta (PER)"/>
    <n v="0.1"/>
    <n v="2"/>
    <s v="Unidades"/>
    <s v="Ejecutar dos (2)  ejercicios prácticos de  Plan Específico de Respuesta (PER), así: _x000a_para Riesgo de Incendios y_x000a_para Materiales Peligrosos._x000a_Con la participación  del personal _x000a_de todas las Estaciones. _x000a_Total dos (2) ejercicios por Subdirección."/>
    <s v="Subdirección Operativa / Comandantes _x000a_  y Jefes de estación"/>
    <n v="1"/>
    <s v="Elaborar el documento de planeación y cronograma del ejercicio práctico para Riesgo de Incendios y para Materiales Peligrosos_x000a_ y presentarlo mediante radicado_x000a_ a  Comandantes y _x000a_Subdirector Operativo."/>
    <n v="0.2"/>
    <d v="2020-01-01T00:00:00"/>
    <d v="2020-03-31T00:00:00"/>
    <n v="2.0000000000000004E-2"/>
    <s v="Subdirección Operativa / Comandantes y Jefes de estación"/>
    <m/>
    <m/>
    <m/>
    <n v="0"/>
    <n v="0"/>
  </r>
  <r>
    <s v="3.  Construcción de comunidad y cultura ciudadana"/>
    <s v="103. Adelantar el 100% de acciones parala prevención y mitigación del riesgo de incidentes forestales (connatos, quemas e incendios)"/>
    <s v="1. Preparar la respuesta y responder de manera efectiva y segura ante incendios, incidentes con materiales peligrosos y casos que requieran operaciones de rescate, así como en las demás situaciones de emergencia que se presenten en Bogotá D.C., además de dar apoyo en los ámbitos regional, nacional e internacional"/>
    <s v="Gestión Integral de Incendios"/>
    <x v="8"/>
    <s v="6. Subdirección Operativa"/>
    <m/>
    <m/>
    <n v="0.1"/>
    <m/>
    <m/>
    <m/>
    <s v="Subdirección Operativa / Comandantes _x000a_  y Jefes de estación"/>
    <n v="2"/>
    <s v="Ejecutar el ejercicio de Plan Específico de Respuesta (PER)  para Riesgo de Incendios y para Materiales Peligrosos con el personal de todas las estaciones"/>
    <n v="0.6"/>
    <d v="2020-04-01T00:00:00"/>
    <d v="2020-11-30T00:00:00"/>
    <n v="0.06"/>
    <s v="Subdirección Operativa / Comandantes y Jefes de estación"/>
    <m/>
    <m/>
    <m/>
    <n v="0"/>
    <n v="0"/>
  </r>
  <r>
    <s v="3.  Construcción de comunidad y cultura ciudadana"/>
    <s v="103. Adelantar el 100% de acciones parala prevención y mitigación del riesgo de incidentes forestales (connatos, quemas e incendios)"/>
    <s v="1. Preparar la respuesta y responder de manera efectiva y segura ante incendios, incidentes con materiales peligrosos y casos que requieran operaciones de rescate, así como en las demás situaciones de emergencia que se presenten en Bogotá D.C., además de dar apoyo en los ámbitos regional, nacional e internacional"/>
    <s v="Gestión Integral de Incendios"/>
    <x v="8"/>
    <s v="6. Subdirección Operativa"/>
    <m/>
    <m/>
    <n v="0.1"/>
    <m/>
    <m/>
    <m/>
    <s v="Subdirección Operativa / Comandantes _x000a_  y Jefes de estación"/>
    <n v="3"/>
    <s v="Entregar Informe ejecutivo del  desarrollo del ejercicio PER para Riesgo de Incendios y_x000a_para Materiales Peligrosos_x000a_ a Comandantes y  Subdirector Operativo."/>
    <n v="0.2"/>
    <d v="2020-12-01T00:00:00"/>
    <d v="2020-12-10T00:00:00"/>
    <n v="2.0000000000000004E-2"/>
    <s v="Subdirección Operativa / Comandantes y Jefes de estación"/>
    <m/>
    <m/>
    <m/>
    <n v="0"/>
    <n v="0"/>
  </r>
  <r>
    <s v="3.  Construcción de comunidad y cultura ciudadana"/>
    <s v="103. Adelantar el 100% de acciones parala prevención y mitigación del riesgo de incidentes forestales (connatos, quemas e incendios)"/>
    <s v="1. Preparar la respuesta y responder de manera efectiva y segura ante incendios, incidentes con materiales peligrosos y casos que requieran operaciones de rescate, así como en las demás situaciones de emergencia que se presenten en Bogotá D.C., además de dar apoyo en los ámbitos regional, nacional e internacional"/>
    <s v="Gestión Integral de Incendios"/>
    <x v="8"/>
    <s v="6. Subdirección Operativa"/>
    <n v="3"/>
    <s v="Ejercicio de uso efectivo de manejo de aguas en incendios forestales "/>
    <n v="0.1"/>
    <n v="5"/>
    <s v="Unidades"/>
    <s v="Ejecutar un (1) ejercicio práctico de instalación de sistemas hídricos para el uso efectivo de manejo de aguas en incendios forestales por cada Compañía. _x000a_ Con la participación mínima cinco (5) uniformados por cada Compañía._x000a_Total cinco (5) ejercicios por Subdirección."/>
    <s v="Subdirección Operativa / Comandantes _x000a_  y Jefes de estación"/>
    <n v="1"/>
    <s v="Elaborar cronograma de planeación  de actividades por Compañía y presentar _x000a_ a los Comandantes y Subdirector Operativo."/>
    <n v="0.2"/>
    <d v="2020-01-01T00:00:00"/>
    <d v="2020-03-31T00:00:00"/>
    <n v="2.0000000000000004E-2"/>
    <s v="Subdirección Operativa / Comandantes y Jefes de estación"/>
    <m/>
    <m/>
    <m/>
    <n v="0"/>
    <n v="0"/>
  </r>
  <r>
    <s v="3.  Construcción de comunidad y cultura ciudadana"/>
    <s v="103. Adelantar el 100% de acciones parala prevención y mitigación del riesgo de incidentes forestales (connatos, quemas e incendios)"/>
    <s v="1. Preparar la respuesta y responder de manera efectiva y segura ante incendios, incidentes con materiales peligrosos y casos que requieran operaciones de rescate, así como en las demás situaciones de emergencia que se presenten en Bogotá D.C., además de dar apoyo en los ámbitos regional, nacional e internacional"/>
    <s v="Gestión Integral de Incendios"/>
    <x v="8"/>
    <s v="6. Subdirección Operativa"/>
    <m/>
    <m/>
    <n v="0.1"/>
    <m/>
    <m/>
    <m/>
    <s v="Subdirección Operativa / Comandantes _x000a_  y Jefes de estación"/>
    <n v="2"/>
    <s v="Ejecutar el ejercicio de uso efectivo de manejo de aguas en incendios forestales por Compañía y con mínimo cindo (5) uniformados por Compañía."/>
    <n v="0.6"/>
    <d v="2020-04-01T00:00:00"/>
    <d v="2020-11-30T00:00:00"/>
    <n v="0.06"/>
    <s v="Subdirección Operativa / Comandantes y Jefes de estación"/>
    <m/>
    <m/>
    <m/>
    <n v="0"/>
    <n v="0"/>
  </r>
  <r>
    <s v="3.  Construcción de comunidad y cultura ciudadana"/>
    <s v="103. Adelantar el 100% de acciones parala prevención y mitigación del riesgo de incidentes forestales (connatos, quemas e incendios)"/>
    <s v="1. Preparar la respuesta y responder de manera efectiva y segura ante incendios, incidentes con materiales peligrosos y casos que requieran operaciones de rescate, así como en las demás situaciones de emergencia que se presenten en Bogotá D.C., además de dar apoyo en los ámbitos regional, nacional e internacional"/>
    <s v="Gestión Integral de Incendios"/>
    <x v="8"/>
    <s v="6. Subdirección Operativa"/>
    <m/>
    <m/>
    <n v="0.1"/>
    <m/>
    <m/>
    <m/>
    <s v="Subdirección Operativa / Comandantes _x000a_  y Jefes de estación"/>
    <n v="3"/>
    <s v="Entregar Informe ejecutivo del  desarrollo del ejercicio por Compañía a Comandantes y _x000a_Subdirector Operativo."/>
    <n v="0.2"/>
    <d v="2020-12-01T00:00:00"/>
    <d v="2020-12-10T00:00:00"/>
    <n v="2.0000000000000004E-2"/>
    <s v="Subdirección Operativa / Comandantes y Jefes de estación"/>
    <m/>
    <m/>
    <m/>
    <n v="0"/>
    <n v="0"/>
  </r>
  <r>
    <s v="3.  Construcción de comunidad y cultura ciudadana"/>
    <s v="103. Adelantar el 100% de acciones parala prevención y mitigación del riesgo de incidentes forestales (connatos, quemas e incendios)"/>
    <s v="1. Preparar la respuesta y responder de manera efectiva y segura ante incendios, incidentes con materiales peligrosos y casos que requieran operaciones de rescate, así como en las demás situaciones de emergencia que se presenten en Bogotá D.C., además de dar apoyo en los ámbitos regional, nacional e internacional"/>
    <s v="Gestión Integral de Incendios"/>
    <x v="8"/>
    <s v="6. Subdirección Operativa"/>
    <n v="4"/>
    <s v="Curso Bomberitos _x000a_&quot;Nicolas Quevedo Rizo&quot;"/>
    <n v="0.05"/>
    <n v="2"/>
    <s v="Unidades"/>
    <s v="Realizar un curso de Bomberitos semestral  &quot;Nicolas Quevedo Rizo&quot;   en 17 estaciones de la UAECOB (B1, B2,B3,B4, B5, B6,B7,B8, B9, B10, B11, B12, B13, B14, B15, B16 y B17),  en el marco de los programas de la estrategia de sensibilización y educación en Prevención de incendios y emergencias conexas -Club Bomberitos, de conformidad con el cronograma establecido por la Subdirección de Gestión del Riesgo."/>
    <s v="Subdirección Operativa / Comandantes _x000a_  y Jefes de estación"/>
    <n v="1"/>
    <s v="Convocatoria del curso en las estaciones."/>
    <n v="0.1"/>
    <d v="2020-05-01T00:00:00"/>
    <d v="2020-05-30T00:00:00"/>
    <n v="5.000000000000001E-3"/>
    <s v="Subdirección Operativa / Comandantes y Jefes de estación"/>
    <m/>
    <m/>
    <m/>
    <n v="0"/>
    <n v="0"/>
  </r>
  <r>
    <s v="3.  Construcción de comunidad y cultura ciudadana"/>
    <s v="103. Adelantar el 100% de acciones parala prevención y mitigación del riesgo de incidentes forestales (connatos, quemas e incendios)"/>
    <s v="1. Preparar la respuesta y responder de manera efectiva y segura ante incendios, incidentes con materiales peligrosos y casos que requieran operaciones de rescate, así como en las demás situaciones de emergencia que se presenten en Bogotá D.C., además de dar apoyo en los ámbitos regional, nacional e internacional"/>
    <s v="Gestión Integral de Incendios"/>
    <x v="8"/>
    <s v="6. Subdirección Operativa"/>
    <m/>
    <m/>
    <n v="0.05"/>
    <m/>
    <m/>
    <m/>
    <s v="Subdirección Operativa / Comandantes _x000a_  y Jefes de estación"/>
    <n v="2"/>
    <s v="Ejecución del curso en las estaciones."/>
    <n v="0.35"/>
    <d v="2020-06-01T00:00:00"/>
    <d v="2020-06-30T00:00:00"/>
    <n v="1.7499999999999998E-2"/>
    <s v="Subdirección Operativa / Comandantes y Jefes de estación"/>
    <m/>
    <m/>
    <m/>
    <n v="0"/>
    <n v="0"/>
  </r>
  <r>
    <s v="3.  Construcción de comunidad y cultura ciudadana"/>
    <s v="103. Adelantar el 100% de acciones parala prevención y mitigación del riesgo de incidentes forestales (connatos, quemas e incendios)"/>
    <s v="1. Preparar la respuesta y responder de manera efectiva y segura ante incendios, incidentes con materiales peligrosos y casos que requieran operaciones de rescate, así como en las demás situaciones de emergencia que se presenten en Bogotá D.C., además de dar apoyo en los ámbitos regional, nacional e internacional"/>
    <s v="Gestión Integral de Incendios"/>
    <x v="8"/>
    <s v="6. Subdirección Operativa"/>
    <m/>
    <m/>
    <n v="0.05"/>
    <m/>
    <m/>
    <m/>
    <s v="Subdirección Operativa / Comandantes _x000a_  y Jefes de estación"/>
    <n v="3"/>
    <s v="Presentar un informe ejecutivo por compañía del desarrollo de la actividad, ante la Subdirección Operativa."/>
    <n v="0.05"/>
    <d v="2020-07-01T00:00:00"/>
    <d v="2020-07-15T00:00:00"/>
    <n v="2.5000000000000005E-3"/>
    <s v="Subdirección Operativa / Comandantes y Jefes de estación"/>
    <m/>
    <m/>
    <m/>
    <n v="0"/>
    <n v="0"/>
  </r>
  <r>
    <s v="3.  Construcción de comunidad y cultura ciudadana"/>
    <s v="103. Adelantar el 100% de acciones para la prevención y mitigación del riesgo de incidentes forestales (connatos, quemas e incendios)"/>
    <s v="1. Preparar la respuesta y responder de manera efectiva y segura ante incendios, incidentes con materiales peligrosos y casos que requieran operaciones de rescate, así como en las demás situaciones de emergencia que se presenten en Bogotá D.C., además de dar apoyo en los ámbitos regional, nacional e internacional"/>
    <s v="Gestión Integral de Incendios"/>
    <x v="8"/>
    <s v="6. Subdirección Operativa"/>
    <n v="5"/>
    <s v="Revisión de hidrantes en Bogotá"/>
    <n v="0.1"/>
    <n v="1"/>
    <s v="Porcentaje"/>
    <s v="Revisar el 10%  de hidrantes de Bogotá según las jurisdicciones de cada una de las 17 estaciones._x000a__x000a_(el 10% de la meta equivale al 100% de la gestión durante la vigencia)"/>
    <s v="Subdirección Operativa / Comandantes _x000a_  y Jefes de estación"/>
    <n v="1"/>
    <s v="Documentar  los antecedentes de hidrantes en la ciudad y socializar la información  con  los jefes de estación de las cinco (5) compañías "/>
    <n v="0.2"/>
    <d v="2020-01-01T00:00:00"/>
    <d v="2020-02-29T00:00:00"/>
    <n v="2.0000000000000004E-2"/>
    <s v="Subdirección Operativa / Comandantes y Jefes de estación"/>
    <m/>
    <m/>
    <m/>
    <n v="0"/>
    <n v="0"/>
  </r>
  <r>
    <m/>
    <m/>
    <s v="1. Preparar la respuesta y responder de manera efectiva y segura ante incendios, incidentes con materiales peligrosos y casos que requieran operaciones de rescate, así como en las demás situaciones de emergencia que se presenten en Bogotá D.C., además de dar apoyo en los ámbitos regional, nacional e internacional"/>
    <s v="Gestión Integral de Incendios"/>
    <x v="8"/>
    <s v="6. Subdirección Operativa"/>
    <m/>
    <m/>
    <n v="0.1"/>
    <m/>
    <m/>
    <m/>
    <s v="Subdirección Operativa / Comandantes _x000a_  y Jefes de estación"/>
    <n v="2"/>
    <s v="Revisión física y prueba funcional de los hidrantes para determinar su estado"/>
    <n v="0.35"/>
    <d v="2020-02-01T00:00:00"/>
    <d v="2020-12-20T00:00:00"/>
    <n v="3.4999999999999996E-2"/>
    <s v="Subdirección Operativa / Comandantes y Jefes de estación"/>
    <m/>
    <m/>
    <m/>
    <n v="0"/>
    <n v="0"/>
  </r>
  <r>
    <m/>
    <m/>
    <s v="1. Preparar la respuesta y responder de manera efectiva y segura ante incendios, incidentes con materiales peligrosos y casos que requieran operaciones de rescate, así como en las demás situaciones de emergencia que se presenten en Bogotá D.C., además de dar apoyo en los ámbitos regional, nacional e internacional"/>
    <s v="Gestión Integral de Incendios"/>
    <x v="8"/>
    <s v="6. Subdirección Operativa"/>
    <m/>
    <m/>
    <n v="0.1"/>
    <m/>
    <m/>
    <m/>
    <s v="Subdirección Operativa / Comandantes _x000a_  y Jefes de estación"/>
    <n v="3"/>
    <s v="_x000a_Diligenciamiento de formatos según lo evidenciado en las actividades 2 y 3."/>
    <n v="0.35"/>
    <d v="2020-02-01T00:00:00"/>
    <d v="2020-12-20T00:00:00"/>
    <n v="3.4999999999999996E-2"/>
    <s v="Subdirección Operativa / Comandantes y Jefes de estación"/>
    <m/>
    <m/>
    <m/>
    <n v="0"/>
    <n v="0"/>
  </r>
  <r>
    <m/>
    <m/>
    <s v="1. Preparar la respuesta y responder de manera efectiva y segura ante incendios, incidentes con materiales peligrosos y casos que requieran operaciones de rescate, así como en las demás situaciones de emergencia que se presenten en Bogotá D.C., además de dar apoyo en los ámbitos regional, nacional e internacional"/>
    <s v="Gestión Integral de Incendios"/>
    <x v="8"/>
    <s v="6. Subdirección Operativa"/>
    <m/>
    <m/>
    <n v="0.1"/>
    <m/>
    <m/>
    <m/>
    <s v="Subdirección Operativa / Comandantes _x000a_  y Jefes de estación"/>
    <n v="4"/>
    <s v="_x000a_Resultado estadístico"/>
    <n v="0.1"/>
    <d v="2020-02-01T00:00:00"/>
    <d v="2020-12-31T00:00:00"/>
    <n v="1.0000000000000002E-2"/>
    <s v="Subdirección Operativa / Comandantes y Jefes de estación"/>
    <m/>
    <m/>
    <m/>
    <n v="0"/>
    <n v="0"/>
  </r>
  <r>
    <s v="3.  Construcción de comunidad y cultura ciudadana"/>
    <s v="116  Renovar en un 50% la dotación de Equipos de Protección Personal del Cuerpo de Bomberos de Bogotá"/>
    <s v="4. Fortalecer la capacidad de gestión y desarrollo institucional e interinstitucional, para consolidar la modernización de la UAECOB y llevarla a la excelencia"/>
    <s v="Gestión Integral de Incendios, Gestión para la Búsqueda y Rescate, Gestión Logística de Emergencias."/>
    <x v="9"/>
    <s v="6. Subdirección Operativa"/>
    <n v="1"/>
    <s v="Equipos, Herramientas y Accesorios (EHA´S) para la atención de incendios y búsqueda y rescate."/>
    <n v="1"/>
    <n v="100"/>
    <s v="Porcentaje"/>
    <s v="Adquirir equipos, herramientas y accesorios (EHA´S) para la atención de incendios y búsqueda y rescate."/>
    <s v="Subdirección Operativa"/>
    <n v="1"/>
    <s v="Elaboración de ficha técnica"/>
    <n v="0.5"/>
    <d v="2020-01-01T00:00:00"/>
    <d v="2020-03-31T00:00:00"/>
    <n v="0.5"/>
    <s v="6. Subdirección Operativa"/>
    <m/>
    <m/>
    <m/>
    <n v="0"/>
    <n v="0"/>
  </r>
  <r>
    <s v="3.  Construcción de comunidad y cultura ciudadana"/>
    <s v="117  Renovar en un 50% la dotación de Equipos de Protección Personal del Cuerpo de Bomberos de Bogotá"/>
    <m/>
    <s v="Gestión Integral de Incendios, Gestión para la Búsqueda y Rescate, Gestión Logística de Emergencias."/>
    <x v="9"/>
    <s v="6. Subdirección Operativa"/>
    <m/>
    <m/>
    <n v="1"/>
    <m/>
    <m/>
    <m/>
    <s v="Subdirección Operativa"/>
    <n v="2"/>
    <s v="Elaboración  y entrega de documentos precontractuales radicados en la Oficina Asesora Jurídica de la entidad. "/>
    <n v="0.25"/>
    <d v="2020-04-01T00:00:00"/>
    <d v="2020-06-30T00:00:00"/>
    <n v="0.25"/>
    <s v="6. Subdirección Operativa"/>
    <m/>
    <m/>
    <m/>
    <n v="0"/>
    <n v="0"/>
  </r>
  <r>
    <s v="3.  Construcción de comunidad y cultura ciudadana"/>
    <s v="118  Renovar en un 50% la dotación de Equipos de Protección Personal del Cuerpo de Bomberos de Bogotá"/>
    <m/>
    <s v="Gestión Integral de Incendios, Gestión para la Búsqueda y Rescate, Gestión Logística de Emergencias."/>
    <x v="9"/>
    <s v="6. Subdirección Operativa"/>
    <m/>
    <m/>
    <n v="1"/>
    <m/>
    <m/>
    <m/>
    <s v="Subdirección Operativa"/>
    <n v="3"/>
    <s v="Verificar la expedición del compromiso presupuestal respectivo"/>
    <n v="0.25"/>
    <d v="2020-07-01T00:00:00"/>
    <d v="2020-12-31T00:00:00"/>
    <n v="0.25"/>
    <s v="6. Subdirección Operativa"/>
    <m/>
    <m/>
    <m/>
    <n v="0"/>
    <n v="0"/>
  </r>
  <r>
    <s v="3.  Construcción de comunidad y cultura ciudadana"/>
    <s v="103. Adelantar el 100% de acciones parala prevención y mitigación del riesgo de incidentes forestales (connatos, quemas e incendios)"/>
    <s v="4. Fortalecer la capacidad de gestión y desarrollo institucional e interinstitucional, para consolidar la modernización de la UAECOB y llevarla a la excelencia"/>
    <s v="Gestion Integral de Parque Automotor y HEAS"/>
    <x v="10"/>
    <s v="7. Subdirección Logística"/>
    <n v="1"/>
    <s v="Proceso Pre-contractual Mantenimiento Correctivo y Preventivo de Parque Automotor"/>
    <n v="0.5"/>
    <n v="1"/>
    <s v="Porcentaje"/>
    <s v="Elaboracion y definicion de las etapas para realizar el proceso pre-contractual del Mantenimiento Correctivo y Preventivo de Parque Automotor"/>
    <s v="Subdireccion Logistica"/>
    <n v="1"/>
    <s v="Realizar Diagnostico del estado actual de los Procedimientos para Parque Automotor"/>
    <n v="0.3"/>
    <d v="2020-02-01T00:00:00"/>
    <d v="2020-03-15T00:00:00"/>
    <n v="0.15"/>
    <s v="Subdireccion Logistica -Parque Automotor"/>
    <m/>
    <m/>
    <m/>
    <n v="0"/>
    <n v="0"/>
  </r>
  <r>
    <s v="3.  Construcción de comunidad y cultura ciudadana"/>
    <s v="103. Adelantar el 100% de acciones parala prevención y mitigación del riesgo de incidentes forestales (connatos, quemas e incendios)"/>
    <s v="4. Fortalecer la capacidad de gestión y desarrollo institucional e interinstitucional, para consolidar la modernización de la UAECOB y llevarla a la excelencia"/>
    <s v="Gestion Integral de Parque Automotor y HEAS"/>
    <x v="10"/>
    <s v="7. Subdirección Logística"/>
    <m/>
    <m/>
    <n v="0.5"/>
    <n v="100"/>
    <m/>
    <m/>
    <s v="Subdireccion Logistica"/>
    <n v="2"/>
    <s v="Recopilar informacion a traves de Mesas de trabajo con el personal lider en los procedimientos de Parque Automotor con el fin de actualizar los procedimientos."/>
    <n v="0.3"/>
    <d v="2020-03-16T00:00:00"/>
    <d v="2020-06-30T00:00:00"/>
    <n v="0.15"/>
    <s v="Subdireccion Logistica -Parque Automotor"/>
    <m/>
    <m/>
    <m/>
    <n v="0"/>
    <n v="0"/>
  </r>
  <r>
    <s v="3.  Construcción de comunidad y cultura ciudadana"/>
    <s v="103. Adelantar el 100% de acciones parala prevención y mitigación del riesgo de incidentes forestales (connatos, quemas e incendios)"/>
    <s v="4. Fortalecer la capacidad de gestión y desarrollo institucional e interinstitucional, para consolidar la modernización de la UAECOB y llevarla a la excelencia"/>
    <s v="Gestion Integral de Parque Automotor y HEAS"/>
    <x v="10"/>
    <s v="7. Subdirección Logística"/>
    <m/>
    <m/>
    <n v="0.5"/>
    <n v="100"/>
    <m/>
    <m/>
    <s v="Subdireccion Logistica"/>
    <n v="3"/>
    <s v="Elaborar y/o actualizar los procedimientos de Parque Automotor "/>
    <n v="0.3"/>
    <d v="2020-07-01T00:00:00"/>
    <d v="2020-10-31T00:00:00"/>
    <n v="0.15"/>
    <s v="Subdireccion Logistica -Parque Automotor"/>
    <m/>
    <m/>
    <m/>
    <n v="0"/>
    <n v="0"/>
  </r>
  <r>
    <s v="3.  Construcción de comunidad y cultura ciudadana"/>
    <s v="103. Adelantar el 100% de acciones parala prevención y mitigación del riesgo de incidentes forestales (connatos, quemas e incendios)"/>
    <s v="4. Fortalecer la capacidad de gestión y desarrollo institucional e interinstitucional, para consolidar la modernización de la UAECOB y llevarla a la excelencia"/>
    <s v="Gestion Integral de Parque Automotor y HEAS"/>
    <x v="10"/>
    <s v="7. Subdirección Logística"/>
    <m/>
    <m/>
    <n v="0.5"/>
    <n v="100"/>
    <m/>
    <m/>
    <s v="Subdireccion Logistica"/>
    <n v="4"/>
    <s v="Gestionar  los  procedimientos de Parque Automotor, para su publicacion en la ruta de la calidad."/>
    <n v="0.1"/>
    <d v="2020-11-01T00:00:00"/>
    <d v="2020-11-30T00:00:00"/>
    <n v="0.05"/>
    <s v="Subdireccion Logistica -Parque Automotor"/>
    <m/>
    <m/>
    <m/>
    <n v="0"/>
    <n v="0"/>
  </r>
  <r>
    <s v="3.  Construcción de comunidad y cultura ciudadana"/>
    <s v="103. Adelantar el 100% de acciones parala prevención y mitigación del riesgo de incidentes forestales (connatos, quemas e incendios)"/>
    <s v="4. Fortalecer la capacidad de gestión y desarrollo institucional e interinstitucional, para consolidar la modernización de la UAECOB y llevarla a la excelencia"/>
    <s v="Gestion Integral de Parque Automotor y HEAS"/>
    <x v="10"/>
    <s v="7. Subdirección Logística"/>
    <n v="2"/>
    <s v="Plan de Calibracion de Equipo Menor"/>
    <n v="0.5"/>
    <n v="1"/>
    <s v="Porcentaje"/>
    <s v="Actualización Plan de Calibración de Equipo Menor"/>
    <s v="Subdireccion Logistica"/>
    <n v="1"/>
    <s v="Identificar los Equipos  que requiere calibración, verificación y mantenimiento."/>
    <n v="0.3"/>
    <d v="2020-02-01T00:00:00"/>
    <d v="2020-03-15T00:00:00"/>
    <n v="0.15"/>
    <s v="Subdireccion Logistica - Equipo Menor"/>
    <m/>
    <m/>
    <m/>
    <n v="0"/>
    <n v="0"/>
  </r>
  <r>
    <s v="3.  Construcción de comunidad y cultura ciudadana"/>
    <s v="103. Adelantar el 100% de acciones parala prevención y mitigación del riesgo de incidentes forestales (connatos, quemas e incendios)"/>
    <m/>
    <s v="Gestion Integral de Parque Automotor y HEAS"/>
    <x v="10"/>
    <s v="7. Subdirección Logística"/>
    <m/>
    <m/>
    <n v="0.5"/>
    <m/>
    <m/>
    <m/>
    <s v="Subdireccion Logistica"/>
    <n v="2"/>
    <s v="Definicion de variables de calibración, verificación y mantenimiento de los equipos. "/>
    <n v="0.4"/>
    <d v="2020-03-16T00:00:00"/>
    <d v="2020-09-15T00:00:00"/>
    <n v="0.2"/>
    <s v="Subdireccion Logistica - Equipo Menor"/>
    <m/>
    <m/>
    <m/>
    <n v="0"/>
    <n v="0"/>
  </r>
  <r>
    <s v="3.  Construcción de comunidad y cultura ciudadana"/>
    <s v="103. Adelantar el 100% de acciones parala prevención y mitigación del riesgo de incidentes forestales (connatos, quemas e incendios)"/>
    <m/>
    <s v="Gestion Integral de Parque Automotor y HEAS"/>
    <x v="10"/>
    <s v="7. Subdirección Logística"/>
    <m/>
    <m/>
    <n v="0.5"/>
    <m/>
    <m/>
    <m/>
    <s v="Subdireccion Logistica"/>
    <n v="3"/>
    <s v="Actualizar el documento &quot;Plan de Calibración de Equipo Menor &quot;"/>
    <n v="0.3"/>
    <d v="2020-09-16T00:00:00"/>
    <d v="2020-11-30T00:00:00"/>
    <n v="0.15"/>
    <s v="Subdireccion Logistica - Equipo Menor"/>
    <m/>
    <m/>
    <m/>
    <n v="0"/>
    <n v="0"/>
  </r>
  <r>
    <s v="3.  Construcción de comunidad y cultura ciudadana"/>
    <s v="103. Adelantar el 100% de acciones parala prevención y mitigación del riesgo de incidentes forestales (connatos, quemas e incendios)"/>
    <s v="1. Preparar la respuesta y responder de manera efectiva y segura ante incendios, incidentes con materiales peligrosos y casos que requieran operaciones de rescate, así como en las demás situaciones de emergencia que se presenten en Bogotá D.C., además de dar apoyo en los ámbitos regional, nacional e internacional"/>
    <s v="Gestión para la Búsqueda y Rescate"/>
    <x v="11"/>
    <s v="6. Subdirección Operativa"/>
    <n v="1"/>
    <s v="Ejercicio práctico de rescate por extensión y aguas rápidas."/>
    <n v="0.1"/>
    <n v="5"/>
    <s v="Unidades"/>
    <s v="Ejecutar un (1) ejercicio práctico de rescate por extensión y de aguas rápidas _x000a_por cada Compañía. _x000a_Con la participación mínima de cinco (5) uniformados  por cada Compañía.  _x000a_Total cinco (5) ejercicios por Subdirección."/>
    <s v="Subdirección Operativa / Comandantes _x000a_  y Jefes de estación"/>
    <n v="1"/>
    <s v="Elaborar el documento de planeación y cronograma del ejercicio práctico por Compañia y presentarlo mediante radicado_x000a_ a  Comandantes y _x000a_Subdirector Operativo."/>
    <n v="0.2"/>
    <d v="2020-01-01T00:00:00"/>
    <d v="2020-03-31T00:00:00"/>
    <n v="2.0000000000000004E-2"/>
    <s v="Subdirección Operativa / Comandantes y Jefes de estación"/>
    <m/>
    <m/>
    <m/>
    <n v="0"/>
    <n v="0"/>
  </r>
  <r>
    <s v="3.  Construcción de comunidad y cultura ciudadana"/>
    <s v="103. Adelantar el 100% de acciones parala prevención y mitigación del riesgo de incidentes forestales (connatos, quemas e incendios)"/>
    <s v="1. Preparar la respuesta y responder de manera efectiva y segura ante incendios, incidentes con materiales peligrosos y casos que requieran operaciones de rescate, así como en las demás situaciones de emergencia que se presenten en Bogotá D.C., además de dar apoyo en los ámbitos regional, nacional e internacional"/>
    <s v="Gestión para la Búsqueda y Rescate"/>
    <x v="11"/>
    <s v="6. Subdirección Operativa"/>
    <m/>
    <m/>
    <n v="0.1"/>
    <m/>
    <m/>
    <m/>
    <s v="Subdirección Operativa / Comandantes _x000a_  y Jefes de estación"/>
    <n v="2"/>
    <s v="Ejecutar el ejercicio rescate por extensión y de aguas rápidas por cada Compañía."/>
    <n v="0.6"/>
    <d v="2020-04-01T00:00:00"/>
    <d v="2020-11-30T00:00:00"/>
    <n v="0.06"/>
    <s v="Subdirección Operativa / Comandantes y Jefes de estación"/>
    <m/>
    <m/>
    <m/>
    <n v="0"/>
    <n v="0"/>
  </r>
  <r>
    <s v="3.  Construcción de comunidad y cultura ciudadana"/>
    <s v="103. Adelantar el 100% de acciones parala prevención y mitigación del riesgo de incidentes forestales (connatos, quemas e incendios)"/>
    <s v="1. Preparar la respuesta y responder de manera efectiva y segura ante incendios, incidentes con materiales peligrosos y casos que requieran operaciones de rescate, así como en las demás situaciones de emergencia que se presenten en Bogotá D.C., además de dar apoyo en los ámbitos regional, nacional e internacional"/>
    <s v="Gestión para la Búsqueda y Rescate"/>
    <x v="11"/>
    <s v="6. Subdirección Operativa"/>
    <m/>
    <m/>
    <n v="0.1"/>
    <m/>
    <m/>
    <m/>
    <s v="Subdirección Operativa / Comandantes _x000a_  y Jefes de estación"/>
    <n v="3"/>
    <s v="Entregar Informe ejecutivo del  desarrollo del ejercicio a Comandantes y _x000a_Subdirector Operativo."/>
    <n v="0.2"/>
    <d v="2020-12-01T00:00:00"/>
    <d v="2020-12-10T00:00:00"/>
    <n v="2.0000000000000004E-2"/>
    <s v="Subdirección Operativa / Comandantes y Jefes de estación"/>
    <m/>
    <m/>
    <m/>
    <n v="0"/>
    <n v="0"/>
  </r>
  <r>
    <s v="3.  Construcción de comunidad y cultura ciudadana"/>
    <s v="103. Adelantar el 100% de acciones parala prevención y mitigación del riesgo de incidentes forestales (connatos, quemas e incendios)"/>
    <s v="1. Preparar la respuesta y responder de manera efectiva y segura ante incendios, incidentes con materiales peligrosos y casos que requieran operaciones de rescate, así como en las demás situaciones de emergencia que se presenten en Bogotá D.C., además de dar apoyo en los ámbitos regional, nacional e internacional"/>
    <s v="Gestión para la Búsqueda y Rescate"/>
    <x v="11"/>
    <s v="6. Subdirección Operativa"/>
    <n v="2"/>
    <s v="Ejercicio práctico de entrenamiento y reentrenamiento en natación básica  al  personal operativo _x000a_de la Entidad.  "/>
    <n v="0.1"/>
    <n v="3"/>
    <s v="Unidades"/>
    <s v="Ejecutar un (1) ejercicio práctico de entrenamiento y  reentrenamiento_x000a_ en natación básica, _x000a_al personal operativo de cada turno._x000a_Con la participación  de un (1) uniformado_x000a_por  estación  y por cada turno._x000a_Total tres (3) ejercicios por Subdirección."/>
    <s v="Subdirección Operativa / Comandantes _x000a_  y Jefes de estación"/>
    <n v="1"/>
    <s v="Elaborar el documento de planeación del ejercicio y presentarlo mediante radicado_x000a_ a  Comandantes y Subdirector Operativo."/>
    <n v="0.2"/>
    <d v="2020-01-01T00:00:00"/>
    <d v="2020-03-31T00:00:00"/>
    <n v="2.0000000000000004E-2"/>
    <s v="Subdirección Operativa / Comandantes y Jefes de estación"/>
    <m/>
    <m/>
    <m/>
    <n v="0"/>
    <n v="0"/>
  </r>
  <r>
    <s v="3.  Construcción de comunidad y cultura ciudadana"/>
    <s v="103. Adelantar el 100% de acciones parala prevención y mitigación del riesgo de incidentes forestales (connatos, quemas e incendios)"/>
    <s v="1. Preparar la respuesta y responder de manera efectiva y segura ante incendios, incidentes con materiales peligrosos y casos que requieran operaciones de rescate, así como en las demás situaciones de emergencia que se presenten en Bogotá D.C., además de dar apoyo en los ámbitos regional, nacional e internacional"/>
    <s v="Gestión para la Búsqueda y Rescate"/>
    <x v="11"/>
    <s v="6. Subdirección Operativa"/>
    <m/>
    <m/>
    <n v="0.1"/>
    <m/>
    <m/>
    <m/>
    <s v="Subdirección Operativa / Comandantes _x000a_  y Jefes de estación"/>
    <n v="2"/>
    <s v="Ejecutar el ejercicio de entrenamiento y reentrenamiento en natación básica al personal operativo (un  uniformado_x000a_por  estación  y por cada turno)."/>
    <n v="0.7"/>
    <d v="2020-04-01T00:00:00"/>
    <d v="2020-11-30T00:00:00"/>
    <n v="6.9999999999999993E-2"/>
    <s v="Subdirección Operativa / Comandantes y Jefes de estación"/>
    <m/>
    <m/>
    <m/>
    <n v="0"/>
    <n v="0"/>
  </r>
  <r>
    <s v="3.  Construcción de comunidad y cultura ciudadana"/>
    <s v="103. Adelantar el 100% de acciones parala prevención y mitigación del riesgo de incidentes forestales (connatos, quemas e incendios)"/>
    <s v="1. Preparar la respuesta y responder de manera efectiva y segura ante incendios, incidentes con materiales peligrosos y casos que requieran operaciones de rescate, así como en las demás situaciones de emergencia que se presenten en Bogotá D.C., además de dar apoyo en los ámbitos regional, nacional e internacional"/>
    <s v="Gestión para la Búsqueda y Rescate"/>
    <x v="11"/>
    <s v="6. Subdirección Operativa"/>
    <m/>
    <m/>
    <n v="0.1"/>
    <m/>
    <m/>
    <m/>
    <s v="Subdirección Operativa / Comandantes _x000a_  y Jefes de estación"/>
    <n v="3"/>
    <s v="Entregar Informe ejecutivo del  desarrollo del ejercicio a Comandantes y _x000a_Subdirector Operativo."/>
    <n v="0.1"/>
    <d v="2020-12-01T00:00:00"/>
    <d v="2020-12-10T00:00:00"/>
    <n v="1.0000000000000002E-2"/>
    <s v="Subdirección Operativa / Comandantes y Jefes de estación"/>
    <m/>
    <m/>
    <m/>
    <n v="0"/>
    <n v="0"/>
  </r>
  <r>
    <s v="3.  Construcción de comunidad y cultura ciudadana"/>
    <s v="103. Adelantar el 100% de acciones parala prevención y mitigación del riesgo de incidentes forestales (connatos, quemas e incendios)"/>
    <s v="1. Preparar la respuesta y responder de manera efectiva y segura ante incendios, incidentes con materiales peligrosos y casos que requieran operaciones de rescate, así como en las demás situaciones de emergencia que se presenten en Bogotá D.C., además de dar apoyo en los ámbitos regional, nacional e internacional"/>
    <s v="Gestión para la Búsqueda y Rescate"/>
    <x v="11"/>
    <s v="6. Subdirección Operativa"/>
    <n v="3"/>
    <s v="Atención del riesgo del TRANSPORTE AÉREO MASIVO  DE PERSONAS"/>
    <n v="0.1"/>
    <n v="1"/>
    <s v="Unidad"/>
    <s v="Estructurar un (1)  procedimiento (paso a paso)  para la atención del riesgo de TRANSPORTE AÉREO  MASIVO  DE PERSONAS (Transmicable y/o Monserrate), documentarlo,  publicarlo en la ruta de la calidad (recurso compartido de gestión documental) y socializarlo en medio  virtual institucional y en las 17 estaciones."/>
    <s v="Subdirección Operativa / Comandantes _x000a_  y Jefes de estación"/>
    <n v="1"/>
    <s v="Estructurar el procedimiento (paso a paso) de TRANSPORTE AÉREO MASIVO DE PERSONAS (Transmicable y/o Monserrate) mediante mesas de trabajo del equipo interviniente y allegar las memorias a Comandantes y Subdirector Operativo"/>
    <n v="0.4"/>
    <d v="2020-01-01T00:00:00"/>
    <d v="2020-03-31T00:00:00"/>
    <n v="4.0000000000000008E-2"/>
    <s v="Subdirección Operativa / Comandantes y Jefes de estación"/>
    <m/>
    <m/>
    <m/>
    <n v="0"/>
    <n v="0"/>
  </r>
  <r>
    <s v="3.  Construcción de comunidad y cultura ciudadana"/>
    <s v="103. Adelantar el 100% de acciones parala prevención y mitigación del riesgo de incidentes forestales (connatos, quemas e incendios)"/>
    <s v="1. Preparar la respuesta y responder de manera efectiva y segura ante incendios, incidentes con materiales peligrosos y casos que requieran operaciones de rescate, así como en las demás situaciones de emergencia que se presenten en Bogotá D.C., además de dar apoyo en los ámbitos regional, nacional e internacional"/>
    <s v="Gestión para la Búsqueda y Rescate"/>
    <x v="11"/>
    <s v="6. Subdirección Operativa"/>
    <m/>
    <m/>
    <n v="0.1"/>
    <m/>
    <m/>
    <m/>
    <s v="Subdirección Operativa / Comandantes _x000a_  y Jefes de estación"/>
    <n v="2"/>
    <s v="Documentar el procedimiento de TRANSPORTE MASIVO AÉREO DE PERSONAS (Transmicable y/o Monserrate)."/>
    <n v="0.4"/>
    <d v="2020-04-01T00:00:00"/>
    <d v="2020-08-31T00:00:00"/>
    <n v="4.0000000000000008E-2"/>
    <s v="Subdirección Operativa / Comandantes y Jefes de estación"/>
    <m/>
    <m/>
    <m/>
    <n v="0"/>
    <n v="0"/>
  </r>
  <r>
    <s v="3.  Construcción de comunidad y cultura ciudadana"/>
    <s v="103. Adelantar el 100% de acciones parala prevención y mitigación del riesgo de incidentes forestales (connatos, quemas e incendios)"/>
    <s v="1. Preparar la respuesta y responder de manera efectiva y segura ante incendios, incidentes con materiales peligrosos y casos que requieran operaciones de rescate, así como en las demás situaciones de emergencia que se presenten en Bogotá D.C., además de dar apoyo en los ámbitos regional, nacional e internacional"/>
    <s v="Gestión para la Búsqueda y Rescate"/>
    <x v="11"/>
    <s v="6. Subdirección Operativa"/>
    <m/>
    <m/>
    <n v="0.1"/>
    <m/>
    <m/>
    <m/>
    <s v="Subdirección Operativa / Comandantes _x000a_  y Jefes de estación"/>
    <n v="3"/>
    <s v="Publicar en la ruta de calidad _x000a_(recurso compartido de gestión documental) el procedimiento de TRANSPORTE AÉREO  MASIVO  DE PERSONAS (Transmicable y/o Monserrate)"/>
    <n v="0.15"/>
    <d v="2020-09-01T00:00:00"/>
    <d v="2020-09-30T00:00:00"/>
    <n v="1.4999999999999999E-2"/>
    <s v="Subdirección Operativa / Comandantes y Jefes de estación"/>
    <m/>
    <m/>
    <m/>
    <n v="0"/>
    <n v="0"/>
  </r>
  <r>
    <s v="3.  Construcción de comunidad y cultura ciudadana"/>
    <s v="103. Adelantar el 100% de acciones parala prevención y mitigación del riesgo de incidentes forestales (connatos, quemas e incendios)"/>
    <s v="1. Preparar la respuesta y responder de manera efectiva y segura ante incendios, incidentes con materiales peligrosos y casos que requieran operaciones de rescate, así como en las demás situaciones de emergencia que se presenten en Bogotá D.C., además de dar apoyo en los ámbitos regional, nacional e internacional"/>
    <s v="Gestión para la Búsqueda y Rescate"/>
    <x v="11"/>
    <s v="6. Subdirección Operativa"/>
    <m/>
    <m/>
    <n v="0.1"/>
    <m/>
    <m/>
    <m/>
    <s v="Subdirección Operativa / Comandantes _x000a_  y Jefes de estación"/>
    <n v="4"/>
    <s v="Socializar  en medio(s) virtuales institucional(es) y en las 17 estaciones con el personal disponible en el turno al momento de la socialización"/>
    <n v="0.05"/>
    <d v="2020-10-01T00:00:00"/>
    <d v="2020-12-10T00:00:00"/>
    <n v="5.000000000000001E-3"/>
    <s v="Subdirección Operativa / Comandantes y Jefes de estación"/>
    <m/>
    <m/>
    <m/>
    <n v="0"/>
    <n v="0"/>
  </r>
  <r>
    <s v="3.  Construcción de comunidad y cultura ciudadana"/>
    <s v="103. Adelantar el 100% de acciones parala prevención y mitigación del riesgo de incidentes forestales (connatos, quemas e incendios)"/>
    <s v="1. Preparar la respuesta y responder de manera efectiva y segura ante incendios, incidentes con materiales peligrosos y casos que requieran operaciones de rescate, así como en las demás situaciones de emergencia que se presenten en Bogotá D.C., además de dar apoyo en los ámbitos regional, nacional e internacional"/>
    <s v="Gestión para la Búsqueda y Rescate"/>
    <x v="11"/>
    <s v="6. Subdirección Operativa"/>
    <n v="4"/>
    <s v="Foro Rescate Vehicular"/>
    <n v="0.1"/>
    <n v="1"/>
    <s v="Unidad"/>
    <s v="Realizar  un (1) Foro  de Rescate Vehicular para el personal operativo  de la UAECOB. Con la participación  mínima de seis (6) uniformados por cada Compañía y socialización en medio virtual institucional. "/>
    <s v="Subdirección Operativa / Comandantes  y _x000a_ Sgto.Carlos Alberto Ramirez Parra."/>
    <n v="1"/>
    <s v="Planear la actividad y presentar a Comandantes y Subdirector Operativo el documento respectivo."/>
    <n v="0.4"/>
    <d v="2020-01-01T00:00:00"/>
    <d v="2020-02-29T00:00:00"/>
    <n v="4.0000000000000008E-2"/>
    <s v="Subdirección Operativa / Comandantes  y _x000a_ Sgto.Carlos Alberto Ramirez Parra."/>
    <m/>
    <m/>
    <m/>
    <n v="0"/>
    <n v="0"/>
  </r>
  <r>
    <s v="3.  Construcción de comunidad y cultura ciudadana"/>
    <s v="103. Adelantar el 100% de acciones parala prevención y mitigación del riesgo de incidentes forestales (connatos, quemas e incendios)"/>
    <s v="1. Preparar la respuesta y responder de manera efectiva y segura ante incendios, incidentes con materiales peligrosos y casos que requieran operaciones de rescate, así como en las demás situaciones de emergencia que se presenten en Bogotá D.C., además de dar apoyo en los ámbitos regional, nacional e internacional"/>
    <s v="Gestión para la Búsqueda y Rescate"/>
    <x v="11"/>
    <s v="6. Subdirección Operativa"/>
    <m/>
    <m/>
    <n v="0.1"/>
    <m/>
    <m/>
    <m/>
    <s v="Subdirección Operativa / Comandantes  y _x000a_ Sgto.Carlos Alberto Ramirez Parra."/>
    <n v="2"/>
    <s v="Convocar al personal operativo _x000a_al Foro de Rescate Vehicular."/>
    <n v="0.1"/>
    <d v="2020-03-01T00:00:00"/>
    <d v="2020-03-31T00:00:00"/>
    <n v="1.0000000000000002E-2"/>
    <s v="Subdirección Operativa / Comandantes  y _x000a_ Sgto.Carlos Alberto Ramirez Parra."/>
    <m/>
    <m/>
    <m/>
    <n v="0"/>
    <n v="0"/>
  </r>
  <r>
    <s v="3.  Construcción de comunidad y cultura ciudadana"/>
    <s v="103. Adelantar el 100% de acciones parala prevención y mitigación del riesgo de incidentes forestales (connatos, quemas e incendios)"/>
    <s v="1. Preparar la respuesta y responder de manera efectiva y segura ante incendios, incidentes con materiales peligrosos y casos que requieran operaciones de rescate, así como en las demás situaciones de emergencia que se presenten en Bogotá D.C., además de dar apoyo en los ámbitos regional, nacional e internacional"/>
    <s v="Gestión para la Búsqueda y Rescate"/>
    <x v="11"/>
    <s v="6. Subdirección Operativa"/>
    <m/>
    <m/>
    <n v="0.1"/>
    <m/>
    <m/>
    <m/>
    <s v="Subdirección Operativa / Comandantes  y _x000a_ Sgto.Carlos Alberto Ramirez Parra."/>
    <n v="3"/>
    <s v="Desarrollar y/o ejecutar el foro."/>
    <n v="0.4"/>
    <d v="2020-04-01T00:00:00"/>
    <d v="2020-06-30T00:00:00"/>
    <n v="4.0000000000000008E-2"/>
    <s v="Subdirección Operativa / Comandantes  y _x000a_ Sgto.Carlos Alberto Ramirez Parra."/>
    <m/>
    <m/>
    <m/>
    <n v="0"/>
    <n v="0"/>
  </r>
  <r>
    <s v="3.  Construcción de comunidad y cultura ciudadana"/>
    <s v="103. Adelantar el 100% de acciones parala prevención y mitigación del riesgo de incidentes forestales (connatos, quemas e incendios)"/>
    <s v="1. Preparar la respuesta y responder de manera efectiva y segura ante incendios, incidentes con materiales peligrosos y casos que requieran operaciones de rescate, así como en las demás situaciones de emergencia que se presenten en Bogotá D.C., además de dar apoyo en los ámbitos regional, nacional e internacional"/>
    <s v="Gestión para la Búsqueda y Rescate"/>
    <x v="11"/>
    <s v="6. Subdirección Operativa"/>
    <m/>
    <m/>
    <n v="0.1"/>
    <m/>
    <m/>
    <m/>
    <s v="Subdirección Operativa / Comandantes  y _x000a_ Sgto.Carlos Alberto Ramirez Parra."/>
    <n v="4"/>
    <s v="Presentar un informe ejecutivo y  listado de asistentes,  a Comandantes y Subdirector Operativo"/>
    <n v="0.1"/>
    <d v="2020-07-01T00:00:00"/>
    <d v="2020-07-31T00:00:00"/>
    <n v="1.0000000000000002E-2"/>
    <s v="Subdirección Operativa / Comandantes  y _x000a_ Sgto.Carlos Alberto Ramirez Parra."/>
    <m/>
    <m/>
    <m/>
    <n v="0"/>
    <n v="0"/>
  </r>
  <r>
    <s v="3.  Construcción de comunidad y cultura ciudadana"/>
    <s v="103. Adelantar el 100% de acciones parala prevención y mitigación del riesgo de incidentes forestales (connatos, quemas e incendios)"/>
    <s v="1. Preparar la respuesta y responder de manera efectiva y segura ante incendios, incidentes con materiales peligrosos y casos que requieran operaciones de rescate, así como en las demás situaciones de emergencia que se presenten en Bogotá D.C., además de dar apoyo en los ámbitos regional, nacional e internacional"/>
    <s v="Gestión para la Búsqueda y Rescate"/>
    <x v="11"/>
    <s v="6. Subdirección Operativa"/>
    <n v="5"/>
    <s v="Manual Técnico de Rescate"/>
    <n v="0.1"/>
    <n v="1"/>
    <s v="Unidad"/>
    <s v="Realizar la actualización del _x000a_Manual Técnico de Rescate _x000a_publicarlo en la ruta de la calidad y socializarlo en medio virtual institucional y en las 17 estaciones."/>
    <s v="Subdirección Operativa / Comandantes  y _x000a_ Sgto.Carlos Alberto Ramirez Parra."/>
    <n v="1"/>
    <s v="Elaborar el cronograma de planeación de actividades del Manual Técnico de Rescate  _x000a_y presentar   a los Comandantes _x000a_y Subdirector Operativo."/>
    <n v="0.4"/>
    <d v="2020-01-01T00:00:00"/>
    <d v="2020-03-31T00:00:00"/>
    <n v="4.0000000000000008E-2"/>
    <s v="Subdirección Operativa / Comandantes  y _x000a_ Sgto.Carlos Alberto Ramirez Parra."/>
    <m/>
    <m/>
    <m/>
    <n v="0"/>
    <n v="0"/>
  </r>
  <r>
    <s v="3.  Construcción de comunidad y cultura ciudadana"/>
    <s v="103. Adelantar el 100% de acciones parala prevención y mitigación del riesgo de incidentes forestales (connatos, quemas e incendios)"/>
    <m/>
    <s v="Gestión para la Búsqueda y Rescate"/>
    <x v="11"/>
    <s v="6. Subdirección Operativa"/>
    <m/>
    <m/>
    <n v="0.1"/>
    <m/>
    <m/>
    <m/>
    <s v="Subdirección Operativa / Comandantes  y _x000a_ Sgto.Carlos Alberto Ramirez Parra."/>
    <n v="2"/>
    <s v="Actualizar y Presentar al área encargada para que se publique en ruta de calidad y verificación respectiva"/>
    <n v="0.4"/>
    <d v="2020-04-01T00:00:00"/>
    <d v="2020-10-31T00:00:00"/>
    <n v="4.0000000000000008E-2"/>
    <s v="Subdirección Operativa / Comandantes  y _x000a_ Sgto.Carlos Alberto Ramirez Parra."/>
    <m/>
    <m/>
    <m/>
    <n v="0"/>
    <n v="0"/>
  </r>
  <r>
    <s v="3.  Construcción de comunidad y cultura ciudadana"/>
    <s v="103. Adelantar el 100% de acciones parala prevención y mitigación del riesgo de incidentes forestales (connatos, quemas e incendios)"/>
    <m/>
    <s v="Gestión para la Búsqueda y Rescate"/>
    <x v="11"/>
    <s v="6. Subdirección Operativa"/>
    <m/>
    <m/>
    <n v="0.1"/>
    <m/>
    <m/>
    <m/>
    <s v="Subdirección Operativa / Comandantes  y _x000a_ Sgto.Carlos Alberto Ramirez Parra."/>
    <n v="3"/>
    <s v="Socializar virtualmente en medio(s) institucional(es) y en las 17 estaciones con el personal disponible en el turno al momento de la socialización"/>
    <n v="0.2"/>
    <d v="2020-11-01T00:00:00"/>
    <d v="2020-11-30T00:00:00"/>
    <n v="2.0000000000000004E-2"/>
    <s v="Subdirección Operativa / Comandantes  y _x000a_ Sgto.Carlos Alberto Ramirez Parra."/>
    <m/>
    <m/>
    <m/>
    <n v="0"/>
    <n v="0"/>
  </r>
  <r>
    <s v="3.  Construcción de comunidad y cultura ciudadana"/>
    <s v="103. Adelantar el 100% de acciones parala prevención y mitigación del riesgo de incidentes forestales (connatos, quemas e incendios)"/>
    <s v="1. Preparar la respuesta y responder de manera efectiva y segura ante incendios, incidentes con materiales peligrosos y casos que requieran operaciones de rescate, así como en las demás situaciones de emergencia que se presenten en Bogotá D.C., además de dar apoyo en los ámbitos regional, nacional e internacional"/>
    <s v="Gestión para la Búsqueda y Rescate"/>
    <x v="11"/>
    <s v="6. Subdirección Operativa"/>
    <n v="6"/>
    <s v="Procedimiento de respuesta S.A.R.T."/>
    <n v="0.05"/>
    <n v="1"/>
    <s v="Unidad"/>
    <s v="Estructurar un (1)  procedimiento (paso a paso)  para la respuesta del Grupo S.A.R.T.*, documentarlo, publicarlo en la ruta de la calidad (recurso compartido de gestión documental) y socializarlo en medio virtual institucional y en las 17 estaciones._x000a__x000a__x000a_*S.A.R.T. (Sistemas de Aeronaves Remotamente Tripulados)."/>
    <s v="Subdirección Operativa / Comandantes  y Jefes de Estación y Grupo S.A.R.T."/>
    <n v="1"/>
    <s v="Elaborar cronograma de planeación  de actividades _x000a_ y presentar   a los Comandantes _x000a_y Subdirector Operativo."/>
    <n v="0.4"/>
    <d v="2020-01-01T00:00:00"/>
    <s v="31/02/2020"/>
    <n v="2.0000000000000004E-2"/>
    <s v="Subdirección Operativa / Comandantes  y Jefes de Estación y Grupo S.A.R.T."/>
    <m/>
    <m/>
    <m/>
    <n v="0"/>
    <n v="0"/>
  </r>
  <r>
    <s v="3.  Construcción de comunidad y cultura ciudadana"/>
    <s v="103. Adelantar el 100% de acciones parala prevención y mitigación del riesgo de incidentes forestales (connatos, quemas e incendios)"/>
    <m/>
    <s v="Gestión para la Búsqueda y Rescate"/>
    <x v="11"/>
    <s v="6. Subdirección Operativa"/>
    <m/>
    <m/>
    <n v="0.05"/>
    <m/>
    <m/>
    <m/>
    <s v="Subdirección Operativa / Comandantes  y Jefes de Estación y Grupo S.A.R.T."/>
    <n v="2"/>
    <s v="Estructurar el procedimiento (paso a paso) de Respuesta del Grupo S.A.R.T "/>
    <n v="0.4"/>
    <d v="2020-03-01T00:00:00"/>
    <d v="2020-08-31T00:00:00"/>
    <n v="2.0000000000000004E-2"/>
    <s v="Subdirección Operativa / Comandantes  y Jefes de Estación y Grupo S.A.R.T."/>
    <m/>
    <m/>
    <m/>
    <n v="0"/>
    <n v="0"/>
  </r>
  <r>
    <s v="3.  Construcción de comunidad y cultura ciudadana"/>
    <s v="103. Adelantar el 100% de acciones parala prevención y mitigación del riesgo de incidentes forestales (connatos, quemas e incendios)"/>
    <m/>
    <s v="Gestión para la Búsqueda y Rescate"/>
    <x v="11"/>
    <s v="6. Subdirección Operativa"/>
    <m/>
    <m/>
    <n v="0.05"/>
    <m/>
    <m/>
    <m/>
    <s v="Subdirección Operativa / Comandantes  y Jefes de Estación y Grupo S.A.R.T."/>
    <n v="3"/>
    <s v=" Presentar al área encargada el procedimiento de respuesta del Grupo S.A.R.T, para la publicación  en ruta de calidad  (recurso compartido de gestión documental)."/>
    <n v="0.15"/>
    <d v="2020-09-01T00:00:00"/>
    <d v="2020-09-30T00:00:00"/>
    <n v="7.4999999999999997E-3"/>
    <s v="Subdirección Operativa / Comandantes  y Jefes de Estación y Grupo S.A.R.T."/>
    <m/>
    <m/>
    <m/>
    <n v="0"/>
    <n v="0"/>
  </r>
  <r>
    <s v="3.  Construcción de comunidad y cultura ciudadana"/>
    <s v="103. Adelantar el 100% de acciones parala prevención y mitigación del riesgo de incidentes forestales (connatos, quemas e incendios)"/>
    <m/>
    <s v="Gestión para la Búsqueda y Rescate"/>
    <x v="11"/>
    <s v="6. Subdirección Operativa"/>
    <m/>
    <m/>
    <n v="0.05"/>
    <m/>
    <m/>
    <m/>
    <s v="Subdirección Operativa / Comandantes  y Jefes de Estación y Grupo S.A.R.T."/>
    <n v="4"/>
    <s v="Socializar el procedimiento  en medio(s)  virtuales institucional(es) y en las 17 estaciones. "/>
    <n v="0.05"/>
    <d v="2020-10-01T00:00:00"/>
    <d v="2020-12-10T00:00:00"/>
    <n v="2.5000000000000005E-3"/>
    <s v="Subdirección Operativa / Comandantes  y Jefes de Estación y Grupo S.A.R.T."/>
    <m/>
    <m/>
    <m/>
    <n v="0"/>
    <n v="0"/>
  </r>
  <r>
    <s v="3.  Construcción de comunidad y cultura ciudadana"/>
    <s v="103. Adelantar el 100% de acciones para la prevención y mitigación del riesgo de incidentes forestales (connatos, quemas e incendios)"/>
    <s v="2. Generar corresponsabilidad del riesgo mediante la prevención, mitigación, transferencia y preparación con la comunidad ante el riesgo de incendios, incidentes con materiales peligrosos y rescates en general"/>
    <s v="REDUCCION DEL RIESGO"/>
    <x v="12"/>
    <s v="5. Subdirección de Gestión del Riesgo"/>
    <n v="1"/>
    <s v="Implementación de la capacitación virtual sobre “Brigadas Contra Incendios Clase I”."/>
    <n v="7.1428571428571397E-2"/>
    <n v="5"/>
    <s v="Empresas capacitadas"/>
    <s v="Realizar 5 capacitaciones virtuales objeto de la resolución 256 de 2014."/>
    <s v="Subdirección de Gestión del Riesgo."/>
    <n v="1"/>
    <s v="Curso piloto con empresa. "/>
    <n v="0.2"/>
    <d v="2020-07-01T00:00:00"/>
    <d v="2020-08-15T00:00:00"/>
    <n v="1.428571428571428E-2"/>
    <s v="Subdirección de Gestión del Riesgo."/>
    <m/>
    <m/>
    <m/>
    <n v="0"/>
    <n v="0"/>
  </r>
  <r>
    <s v="3.  Construcción de comunidad y cultura ciudadana"/>
    <s v="103. Adelantar el 100% de acciones para la prevención y mitigación del riesgo de incidentes forestales (connatos, quemas e incendios)"/>
    <s v="2. Generar corresponsabilidad del riesgo mediante la prevención, mitigación, transferencia y preparación con la comunidad ante el riesgo de incendios, incidentes con materiales peligrosos y rescates en general"/>
    <s v="REDUCCION DEL RIESGO"/>
    <x v="12"/>
    <s v="5. Subdirección de Gestión del Riesgo"/>
    <m/>
    <m/>
    <n v="7.1428571428571397E-2"/>
    <m/>
    <m/>
    <m/>
    <s v="Subdirección de Gestión del Riesgo."/>
    <n v="2"/>
    <s v="Ajuste de las actividades del resultado del curso piloto."/>
    <n v="0.1"/>
    <d v="2020-08-16T00:00:00"/>
    <d v="2020-09-30T00:00:00"/>
    <n v="7.14285714285714E-3"/>
    <s v="Subdirección de Gestión del Riesgo."/>
    <m/>
    <m/>
    <m/>
    <n v="0"/>
    <n v="0"/>
  </r>
  <r>
    <s v="3.  Construcción de comunidad y cultura ciudadana"/>
    <s v="103. Adelantar el 100% de acciones para la prevención y mitigación del riesgo de incidentes forestales (connatos, quemas e incendios)"/>
    <s v="2. Generar corresponsabilidad del riesgo mediante la prevención, mitigación, transferencia y preparación con la comunidad ante el riesgo de incendios, incidentes con materiales peligrosos y rescates en general"/>
    <s v="REDUCCION DEL RIESGO"/>
    <x v="12"/>
    <s v="5. Subdirección de Gestión del Riesgo"/>
    <m/>
    <m/>
    <n v="7.1428571428571397E-2"/>
    <m/>
    <m/>
    <m/>
    <s v="Subdirección de Gestión del Riesgo."/>
    <n v="3"/>
    <s v="Desarrollo de las “Capacitaciones Virtuales Empresariales”."/>
    <n v="0.7"/>
    <d v="2020-10-01T00:00:00"/>
    <d v="2020-12-31T00:00:00"/>
    <n v="4.9999999999999975E-2"/>
    <s v="Subdirección de Gestión del Riesgo."/>
    <m/>
    <m/>
    <m/>
    <n v="0"/>
    <n v="0"/>
  </r>
  <r>
    <s v="3.  Construcción de comunidad y cultura ciudadana"/>
    <s v="103. Adelantar el 100% de acciones para la prevención y mitigación del riesgo de incidentes forestales (connatos, quemas e incendios)"/>
    <s v="2. Generar corresponsabilidad del riesgo mediante la prevención, mitigación, transferencia y preparación con la comunidad ante el riesgo de incendios, incidentes con materiales peligrosos y rescates en general"/>
    <s v="REDUCCION DEL RIESGO"/>
    <x v="12"/>
    <s v="5. Subdirección de Gestión del Riesgo"/>
    <n v="2"/>
    <s v="Mesas de trabajo para la articulación del modelo educativo del Proceso de Capacitación acorde con lo establecido por la Academia mediante la Res. 09-70807-11 de 2019."/>
    <n v="7.1428571428571397E-2"/>
    <n v="3"/>
    <s v="Actas de Reunión. "/>
    <s v="Se realizarán 3 mesas de trabajo con las áreas competentes para articular los requerimientos del modelo educativo establecidos en la academia. "/>
    <s v="Subdirección de Gestión del Riesgo."/>
    <n v="1"/>
    <s v="Mesas de trabajo con la Subdirección de Gestión Humana."/>
    <n v="1"/>
    <d v="2020-04-01T00:00:00"/>
    <d v="2020-12-31T00:00:00"/>
    <n v="7.1428571428571397E-2"/>
    <s v="Subdirección de Gestión del Riesgo."/>
    <m/>
    <m/>
    <m/>
    <n v="0"/>
    <n v="0"/>
  </r>
  <r>
    <s v="3.  Construcción de comunidad y cultura ciudadana"/>
    <s v="103. Adelantar el 100% de acciones para la prevención y mitigación del riesgo de incidentes forestales (connatos, quemas e incendios)"/>
    <s v="2. Generar corresponsabilidad del riesgo mediante la prevención, mitigación, transferencia y preparación con la comunidad ante el riesgo de incendios, incidentes con materiales peligrosos y rescates en general"/>
    <s v="REDUCCION DEL RIESGO"/>
    <x v="12"/>
    <s v="5. Subdirección de Gestión del Riesgo"/>
    <n v="3"/>
    <s v="Diseñar la “Capacitación de Reentrenamiento Virtual para las Brigadas Contra Incendio Clase I”."/>
    <n v="7.1428571428571397E-2"/>
    <n v="1"/>
    <s v="Porcentaje"/>
    <s v="Elaboración del documento &quot;Reentrenamiento Virtual Brigadas Contra Incendio Clase I”."/>
    <s v="Subdirección de Gestión del Riesgo."/>
    <n v="1"/>
    <s v="Revisión del material de capacitación para las brigadas contra incendio. "/>
    <n v="0.2"/>
    <d v="2020-04-01T00:00:00"/>
    <d v="2020-05-01T00:00:00"/>
    <n v="1.428571428571428E-2"/>
    <s v="Subdirección de Gestión del Riesgo."/>
    <m/>
    <m/>
    <m/>
    <n v="0"/>
    <n v="0"/>
  </r>
  <r>
    <s v="3.  Construcción de comunidad y cultura ciudadana"/>
    <s v="103. Adelantar el 100% de acciones para la prevención y mitigación del riesgo de incidentes forestales (connatos, quemas e incendios)"/>
    <s v="2. Generar corresponsabilidad del riesgo mediante la prevención, mitigación, transferencia y preparación con la comunidad ante el riesgo de incendios, incidentes con materiales peligrosos y rescates en general"/>
    <s v="REDUCCION DEL RIESGO"/>
    <x v="12"/>
    <s v="5. Subdirección de Gestión del Riesgo"/>
    <m/>
    <m/>
    <n v="7.1428571428571397E-2"/>
    <m/>
    <m/>
    <m/>
    <s v="Subdirección de Gestión del Riesgo."/>
    <n v="2"/>
    <s v="Elaboración del documento proyecto de &quot;Virtualización de Capacitación a Brigadas Empresariales&quot;."/>
    <n v="0.6"/>
    <d v="2020-05-02T00:00:00"/>
    <d v="2020-11-30T00:00:00"/>
    <n v="4.2857142857142837E-2"/>
    <s v="Subdirección de Gestión del Riesgo."/>
    <m/>
    <m/>
    <m/>
    <n v="0"/>
    <n v="0"/>
  </r>
  <r>
    <s v="3.  Construcción de comunidad y cultura ciudadana"/>
    <s v="103. Adelantar el 100% de acciones para la prevención y mitigación del riesgo de incidentes forestales (connatos, quemas e incendios)"/>
    <s v="2. Generar corresponsabilidad del riesgo mediante la prevención, mitigación, transferencia y preparación con la comunidad ante el riesgo de incendios, incidentes con materiales peligrosos y rescates en general"/>
    <s v="REDUCCION DEL RIESGO"/>
    <x v="12"/>
    <s v="5. Subdirección de Gestión del Riesgo"/>
    <m/>
    <m/>
    <n v="7.1428571428571397E-2"/>
    <m/>
    <m/>
    <m/>
    <s v="Subdirección de Gestión del Riesgo."/>
    <n v="3"/>
    <s v="Presentación del proyecto al Subdirector de Gestión del riesgo. "/>
    <n v="0.2"/>
    <d v="2020-12-01T00:00:00"/>
    <d v="2020-12-31T00:00:00"/>
    <n v="1.428571428571428E-2"/>
    <s v="Subdirección de Gestión del Riesgo."/>
    <m/>
    <m/>
    <m/>
    <n v="0"/>
    <n v="0"/>
  </r>
  <r>
    <s v="3.  Construcción de comunidad y cultura ciudadana"/>
    <s v="103. Adelantar el 100% de acciones para la prevención y mitigación del riesgo de incidentes forestales (connatos, quemas e incendios)"/>
    <s v="2. Generar corresponsabilidad del riesgo mediante la prevención, mitigación, transferencia y preparación con la comunidad ante el riesgo de incendios, incidentes con materiales peligrosos y rescates en general"/>
    <s v="REDUCCION DEL RIESGO"/>
    <x v="12"/>
    <s v="5. Subdirección de Gestión del Riesgo"/>
    <n v="4"/>
    <s v="Proyecto de virtualización de “Capacitación Comunitaria”."/>
    <n v="7.1428571428571397E-2"/>
    <n v="1"/>
    <s v="Porcentaje"/>
    <s v="Elaboración del documento &quot;Proyecto de Virtualización de Capacitación Comunitaria&quot;."/>
    <s v="Subdirección de Gestión del Riesgo."/>
    <n v="1"/>
    <s v="Revisión del material de la capacitación para brigadas contra incendio."/>
    <n v="0.2"/>
    <d v="2020-04-01T00:00:00"/>
    <d v="2020-05-01T00:00:00"/>
    <n v="1.428571428571428E-2"/>
    <s v="Subdirección de Gestión del Riesgo."/>
    <m/>
    <m/>
    <m/>
    <n v="0"/>
    <n v="0"/>
  </r>
  <r>
    <s v="3.  Construcción de comunidad y cultura ciudadana"/>
    <s v="103. Adelantar el 100% de acciones para la prevención y mitigación del riesgo de incidentes forestales (connatos, quemas e incendios)"/>
    <s v="2. Generar corresponsabilidad del riesgo mediante la prevención, mitigación, transferencia y preparación con la comunidad ante el riesgo de incendios, incidentes con materiales peligrosos y rescates en general"/>
    <s v="REDUCCION DEL RIESGO"/>
    <x v="12"/>
    <s v="5. Subdirección de Gestión del Riesgo"/>
    <m/>
    <m/>
    <n v="7.1428571428571397E-2"/>
    <m/>
    <m/>
    <m/>
    <s v="Subdirección de Gestión del Riesgo."/>
    <n v="2"/>
    <s v="Elaboración del documento proyecto de &quot;Virtualización de Capacitación a Brigadas Empresariales&quot;."/>
    <n v="0.6"/>
    <d v="2020-05-02T00:00:00"/>
    <d v="2020-11-30T00:00:00"/>
    <n v="4.2857142857142837E-2"/>
    <s v="Subdirección de Gestión del Riesgo."/>
    <m/>
    <m/>
    <m/>
    <n v="0"/>
    <n v="0"/>
  </r>
  <r>
    <s v="3.  Construcción de comunidad y cultura ciudadana"/>
    <s v="103. Adelantar el 100% de acciones para la prevención y mitigación del riesgo de incidentes forestales (connatos, quemas e incendios)"/>
    <s v="2. Generar corresponsabilidad del riesgo mediante la prevención, mitigación, transferencia y preparación con la comunidad ante el riesgo de incendios, incidentes con materiales peligrosos y rescates en general"/>
    <s v="REDUCCION DEL RIESGO"/>
    <x v="12"/>
    <s v="5. Subdirección de Gestión del Riesgo"/>
    <m/>
    <m/>
    <n v="7.1428571428571397E-2"/>
    <m/>
    <m/>
    <m/>
    <s v="Subdirección de Gestión del Riesgo."/>
    <n v="3"/>
    <s v="Presentación del proyecto al Subdirector de Gestión del riesgo."/>
    <n v="0.2"/>
    <d v="2020-12-01T00:00:00"/>
    <d v="2020-12-31T00:00:00"/>
    <n v="1.428571428571428E-2"/>
    <s v="Subdirección de Gestión del Riesgo."/>
    <m/>
    <m/>
    <m/>
    <n v="0"/>
    <n v="0"/>
  </r>
  <r>
    <s v="3.  Construcción de comunidad y cultura ciudadana"/>
    <s v="103. Adelantar el 100% de acciones para la prevención y mitigación del riesgo de incidentes forestales (connatos, quemas e incendios)"/>
    <s v="2. Generar corresponsabilidad del riesgo mediante la prevención, mitigación, transferencia y preparación con la comunidad ante el riesgo de incendios, incidentes con materiales peligrosos y rescates en general"/>
    <s v="REDUCCION DEL RIESGO"/>
    <x v="12"/>
    <s v="5. Subdirección de Gestión del Riesgo"/>
    <n v="5"/>
    <s v="Proyecto de virtualización de “Capacitación a Empresas de Pirotecnia”."/>
    <n v="7.1428571428571397E-2"/>
    <n v="1"/>
    <s v="Porcentaje"/>
    <s v="Elaboración del documento &quot;Proyecto de Virtualización de Capacitación a Empresas de Pirotecnia”."/>
    <s v="Subdirección de Gestión del Riesgo."/>
    <n v="1"/>
    <s v="Revisión del material de capacitación para brigadas contra incendio."/>
    <n v="0.2"/>
    <d v="2020-04-01T00:00:00"/>
    <d v="2020-05-01T00:00:00"/>
    <n v="1.428571428571428E-2"/>
    <s v="Subdirección de Gestión del Riesgo."/>
    <m/>
    <m/>
    <m/>
    <n v="0"/>
    <n v="0"/>
  </r>
  <r>
    <s v="3.  Construcción de comunidad y cultura ciudadana"/>
    <s v="103. Adelantar el 100% de acciones para la prevención y mitigación del riesgo de incidentes forestales (connatos, quemas e incendios)"/>
    <s v="2. Generar corresponsabilidad del riesgo mediante la prevención, mitigación, transferencia y preparación con la comunidad ante el riesgo de incendios, incidentes con materiales peligrosos y rescates en general"/>
    <s v="REDUCCION DEL RIESGO"/>
    <x v="12"/>
    <s v="5. Subdirección de Gestión del Riesgo"/>
    <m/>
    <m/>
    <n v="7.1428571428571397E-2"/>
    <m/>
    <m/>
    <m/>
    <s v="Subdirección de Gestión del Riesgo."/>
    <n v="2"/>
    <s v="Elaboración del documento proyecto de &quot;Virtualización de Capacitación a Brigadas Empresariales&quot;."/>
    <n v="0.6"/>
    <d v="2020-05-02T00:00:00"/>
    <d v="2020-11-30T00:00:00"/>
    <n v="4.2857142857142837E-2"/>
    <s v="Subdirección de Gestión del Riesgo."/>
    <m/>
    <m/>
    <m/>
    <n v="0"/>
    <n v="0"/>
  </r>
  <r>
    <s v="3.  Construcción de comunidad y cultura ciudadana"/>
    <s v="103. Adelantar el 100% de acciones para la prevención y mitigación del riesgo de incidentes forestales (connatos, quemas e incendios)"/>
    <s v="2. Generar corresponsabilidad del riesgo mediante la prevención, mitigación, transferencia y preparación con la comunidad ante el riesgo de incendios, incidentes con materiales peligrosos y rescates en general"/>
    <s v="REDUCCION DEL RIESGO"/>
    <x v="12"/>
    <s v="5. Subdirección de Gestión del Riesgo"/>
    <m/>
    <m/>
    <n v="7.1428571428571397E-2"/>
    <m/>
    <m/>
    <m/>
    <s v="Subdirección de Gestión del Riesgo."/>
    <n v="3"/>
    <s v="Presentación del proyecto al Subdirector de Gestión del Riesgo. "/>
    <n v="0.2"/>
    <d v="2020-12-01T00:00:00"/>
    <d v="2020-12-31T00:00:00"/>
    <n v="1.428571428571428E-2"/>
    <s v="Subdirección de Gestión del Riesgo."/>
    <m/>
    <m/>
    <m/>
    <n v="0"/>
    <n v="0"/>
  </r>
  <r>
    <s v="3.  Construcción de comunidad y cultura ciudadana"/>
    <s v="103. Adelantar el 100% de acciones para la prevención y mitigación del riesgo de incidentes forestales (connatos, quemas e incendios)"/>
    <s v="2. Generar corresponsabilidad del riesgo mediante la prevención, mitigación, transferencia y preparación con la comunidad ante el riesgo de incendios, incidentes con materiales peligrosos y rescates en general"/>
    <s v="REDUCCION DEL RIESGO"/>
    <x v="12"/>
    <s v="5. Subdirección de Gestión del Riesgo"/>
    <n v="6"/>
    <s v="Formulación de una estrategia metodológica para adaptar los contenidos de capacitación comunitaria dirigida a personas en condiciones de discapacidad."/>
    <n v="7.1428571428571397E-2"/>
    <n v="1"/>
    <s v="Porcentaje"/>
    <s v="Diseño de una estrategia pedagógica dirigida a la población en condiciones de discapacidad para la adaptación de los contenidos de Capacitación Comunitaria."/>
    <s v="Subdirección de Gestión del Riesgo."/>
    <n v="1"/>
    <s v="Definición del alcance de la estrategia metodológica."/>
    <n v="0.1"/>
    <d v="2020-04-01T00:00:00"/>
    <d v="2020-05-01T00:00:00"/>
    <n v="7.14285714285714E-3"/>
    <s v="Subdirección de Gestión del Riesgo."/>
    <m/>
    <m/>
    <m/>
    <n v="0"/>
    <n v="0"/>
  </r>
  <r>
    <s v="3.  Construcción de comunidad y cultura ciudadana"/>
    <s v="103. Adelantar el 100% de acciones para la prevención y mitigación del riesgo de incidentes forestales (connatos, quemas e incendios)"/>
    <s v="2. Generar corresponsabilidad del riesgo mediante la prevención, mitigación, transferencia y preparación con la comunidad ante el riesgo de incendios, incidentes con materiales peligrosos y rescates en general"/>
    <s v="REDUCCION DEL RIESGO"/>
    <x v="12"/>
    <s v="5. Subdirección de Gestión del Riesgo"/>
    <m/>
    <m/>
    <n v="7.1428571428571397E-2"/>
    <m/>
    <m/>
    <m/>
    <s v="Subdirección de Gestión del Riesgo."/>
    <n v="2"/>
    <s v="Gestión Interinstitucional para el desarrollo de la estrategia metodológica con la población en condición de discapacidad."/>
    <n v="0.3"/>
    <d v="2020-05-02T00:00:00"/>
    <d v="2020-08-30T00:00:00"/>
    <n v="2.1428571428571418E-2"/>
    <s v="Subdirección de Gestión del Riesgo."/>
    <m/>
    <m/>
    <m/>
    <n v="0"/>
    <n v="0"/>
  </r>
  <r>
    <s v="3.  Construcción de comunidad y cultura ciudadana"/>
    <s v="103. Adelantar el 100% de acciones para la prevención y mitigación del riesgo de incidentes forestales (connatos, quemas e incendios)"/>
    <s v="2. Generar corresponsabilidad del riesgo mediante la prevención, mitigación, transferencia y preparación con la comunidad ante el riesgo de incendios, incidentes con materiales peligrosos y rescates en general"/>
    <s v="REDUCCION DEL RIESGO"/>
    <x v="12"/>
    <s v="5. Subdirección de Gestión del Riesgo"/>
    <m/>
    <m/>
    <n v="7.1428571428571397E-2"/>
    <m/>
    <m/>
    <m/>
    <s v="Subdirección de Gestión del Riesgo."/>
    <n v="3"/>
    <s v="Diseño de la “Estrategia Metodológica” para adaptar los contenidos de capacitación comunitaria dirigido a personas en condiciones de discapacidad."/>
    <n v="0.5"/>
    <d v="2020-09-01T00:00:00"/>
    <d v="2020-09-30T00:00:00"/>
    <n v="3.5714285714285698E-2"/>
    <s v="Subdirección de Gestión del Riesgo."/>
    <m/>
    <m/>
    <m/>
    <n v="0"/>
    <n v="0"/>
  </r>
  <r>
    <s v="3.  Construcción de comunidad y cultura ciudadana"/>
    <s v="103. Adelantar el 100% de acciones para la prevención y mitigación del riesgo de incidentes forestales (connatos, quemas e incendios)"/>
    <s v="2. Generar corresponsabilidad del riesgo mediante la prevención, mitigación, transferencia y preparación con la comunidad ante el riesgo de incendios, incidentes con materiales peligrosos y rescates en general"/>
    <s v="REDUCCION DEL RIESGO"/>
    <x v="12"/>
    <s v="5. Subdirección de Gestión del Riesgo"/>
    <m/>
    <m/>
    <n v="7.1428571428571397E-2"/>
    <m/>
    <m/>
    <m/>
    <s v="Subdirección de Gestión del Riesgo."/>
    <n v="4"/>
    <s v="Presentación de la estrategia al Subdirector de Gestión del Riesgo. "/>
    <n v="0.1"/>
    <d v="2020-12-01T00:00:00"/>
    <d v="2020-12-31T00:00:00"/>
    <n v="7.14285714285714E-3"/>
    <s v="Subdirección de Gestión del Riesgo."/>
    <m/>
    <m/>
    <m/>
    <n v="0"/>
    <n v="0"/>
  </r>
  <r>
    <s v="3.  Construcción de comunidad y cultura ciudadana"/>
    <s v="103. Adelantar el 100% de acciones para la prevención y mitigación del riesgo de incidentes forestales (connatos, quemas e incendios)"/>
    <s v="2. Generar corresponsabilidad del riesgo mediante la prevención, mitigación, transferencia y preparación con la comunidad ante el riesgo de incendios, incidentes con materiales peligrosos y rescates en general"/>
    <s v="REDUCCION DEL RIESGO"/>
    <x v="12"/>
    <s v="5. Subdirección de Gestión del Riesgo"/>
    <n v="7"/>
    <s v="Incorporación de la “Gestión del Cambio Climático” en las Oficinas Asesoras y Subdirecciones de la entidad en el marco de la estrategia de gestión de cambio climático."/>
    <n v="7.1428571428571397E-2"/>
    <n v="10"/>
    <s v="Actas de Reunión. "/>
    <s v="Mesas de trabajo con las áreas correspondientes."/>
    <s v="Subdirección de Gestión del Riesgo."/>
    <n v="1"/>
    <s v="Definición de Oficinas Asesoras y Subdirecciones de la Entidad, para la incorporación de la gestión del cambio climático en el marco de la estrategia."/>
    <n v="0.15"/>
    <d v="2020-04-01T00:00:00"/>
    <d v="2020-04-30T00:00:00"/>
    <n v="1.0714285714285709E-2"/>
    <s v="Subdirección de Gestión del Riesgo."/>
    <m/>
    <m/>
    <m/>
    <n v="0"/>
    <n v="0"/>
  </r>
  <r>
    <s v="3.  Construcción de comunidad y cultura ciudadana"/>
    <s v="103. Adelantar el 100% de acciones para la prevención y mitigación del riesgo de incidentes forestales (connatos, quemas e incendios)"/>
    <s v="2. Generar corresponsabilidad del riesgo mediante la prevención, mitigación, transferencia y preparación con la comunidad ante el riesgo de incendios, incidentes con materiales peligrosos y rescates en general"/>
    <s v="REDUCCION DEL RIESGO"/>
    <x v="12"/>
    <s v="5. Subdirección de Gestión del Riesgo"/>
    <m/>
    <m/>
    <n v="7.1428571428571397E-2"/>
    <m/>
    <m/>
    <m/>
    <s v="Subdirección de Gestión del Riesgo."/>
    <n v="2"/>
    <s v="Cronograma de mesas de trabajo."/>
    <n v="0.1"/>
    <d v="2020-05-01T00:00:00"/>
    <d v="2020-05-30T00:00:00"/>
    <n v="7.14285714285714E-3"/>
    <s v="Subdirección de Gestión del Riesgo."/>
    <m/>
    <m/>
    <m/>
    <n v="0"/>
    <n v="0"/>
  </r>
  <r>
    <s v="3.  Construcción de comunidad y cultura ciudadana"/>
    <s v="103. Adelantar el 100% de acciones para la prevención y mitigación del riesgo de incidentes forestales (connatos, quemas e incendios)"/>
    <s v="2. Generar corresponsabilidad del riesgo mediante la prevención, mitigación, transferencia y preparación con la comunidad ante el riesgo de incendios, incidentes con materiales peligrosos y rescates en general"/>
    <s v="REDUCCION DEL RIESGO"/>
    <x v="12"/>
    <s v="5. Subdirección de Gestión del Riesgo"/>
    <m/>
    <m/>
    <n v="7.1428571428571397E-2"/>
    <m/>
    <m/>
    <m/>
    <s v="Subdirección de Gestión del Riesgo."/>
    <n v="3"/>
    <s v="Desarrollo de mesas de trabajo.  "/>
    <n v="0.5"/>
    <d v="2020-06-01T00:00:00"/>
    <d v="2020-11-30T00:00:00"/>
    <n v="3.5714285714285698E-2"/>
    <s v="Subdirección de Gestión del Riesgo."/>
    <m/>
    <m/>
    <m/>
    <n v="0"/>
    <n v="0"/>
  </r>
  <r>
    <s v="3.  Construcción de comunidad y cultura ciudadana"/>
    <s v="103. Adelantar el 100% de acciones para la prevención y mitigación del riesgo de incidentes forestales (connatos, quemas e incendios)"/>
    <s v="2. Generar corresponsabilidad del riesgo mediante la prevención, mitigación, transferencia y preparación con la comunidad ante el riesgo de incendios, incidentes con materiales peligrosos y rescates en general"/>
    <s v="REDUCCION DEL RIESGO"/>
    <x v="12"/>
    <s v="5. Subdirección de Gestión del Riesgo"/>
    <m/>
    <m/>
    <n v="7.1428571428571397E-2"/>
    <m/>
    <m/>
    <m/>
    <s v="Subdirección de Gestión del Riesgo."/>
    <n v="4"/>
    <s v="Documento final de la incorporación de la “Gestión del Cambio Climático en las Oficinas Asesoras y Subdirecciones de la Entidad”, en el marco de la estrategia de gestión de cambio climático."/>
    <n v="0.25"/>
    <d v="2020-12-01T00:00:00"/>
    <d v="2020-12-31T00:00:00"/>
    <n v="1.7857142857142849E-2"/>
    <s v="Subdirección de Gestión del Riesgo."/>
    <m/>
    <m/>
    <m/>
    <n v="0"/>
    <n v="0"/>
  </r>
  <r>
    <s v="3.  Construcción de comunidad y cultura ciudadana"/>
    <s v="103. Adelantar el 100% de acciones para la prevención y mitigación del riesgo de incidentes forestales (connatos, quemas e incendios)"/>
    <s v="2. Generar corresponsabilidad del riesgo mediante la prevención, mitigación, transferencia y preparación con la comunidad ante el riesgo de incendios, incidentes con materiales peligrosos y rescates en general"/>
    <s v="REDUCCION DEL RIESGO"/>
    <x v="12"/>
    <s v="5. Subdirección de Gestión del Riesgo"/>
    <n v="8"/>
    <s v="Articulación de la estrategia de “Gestión de Cambio Climático” con la estrategia de “Sensibilización de Club Bomberitos”. "/>
    <n v="7.1428571428571397E-2"/>
    <n v="2"/>
    <s v="Programas de la estrategia del Club Bomberitos."/>
    <s v="Diseño de las actividades de incorporación de la “Estrategia de Gestión de Cambio Climático”. "/>
    <s v="Subdirección de Gestión del Riesgo."/>
    <n v="1"/>
    <s v="Definición de los programas de la estrategia de sensibilización del Club Bomberitos. "/>
    <n v="0.15"/>
    <d v="2020-04-01T00:00:00"/>
    <d v="2020-04-30T00:00:00"/>
    <n v="1.0714285714285709E-2"/>
    <s v="Subdirección de Gestión del Riesgo."/>
    <m/>
    <m/>
    <m/>
    <n v="0"/>
    <n v="0"/>
  </r>
  <r>
    <s v="3.  Construcción de comunidad y cultura ciudadana"/>
    <s v="103. Adelantar el 100% de acciones para la prevención y mitigación del riesgo de incidentes forestales (connatos, quemas e incendios)"/>
    <s v="2. Generar corresponsabilidad del riesgo mediante la prevención, mitigación, transferencia y preparación con la comunidad ante el riesgo de incendios, incidentes con materiales peligrosos y rescates en general"/>
    <s v="REDUCCION DEL RIESGO"/>
    <x v="12"/>
    <s v="5. Subdirección de Gestión del Riesgo"/>
    <m/>
    <m/>
    <n v="7.1428571428571397E-2"/>
    <m/>
    <m/>
    <m/>
    <s v="Subdirección de Gestión del Riesgo."/>
    <n v="2"/>
    <s v="Desarrollo de mesas de trabajo. "/>
    <n v="0.5"/>
    <d v="2020-05-01T00:00:00"/>
    <d v="2020-11-30T00:00:00"/>
    <n v="3.5714285714285698E-2"/>
    <s v="Subdirección de Gestión del Riesgo."/>
    <m/>
    <m/>
    <m/>
    <n v="0"/>
    <n v="0"/>
  </r>
  <r>
    <s v="3.  Construcción de comunidad y cultura ciudadana"/>
    <s v="103. Adelantar el 100% de acciones para la prevención y mitigación del riesgo de incidentes forestales (connatos, quemas e incendios)"/>
    <s v="2. Generar corresponsabilidad del riesgo mediante la prevención, mitigación, transferencia y preparación con la comunidad ante el riesgo de incendios, incidentes con materiales peligrosos y rescates en general"/>
    <s v="REDUCCION DEL RIESGO"/>
    <x v="12"/>
    <s v="5. Subdirección de Gestión del Riesgo"/>
    <m/>
    <m/>
    <n v="7.1428571428571397E-2"/>
    <m/>
    <m/>
    <m/>
    <s v="Subdirección de Gestión del Riesgo."/>
    <n v="3"/>
    <s v="Documento del diseño de las actividades de incorporación de las estrategias de gestión de cambio climático."/>
    <n v="0.35"/>
    <d v="2020-12-01T00:00:00"/>
    <d v="2020-12-31T00:00:00"/>
    <n v="2.4999999999999988E-2"/>
    <s v="Subdirección de Gestión del Riesgo."/>
    <m/>
    <m/>
    <m/>
    <n v="0"/>
    <n v="0"/>
  </r>
  <r>
    <s v="3.  Construcción de comunidad y cultura ciudadana"/>
    <s v="103. Adelantar el 100% de acciones para la prevención y mitigación del riesgo de incidentes forestales (connatos, quemas e incendios)"/>
    <s v="2. Generar corresponsabilidad del riesgo mediante la prevención, mitigación, transferencia y preparación con la comunidad ante el riesgo de incendios, incidentes con materiales peligrosos y rescates en general"/>
    <s v="REDUCCION DEL RIESGO"/>
    <x v="12"/>
    <s v="5. Subdirección de Gestión del Riesgo"/>
    <n v="9"/>
    <s v="Desarrollo del proyecto de prevención y autoprotección comunitaria ante incendios forestales en las áreas y barrios de las localidades con mayor ocurrencia de incidentes forestales en los últimos 2 años.    "/>
    <n v="7.1428571428571397E-2"/>
    <n v="1"/>
    <s v="Porcentaje"/>
    <s v="Desarrollar el 100% del proyecto de prevención y autoprotección comunitaria ante incendios forestales."/>
    <s v="Subdirección de Gestión del Riesgo."/>
    <n v="1"/>
    <s v="Mesas de trabajo de diagnóstico e implementación del proyecto fase 2. "/>
    <n v="0.2"/>
    <d v="2020-03-01T00:00:00"/>
    <s v="30/03/202020"/>
    <n v="1.428571428571428E-2"/>
    <s v="Subdirección de Gestión del Riesgo."/>
    <m/>
    <m/>
    <m/>
    <n v="0"/>
    <n v="0"/>
  </r>
  <r>
    <s v="3.  Construcción de comunidad y cultura ciudadana"/>
    <s v="103. Adelantar el 100% de acciones para la prevención y mitigación del riesgo de incidentes forestales (connatos, quemas e incendios)"/>
    <s v="2. Generar corresponsabilidad del riesgo mediante la prevención, mitigación, transferencia y preparación con la comunidad ante el riesgo de incendios, incidentes con materiales peligrosos y rescates en general"/>
    <s v="REDUCCION DEL RIESGO"/>
    <x v="12"/>
    <s v="5. Subdirección de Gestión del Riesgo"/>
    <m/>
    <m/>
    <n v="7.1428571428571397E-2"/>
    <m/>
    <m/>
    <m/>
    <s v="Subdirección de Gestión del Riesgo."/>
    <n v="2"/>
    <s v="Implementación del proyecto. "/>
    <n v="0.5"/>
    <s v="01/04/202020"/>
    <d v="2020-11-30T00:00:00"/>
    <n v="3.5714285714285698E-2"/>
    <s v="Subdirección de Gestión del Riesgo."/>
    <m/>
    <m/>
    <m/>
    <n v="0"/>
    <n v="0"/>
  </r>
  <r>
    <s v="3.  Construcción de comunidad y cultura ciudadana"/>
    <s v="103. Adelantar el 100% de acciones para la prevención y mitigación del riesgo de incidentes forestales (connatos, quemas e incendios)"/>
    <s v="2. Generar corresponsabilidad del riesgo mediante la prevención, mitigación, transferencia y preparación con la comunidad ante el riesgo de incendios, incidentes con materiales peligrosos y rescates en general"/>
    <s v="REDUCCION DEL RIESGO"/>
    <x v="12"/>
    <s v="5. Subdirección de Gestión del Riesgo"/>
    <m/>
    <m/>
    <n v="7.1428571428571397E-2"/>
    <m/>
    <m/>
    <m/>
    <s v="Subdirección de Gestión del Riesgo."/>
    <n v="3"/>
    <s v="Informe consolidado del desarrollo del proyecto."/>
    <n v="0.3"/>
    <s v="01/12/202020"/>
    <d v="2020-12-31T00:00:00"/>
    <n v="2.1428571428571418E-2"/>
    <s v="Subdirección de Gestión del Riesgo."/>
    <m/>
    <m/>
    <m/>
    <n v="0"/>
    <n v="0"/>
  </r>
  <r>
    <s v="3.  Construcción de comunidad y cultura ciudadana"/>
    <s v="103. Adelantar el 100% de acciones para la prevención y mitigación del riesgo de incidentes forestales (connatos, quemas e incendios)"/>
    <s v="2. Generar corresponsabilidad del riesgo mediante la prevención, mitigación, transferencia y preparación con la comunidad ante el riesgo de incendios, incidentes con materiales peligrosos y rescates en general"/>
    <s v="REDUCCION DEL RIESGO"/>
    <x v="12"/>
    <s v="5. Subdirección de Gestión del Riesgo"/>
    <n v="10"/>
    <s v="Desarrollo de una campaña de prevención en el marco del documento de la estrategia &quot;Campañas de reducción del riesgo relacionadas con la prevención y mitigación de riesgos de incendio, MATPEL y otras emergencias competencia de la UAECOB&quot; articulado con los Consejos Locales de Gestión del Riesgo y Cambio Climático en las 20 localidades.  "/>
    <n v="7.1428571428571397E-2"/>
    <n v="1"/>
    <s v="Porcentaje"/>
    <s v="Divulgar en las 20 localidades una campaña de Gestión del Riesgo. "/>
    <s v="Subdirección de Gestión del Riesgo."/>
    <n v="1"/>
    <s v="Definición de los temas a desarrollar en la campaña de prevención. "/>
    <n v="0.15"/>
    <d v="2020-04-01T00:00:00"/>
    <d v="2020-05-15T00:00:00"/>
    <n v="1.0714285714285709E-2"/>
    <s v="Subdirección de Gestión del Riesgo."/>
    <m/>
    <m/>
    <m/>
    <n v="0"/>
    <n v="0"/>
  </r>
  <r>
    <s v="3.  Construcción de comunidad y cultura ciudadana"/>
    <s v="103. Adelantar el 100% de acciones para la prevención y mitigación del riesgo de incidentes forestales (connatos, quemas e incendios)"/>
    <m/>
    <s v="REDUCCION DEL RIESGO"/>
    <x v="12"/>
    <s v="5. Subdirección de Gestión del Riesgo"/>
    <m/>
    <m/>
    <n v="7.1428571428571397E-2"/>
    <m/>
    <m/>
    <m/>
    <s v="Subdirección de Gestión del Riesgo."/>
    <n v="2"/>
    <s v="Divulgación de la actividad en el concejo local de gestión local de cambio climático."/>
    <n v="0.2"/>
    <d v="2020-05-15T00:00:00"/>
    <d v="2020-06-30T00:00:00"/>
    <n v="1.428571428571428E-2"/>
    <s v="Subdirección de Gestión del Riesgo."/>
    <m/>
    <m/>
    <m/>
    <n v="0"/>
    <n v="0"/>
  </r>
  <r>
    <s v="3.  Construcción de comunidad y cultura ciudadana"/>
    <s v="103. Adelantar el 100% de acciones para la prevención y mitigación del riesgo de incidentes forestales (connatos, quemas e incendios)"/>
    <m/>
    <s v="REDUCCION DEL RIESGO"/>
    <x v="12"/>
    <s v="5. Subdirección de Gestión del Riesgo"/>
    <m/>
    <m/>
    <n v="7.1428571428571397E-2"/>
    <m/>
    <m/>
    <m/>
    <s v="Subdirección de Gestión del Riesgo."/>
    <n v="3"/>
    <s v="Definir la estrategia para el desarrollo de la campaña de prevención."/>
    <n v="0.25"/>
    <d v="2020-07-01T00:00:00"/>
    <d v="2020-07-30T00:00:00"/>
    <n v="1.7857142857142849E-2"/>
    <s v="Subdirección de Gestión del Riesgo."/>
    <m/>
    <m/>
    <m/>
    <n v="0"/>
    <n v="0"/>
  </r>
  <r>
    <s v="3.  Construcción de comunidad y cultura ciudadana"/>
    <s v="103. Adelantar el 100% de acciones para la prevención y mitigación del riesgo de incidentes forestales (connatos, quemas e incendios)"/>
    <m/>
    <s v="REDUCCION DEL RIESGO"/>
    <x v="12"/>
    <s v="5. Subdirección de Gestión del Riesgo"/>
    <m/>
    <m/>
    <n v="7.1428571428571397E-2"/>
    <m/>
    <m/>
    <m/>
    <s v="Subdirección de Gestión del Riesgo."/>
    <n v="4"/>
    <s v="Desarrollo de la Campaña de Prevención. "/>
    <n v="0.4"/>
    <d v="2020-08-01T00:00:00"/>
    <d v="2020-12-31T00:00:00"/>
    <n v="2.857142857142856E-2"/>
    <s v="Subdirección de Gestión del Riesgo."/>
    <m/>
    <m/>
    <m/>
    <n v="0"/>
    <n v="0"/>
  </r>
</pivotCacheRecords>
</file>

<file path=xl/pivotCache/pivotCacheRecords2.xml><?xml version="1.0" encoding="utf-8"?>
<pivotCacheRecords xmlns="http://schemas.openxmlformats.org/spreadsheetml/2006/main" xmlns:r="http://schemas.openxmlformats.org/officeDocument/2006/relationships" count="58">
  <r>
    <x v="0"/>
    <s v="103. Adelantar el 100% de acciones parala prevención y mitigación del riesgo de incidentes forestales (connatos, quemas e incendios)"/>
    <s v="2. Generar corresponsabilidad del riesgo mediante la prevención, mitigación, transferencia y preparación con la comunidad ante el riesgo de incendios, incidentes con materiales peligrosos y rescates en general"/>
    <s v="Conocimiento del Riesgo "/>
    <x v="0"/>
    <s v="5. Subdirección de Gestión del Riesgo"/>
    <n v="1"/>
    <x v="0"/>
    <n v="7.1428571428571397E-2"/>
    <n v="1"/>
    <s v="Porcentual"/>
    <s v="Elaborar un documento de solicitud ante la Dirección Nacional de Bomberos de Colombia para el reconocimiento, certificación y/o acreditación del Equipo de Investigación de Incendios de la UAECOB, donde se refiera un análisis de necesidades y el diagnóstico del estado del EII en el ámbito local y nacional."/>
    <s v="Subdireccion de gestion del Riesgo."/>
    <n v="0.25"/>
    <n v="0.5"/>
    <n v="0.9"/>
    <n v="1"/>
    <m/>
    <m/>
    <m/>
    <m/>
    <m/>
    <m/>
    <n v="0"/>
    <x v="0"/>
    <x v="0"/>
    <n v="0"/>
  </r>
  <r>
    <x v="0"/>
    <s v="103. Adelantar el 100% de acciones parala prevención y mitigación del riesgo de incidentes forestales (connatos, quemas e incendios)"/>
    <s v="2. Generar corresponsabilidad del riesgo mediante la prevención, mitigación, transferencia y preparación con la comunidad ante el riesgo de incendios, incidentes con materiales peligrosos y rescates en general"/>
    <s v="Conocimiento del Riesgo "/>
    <x v="0"/>
    <s v="5. Subdirección de Gestión del Riesgo"/>
    <n v="2"/>
    <x v="1"/>
    <n v="7.1428571428571397E-2"/>
    <n v="1"/>
    <s v="Porcentual"/>
    <s v="Socializar y sensibilización a los oficiales y suboficiales de las diecisiete (17) estaciones, grupos especializados y la central de comunicaciones de la UAECOB, en los temas correspondientes a los procedimientos:_x000a_1. Determinación de Origen y causa de los incendios._x000a_2. Expedición de constancias de servicios de emergencia._x000a_"/>
    <s v="Subdireccion de gestion del Riesgo."/>
    <n v="0.18"/>
    <n v="0.44"/>
    <n v="0.7"/>
    <n v="1"/>
    <m/>
    <m/>
    <m/>
    <m/>
    <m/>
    <m/>
    <n v="0"/>
    <x v="0"/>
    <x v="0"/>
    <n v="0"/>
  </r>
  <r>
    <x v="0"/>
    <s v="103. Adelantar el 100% de acciones parala prevención y mitigación del riesgo de incidentes forestales (connatos, quemas e incendios)"/>
    <s v="2. Generar corresponsabilidad del riesgo mediante la prevención, mitigación, transferencia y preparación con la comunidad ante el riesgo de incendios, incidentes con materiales peligrosos y rescates en general"/>
    <s v="Conocimiento del Riesgo "/>
    <x v="0"/>
    <s v="5. Subdirección de Gestión del Riesgo"/>
    <n v="3"/>
    <x v="2"/>
    <n v="7.1428571428571397E-2"/>
    <n v="1"/>
    <s v="Porcentual"/>
    <s v="Realizar 1 proceso de mantenimiento evolutivo del Sistema de Información Misional sub-módulo de Revisiones Técnicas y auto-revisiones."/>
    <s v="Subdireccion de gestion del Riesgo."/>
    <n v="0.25"/>
    <n v="0.5"/>
    <n v="0.75"/>
    <n v="1"/>
    <m/>
    <m/>
    <m/>
    <m/>
    <m/>
    <m/>
    <n v="0"/>
    <x v="0"/>
    <x v="0"/>
    <n v="0"/>
  </r>
  <r>
    <x v="0"/>
    <s v="103. Adelantar el 100% de acciones parala prevención y mitigación del riesgo de incidentes forestales (connatos, quemas e incendios)"/>
    <s v="2. Generar corresponsabilidad del riesgo mediante la prevención, mitigación, transferencia y preparación con la comunidad ante el riesgo de incendios, incidentes con materiales peligrosos y rescates en general"/>
    <s v="Conocimiento del Riesgo "/>
    <x v="0"/>
    <s v="5. Subdirección de Gestión del Riesgo"/>
    <n v="4"/>
    <x v="3"/>
    <n v="7.1428571428571397E-2"/>
    <n v="1"/>
    <s v="Porcentual"/>
    <s v="Formulación y/o Actualización del 100% de la “Guía Técnica de Condiciones y Requisitos para Artefactos Pirotécnicos, Fuegos Artificiales, Pólvora y Globos”."/>
    <s v="Subdireccion de gestion del Riesgo."/>
    <n v="0"/>
    <n v="0.45"/>
    <n v="0.8"/>
    <n v="1"/>
    <m/>
    <m/>
    <m/>
    <m/>
    <m/>
    <m/>
    <n v="0"/>
    <x v="0"/>
    <x v="0"/>
    <n v="0"/>
  </r>
  <r>
    <x v="1"/>
    <s v="71. Incrementar a un 90% la sostenibilidad del SIG en el Gobierno Distrital"/>
    <s v="4. Fortalecer la capacidad de gestión y desarrollo institucional e interinstitucional, para consolidar la modernización de la UAECOB y llevarla a la excelencia"/>
    <s v="Evaluación Independiente"/>
    <x v="1"/>
    <s v="2. Oficina de Control Interno"/>
    <n v="1"/>
    <x v="4"/>
    <n v="1"/>
    <n v="1"/>
    <s v="Porcentaje"/>
    <s v="Cumplir el 100% de las actividades programadas en el Plan Anual de Auditorías para la vigencia"/>
    <s v="Rubén Antonio Mora Garcés_x000a_Jefe Oficina de Control Interno"/>
    <n v="0.25"/>
    <n v="0.5"/>
    <n v="0.75"/>
    <n v="1"/>
    <m/>
    <m/>
    <m/>
    <m/>
    <m/>
    <m/>
    <n v="0"/>
    <x v="1"/>
    <x v="1"/>
    <m/>
  </r>
  <r>
    <x v="1"/>
    <s v="71. Incrementar a un 90% la sostenibilidad del SIG en el Gobierno Distrital"/>
    <s v="4. Fortalecer la capacidad de gestión y desarrollo institucional e interinstitucional, para consolidar la modernización de la UAECOB y llevarla a la excelencia"/>
    <s v="Gestión de Asuntos Jurídicos"/>
    <x v="2"/>
    <s v="4. Oficina Asesora Jurídica"/>
    <n v="1"/>
    <x v="5"/>
    <n v="0.25"/>
    <n v="1"/>
    <s v="Porcentaje"/>
    <s v="Formatos y procedimientos actualizados"/>
    <s v="Jefe Oficina Asesora Jurídica - Giohana Catarine Gonzalez Turizo"/>
    <n v="0.1"/>
    <n v="0.2"/>
    <n v="0.3"/>
    <n v="1"/>
    <m/>
    <m/>
    <m/>
    <m/>
    <m/>
    <m/>
    <n v="0"/>
    <x v="0"/>
    <x v="0"/>
    <n v="0"/>
  </r>
  <r>
    <x v="1"/>
    <s v="71. Incrementar a un 90% la sostenibilidad del SIG en el Gobierno Distrital"/>
    <s v="4. Fortalecer la capacidad de gestión y desarrollo institucional e interinstitucional, para consolidar la modernización de la UAECOB y llevarla a la excelencia"/>
    <s v="Gestión de Asuntos Jurídicos"/>
    <x v="2"/>
    <s v="4. Oficina Asesora Jurídica"/>
    <n v="2"/>
    <x v="6"/>
    <n v="0.25"/>
    <n v="1"/>
    <s v="Porcentaje"/>
    <s v="Actas de reunión"/>
    <s v="Jefe Oficina Asesora Jurídica - Giohana Catarine Gonzalez Turizo"/>
    <n v="0.1"/>
    <n v="0.2"/>
    <n v="0.3"/>
    <n v="1"/>
    <m/>
    <m/>
    <m/>
    <m/>
    <m/>
    <m/>
    <n v="0"/>
    <x v="0"/>
    <x v="0"/>
    <n v="0"/>
  </r>
  <r>
    <x v="1"/>
    <s v="71. Incrementar a un 90% la sostenibilidad del SIG en el Gobierno Distrital"/>
    <s v="4. Fortalecer la capacidad de gestión y desarrollo institucional e interinstitucional, para consolidar la modernización de la UAECOB y llevarla a la excelencia"/>
    <s v="Gestión de Asuntos Jurídicos"/>
    <x v="2"/>
    <s v="4. Oficina Asesora Jurídica"/>
    <n v="3"/>
    <x v="7"/>
    <n v="0.25"/>
    <n v="1"/>
    <s v="Porcentaje"/>
    <s v="Memorias jornada"/>
    <s v="Jefe Oficina Asesora Jurídica - Giohana Catarine Gonzalez Turizo"/>
    <n v="0.1"/>
    <n v="0.2"/>
    <n v="0.3"/>
    <n v="1"/>
    <m/>
    <m/>
    <m/>
    <m/>
    <m/>
    <m/>
    <n v="0"/>
    <x v="0"/>
    <x v="0"/>
    <n v="0"/>
  </r>
  <r>
    <x v="1"/>
    <s v="71. Incrementar a un 90% la sostenibilidad del SIG en el Gobierno Distrital"/>
    <s v="4. Fortalecer la capacidad de gestión y desarrollo institucional e interinstitucional, para consolidar la modernización de la UAECOB y llevarla a la excelencia"/>
    <s v="Gestión de Asuntos Jurídicos"/>
    <x v="2"/>
    <s v="4. Oficina Asesora Jurídica"/>
    <n v="4"/>
    <x v="8"/>
    <n v="0.25"/>
    <n v="1"/>
    <s v="Porcentaje"/>
    <s v="Memorias jornada"/>
    <s v="Jefe Oficina Asesora Jurídica - Giohana Catarine Gonzalez Turizo"/>
    <n v="0.1"/>
    <n v="0.2"/>
    <n v="0.3"/>
    <n v="1"/>
    <m/>
    <m/>
    <m/>
    <m/>
    <m/>
    <m/>
    <n v="0"/>
    <x v="0"/>
    <x v="0"/>
    <n v="0"/>
  </r>
  <r>
    <x v="1"/>
    <s v="71. Incrementar a un 90% la sostenibilidad del SIG en el Gobierno Distrital"/>
    <s v="4. Fortalecer la capacidad de gestión y desarrollo institucional e interinstitucional, para consolidar la modernización de la UAECOB y llevarla a la excelencia"/>
    <s v="Gestión de Infraestructura"/>
    <x v="3"/>
    <s v="8. Subdirección de Gestión Corporativa"/>
    <n v="1"/>
    <x v="9"/>
    <n v="6.6600000000000006E-2"/>
    <n v="1"/>
    <s v="Porcentaje"/>
    <s v="Gestionar la compra del predio donde será ubicada la escuela de formación bomberil y una estación de bomberos."/>
    <s v="Coordinador de Infraestructura _x000a_"/>
    <n v="0.25"/>
    <m/>
    <n v="0.5"/>
    <n v="1"/>
    <m/>
    <m/>
    <m/>
    <m/>
    <m/>
    <m/>
    <n v="0"/>
    <x v="1"/>
    <x v="1"/>
    <m/>
  </r>
  <r>
    <x v="1"/>
    <s v="71. Incrementar a un 90% la sostenibilidad del SIG en el Gobierno Distrital"/>
    <s v="4. Fortalecer la capacidad de gestión y desarrollo institucional e interinstitucional, para consolidar la modernización de la UAECOB y llevarla a la excelencia"/>
    <s v="Gestión de Infraestructura"/>
    <x v="3"/>
    <s v="8. Subdirección de Gestión Corporativa"/>
    <n v="2"/>
    <x v="10"/>
    <n v="6.6600000000000006E-2"/>
    <n v="1"/>
    <s v="Porcentaje"/>
    <s v="Obtención de la Licencia de Construcción  y elaboración de estudios previos para el reforzamiento estructural y ampliación de la Estación de Bomberos de Marichuela - B10"/>
    <s v="Coordinador de Infraestructura _x000a_"/>
    <n v="0.3"/>
    <n v="0.6"/>
    <n v="0.8"/>
    <n v="1"/>
    <m/>
    <m/>
    <m/>
    <m/>
    <m/>
    <m/>
    <n v="0"/>
    <x v="1"/>
    <x v="1"/>
    <m/>
  </r>
  <r>
    <x v="1"/>
    <s v="71. Incrementar a un 90% la sostenibilidad del SIG en el Gobierno Distrital"/>
    <s v="4. Fortalecer la capacidad de gestión y desarrollo institucional e interinstitucional, para consolidar la modernización de la UAECOB y llevarla a la excelencia"/>
    <s v="Gestión de Infraestructura"/>
    <x v="3"/>
    <s v="8. Subdirección de Gestión Corporativa"/>
    <n v="3"/>
    <x v="11"/>
    <n v="6.6600000000000006E-2"/>
    <n v="1"/>
    <s v="Porcentaje"/>
    <s v="Ejecutar el Plan de Mantenimiento de la infraestructura física de la UAECOB"/>
    <s v="Coordinador de Infraestructura _x000a_"/>
    <n v="0.2"/>
    <n v="0.5"/>
    <n v="0.8"/>
    <n v="1"/>
    <m/>
    <m/>
    <m/>
    <m/>
    <m/>
    <m/>
    <n v="0"/>
    <x v="0"/>
    <x v="0"/>
    <n v="0"/>
  </r>
  <r>
    <x v="1"/>
    <s v="71. Incrementar a un 90% la sostenibilidad del SIG en el Gobierno Distrital"/>
    <s v="4. Fortalecer la capacidad de gestión y desarrollo institucional e interinstitucional, para consolidar la modernización de la UAECOB y llevarla a la excelencia"/>
    <s v="Gestión de Infraestructura"/>
    <x v="3"/>
    <s v="8. Subdirección de Gestión Corporativa"/>
    <n v="4"/>
    <x v="12"/>
    <n v="6.6600000000000006E-2"/>
    <n v="1"/>
    <s v="Porcentaje"/>
    <s v="Gestionar ante el DADEP la entrega de un predio para la implementación de una (1) estación de bomberos"/>
    <s v="Coordinador de Infraestructura _x000a_"/>
    <n v="0.3"/>
    <n v="0.6"/>
    <n v="0.9"/>
    <n v="1"/>
    <m/>
    <m/>
    <m/>
    <m/>
    <m/>
    <m/>
    <n v="0"/>
    <x v="0"/>
    <x v="0"/>
    <n v="0"/>
  </r>
  <r>
    <x v="1"/>
    <s v="71. Incrementar a un 90% la sostenibilidad del SIG en el Gobierno Distrital"/>
    <s v="4. Fortalecer la capacidad de gestión y desarrollo institucional e interinstitucional, para consolidar la modernización de la UAECOB y llevarla a la excelencia"/>
    <s v="Gestión de Infraestructura"/>
    <x v="3"/>
    <s v="8. Subdirección de Gestión Corporativa"/>
    <n v="5"/>
    <x v="13"/>
    <n v="6.6600000000000006E-2"/>
    <n v="1"/>
    <s v="Porcentaje"/>
    <s v=" Construcción de la Estación de Bomberos de Bellavista - B9."/>
    <s v="Coordinador de Infraestructura _x000a_"/>
    <n v="0.4"/>
    <n v="0.6"/>
    <n v="0.8"/>
    <n v="1"/>
    <m/>
    <m/>
    <m/>
    <m/>
    <m/>
    <m/>
    <n v="0"/>
    <x v="0"/>
    <x v="0"/>
    <n v="0"/>
  </r>
  <r>
    <x v="1"/>
    <s v="71. Incrementar a un 90% la sostenibilidad del SIG en el Gobierno Distrital"/>
    <s v="4. Fortalecer la capacidad de gestión y desarrollo institucional e interinstitucional, para consolidar la modernización de la UAECOB y llevarla a la excelencia"/>
    <s v="Gestión de Infraestructura"/>
    <x v="3"/>
    <s v="8. Subdirección de Gestión Corporativa"/>
    <n v="6"/>
    <x v="14"/>
    <n v="6.6600000000000006E-2"/>
    <n v="1"/>
    <s v="Porcentaje"/>
    <s v="Elaboración de estudios, diseños y obras  de la estación de bomberos las Ferias."/>
    <s v="Coordinador de Infraestructura _x000a_"/>
    <n v="0.4"/>
    <n v="0.6"/>
    <n v="0.8"/>
    <n v="1"/>
    <m/>
    <m/>
    <m/>
    <m/>
    <m/>
    <m/>
    <n v="0"/>
    <x v="1"/>
    <x v="1"/>
    <m/>
  </r>
  <r>
    <x v="1"/>
    <s v="71. Incrementar a un 90% la sostenibilidad del SIG en el Gobierno Distrital"/>
    <s v="4. Fortalecer la capacidad de gestión y desarrollo institucional e interinstitucional, para consolidar la modernización de la UAECOB y llevarla a la excelencia"/>
    <s v="Gestión de las Comunicaciones"/>
    <x v="4"/>
    <s v="1. Dirección"/>
    <n v="1"/>
    <x v="15"/>
    <n v="0.2"/>
    <n v="12"/>
    <s v="PDF enviado por correo electrónico"/>
    <s v="En el año se realizarán 12 publicaciones, en las cuales se destacará la  información más importante realizada durante el mes en curso, para de esta forma mantener actualizado al personal de la UAECOB."/>
    <s v="Oficina Asesora Prensa y Comunicaciones"/>
    <n v="3"/>
    <n v="6"/>
    <n v="9"/>
    <n v="12"/>
    <m/>
    <m/>
    <m/>
    <m/>
    <m/>
    <m/>
    <n v="0"/>
    <x v="0"/>
    <x v="0"/>
    <n v="0"/>
  </r>
  <r>
    <x v="1"/>
    <s v="71. Incrementar a un 90% la sostenibilidad del SIG en el Gobierno Distrital"/>
    <s v="4. Fortalecer la capacidad de gestión y desarrollo institucional e interinstitucional, para consolidar la modernización de la UAECOB y llevarla a la excelencia"/>
    <s v="Gestión de las Comunicaciones"/>
    <x v="4"/>
    <s v="1. Dirección"/>
    <n v="2"/>
    <x v="16"/>
    <n v="0.2"/>
    <n v="50"/>
    <s v="Noticiero en video subido a la plataforma de YouTube de la entidad"/>
    <s v="En el año se realizarán 50 publicaciones, en las cuales se destacará la información de los eventos, actividades y emergencias más relevantes desarrolladas durante la semana en curso en que se emita el noticiero"/>
    <s v="Oficina Asesora Prensa y Comunicaciones"/>
    <n v="12"/>
    <n v="25"/>
    <n v="38"/>
    <n v="50"/>
    <m/>
    <m/>
    <m/>
    <m/>
    <m/>
    <m/>
    <n v="0"/>
    <x v="1"/>
    <x v="1"/>
    <m/>
  </r>
  <r>
    <x v="1"/>
    <s v="71. Incrementar a un 90% la sostenibilidad del SIG en el Gobierno Distrital"/>
    <s v="4. Fortalecer la capacidad de gestión y desarrollo institucional e interinstitucional, para consolidar la modernización de la UAECOB y llevarla a la excelencia"/>
    <s v="Gestión de las Comunicaciones"/>
    <x v="4"/>
    <s v="1. Dirección"/>
    <n v="3"/>
    <x v="17"/>
    <n v="0.15"/>
    <n v="50"/>
    <s v="Imagen enviada a través de correo electrónico a las cuentas de la UAECOB"/>
    <s v="En el año se realizarán 50 publicaciones, en las cuales se destacará la información de comunicación interna, para de esta forma mantener actualizado al personal de la UAECOB."/>
    <s v="Oficina Asesora Prensa y Comunicaciones"/>
    <n v="12"/>
    <n v="25"/>
    <n v="38"/>
    <n v="50"/>
    <m/>
    <m/>
    <m/>
    <m/>
    <m/>
    <m/>
    <n v="0"/>
    <x v="0"/>
    <x v="0"/>
    <n v="0"/>
  </r>
  <r>
    <x v="1"/>
    <s v="71. Incrementar a un 90% la sostenibilidad del SIG en el Gobierno Distrital"/>
    <s v="4. Fortalecer la capacidad de gestión y desarrollo institucional e interinstitucional, para consolidar la modernización de la UAECOB y llevarla a la excelencia"/>
    <s v="Gestión de las Comunicaciones"/>
    <x v="4"/>
    <s v="1. Dirección"/>
    <n v="4"/>
    <x v="18"/>
    <n v="0.2"/>
    <n v="50"/>
    <s v="Video enviado a través de Redes Sociales y publicado en los noticieros de cada semana de la UAECOB"/>
    <s v="50 Videos enviado a través de Redes Sociales y publicado en los noticieros de cada semana de la UAECOB. De esta forma se mostrará a la comunidad la labor que realizan los Bomberos en materia de atención de incidentes"/>
    <s v="Oficina Asesora Prensa y Comunicaciones"/>
    <n v="12"/>
    <n v="25"/>
    <n v="38"/>
    <n v="50"/>
    <m/>
    <m/>
    <m/>
    <m/>
    <m/>
    <m/>
    <n v="0"/>
    <x v="1"/>
    <x v="1"/>
    <m/>
  </r>
  <r>
    <x v="1"/>
    <s v="71. Incrementar a un 90% la sostenibilidad del SIG en el Gobierno Distrital"/>
    <s v="4. Fortalecer la capacidad de gestión y desarrollo institucional e interinstitucional, para consolidar la modernización de la UAECOB y llevarla a la excelencia"/>
    <s v="Gestión de las Comunicaciones"/>
    <x v="4"/>
    <s v="1. Dirección"/>
    <n v="5"/>
    <x v="19"/>
    <n v="0.1"/>
    <n v="50"/>
    <s v="Foto diagramada publicada en redes sociales"/>
    <s v="50 Fotos diagramada publicada en redes sociales. A través de una fotografía mostrar el incidente o hecho que haya sido relevante durante la semana y que por sí misma genere impacto visual"/>
    <s v="Oficina Asesora Prensa y Comunicaciones"/>
    <n v="12"/>
    <n v="25"/>
    <n v="38"/>
    <n v="50"/>
    <m/>
    <m/>
    <m/>
    <m/>
    <m/>
    <m/>
    <n v="0"/>
    <x v="0"/>
    <x v="0"/>
    <n v="0"/>
  </r>
  <r>
    <x v="1"/>
    <s v="71. Incrementar a un 90% la sostenibilidad del SIG en el Gobierno Distrital"/>
    <s v="4. Fortalecer la capacidad de gestión y desarrollo institucional e interinstitucional, para consolidar la modernización de la UAECOB y llevarla a la excelencia"/>
    <s v="Gestión de las Comunicaciones"/>
    <x v="4"/>
    <s v="1. Dirección"/>
    <n v="6"/>
    <x v="20"/>
    <n v="0.15"/>
    <n v="50"/>
    <s v="Video enviado a través de Redes Sociales y publicado en los noticieros de cada semana de la UAECOB"/>
    <s v="50 Video. Contar a través de videos las historias que suceden en las estaciones o a los bomberos y que son dignas de contar"/>
    <s v="Oficina Asesora Prensa y Comunicaciones"/>
    <n v="12"/>
    <n v="25"/>
    <n v="38"/>
    <n v="50"/>
    <m/>
    <m/>
    <m/>
    <m/>
    <m/>
    <m/>
    <n v="0"/>
    <x v="0"/>
    <x v="0"/>
    <n v="0"/>
  </r>
  <r>
    <x v="1"/>
    <s v="71. Incrementar a un 90% la sostenibilidad del SIG en el Gobierno Distrital"/>
    <s v="4. Fortalecer la capacidad de gestión y desarrollo institucional e interinstitucional, para consolidar la modernización de la UAECOB y llevarla a la excelencia"/>
    <s v="Gestión de las Comunicaciones"/>
    <x v="4"/>
    <s v="3. Oficina Asesora de Planeación"/>
    <n v="7"/>
    <x v="21"/>
    <m/>
    <n v="2"/>
    <s v="Pdf."/>
    <s v="Identificar dos necesidades de transferencia de conocimiento, con el fin de fortalecer  procedimientos actuales de la Entidad. Estas transferencias de conocimientos se podrá realizar a través de un intercambio de experiencias usando los canales de cooperación internacional y la articulación interinstitucional local"/>
    <s v="Grupo Cooperación Internacional y Alianzas Estratégicas"/>
    <n v="0"/>
    <n v="0"/>
    <n v="2"/>
    <n v="0"/>
    <m/>
    <m/>
    <m/>
    <m/>
    <m/>
    <m/>
    <n v="0"/>
    <x v="0"/>
    <x v="0"/>
    <n v="0"/>
  </r>
  <r>
    <x v="1"/>
    <s v="71. Incrementar a un 90% la sostenibilidad del SIG en el Gobierno Distrital"/>
    <s v="4. Fortalecer la capacidad de gestión y desarrollo institucional e interinstitucional, para consolidar la modernización de la UAECOB y llevarla a la excelencia"/>
    <s v="Gestión de las Comunicaciones"/>
    <x v="4"/>
    <s v="3. Oficina Asesora de Planeación"/>
    <n v="8"/>
    <x v="22"/>
    <m/>
    <n v="2"/>
    <s v="Und"/>
    <s v="Se realizarán en el año 2 actividades de articulación con la Academia, donde se promueve la interlocución con universidades e instituciones de educación superior y técnica sobre temas de interés relacionados con las actividades bomberiles"/>
    <s v="Grupo Cooperación Internacional y Alianzas Estratégicas"/>
    <n v="0"/>
    <n v="1"/>
    <n v="1"/>
    <n v="0"/>
    <m/>
    <m/>
    <m/>
    <m/>
    <m/>
    <m/>
    <n v="0"/>
    <x v="0"/>
    <x v="0"/>
    <n v="0"/>
  </r>
  <r>
    <x v="1"/>
    <s v="71. Incrementar a un 90% la sostenibilidad del SIG en el Gobierno Distrital"/>
    <s v="4. Fortalecer la capacidad de gestión y desarrollo institucional e interinstitucional, para consolidar la modernización de la UAECOB y llevarla a la excelencia"/>
    <s v="Gestión de las Comunicaciones"/>
    <x v="4"/>
    <s v="3. Oficina Asesora de Planeación"/>
    <n v="9"/>
    <x v="23"/>
    <m/>
    <n v="1"/>
    <s v="Pdf."/>
    <s v="Se entregará el modelo actualizado que describa los elementos fundamentales bajo los cuales se desarrolla la articulación de la UAECOB con sus aliados estratégicos"/>
    <s v="Grupo Cooperación Internacional y Alianzas Estratégicas"/>
    <n v="0"/>
    <n v="0"/>
    <n v="1"/>
    <n v="0"/>
    <m/>
    <m/>
    <m/>
    <m/>
    <m/>
    <m/>
    <n v="0"/>
    <x v="0"/>
    <x v="0"/>
    <n v="0"/>
  </r>
  <r>
    <x v="1"/>
    <s v="71. Incrementar a un 90% la sostenibilidad del SIG en el Gobierno Distrital"/>
    <s v="4. Fortalecer la capacidad de gestión y desarrollo institucional e interinstitucional, para consolidar la modernización de la UAECOB y llevarla a la excelencia"/>
    <s v="Gestión de Servicio a la Ciudadania"/>
    <x v="5"/>
    <s v="8. Subdirección de Gestión Corporativa"/>
    <n v="1"/>
    <x v="24"/>
    <n v="6.6600000000000006E-2"/>
    <n v="4"/>
    <s v="socializaciones"/>
    <s v="En el año se realizarán 4 publicaciones trimestrales, socializacion sobre la  GUÍA DE LENGUAJE CLARO E INCLUYENTE DEL_x000a_DISTRITO CAPITAL al personal de la UAECOB."/>
    <s v="Servicio a la Ciudadanía - Cesar Augusto Zea Arévalo"/>
    <n v="1"/>
    <n v="2"/>
    <n v="3"/>
    <n v="4"/>
    <m/>
    <m/>
    <m/>
    <m/>
    <m/>
    <m/>
    <n v="0"/>
    <x v="0"/>
    <x v="0"/>
    <n v="0"/>
  </r>
  <r>
    <x v="1"/>
    <s v="71. Incrementar a un 90% la sostenibilidad del SIG en el Gobierno Distrital"/>
    <s v="4. Fortalecer la capacidad de gestión y desarrollo institucional e interinstitucional, para consolidar la modernización de la UAECOB y llevarla a la excelencia"/>
    <s v="Gestión de Servicio a la Ciudadania"/>
    <x v="5"/>
    <s v="8. Subdirección de Gestión Corporativa"/>
    <n v="2"/>
    <x v="25"/>
    <n v="6.6600000000000006E-2"/>
    <n v="2"/>
    <s v="Capacitaciones"/>
    <s v="Fortalecimiento Del Chat Distrital de la Línea 195, teniendo en cuenta que la Entidad genera información a la ciudadanía a través de este medio"/>
    <s v="Servicio a la Ciudadanía - Cesar Augusto Zea Arévalo"/>
    <n v="0"/>
    <n v="1"/>
    <n v="0"/>
    <n v="2"/>
    <m/>
    <m/>
    <m/>
    <m/>
    <m/>
    <m/>
    <n v="0"/>
    <x v="1"/>
    <x v="1"/>
    <m/>
  </r>
  <r>
    <x v="1"/>
    <s v="71. Incrementar a un 90% la sostenibilidad del SIG en el Gobierno Distrital"/>
    <s v="4. Fortalecer la capacidad de gestión y desarrollo institucional e interinstitucional, para consolidar la modernización de la UAECOB y llevarla a la excelencia"/>
    <s v="Gestión Humana"/>
    <x v="6"/>
    <s v="9. Subdirección de Gestión Humana"/>
    <n v="1"/>
    <x v="26"/>
    <n v="0.2"/>
    <n v="1"/>
    <s v="Porcentaje"/>
    <s v="Desarrollar e implemntar un programa dfe prevención de accidentes laborales"/>
    <s v="Seguridad y Salud en el Trabajo"/>
    <n v="0.25"/>
    <n v="0.5"/>
    <n v="0.8"/>
    <n v="1"/>
    <m/>
    <m/>
    <m/>
    <m/>
    <m/>
    <m/>
    <n v="0"/>
    <x v="1"/>
    <x v="1"/>
    <m/>
  </r>
  <r>
    <x v="0"/>
    <s v="115. Crear (1) escuela de formación y capacitación de bomberos"/>
    <s v="4. Fortalecer la capacidad de gestión y desarrollo institucional e interinstitucional, para consolidar la modernización de la UAECOB y llevarla a la excelencia"/>
    <s v="Gestión Humana"/>
    <x v="6"/>
    <s v="9. Subdirección de Gestión Humana"/>
    <n v="2"/>
    <x v="27"/>
    <n v="0.5"/>
    <n v="1"/>
    <s v="Porcentaje"/>
    <s v="Desarrollar e implementar  un programa de capacitación y entrenamiento para los integrantes nuevos que ingresaron a la entidad "/>
    <s v="LIDER DE GRUPO - ACE SGH"/>
    <n v="0.25"/>
    <n v="0.5"/>
    <n v="0.7"/>
    <n v="1"/>
    <m/>
    <m/>
    <m/>
    <m/>
    <m/>
    <m/>
    <n v="0"/>
    <x v="1"/>
    <x v="1"/>
    <m/>
  </r>
  <r>
    <x v="1"/>
    <s v="71. Incrementar a un 90% la sostenibilidad del SIG en el Gobierno Distrital"/>
    <s v="4. Fortalecer la capacidad de gestión y desarrollo institucional e interinstitucional, para consolidar la modernización de la UAECOB y llevarla a la excelencia"/>
    <s v="Gestión Integrada"/>
    <x v="7"/>
    <m/>
    <n v="1"/>
    <x v="28"/>
    <n v="6.6600000000000006E-2"/>
    <n v="1"/>
    <s v="Porcentaje"/>
    <s v="Implementar el Sistema integrado de Conservación Documental"/>
    <s v="Coordinador Sistema de Gestión Documental"/>
    <m/>
    <n v="0.5"/>
    <m/>
    <n v="1"/>
    <m/>
    <m/>
    <m/>
    <m/>
    <m/>
    <m/>
    <n v="0"/>
    <x v="0"/>
    <x v="0"/>
    <n v="0"/>
  </r>
  <r>
    <x v="1"/>
    <s v="71. Incrementar a un 90% la sostenibilidad del SIG en el Gobierno Distrital"/>
    <s v="4. Fortalecer la capacidad de gestión y desarrollo institucional e interinstitucional, para consolidar la modernización de la UAECOB y llevarla a la excelencia"/>
    <s v="Gestión Integrada"/>
    <x v="7"/>
    <m/>
    <n v="2"/>
    <x v="29"/>
    <n v="6.6600000000000006E-2"/>
    <n v="1"/>
    <s v="Porcentaje"/>
    <s v="Convalidad la TRD "/>
    <s v="Coordinador Sistema de Gestión Documental"/>
    <n v="0.25"/>
    <n v="0.5"/>
    <n v="0.75"/>
    <n v="1"/>
    <m/>
    <m/>
    <m/>
    <m/>
    <m/>
    <m/>
    <n v="0"/>
    <x v="0"/>
    <x v="0"/>
    <n v="0"/>
  </r>
  <r>
    <x v="1"/>
    <s v="71. Incrementar a un 90% la sostenibilidad del SIG en el Gobierno Distrital"/>
    <s v="4. Fortalecer la capacidad de gestión y desarrollo institucional e interinstitucional, para consolidar la modernización de la UAECOB y llevarla a la excelencia"/>
    <s v="Gestión Integrada"/>
    <x v="7"/>
    <m/>
    <n v="3"/>
    <x v="30"/>
    <n v="6.6600000000000006E-2"/>
    <n v="1"/>
    <s v="Porcentaje"/>
    <s v="Verificar el cumplimiento de requisitos Legales (SYST, PIGA, Politica cero papel, Ley General de archivo, Resolución de seguridad de la información)"/>
    <s v="Sistema Integrado de Gestión"/>
    <n v="0"/>
    <n v="0.5"/>
    <n v="0"/>
    <n v="1"/>
    <m/>
    <m/>
    <m/>
    <m/>
    <m/>
    <m/>
    <n v="0"/>
    <x v="0"/>
    <x v="0"/>
    <n v="0"/>
  </r>
  <r>
    <x v="1"/>
    <s v="71. Incrementar a un 90% la sostenibilidad del SIG en el Gobierno Distrital"/>
    <s v="4. Fortalecer la capacidad de gestión y desarrollo institucional e interinstitucional, para consolidar la modernización de la UAECOB y llevarla a la excelencia"/>
    <s v="Gestión Integrada"/>
    <x v="7"/>
    <m/>
    <n v="4"/>
    <x v="31"/>
    <n v="6.6600000000000006E-2"/>
    <n v="1"/>
    <s v="Porcentaje"/>
    <s v="100% de los auditores formados en la Entidad, tengan entrenamiento de mínimo cuatro (4) horas de auditorias SIG"/>
    <s v="Coordinador de Sistema Integrado de Gestión - Jenny Alexandra Peña Padilla"/>
    <n v="0.4"/>
    <n v="0.5"/>
    <n v="0.7"/>
    <n v="1"/>
    <m/>
    <m/>
    <m/>
    <m/>
    <m/>
    <m/>
    <n v="0"/>
    <x v="0"/>
    <x v="0"/>
    <n v="0"/>
  </r>
  <r>
    <x v="1"/>
    <s v="71. Incrementar a un 90% la sostenibilidad del SIG en el Gobierno Distrital"/>
    <s v="4. Fortalecer la capacidad de gestión y desarrollo institucional e interinstitucional, para consolidar la modernización de la UAECOB y llevarla a la excelencia"/>
    <s v="Gestión Integrada"/>
    <x v="7"/>
    <m/>
    <n v="5"/>
    <x v="32"/>
    <n v="6.6600000000000006E-2"/>
    <n v="0.8"/>
    <s v="Porcentaje"/>
    <s v="Mantener la eficacia de capacitación del 80 % del personal administrativo y operativo."/>
    <s v="Sistema Integrado de Gestión"/>
    <n v="0"/>
    <n v="0.5"/>
    <n v="0"/>
    <n v="1"/>
    <m/>
    <m/>
    <m/>
    <m/>
    <m/>
    <m/>
    <n v="0"/>
    <x v="0"/>
    <x v="0"/>
    <n v="0"/>
  </r>
  <r>
    <x v="1"/>
    <s v="71. Incrementar a un 90% la sostenibilidad del SIG en el Gobierno Distrital"/>
    <s v="4. Fortalecer la capacidad de gestión y desarrollo institucional e interinstitucional, para consolidar la modernización de la UAECOB y llevarla a la excelencia"/>
    <s v="Gestión Integrada"/>
    <x v="7"/>
    <s v="8. Subdirección de Gestión Corporativa"/>
    <n v="6"/>
    <x v="33"/>
    <n v="6.6600000000000006E-2"/>
    <n v="1"/>
    <s v="Porcentaje"/>
    <s v="Ejecutar la Auditoría de Otorgamiento"/>
    <s v="Coordinador de Sistema Integrado de Gestión - Jenny Alexandra Peña Padilla"/>
    <n v="0.5"/>
    <n v="1"/>
    <n v="0"/>
    <n v="0"/>
    <m/>
    <m/>
    <m/>
    <m/>
    <m/>
    <m/>
    <n v="0"/>
    <x v="0"/>
    <x v="0"/>
    <n v="0"/>
  </r>
  <r>
    <x v="0"/>
    <s v="103. Adelantar el 100% de acciones parala prevención y mitigación del riesgo de incidentes forestales (connatos, quemas e incendios)"/>
    <s v="1. Preparar la respuesta y responder de manera efectiva y segura ante incendios, incidentes con materiales peligrosos y casos que requieran operaciones de rescate, así como en las demás situaciones de emergencia que se presenten en Bogotá D.C., además de dar apoyo en los ámbitos regional, nacional e internacional"/>
    <s v="Gestión Integral de Incendios"/>
    <x v="8"/>
    <s v="6. Subdirección Operativa"/>
    <n v="1"/>
    <x v="34"/>
    <n v="0.1"/>
    <n v="5"/>
    <s v="Unidad"/>
    <s v="Ejecutar un (1) ejercicio práctico de incendios en edificios de gran altura (IEGA) _x000a_por cada Compañía. _x000a_Con la participación mínima de cinco (5) uniformados  por cada Compañía.  _x000a_Total cinco (5) ejercicios por Subdirección."/>
    <s v="Subdirección Operativa / Comandantes_x000a_  y  Jefes de estación"/>
    <n v="0"/>
    <n v="2"/>
    <n v="2"/>
    <n v="1"/>
    <m/>
    <m/>
    <m/>
    <m/>
    <m/>
    <m/>
    <n v="0"/>
    <x v="1"/>
    <x v="1"/>
    <m/>
  </r>
  <r>
    <x v="0"/>
    <s v="103. Adelantar el 100% de acciones parala prevención y mitigación del riesgo de incidentes forestales (connatos, quemas e incendios)"/>
    <s v="1. Preparar la respuesta y responder de manera efectiva y segura ante incendios, incidentes con materiales peligrosos y casos que requieran operaciones de rescate, así como en las demás situaciones de emergencia que se presenten en Bogotá D.C., además de dar apoyo en los ámbitos regional, nacional e internacional"/>
    <s v="Gestión Integral de Incendios"/>
    <x v="8"/>
    <s v="6. Subdirección Operativa"/>
    <n v="2"/>
    <x v="35"/>
    <n v="0.1"/>
    <n v="2"/>
    <s v="Unidad"/>
    <s v="Ejecutar dos (2)  ejercicios prácticos de _x000a_Plan Específico de Respuesta (PER), así: _x000a_para Riesgo de Incendios y_x000a_para Materiales Peligrosos._x000a_Con la participación  del personal _x000a_de todas las Estaciones. _x000a_Total dos (2) ejercicios por Subdirección."/>
    <s v="Subdirección Operativa / Comandantes_x000a_y Jefes de estación"/>
    <n v="0"/>
    <n v="1"/>
    <n v="1"/>
    <n v="0"/>
    <m/>
    <m/>
    <m/>
    <m/>
    <m/>
    <m/>
    <n v="0"/>
    <x v="0"/>
    <x v="0"/>
    <n v="0"/>
  </r>
  <r>
    <x v="0"/>
    <s v="103. Adelantar el 100% de acciones parala prevención y mitigación del riesgo de incidentes forestales (connatos, quemas e incendios)"/>
    <s v="1. Preparar la respuesta y responder de manera efectiva y segura ante incendios, incidentes con materiales peligrosos y casos que requieran operaciones de rescate, así como en las demás situaciones de emergencia que se presenten en Bogotá D.C., además de dar apoyo en los ámbitos regional, nacional e internacional"/>
    <s v="Gestión Integral de Incendios"/>
    <x v="8"/>
    <s v="6. Subdirección Operativa"/>
    <n v="3"/>
    <x v="36"/>
    <n v="0.1"/>
    <n v="5"/>
    <s v="Unidad"/>
    <s v="Ejecutar un (1) ejercicio práctico de instalación de sistemas hídricos para el uso efectivo de manejo de aguas en incendios forestales por cada Compañía. _x000a_ Con la participación mínima cinco (5) uniformados por cada Compañía._x000a_Total cinco (5) ejercicios por Subdirección."/>
    <s v="Subdirección Operativa / Comandantes y _x000a_Jefes de estación"/>
    <n v="1"/>
    <n v="2"/>
    <n v="1"/>
    <n v="1"/>
    <m/>
    <m/>
    <m/>
    <m/>
    <m/>
    <m/>
    <n v="0"/>
    <x v="0"/>
    <x v="0"/>
    <n v="0"/>
  </r>
  <r>
    <x v="0"/>
    <s v="103. Adelantar el 100% de acciones parala prevención y mitigación del riesgo de incidentes forestales (connatos, quemas e incendios)"/>
    <s v="1. Preparar la respuesta y responder de manera efectiva y segura ante incendios, incidentes con materiales peligrosos y casos que requieran operaciones de rescate, así como en las demás situaciones de emergencia que se presenten en Bogotá D.C., además de dar apoyo en los ámbitos regional, nacional e internacional"/>
    <s v="Gestión Integral de Incendios"/>
    <x v="8"/>
    <s v="6. Subdirección Operativa"/>
    <n v="4"/>
    <x v="37"/>
    <n v="0.05"/>
    <n v="2"/>
    <s v="Unidad"/>
    <s v="Realizar un curso de Bomberitos semestral  &quot;Nicolas Quevedo Rizo&quot;   en 17 estaciones de la UAECOB (B1, B2,B3,B4, B5, B6,B7,B8, B9, B10, B11, B12, B13, B14, B15, B16 y B17),  en el marco de los programas de la estrategia de sensibilización y educación en Prevención de incendios y emergencias conexas -Club Bomberitos, de conformidad con el cronograma establecido por la Subdirección de Gestión del Riesgo."/>
    <s v="Subdirección Operativa / Comandantes de las _x000a_Compañías I a V y Jefes de Estación"/>
    <n v="0"/>
    <n v="1"/>
    <n v="0"/>
    <n v="1"/>
    <m/>
    <m/>
    <m/>
    <m/>
    <m/>
    <m/>
    <n v="0"/>
    <x v="0"/>
    <x v="0"/>
    <n v="0"/>
  </r>
  <r>
    <x v="0"/>
    <s v="103. Adelantar el 100% de acciones parala prevención y mitigación del riesgo de incidentes forestales (connatos, quemas e incendios)"/>
    <s v="1. Preparar la respuesta y responder de manera efectiva y segura ante incendios, incidentes con materiales peligrosos y casos que requieran operaciones de rescate, así como en las demás situaciones de emergencia que se presenten en Bogotá D.C., además de dar apoyo en los ámbitos regional, nacional e internacional"/>
    <s v="Gestión Integral de Incendios"/>
    <x v="8"/>
    <s v="6. Subdirección Operativa"/>
    <n v="5"/>
    <x v="38"/>
    <n v="0.1"/>
    <n v="1"/>
    <s v="Porcentaje"/>
    <s v="Revisar el 10%  de hidrantes de Bogotá según las jurisdicciones de cada una de las 17 estaciones._x000a__x000a_(el 10% de la meta equivale al 100% de la gestión durante la vigencia)"/>
    <s v="Subdirección Operativa / Comandantes_x000a_y Jefes de estación"/>
    <n v="0.25"/>
    <n v="0.5"/>
    <n v="0.75"/>
    <n v="1"/>
    <m/>
    <m/>
    <m/>
    <m/>
    <m/>
    <m/>
    <n v="0"/>
    <x v="0"/>
    <x v="0"/>
    <n v="0"/>
  </r>
  <r>
    <x v="0"/>
    <s v="116  Renovar en un 50% la dotación de Equipos de Protección Personal del Cuerpo de Bomberos de Bogotá"/>
    <s v="4. Fortalecer la capacidad de gestión y desarrollo institucional e interinstitucional, para consolidar la modernización de la UAECOB y llevarla a la excelencia"/>
    <s v="Gestión Integral de Incendios, Gestión para la Búsqueda y Rescate, Gestión Logística de Emergencias."/>
    <x v="9"/>
    <s v="6. Subdirección Operativa"/>
    <n v="1"/>
    <x v="39"/>
    <n v="1"/>
    <n v="1"/>
    <s v="Porcentaje"/>
    <s v="Adquirir equipos, herramientas y accesorios (EHA´S) para la atención de incendios y búsqueda y rescate."/>
    <s v="Subdirección Operativa"/>
    <n v="0.25"/>
    <n v="0.5"/>
    <n v="0.75"/>
    <n v="1"/>
    <m/>
    <m/>
    <m/>
    <m/>
    <m/>
    <m/>
    <n v="0"/>
    <x v="0"/>
    <x v="0"/>
    <n v="0"/>
  </r>
  <r>
    <x v="0"/>
    <s v="103. Adelantar el 100% de acciones parala prevención y mitigación del riesgo de incidentes forestales (connatos, quemas e incendios)"/>
    <s v="4. Fortalecer la capacidad de gestión y desarrollo institucional e interinstitucional, para consolidar la modernización de la UAECOB y llevarla a la excelencia"/>
    <s v="Gestion Integral de Parque Automotor y HEAS"/>
    <x v="10"/>
    <s v="7. Subdirección Logística"/>
    <n v="1"/>
    <x v="40"/>
    <n v="0.5"/>
    <n v="1"/>
    <s v="Porcentaje"/>
    <s v="Actualizacion de los  Procedimientos del Parque Automotor"/>
    <s v="Subdireccion Logistica"/>
    <n v="0.3"/>
    <n v="0.6"/>
    <n v="0.9"/>
    <n v="1"/>
    <m/>
    <m/>
    <m/>
    <m/>
    <m/>
    <m/>
    <n v="0"/>
    <x v="0"/>
    <x v="0"/>
    <n v="0"/>
  </r>
  <r>
    <x v="0"/>
    <s v="103. Adelantar el 100% de acciones parala prevención y mitigación del riesgo de incidentes forestales (connatos, quemas e incendios)"/>
    <s v="4. Fortalecer la capacidad de gestión y desarrollo institucional e interinstitucional, para consolidar la modernización de la UAECOB y llevarla a la excelencia"/>
    <s v="Gestion Integral de Parque Automotor y HEAS"/>
    <x v="10"/>
    <s v="7. Subdirección Logística"/>
    <n v="2"/>
    <x v="41"/>
    <n v="0.5"/>
    <n v="1"/>
    <s v="Porcentaje"/>
    <s v="Actualización Plan de Calibración de Equipo Menor"/>
    <s v="Subdireccion Logistica"/>
    <n v="0.3"/>
    <m/>
    <n v="0.7"/>
    <n v="1"/>
    <m/>
    <m/>
    <m/>
    <m/>
    <m/>
    <m/>
    <n v="0"/>
    <x v="0"/>
    <x v="0"/>
    <n v="0"/>
  </r>
  <r>
    <x v="0"/>
    <s v="103. Adelantar el 100% de acciones parala prevención y mitigación del riesgo de incidentes forestales (connatos, quemas e incendios)"/>
    <s v="1. Preparar la respuesta y responder de manera efectiva y segura ante incendios, incidentes con materiales peligrosos y casos que requieran operaciones de rescate, así como en las demás situaciones de emergencia que se presenten en Bogotá D.C., además de dar apoyo en los ámbitos regional, nacional e internacional"/>
    <s v="Gestión para la Búsqueda y Rescate"/>
    <x v="11"/>
    <s v="6. Subdirección Operativa"/>
    <n v="1"/>
    <x v="42"/>
    <n v="0.1"/>
    <n v="5"/>
    <s v="Unidad"/>
    <s v="Ejecutar un (1) ejercicio práctico de rescate por extensión y de aguas rápidas _x000a_por cada Compañía. _x000a_Con la participación mínima de cinco (5) uniformados  por cada Compañía.  _x000a_Total cinco (5) ejercicios por Subdirección."/>
    <s v="Subdirección Operativa / Comandantes_x000a_  y  Jefes de estación"/>
    <n v="0"/>
    <n v="2"/>
    <n v="2"/>
    <n v="1"/>
    <m/>
    <m/>
    <m/>
    <m/>
    <m/>
    <m/>
    <n v="0"/>
    <x v="1"/>
    <x v="1"/>
    <m/>
  </r>
  <r>
    <x v="0"/>
    <s v="103. Adelantar el 100% de acciones parala prevención y mitigación del riesgo de incidentes forestales (connatos, quemas e incendios)"/>
    <s v="1. Preparar la respuesta y responder de manera efectiva y segura ante incendios, incidentes con materiales peligrosos y casos que requieran operaciones de rescate, así como en las demás situaciones de emergencia que se presenten en Bogotá D.C., además de dar apoyo en los ámbitos regional, nacional e internacional"/>
    <s v="Gestión para la Búsqueda y Rescate"/>
    <x v="11"/>
    <s v="6. Subdirección Operativa"/>
    <n v="2"/>
    <x v="43"/>
    <n v="0.1"/>
    <n v="3"/>
    <s v="Unidad"/>
    <s v="Ejecutar un (1) ejercicio práctico de entrenamiento y  reentrenamiento_x000a_ en natación básica, _x000a_al personal operativo de cada turno._x000a_Con la participación  de un (1) uniformado_x000a_por  estación  y por cada turno._x000a_Total tres (3) ejercicios por Subdirección."/>
    <s v="Subdirección Operativa / Comandantes_x000a_  y  Jefes de estación"/>
    <n v="0"/>
    <n v="2"/>
    <n v="1"/>
    <n v="0"/>
    <m/>
    <m/>
    <m/>
    <m/>
    <m/>
    <m/>
    <n v="0"/>
    <x v="0"/>
    <x v="0"/>
    <n v="0"/>
  </r>
  <r>
    <x v="0"/>
    <s v="103. Adelantar el 100% de acciones parala prevención y mitigación del riesgo de incidentes forestales (connatos, quemas e incendios)"/>
    <s v="1. Preparar la respuesta y responder de manera efectiva y segura ante incendios, incidentes con materiales peligrosos y casos que requieran operaciones de rescate, así como en las demás situaciones de emergencia que se presenten en Bogotá D.C., además de dar apoyo en los ámbitos regional, nacional e internacional"/>
    <s v="Gestión para la Búsqueda y Rescate"/>
    <x v="11"/>
    <s v="6. Subdirección Operativa"/>
    <n v="3"/>
    <x v="44"/>
    <n v="0.1"/>
    <n v="1"/>
    <s v="Unidad"/>
    <s v="Estructurar un (1)  procedimiento (paso a paso)  para la atención del riesgo de TRANSPORTE AÉREO  MASIVO  DE PERSONAS (Transmicable y/o Monserrate), documentarlo,  publicarlo en la ruta de la calidad (recurso compartido de gestión documental) y socializarlo en medio virtual institucional y en las 17 estaciones."/>
    <s v="Subdirección Operativa / Comandantes_x000a_  y  Jefes de estación"/>
    <n v="0"/>
    <n v="0"/>
    <n v="1"/>
    <n v="0"/>
    <m/>
    <m/>
    <m/>
    <m/>
    <m/>
    <m/>
    <n v="0"/>
    <x v="0"/>
    <x v="0"/>
    <n v="0"/>
  </r>
  <r>
    <x v="0"/>
    <s v="103. Adelantar el 100% de acciones parala prevención y mitigación del riesgo de incidentes forestales (connatos, quemas e incendios)"/>
    <s v="1. Preparar la respuesta y responder de manera efectiva y segura ante incendios, incidentes con materiales peligrosos y casos que requieran operaciones de rescate, así como en las demás situaciones de emergencia que se presenten en Bogotá D.C., además de dar apoyo en los ámbitos regional, nacional e internacional"/>
    <s v="Gestión para la Búsqueda y Rescate"/>
    <x v="11"/>
    <s v="6. Subdirección Operativa"/>
    <n v="4"/>
    <x v="45"/>
    <n v="0.1"/>
    <n v="1"/>
    <s v="Unidad"/>
    <s v="Realizar  un (1) Foro  de Rescate Vehicular para el personal operativo  de la UAECOB. Con la participación  mínima de seis (6) uniformados por cada Compañía y socializarlo en medio virtual institucional. "/>
    <s v="Subdirección Operativa / Comandantes  y _x000a_ Sgto.Carlos Alberto Ramirez Parra."/>
    <n v="0"/>
    <n v="1"/>
    <n v="0"/>
    <n v="0"/>
    <m/>
    <m/>
    <m/>
    <m/>
    <m/>
    <m/>
    <n v="0"/>
    <x v="0"/>
    <x v="0"/>
    <n v="0"/>
  </r>
  <r>
    <x v="0"/>
    <s v="103. Adelantar el 100% de acciones parala prevención y mitigación del riesgo de incidentes forestales (connatos, quemas e incendios)"/>
    <s v="1. Preparar la respuesta y responder de manera efectiva y segura ante incendios, incidentes con materiales peligrosos y casos que requieran operaciones de rescate, así como en las demás situaciones de emergencia que se presenten en Bogotá D.C., además de dar apoyo en los ámbitos regional, nacional e internacional"/>
    <s v="Gestión para la Búsqueda y Rescate"/>
    <x v="11"/>
    <s v="6. Subdirección Operativa"/>
    <n v="5"/>
    <x v="46"/>
    <n v="0.1"/>
    <n v="1"/>
    <s v="Unidad"/>
    <s v="Realizar la actualización del _x000a_Manual Técnico de Rescate _x000a_publicarlo en la ruta de la calidad y socializarlo en medio virtual institucional y en las 17 estaciones."/>
    <s v="Subdirección Operativa / Comandantes  y _x000a_ Sgto.Carlos Alberto Ramirez Parra."/>
    <n v="0"/>
    <n v="0"/>
    <n v="1"/>
    <n v="0"/>
    <m/>
    <m/>
    <m/>
    <m/>
    <m/>
    <m/>
    <n v="0"/>
    <x v="1"/>
    <x v="1"/>
    <m/>
  </r>
  <r>
    <x v="0"/>
    <s v="103. Adelantar el 100% de acciones parala prevención y mitigación del riesgo de incidentes forestales (connatos, quemas e incendios)"/>
    <s v="1. Preparar la respuesta y responder de manera efectiva y segura ante incendios, incidentes con materiales peligrosos y casos que requieran operaciones de rescate, así como en las demás situaciones de emergencia que se presenten en Bogotá D.C., además de dar apoyo en los ámbitos regional, nacional e internacional"/>
    <s v="Gestión para la Búsqueda y Rescate"/>
    <x v="11"/>
    <s v="6. Subdirección Operativa"/>
    <n v="6"/>
    <x v="47"/>
    <n v="0.05"/>
    <n v="1"/>
    <s v="Unidad"/>
    <s v="Estructurar un (1)  procedimiento (paso a paso)  para la respuesta del Grupo SART, documentarlo, publicarlo en la ruta de la calidad (recurso compartido de gestión documental) y socializarlo en medio virtual institucional y en las 17 estaciones."/>
    <s v="Subdirección Operativa / Comandantes  y Jefes de Estación y Grupo S.A.R.T."/>
    <n v="0"/>
    <n v="0"/>
    <n v="1"/>
    <n v="0"/>
    <m/>
    <m/>
    <m/>
    <m/>
    <m/>
    <m/>
    <n v="0"/>
    <x v="0"/>
    <x v="0"/>
    <n v="0"/>
  </r>
  <r>
    <x v="0"/>
    <s v="103. Adelantar el 100% de acciones parala prevención y mitigación del riesgo de incidentes forestales (connatos, quemas e incendios)"/>
    <s v="2. Generar corresponsabilidad del riesgo mediante la prevención, mitigación, transferencia y preparación con la comunidad ante el riesgo de incendios, incidentes con materiales peligrosos y rescates en general"/>
    <s v="Reducción del Riesgo"/>
    <x v="12"/>
    <s v="5. Subdirección de Gestión del Riesgo"/>
    <n v="1"/>
    <x v="48"/>
    <n v="7.1428571428571397E-2"/>
    <n v="5"/>
    <s v="Empresas capacitadas"/>
    <s v="Realizar 5 capacitaciones virtuales objeto de la resolución 256 de 2014."/>
    <s v="Subdireccion de gestion del Riesgo."/>
    <n v="0"/>
    <n v="0"/>
    <n v="1"/>
    <n v="5"/>
    <m/>
    <m/>
    <m/>
    <m/>
    <m/>
    <m/>
    <n v="0"/>
    <x v="0"/>
    <x v="0"/>
    <n v="0"/>
  </r>
  <r>
    <x v="0"/>
    <s v="103. Adelantar el 100% de acciones parala prevención y mitigación del riesgo de incidentes forestales (connatos, quemas e incendios)"/>
    <s v="2. Generar corresponsabilidad del riesgo mediante la prevención, mitigación, transferencia y preparación con la comunidad ante el riesgo de incendios, incidentes con materiales peligrosos y rescates en general"/>
    <s v="Reducción del Riesgo"/>
    <x v="12"/>
    <s v="5. Subdirección de Gestión del Riesgo"/>
    <n v="2"/>
    <x v="49"/>
    <n v="7.1428571428571397E-2"/>
    <n v="3"/>
    <s v="Actas de Reunion"/>
    <s v="Se realizarán 3 mesas de trabajo con las áreas competentes para articular los requerimientos del modelo educativo establecidos en la academia. "/>
    <s v="Subdireccion de gestion del Riesgo."/>
    <n v="0"/>
    <n v="1"/>
    <n v="2"/>
    <n v="3"/>
    <m/>
    <m/>
    <m/>
    <m/>
    <m/>
    <m/>
    <n v="0"/>
    <x v="0"/>
    <x v="0"/>
    <n v="0"/>
  </r>
  <r>
    <x v="0"/>
    <s v="103. Adelantar el 100% de acciones parala prevención y mitigación del riesgo de incidentes forestales (connatos, quemas e incendios)"/>
    <s v="2. Generar corresponsabilidad del riesgo mediante la prevención, mitigación, transferencia y preparación con la comunidad ante el riesgo de incendios, incidentes con materiales peligrosos y rescates en general"/>
    <s v="Reducción del Riesgo"/>
    <x v="12"/>
    <s v="5. Subdirección de Gestión del Riesgo"/>
    <n v="3"/>
    <x v="50"/>
    <n v="7.1428571428571397E-2"/>
    <n v="1"/>
    <s v="Porcentual"/>
    <s v="Elaboración del documento &quot;Reentrenamiento Virtual Brigadas Contra Incendio Clase I&quot;."/>
    <s v="Subdireccion de gestion del Riesgo."/>
    <n v="0"/>
    <n v="0.37"/>
    <n v="0.63"/>
    <n v="1"/>
    <m/>
    <m/>
    <m/>
    <m/>
    <m/>
    <m/>
    <n v="0"/>
    <x v="0"/>
    <x v="0"/>
    <n v="0"/>
  </r>
  <r>
    <x v="0"/>
    <s v="103. Adelantar el 100% de acciones parala prevención y mitigación del riesgo de incidentes forestales (connatos, quemas e incendios)"/>
    <s v="2. Generar corresponsabilidad del riesgo mediante la prevención, mitigación, transferencia y preparación con la comunidad ante el riesgo de incendios, incidentes con materiales peligrosos y rescates en general"/>
    <s v="Reducción del Riesgo"/>
    <x v="12"/>
    <s v="5. Subdirección de Gestión del Riesgo"/>
    <n v="4"/>
    <x v="51"/>
    <n v="7.1428571428571397E-2"/>
    <n v="1"/>
    <s v="Porcentual"/>
    <s v="Elaboración del documento &quot;Proyecto de Virtualización de Capacitación Comunitaria&quot;."/>
    <s v="Subdireccion de gestion del Riesgo."/>
    <n v="0"/>
    <n v="0.37"/>
    <n v="0.63"/>
    <n v="1"/>
    <m/>
    <m/>
    <m/>
    <m/>
    <m/>
    <m/>
    <n v="0"/>
    <x v="0"/>
    <x v="0"/>
    <n v="0"/>
  </r>
  <r>
    <x v="0"/>
    <s v="103. Adelantar el 100% de acciones parala prevención y mitigación del riesgo de incidentes forestales (connatos, quemas e incendios)"/>
    <s v="2. Generar corresponsabilidad del riesgo mediante la prevención, mitigación, transferencia y preparación con la comunidad ante el riesgo de incendios, incidentes con materiales peligrosos y rescates en general"/>
    <s v="Reducción del Riesgo"/>
    <x v="12"/>
    <s v="5. Subdirección de Gestión del Riesgo"/>
    <n v="5"/>
    <x v="52"/>
    <n v="7.1428571428571397E-2"/>
    <n v="1"/>
    <s v="Porcentual"/>
    <s v="Elaboración del documento &quot;Proyecto de Virtualización de Capacitación a Empresas de Pirotecnia”."/>
    <s v="Subdireccion de gestion del Riesgo."/>
    <n v="0"/>
    <n v="0.37"/>
    <n v="0.63"/>
    <n v="1"/>
    <m/>
    <m/>
    <m/>
    <m/>
    <m/>
    <m/>
    <n v="0"/>
    <x v="0"/>
    <x v="0"/>
    <n v="0"/>
  </r>
  <r>
    <x v="0"/>
    <s v="103. Adelantar el 100% de acciones parala prevención y mitigación del riesgo de incidentes forestales (connatos, quemas e incendios)"/>
    <s v="2. Generar corresponsabilidad del riesgo mediante la prevención, mitigación, transferencia y preparación con la comunidad ante el riesgo de incendios, incidentes con materiales peligrosos y rescates en general"/>
    <s v="Reducción del Riesgo"/>
    <x v="12"/>
    <s v="5. Subdirección de Gestión del Riesgo"/>
    <n v="6"/>
    <x v="53"/>
    <n v="7.1428571428571397E-2"/>
    <n v="1"/>
    <s v="Porcentual"/>
    <s v="Diseño de una estrategia pedagógica dirigida a la población en condiciones de discapacidad para la adaptación de los contenidos de Capacitación Comunitaria."/>
    <s v="Subdireccion de gestion del Riesgo."/>
    <n v="0"/>
    <n v="0.25"/>
    <n v="0.52"/>
    <n v="1"/>
    <m/>
    <m/>
    <m/>
    <m/>
    <m/>
    <m/>
    <n v="0"/>
    <x v="0"/>
    <x v="0"/>
    <n v="0"/>
  </r>
  <r>
    <x v="0"/>
    <s v="103. Adelantar el 100% de acciones parala prevención y mitigación del riesgo de incidentes forestales (connatos, quemas e incendios)"/>
    <s v="2. Generar corresponsabilidad del riesgo mediante la prevención, mitigación, transferencia y preparación con la comunidad ante el riesgo de incendios, incidentes con materiales peligrosos y rescates en general"/>
    <s v="Reducción del Riesgo"/>
    <x v="12"/>
    <s v="5. Subdirección de Gestión del Riesgo"/>
    <n v="7"/>
    <x v="54"/>
    <n v="7.1428571428571397E-2"/>
    <n v="10"/>
    <s v="Actas de Reunion"/>
    <s v="Mesas de trabajo con las áreas correspondientes."/>
    <s v="Subdireccion de gestion del Riesgo."/>
    <n v="0"/>
    <n v="3"/>
    <n v="3"/>
    <n v="4"/>
    <m/>
    <m/>
    <m/>
    <m/>
    <m/>
    <m/>
    <n v="0"/>
    <x v="0"/>
    <x v="0"/>
    <n v="0"/>
  </r>
  <r>
    <x v="0"/>
    <s v="103. Adelantar el 100% de acciones parala prevención y mitigación del riesgo de incidentes forestales (connatos, quemas e incendios)"/>
    <s v="2. Generar corresponsabilidad del riesgo mediante la prevención, mitigación, transferencia y preparación con la comunidad ante el riesgo de incendios, incidentes con materiales peligrosos y rescates en general"/>
    <s v="Reducción del Riesgo"/>
    <x v="12"/>
    <s v="5. Subdirección de Gestión del Riesgo"/>
    <n v="8"/>
    <x v="55"/>
    <n v="7.1428571428571397E-2"/>
    <n v="2"/>
    <s v="Programas de la estrategia de Club"/>
    <s v="Diseño de las actividades de incorporación de la “Estrategia de Gestión de Cambio Climático”. "/>
    <s v="Subdireccion de gestion del Riesgo."/>
    <n v="0"/>
    <n v="1"/>
    <n v="0"/>
    <n v="2"/>
    <m/>
    <m/>
    <m/>
    <m/>
    <m/>
    <m/>
    <n v="0"/>
    <x v="0"/>
    <x v="0"/>
    <n v="0"/>
  </r>
  <r>
    <x v="0"/>
    <s v="103. Adelantar el 100% de acciones parala prevención y mitigación del riesgo de incidentes forestales (connatos, quemas e incendios)"/>
    <s v="2. Generar corresponsabilidad del riesgo mediante la prevención, mitigación, transferencia y preparación con la comunidad ante el riesgo de incendios, incidentes con materiales peligrosos y rescates en general"/>
    <s v="Reducción del Riesgo"/>
    <x v="12"/>
    <s v="5. Subdirección de Gestión del Riesgo"/>
    <n v="9"/>
    <x v="56"/>
    <n v="7.1428571428571397E-2"/>
    <n v="1"/>
    <s v="Porcentual"/>
    <s v="Desarrollar el 100% del proyecto de prevención y autoprotección comunitaria ante incendios forestales."/>
    <s v="Subdireccion de gestion del Riesgo."/>
    <n v="0"/>
    <n v="0.34"/>
    <n v="0.55000000000000004"/>
    <n v="1"/>
    <m/>
    <m/>
    <m/>
    <m/>
    <m/>
    <m/>
    <n v="0"/>
    <x v="0"/>
    <x v="0"/>
    <n v="0"/>
  </r>
  <r>
    <x v="0"/>
    <s v="103. Adelantar el 100% de acciones parala prevención y mitigación del riesgo de incidentes forestales (connatos, quemas e incendios)"/>
    <s v="2. Generar corresponsabilidad del riesgo mediante la prevención, mitigación, transferencia y preparación con la comunidad ante el riesgo de incendios, incidentes con materiales peligrosos y rescates en general"/>
    <s v="Reducción del Riesgo"/>
    <x v="12"/>
    <s v="5. Subdirección de Gestión del Riesgo"/>
    <n v="10"/>
    <x v="57"/>
    <n v="7.1428571428571397E-2"/>
    <n v="1"/>
    <s v="Porcentual"/>
    <s v="Divulgar en las 20 localidades una campaña de Gestión del Riesgo. "/>
    <s v="Subdireccion de gestion del Riesgo."/>
    <n v="0"/>
    <n v="0.35"/>
    <n v="0.7"/>
    <n v="1"/>
    <m/>
    <m/>
    <m/>
    <m/>
    <m/>
    <m/>
    <n v="0"/>
    <x v="0"/>
    <x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laDinámica1" cacheId="3"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rowHeaderCaption="Producto">
  <location ref="F43:H101" firstHeaderRow="1" firstDataRow="1" firstDataCol="2" rowPageCount="1" colPageCount="1"/>
  <pivotFields count="28">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name=" PROCESO " axis="axisPage" compact="0" outline="0" subtotalTop="0" showAll="0" defaultSubtotal="0">
      <items count="30">
        <item m="1" x="19"/>
        <item m="1" x="22"/>
        <item m="1" x="14"/>
        <item m="1" x="13"/>
        <item m="1" x="15"/>
        <item m="1" x="18"/>
        <item m="1" x="21"/>
        <item m="1" x="29"/>
        <item m="1" x="25"/>
        <item m="1" x="16"/>
        <item x="1"/>
        <item x="7"/>
        <item m="1" x="17"/>
        <item m="1" x="20"/>
        <item x="2"/>
        <item m="1" x="26"/>
        <item x="12"/>
        <item x="8"/>
        <item m="1" x="27"/>
        <item m="1" x="24"/>
        <item m="1" x="28"/>
        <item x="3"/>
        <item m="1" x="23"/>
        <item x="0"/>
        <item x="4"/>
        <item x="5"/>
        <item x="6"/>
        <item x="9"/>
        <item x="10"/>
        <item x="11"/>
      </items>
    </pivotField>
    <pivotField compact="0" outline="0" showAll="0" defaultSubtotal="0"/>
    <pivotField compact="0" outline="0" subtotalTop="0" showAll="0" defaultSubtotal="0"/>
    <pivotField axis="axisRow" compact="0" outline="0" subtotalTop="0" showAll="0" defaultSubtotal="0">
      <items count="174">
        <item m="1" x="58"/>
        <item m="1" x="59"/>
        <item m="1" x="92"/>
        <item m="1" x="136"/>
        <item m="1" x="121"/>
        <item m="1" x="69"/>
        <item m="1" x="118"/>
        <item m="1" x="60"/>
        <item m="1" x="65"/>
        <item m="1" x="139"/>
        <item m="1" x="154"/>
        <item m="1" x="85"/>
        <item m="1" x="161"/>
        <item m="1" x="164"/>
        <item m="1" x="143"/>
        <item m="1" x="62"/>
        <item x="10"/>
        <item m="1" x="173"/>
        <item m="1" x="146"/>
        <item m="1" x="99"/>
        <item m="1" x="116"/>
        <item m="1" x="144"/>
        <item m="1" x="78"/>
        <item m="1" x="74"/>
        <item m="1" x="114"/>
        <item m="1" x="91"/>
        <item m="1" x="138"/>
        <item m="1" x="169"/>
        <item m="1" x="79"/>
        <item m="1" x="157"/>
        <item x="11"/>
        <item m="1" x="135"/>
        <item m="1" x="70"/>
        <item m="1" x="101"/>
        <item m="1" x="95"/>
        <item m="1" x="117"/>
        <item x="14"/>
        <item m="1" x="156"/>
        <item m="1" x="66"/>
        <item m="1" x="77"/>
        <item m="1" x="106"/>
        <item m="1" x="111"/>
        <item m="1" x="125"/>
        <item x="12"/>
        <item x="9"/>
        <item m="1" x="158"/>
        <item m="1" x="67"/>
        <item x="13"/>
        <item m="1" x="128"/>
        <item m="1" x="105"/>
        <item m="1" x="166"/>
        <item m="1" x="76"/>
        <item m="1" x="171"/>
        <item m="1" x="97"/>
        <item m="1" x="152"/>
        <item m="1" x="131"/>
        <item m="1" x="148"/>
        <item m="1" x="90"/>
        <item m="1" x="63"/>
        <item m="1" x="150"/>
        <item m="1" x="84"/>
        <item m="1" x="81"/>
        <item x="15"/>
        <item m="1" x="102"/>
        <item m="1" x="168"/>
        <item m="1" x="145"/>
        <item m="1" x="96"/>
        <item m="1" x="103"/>
        <item m="1" x="129"/>
        <item m="1" x="149"/>
        <item m="1" x="127"/>
        <item m="1" x="122"/>
        <item m="1" x="64"/>
        <item x="25"/>
        <item m="1" x="110"/>
        <item x="16"/>
        <item x="17"/>
        <item x="18"/>
        <item x="19"/>
        <item x="20"/>
        <item m="1" x="98"/>
        <item m="1" x="142"/>
        <item m="1" x="86"/>
        <item m="1" x="153"/>
        <item m="1" x="120"/>
        <item m="1" x="134"/>
        <item m="1" x="88"/>
        <item m="1" x="87"/>
        <item m="1" x="155"/>
        <item m="1" x="75"/>
        <item m="1" x="115"/>
        <item m="1" x="80"/>
        <item m="1" x="151"/>
        <item m="1" x="165"/>
        <item x="22"/>
        <item m="1" x="112"/>
        <item m="1" x="170"/>
        <item m="1" x="100"/>
        <item m="1" x="147"/>
        <item m="1" x="162"/>
        <item m="1" x="163"/>
        <item m="1" x="124"/>
        <item m="1" x="137"/>
        <item m="1" x="130"/>
        <item m="1" x="73"/>
        <item m="1" x="72"/>
        <item m="1" x="167"/>
        <item m="1" x="126"/>
        <item m="1" x="68"/>
        <item m="1" x="132"/>
        <item m="1" x="123"/>
        <item m="1" x="172"/>
        <item m="1" x="83"/>
        <item m="1" x="159"/>
        <item m="1" x="104"/>
        <item x="37"/>
        <item m="1" x="107"/>
        <item m="1" x="108"/>
        <item m="1" x="133"/>
        <item x="38"/>
        <item m="1" x="113"/>
        <item m="1" x="141"/>
        <item m="1" x="140"/>
        <item m="1" x="71"/>
        <item m="1" x="93"/>
        <item m="1" x="94"/>
        <item x="31"/>
        <item m="1" x="61"/>
        <item x="33"/>
        <item m="1" x="89"/>
        <item m="1" x="160"/>
        <item m="1" x="82"/>
        <item m="1" x="119"/>
        <item m="1" x="109"/>
        <item x="0"/>
        <item x="1"/>
        <item x="2"/>
        <item x="3"/>
        <item x="4"/>
        <item x="5"/>
        <item x="6"/>
        <item x="7"/>
        <item x="8"/>
        <item x="21"/>
        <item x="23"/>
        <item x="24"/>
        <item x="26"/>
        <item x="27"/>
        <item x="28"/>
        <item x="29"/>
        <item x="30"/>
        <item x="32"/>
        <item x="34"/>
        <item x="35"/>
        <item x="36"/>
        <item x="39"/>
        <item x="40"/>
        <item x="41"/>
        <item x="42"/>
        <item x="43"/>
        <item x="44"/>
        <item x="45"/>
        <item x="46"/>
        <item x="47"/>
        <item x="48"/>
        <item x="49"/>
        <item x="50"/>
        <item x="51"/>
        <item x="52"/>
        <item x="53"/>
        <item x="54"/>
        <item x="55"/>
        <item x="56"/>
        <item x="57"/>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dataField="1" compact="0" outline="0" showAll="0" defaultSubtotal="0"/>
    <pivotField axis="axisRow" compact="0" outline="0" subtotalTop="0" showAll="0" defaultSubtotal="0">
      <items count="10">
        <item m="1" x="8"/>
        <item x="0"/>
        <item m="1" x="6"/>
        <item m="1" x="3"/>
        <item m="1" x="7"/>
        <item m="1" x="2"/>
        <item m="1" x="9"/>
        <item m="1" x="4"/>
        <item m="1" x="5"/>
        <item x="1"/>
      </items>
    </pivotField>
    <pivotField compact="0" outline="0" subtotalTop="0" showAll="0" defaultSubtotal="0">
      <items count="6">
        <item m="1" x="3"/>
        <item x="1"/>
        <item m="1" x="5"/>
        <item m="1" x="4"/>
        <item x="0"/>
        <item m="1" x="2"/>
      </items>
    </pivotField>
    <pivotField compact="0" numFmtId="9" outline="0" subtotalTop="0" showAll="0" defaultSubtotal="0"/>
    <pivotField compact="0" outline="0" subtotalTop="0" dragToRow="0" dragToCol="0" dragToPage="0" showAll="0" defaultSubtotal="0"/>
  </pivotFields>
  <rowFields count="2">
    <field x="7"/>
    <field x="24"/>
  </rowFields>
  <rowItems count="58">
    <i>
      <x v="16"/>
      <x v="9"/>
    </i>
    <i>
      <x v="30"/>
      <x v="1"/>
    </i>
    <i>
      <x v="36"/>
      <x v="9"/>
    </i>
    <i>
      <x v="43"/>
      <x v="1"/>
    </i>
    <i>
      <x v="44"/>
      <x v="9"/>
    </i>
    <i>
      <x v="47"/>
      <x v="1"/>
    </i>
    <i>
      <x v="62"/>
      <x v="1"/>
    </i>
    <i>
      <x v="73"/>
      <x v="9"/>
    </i>
    <i>
      <x v="75"/>
      <x v="9"/>
    </i>
    <i>
      <x v="76"/>
      <x v="1"/>
    </i>
    <i>
      <x v="77"/>
      <x v="9"/>
    </i>
    <i>
      <x v="78"/>
      <x v="1"/>
    </i>
    <i>
      <x v="79"/>
      <x v="1"/>
    </i>
    <i>
      <x v="94"/>
      <x v="1"/>
    </i>
    <i>
      <x v="115"/>
      <x v="1"/>
    </i>
    <i>
      <x v="119"/>
      <x v="1"/>
    </i>
    <i>
      <x v="126"/>
      <x v="1"/>
    </i>
    <i>
      <x v="128"/>
      <x v="1"/>
    </i>
    <i>
      <x v="134"/>
      <x v="1"/>
    </i>
    <i>
      <x v="135"/>
      <x v="1"/>
    </i>
    <i>
      <x v="136"/>
      <x v="1"/>
    </i>
    <i>
      <x v="137"/>
      <x v="1"/>
    </i>
    <i>
      <x v="138"/>
      <x v="9"/>
    </i>
    <i>
      <x v="139"/>
      <x v="1"/>
    </i>
    <i>
      <x v="140"/>
      <x v="1"/>
    </i>
    <i>
      <x v="141"/>
      <x v="1"/>
    </i>
    <i>
      <x v="142"/>
      <x v="1"/>
    </i>
    <i>
      <x v="143"/>
      <x v="1"/>
    </i>
    <i>
      <x v="144"/>
      <x v="1"/>
    </i>
    <i>
      <x v="145"/>
      <x v="1"/>
    </i>
    <i>
      <x v="146"/>
      <x v="9"/>
    </i>
    <i>
      <x v="147"/>
      <x v="9"/>
    </i>
    <i>
      <x v="148"/>
      <x v="1"/>
    </i>
    <i>
      <x v="149"/>
      <x v="1"/>
    </i>
    <i>
      <x v="150"/>
      <x v="1"/>
    </i>
    <i>
      <x v="151"/>
      <x v="1"/>
    </i>
    <i>
      <x v="152"/>
      <x v="9"/>
    </i>
    <i>
      <x v="153"/>
      <x v="1"/>
    </i>
    <i>
      <x v="154"/>
      <x v="1"/>
    </i>
    <i>
      <x v="155"/>
      <x v="1"/>
    </i>
    <i>
      <x v="156"/>
      <x v="1"/>
    </i>
    <i>
      <x v="157"/>
      <x v="1"/>
    </i>
    <i>
      <x v="158"/>
      <x v="9"/>
    </i>
    <i>
      <x v="159"/>
      <x v="1"/>
    </i>
    <i>
      <x v="160"/>
      <x v="1"/>
    </i>
    <i>
      <x v="161"/>
      <x v="1"/>
    </i>
    <i>
      <x v="162"/>
      <x v="9"/>
    </i>
    <i>
      <x v="163"/>
      <x v="1"/>
    </i>
    <i>
      <x v="164"/>
      <x v="1"/>
    </i>
    <i>
      <x v="165"/>
      <x v="1"/>
    </i>
    <i>
      <x v="166"/>
      <x v="1"/>
    </i>
    <i>
      <x v="167"/>
      <x v="1"/>
    </i>
    <i>
      <x v="168"/>
      <x v="1"/>
    </i>
    <i>
      <x v="169"/>
      <x v="1"/>
    </i>
    <i>
      <x v="170"/>
      <x v="1"/>
    </i>
    <i>
      <x v="171"/>
      <x v="1"/>
    </i>
    <i>
      <x v="172"/>
      <x v="1"/>
    </i>
    <i>
      <x v="173"/>
      <x v="1"/>
    </i>
  </rowItems>
  <colItems count="1">
    <i/>
  </colItems>
  <pageFields count="1">
    <pageField fld="4" hier="-1"/>
  </pageFields>
  <dataFields count="1">
    <dataField name="Cumplimiento %" fld="23" baseField="23" baseItem="1" numFmtId="9"/>
  </dataFields>
  <formats count="1264">
    <format dxfId="2348">
      <pivotArea field="4" type="button" dataOnly="0" labelOnly="1" outline="0" axis="axisPage" fieldPosition="0"/>
    </format>
    <format dxfId="2347">
      <pivotArea type="all" dataOnly="0" outline="0" fieldPosition="0"/>
    </format>
    <format dxfId="2346">
      <pivotArea outline="0" collapsedLevelsAreSubtotals="1" fieldPosition="0"/>
    </format>
    <format dxfId="2345">
      <pivotArea field="4" type="button" dataOnly="0" labelOnly="1" outline="0" axis="axisPage" fieldPosition="0"/>
    </format>
    <format dxfId="2344">
      <pivotArea dataOnly="0" labelOnly="1" grandRow="1" outline="0" fieldPosition="0"/>
    </format>
    <format dxfId="2343">
      <pivotArea type="all" dataOnly="0" outline="0" fieldPosition="0"/>
    </format>
    <format dxfId="2342">
      <pivotArea outline="0" collapsedLevelsAreSubtotals="1" fieldPosition="0"/>
    </format>
    <format dxfId="2341">
      <pivotArea field="4" type="button" dataOnly="0" labelOnly="1" outline="0" axis="axisPage" fieldPosition="0"/>
    </format>
    <format dxfId="2340">
      <pivotArea type="all" dataOnly="0" outline="0" fieldPosition="0"/>
    </format>
    <format dxfId="2339">
      <pivotArea outline="0" collapsedLevelsAreSubtotals="1" fieldPosition="0"/>
    </format>
    <format dxfId="2338">
      <pivotArea field="4" type="button" dataOnly="0" labelOnly="1" outline="0" axis="axisPage" fieldPosition="0"/>
    </format>
    <format dxfId="2337">
      <pivotArea field="7" type="button" dataOnly="0" labelOnly="1" outline="0" axis="axisRow" fieldPosition="0"/>
    </format>
    <format dxfId="2336">
      <pivotArea type="all" dataOnly="0" outline="0" fieldPosition="0"/>
    </format>
    <format dxfId="2335">
      <pivotArea field="7" type="button" dataOnly="0" labelOnly="1" outline="0" axis="axisRow" fieldPosition="0"/>
    </format>
    <format dxfId="2334">
      <pivotArea dataOnly="0" labelOnly="1" fieldPosition="0">
        <references count="1">
          <reference field="7"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333">
      <pivotArea dataOnly="0" labelOnly="1" fieldPosition="0">
        <references count="1">
          <reference field="7" count="24">
            <x v="50"/>
            <x v="51"/>
            <x v="52"/>
            <x v="53"/>
            <x v="54"/>
            <x v="55"/>
            <x v="56"/>
            <x v="57"/>
            <x v="58"/>
            <x v="59"/>
            <x v="60"/>
            <x v="61"/>
            <x v="62"/>
            <x v="63"/>
            <x v="64"/>
            <x v="65"/>
            <x v="66"/>
            <x v="67"/>
            <x v="68"/>
            <x v="69"/>
            <x v="70"/>
            <x v="71"/>
            <x v="72"/>
            <x v="73"/>
          </reference>
        </references>
      </pivotArea>
    </format>
    <format dxfId="2332">
      <pivotArea type="all" dataOnly="0" outline="0" fieldPosition="0"/>
    </format>
    <format dxfId="2331">
      <pivotArea field="7" type="button" dataOnly="0" labelOnly="1" outline="0" axis="axisRow" fieldPosition="0"/>
    </format>
    <format dxfId="2330">
      <pivotArea dataOnly="0" labelOnly="1" fieldPosition="0">
        <references count="1">
          <reference field="7"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329">
      <pivotArea dataOnly="0" labelOnly="1" fieldPosition="0">
        <references count="1">
          <reference field="7" count="24">
            <x v="50"/>
            <x v="51"/>
            <x v="52"/>
            <x v="53"/>
            <x v="54"/>
            <x v="55"/>
            <x v="56"/>
            <x v="57"/>
            <x v="58"/>
            <x v="59"/>
            <x v="60"/>
            <x v="61"/>
            <x v="62"/>
            <x v="63"/>
            <x v="64"/>
            <x v="65"/>
            <x v="66"/>
            <x v="67"/>
            <x v="68"/>
            <x v="69"/>
            <x v="70"/>
            <x v="71"/>
            <x v="72"/>
            <x v="73"/>
          </reference>
        </references>
      </pivotArea>
    </format>
    <format dxfId="2328">
      <pivotArea type="all" dataOnly="0" outline="0" fieldPosition="0"/>
    </format>
    <format dxfId="2327">
      <pivotArea field="7" type="button" dataOnly="0" labelOnly="1" outline="0" axis="axisRow" fieldPosition="0"/>
    </format>
    <format dxfId="2326">
      <pivotArea dataOnly="0" labelOnly="1" fieldPosition="0">
        <references count="1">
          <reference field="7"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325">
      <pivotArea dataOnly="0" labelOnly="1" fieldPosition="0">
        <references count="1">
          <reference field="7" count="24">
            <x v="50"/>
            <x v="51"/>
            <x v="52"/>
            <x v="53"/>
            <x v="54"/>
            <x v="55"/>
            <x v="56"/>
            <x v="57"/>
            <x v="58"/>
            <x v="59"/>
            <x v="60"/>
            <x v="61"/>
            <x v="62"/>
            <x v="63"/>
            <x v="64"/>
            <x v="65"/>
            <x v="66"/>
            <x v="67"/>
            <x v="68"/>
            <x v="69"/>
            <x v="70"/>
            <x v="71"/>
            <x v="72"/>
            <x v="73"/>
          </reference>
        </references>
      </pivotArea>
    </format>
    <format dxfId="2324">
      <pivotArea outline="0" collapsedLevelsAreSubtotals="1" fieldPosition="0"/>
    </format>
    <format dxfId="2323">
      <pivotArea outline="0" collapsedLevelsAreSubtotals="1" fieldPosition="0"/>
    </format>
    <format dxfId="2322">
      <pivotArea field="7" type="button" dataOnly="0" labelOnly="1" outline="0" axis="axisRow" fieldPosition="0"/>
    </format>
    <format dxfId="2321">
      <pivotArea collapsedLevelsAreSubtotals="1" fieldPosition="0">
        <references count="1">
          <reference field="7" count="7">
            <x v="11"/>
            <x v="37"/>
            <x v="38"/>
            <x v="51"/>
            <x v="52"/>
            <x v="54"/>
            <x v="72"/>
          </reference>
        </references>
      </pivotArea>
    </format>
    <format dxfId="2320">
      <pivotArea collapsedLevelsAreSubtotals="1" fieldPosition="0">
        <references count="1">
          <reference field="7" count="1">
            <x v="71"/>
          </reference>
        </references>
      </pivotArea>
    </format>
    <format dxfId="2319">
      <pivotArea collapsedLevelsAreSubtotals="1" fieldPosition="0">
        <references count="1">
          <reference field="7" count="1">
            <x v="48"/>
          </reference>
        </references>
      </pivotArea>
    </format>
    <format dxfId="2318">
      <pivotArea collapsedLevelsAreSubtotals="1" fieldPosition="0">
        <references count="1">
          <reference field="7" count="1">
            <x v="26"/>
          </reference>
        </references>
      </pivotArea>
    </format>
    <format dxfId="2317">
      <pivotArea collapsedLevelsAreSubtotals="1" fieldPosition="0">
        <references count="1">
          <reference field="7" count="2">
            <x v="20"/>
            <x v="21"/>
          </reference>
        </references>
      </pivotArea>
    </format>
    <format dxfId="2316">
      <pivotArea collapsedLevelsAreSubtotals="1" fieldPosition="0">
        <references count="1">
          <reference field="7" count="1">
            <x v="73"/>
          </reference>
        </references>
      </pivotArea>
    </format>
    <format dxfId="2315">
      <pivotArea type="all" dataOnly="0" outline="0" fieldPosition="0"/>
    </format>
    <format dxfId="2314">
      <pivotArea outline="0" collapsedLevelsAreSubtotals="1" fieldPosition="0"/>
    </format>
    <format dxfId="2313">
      <pivotArea field="7" type="button" dataOnly="0" labelOnly="1" outline="0" axis="axisRow" fieldPosition="0"/>
    </format>
    <format dxfId="2312">
      <pivotArea dataOnly="0" labelOnly="1" fieldPosition="0">
        <references count="1">
          <reference field="7"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311">
      <pivotArea dataOnly="0" labelOnly="1" fieldPosition="0">
        <references count="1">
          <reference field="7" count="24">
            <x v="50"/>
            <x v="51"/>
            <x v="52"/>
            <x v="53"/>
            <x v="54"/>
            <x v="55"/>
            <x v="56"/>
            <x v="57"/>
            <x v="58"/>
            <x v="59"/>
            <x v="60"/>
            <x v="61"/>
            <x v="62"/>
            <x v="63"/>
            <x v="64"/>
            <x v="65"/>
            <x v="66"/>
            <x v="67"/>
            <x v="68"/>
            <x v="69"/>
            <x v="70"/>
            <x v="71"/>
            <x v="72"/>
            <x v="73"/>
          </reference>
        </references>
      </pivotArea>
    </format>
    <format dxfId="2310">
      <pivotArea field="7" type="button" dataOnly="0" labelOnly="1" outline="0" axis="axisRow" fieldPosition="0"/>
    </format>
    <format dxfId="2309">
      <pivotArea dataOnly="0" labelOnly="1" outline="0" fieldPosition="0">
        <references count="1">
          <reference field="7"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308">
      <pivotArea dataOnly="0" labelOnly="1" outline="0" fieldPosition="0">
        <references count="1">
          <reference field="7" count="24">
            <x v="50"/>
            <x v="51"/>
            <x v="52"/>
            <x v="53"/>
            <x v="54"/>
            <x v="55"/>
            <x v="56"/>
            <x v="57"/>
            <x v="58"/>
            <x v="59"/>
            <x v="60"/>
            <x v="61"/>
            <x v="62"/>
            <x v="63"/>
            <x v="64"/>
            <x v="65"/>
            <x v="66"/>
            <x v="67"/>
            <x v="68"/>
            <x v="69"/>
            <x v="70"/>
            <x v="71"/>
            <x v="72"/>
            <x v="73"/>
          </reference>
        </references>
      </pivotArea>
    </format>
    <format dxfId="2307">
      <pivotArea dataOnly="0" labelOnly="1" outline="0" fieldPosition="0">
        <references count="2">
          <reference field="7" count="1" selected="0">
            <x v="0"/>
          </reference>
          <reference field="24" count="1">
            <x v="4"/>
          </reference>
        </references>
      </pivotArea>
    </format>
    <format dxfId="2306">
      <pivotArea dataOnly="0" labelOnly="1" outline="0" fieldPosition="0">
        <references count="2">
          <reference field="7" count="1" selected="0">
            <x v="1"/>
          </reference>
          <reference field="24" count="1">
            <x v="4"/>
          </reference>
        </references>
      </pivotArea>
    </format>
    <format dxfId="2305">
      <pivotArea dataOnly="0" labelOnly="1" outline="0" fieldPosition="0">
        <references count="2">
          <reference field="7" count="1" selected="0">
            <x v="2"/>
          </reference>
          <reference field="24" count="1">
            <x v="4"/>
          </reference>
        </references>
      </pivotArea>
    </format>
    <format dxfId="2304">
      <pivotArea dataOnly="0" labelOnly="1" outline="0" fieldPosition="0">
        <references count="2">
          <reference field="7" count="1" selected="0">
            <x v="3"/>
          </reference>
          <reference field="24" count="1">
            <x v="4"/>
          </reference>
        </references>
      </pivotArea>
    </format>
    <format dxfId="2303">
      <pivotArea dataOnly="0" labelOnly="1" outline="0" fieldPosition="0">
        <references count="2">
          <reference field="7" count="1" selected="0">
            <x v="4"/>
          </reference>
          <reference field="24" count="1">
            <x v="0"/>
          </reference>
        </references>
      </pivotArea>
    </format>
    <format dxfId="2302">
      <pivotArea dataOnly="0" labelOnly="1" outline="0" fieldPosition="0">
        <references count="2">
          <reference field="7" count="1" selected="0">
            <x v="5"/>
          </reference>
          <reference field="24" count="1">
            <x v="4"/>
          </reference>
        </references>
      </pivotArea>
    </format>
    <format dxfId="2301">
      <pivotArea dataOnly="0" labelOnly="1" outline="0" fieldPosition="0">
        <references count="2">
          <reference field="7" count="1" selected="0">
            <x v="6"/>
          </reference>
          <reference field="24" count="1">
            <x v="4"/>
          </reference>
        </references>
      </pivotArea>
    </format>
    <format dxfId="2300">
      <pivotArea dataOnly="0" labelOnly="1" outline="0" fieldPosition="0">
        <references count="2">
          <reference field="7" count="1" selected="0">
            <x v="7"/>
          </reference>
          <reference field="24" count="1">
            <x v="4"/>
          </reference>
        </references>
      </pivotArea>
    </format>
    <format dxfId="2299">
      <pivotArea dataOnly="0" labelOnly="1" outline="0" fieldPosition="0">
        <references count="2">
          <reference field="7" count="1" selected="0">
            <x v="8"/>
          </reference>
          <reference field="24" count="1">
            <x v="2"/>
          </reference>
        </references>
      </pivotArea>
    </format>
    <format dxfId="2298">
      <pivotArea dataOnly="0" labelOnly="1" outline="0" fieldPosition="0">
        <references count="2">
          <reference field="7" count="1" selected="0">
            <x v="9"/>
          </reference>
          <reference field="24" count="1">
            <x v="1"/>
          </reference>
        </references>
      </pivotArea>
    </format>
    <format dxfId="2297">
      <pivotArea dataOnly="0" labelOnly="1" outline="0" fieldPosition="0">
        <references count="2">
          <reference field="7" count="1" selected="0">
            <x v="10"/>
          </reference>
          <reference field="24" count="1">
            <x v="4"/>
          </reference>
        </references>
      </pivotArea>
    </format>
    <format dxfId="2296">
      <pivotArea dataOnly="0" labelOnly="1" outline="0" fieldPosition="0">
        <references count="2">
          <reference field="7" count="1" selected="0">
            <x v="11"/>
          </reference>
          <reference field="24" count="1">
            <x v="1"/>
          </reference>
        </references>
      </pivotArea>
    </format>
    <format dxfId="2295">
      <pivotArea dataOnly="0" labelOnly="1" outline="0" fieldPosition="0">
        <references count="2">
          <reference field="7" count="1" selected="0">
            <x v="12"/>
          </reference>
          <reference field="24" count="1">
            <x v="4"/>
          </reference>
        </references>
      </pivotArea>
    </format>
    <format dxfId="2294">
      <pivotArea dataOnly="0" labelOnly="1" outline="0" fieldPosition="0">
        <references count="2">
          <reference field="7" count="1" selected="0">
            <x v="13"/>
          </reference>
          <reference field="24" count="1">
            <x v="4"/>
          </reference>
        </references>
      </pivotArea>
    </format>
    <format dxfId="2293">
      <pivotArea dataOnly="0" labelOnly="1" outline="0" fieldPosition="0">
        <references count="2">
          <reference field="7" count="1" selected="0">
            <x v="14"/>
          </reference>
          <reference field="24" count="1">
            <x v="1"/>
          </reference>
        </references>
      </pivotArea>
    </format>
    <format dxfId="2292">
      <pivotArea dataOnly="0" labelOnly="1" outline="0" fieldPosition="0">
        <references count="2">
          <reference field="7" count="1" selected="0">
            <x v="15"/>
          </reference>
          <reference field="24" count="1">
            <x v="1"/>
          </reference>
        </references>
      </pivotArea>
    </format>
    <format dxfId="2291">
      <pivotArea dataOnly="0" labelOnly="1" outline="0" fieldPosition="0">
        <references count="2">
          <reference field="7" count="1" selected="0">
            <x v="16"/>
          </reference>
          <reference field="24" count="1">
            <x v="1"/>
          </reference>
        </references>
      </pivotArea>
    </format>
    <format dxfId="2290">
      <pivotArea dataOnly="0" labelOnly="1" outline="0" fieldPosition="0">
        <references count="2">
          <reference field="7" count="1" selected="0">
            <x v="17"/>
          </reference>
          <reference field="24" count="1">
            <x v="2"/>
          </reference>
        </references>
      </pivotArea>
    </format>
    <format dxfId="2289">
      <pivotArea dataOnly="0" labelOnly="1" outline="0" fieldPosition="0">
        <references count="2">
          <reference field="7" count="1" selected="0">
            <x v="18"/>
          </reference>
          <reference field="24" count="1">
            <x v="4"/>
          </reference>
        </references>
      </pivotArea>
    </format>
    <format dxfId="2288">
      <pivotArea dataOnly="0" labelOnly="1" outline="0" fieldPosition="0">
        <references count="2">
          <reference field="7" count="1" selected="0">
            <x v="19"/>
          </reference>
          <reference field="24" count="1">
            <x v="4"/>
          </reference>
        </references>
      </pivotArea>
    </format>
    <format dxfId="2287">
      <pivotArea dataOnly="0" labelOnly="1" outline="0" fieldPosition="0">
        <references count="2">
          <reference field="7" count="1" selected="0">
            <x v="20"/>
          </reference>
          <reference field="24" count="1">
            <x v="4"/>
          </reference>
        </references>
      </pivotArea>
    </format>
    <format dxfId="2286">
      <pivotArea dataOnly="0" labelOnly="1" outline="0" fieldPosition="0">
        <references count="2">
          <reference field="7" count="1" selected="0">
            <x v="21"/>
          </reference>
          <reference field="24" count="1">
            <x v="1"/>
          </reference>
        </references>
      </pivotArea>
    </format>
    <format dxfId="2285">
      <pivotArea dataOnly="0" labelOnly="1" outline="0" fieldPosition="0">
        <references count="2">
          <reference field="7" count="1" selected="0">
            <x v="22"/>
          </reference>
          <reference field="24" count="1">
            <x v="2"/>
          </reference>
        </references>
      </pivotArea>
    </format>
    <format dxfId="2284">
      <pivotArea dataOnly="0" labelOnly="1" outline="0" fieldPosition="0">
        <references count="2">
          <reference field="7" count="1" selected="0">
            <x v="23"/>
          </reference>
          <reference field="24" count="1">
            <x v="1"/>
          </reference>
        </references>
      </pivotArea>
    </format>
    <format dxfId="2283">
      <pivotArea dataOnly="0" labelOnly="1" outline="0" fieldPosition="0">
        <references count="2">
          <reference field="7" count="1" selected="0">
            <x v="24"/>
          </reference>
          <reference field="24" count="1">
            <x v="1"/>
          </reference>
        </references>
      </pivotArea>
    </format>
    <format dxfId="2282">
      <pivotArea dataOnly="0" labelOnly="1" outline="0" fieldPosition="0">
        <references count="2">
          <reference field="7" count="1" selected="0">
            <x v="25"/>
          </reference>
          <reference field="24" count="1">
            <x v="4"/>
          </reference>
        </references>
      </pivotArea>
    </format>
    <format dxfId="2281">
      <pivotArea dataOnly="0" labelOnly="1" outline="0" fieldPosition="0">
        <references count="2">
          <reference field="7" count="1" selected="0">
            <x v="26"/>
          </reference>
          <reference field="24" count="1">
            <x v="1"/>
          </reference>
        </references>
      </pivotArea>
    </format>
    <format dxfId="2280">
      <pivotArea dataOnly="0" labelOnly="1" outline="0" fieldPosition="0">
        <references count="2">
          <reference field="7" count="1" selected="0">
            <x v="27"/>
          </reference>
          <reference field="24" count="1">
            <x v="4"/>
          </reference>
        </references>
      </pivotArea>
    </format>
    <format dxfId="2279">
      <pivotArea dataOnly="0" labelOnly="1" outline="0" fieldPosition="0">
        <references count="2">
          <reference field="7" count="1" selected="0">
            <x v="28"/>
          </reference>
          <reference field="24" count="1">
            <x v="1"/>
          </reference>
        </references>
      </pivotArea>
    </format>
    <format dxfId="2278">
      <pivotArea dataOnly="0" labelOnly="1" outline="0" fieldPosition="0">
        <references count="2">
          <reference field="7" count="1" selected="0">
            <x v="29"/>
          </reference>
          <reference field="24" count="1">
            <x v="4"/>
          </reference>
        </references>
      </pivotArea>
    </format>
    <format dxfId="2277">
      <pivotArea dataOnly="0" labelOnly="1" outline="0" fieldPosition="0">
        <references count="2">
          <reference field="7" count="1" selected="0">
            <x v="30"/>
          </reference>
          <reference field="24" count="1">
            <x v="4"/>
          </reference>
        </references>
      </pivotArea>
    </format>
    <format dxfId="2276">
      <pivotArea dataOnly="0" labelOnly="1" outline="0" fieldPosition="0">
        <references count="2">
          <reference field="7" count="1" selected="0">
            <x v="31"/>
          </reference>
          <reference field="24" count="1">
            <x v="4"/>
          </reference>
        </references>
      </pivotArea>
    </format>
    <format dxfId="2275">
      <pivotArea dataOnly="0" labelOnly="1" outline="0" fieldPosition="0">
        <references count="2">
          <reference field="7" count="1" selected="0">
            <x v="32"/>
          </reference>
          <reference field="24" count="1">
            <x v="4"/>
          </reference>
        </references>
      </pivotArea>
    </format>
    <format dxfId="2274">
      <pivotArea dataOnly="0" labelOnly="1" outline="0" fieldPosition="0">
        <references count="2">
          <reference field="7" count="1" selected="0">
            <x v="33"/>
          </reference>
          <reference field="24" count="1">
            <x v="4"/>
          </reference>
        </references>
      </pivotArea>
    </format>
    <format dxfId="2273">
      <pivotArea dataOnly="0" labelOnly="1" outline="0" fieldPosition="0">
        <references count="2">
          <reference field="7" count="1" selected="0">
            <x v="34"/>
          </reference>
          <reference field="24" count="1">
            <x v="4"/>
          </reference>
        </references>
      </pivotArea>
    </format>
    <format dxfId="2272">
      <pivotArea dataOnly="0" labelOnly="1" outline="0" fieldPosition="0">
        <references count="2">
          <reference field="7" count="1" selected="0">
            <x v="35"/>
          </reference>
          <reference field="24" count="1">
            <x v="4"/>
          </reference>
        </references>
      </pivotArea>
    </format>
    <format dxfId="2271">
      <pivotArea dataOnly="0" labelOnly="1" outline="0" fieldPosition="0">
        <references count="2">
          <reference field="7" count="1" selected="0">
            <x v="36"/>
          </reference>
          <reference field="24" count="1">
            <x v="1"/>
          </reference>
        </references>
      </pivotArea>
    </format>
    <format dxfId="2270">
      <pivotArea dataOnly="0" labelOnly="1" outline="0" fieldPosition="0">
        <references count="2">
          <reference field="7" count="1" selected="0">
            <x v="37"/>
          </reference>
          <reference field="24" count="1">
            <x v="1"/>
          </reference>
        </references>
      </pivotArea>
    </format>
    <format dxfId="2269">
      <pivotArea dataOnly="0" labelOnly="1" outline="0" fieldPosition="0">
        <references count="2">
          <reference field="7" count="1" selected="0">
            <x v="38"/>
          </reference>
          <reference field="24" count="1">
            <x v="4"/>
          </reference>
        </references>
      </pivotArea>
    </format>
    <format dxfId="2268">
      <pivotArea dataOnly="0" labelOnly="1" outline="0" fieldPosition="0">
        <references count="2">
          <reference field="7" count="1" selected="0">
            <x v="39"/>
          </reference>
          <reference field="24" count="1">
            <x v="1"/>
          </reference>
        </references>
      </pivotArea>
    </format>
    <format dxfId="2267">
      <pivotArea dataOnly="0" labelOnly="1" outline="0" fieldPosition="0">
        <references count="2">
          <reference field="7" count="1" selected="0">
            <x v="40"/>
          </reference>
          <reference field="24" count="1">
            <x v="4"/>
          </reference>
        </references>
      </pivotArea>
    </format>
    <format dxfId="2266">
      <pivotArea dataOnly="0" labelOnly="1" outline="0" fieldPosition="0">
        <references count="2">
          <reference field="7" count="1" selected="0">
            <x v="41"/>
          </reference>
          <reference field="24" count="1">
            <x v="4"/>
          </reference>
        </references>
      </pivotArea>
    </format>
    <format dxfId="2265">
      <pivotArea dataOnly="0" labelOnly="1" outline="0" fieldPosition="0">
        <references count="2">
          <reference field="7" count="1" selected="0">
            <x v="42"/>
          </reference>
          <reference field="24" count="1">
            <x v="4"/>
          </reference>
        </references>
      </pivotArea>
    </format>
    <format dxfId="2264">
      <pivotArea dataOnly="0" labelOnly="1" outline="0" fieldPosition="0">
        <references count="2">
          <reference field="7" count="1" selected="0">
            <x v="43"/>
          </reference>
          <reference field="24" count="1">
            <x v="4"/>
          </reference>
        </references>
      </pivotArea>
    </format>
    <format dxfId="2263">
      <pivotArea dataOnly="0" labelOnly="1" outline="0" fieldPosition="0">
        <references count="2">
          <reference field="7" count="1" selected="0">
            <x v="44"/>
          </reference>
          <reference field="24" count="1">
            <x v="4"/>
          </reference>
        </references>
      </pivotArea>
    </format>
    <format dxfId="2262">
      <pivotArea dataOnly="0" labelOnly="1" outline="0" fieldPosition="0">
        <references count="2">
          <reference field="7" count="1" selected="0">
            <x v="45"/>
          </reference>
          <reference field="24" count="1">
            <x v="4"/>
          </reference>
        </references>
      </pivotArea>
    </format>
    <format dxfId="2261">
      <pivotArea dataOnly="0" labelOnly="1" outline="0" fieldPosition="0">
        <references count="2">
          <reference field="7" count="1" selected="0">
            <x v="46"/>
          </reference>
          <reference field="24" count="1">
            <x v="4"/>
          </reference>
        </references>
      </pivotArea>
    </format>
    <format dxfId="2260">
      <pivotArea dataOnly="0" labelOnly="1" outline="0" fieldPosition="0">
        <references count="2">
          <reference field="7" count="1" selected="0">
            <x v="47"/>
          </reference>
          <reference field="24" count="1">
            <x v="4"/>
          </reference>
        </references>
      </pivotArea>
    </format>
    <format dxfId="2259">
      <pivotArea dataOnly="0" labelOnly="1" outline="0" fieldPosition="0">
        <references count="2">
          <reference field="7" count="1" selected="0">
            <x v="48"/>
          </reference>
          <reference field="24" count="1">
            <x v="1"/>
          </reference>
        </references>
      </pivotArea>
    </format>
    <format dxfId="2258">
      <pivotArea dataOnly="0" labelOnly="1" outline="0" fieldPosition="0">
        <references count="2">
          <reference field="7" count="1" selected="0">
            <x v="49"/>
          </reference>
          <reference field="24" count="1">
            <x v="4"/>
          </reference>
        </references>
      </pivotArea>
    </format>
    <format dxfId="2257">
      <pivotArea dataOnly="0" labelOnly="1" outline="0" fieldPosition="0">
        <references count="2">
          <reference field="7" count="1" selected="0">
            <x v="50"/>
          </reference>
          <reference field="24" count="1">
            <x v="4"/>
          </reference>
        </references>
      </pivotArea>
    </format>
    <format dxfId="2256">
      <pivotArea dataOnly="0" labelOnly="1" outline="0" fieldPosition="0">
        <references count="2">
          <reference field="7" count="1" selected="0">
            <x v="51"/>
          </reference>
          <reference field="24" count="1">
            <x v="4"/>
          </reference>
        </references>
      </pivotArea>
    </format>
    <format dxfId="2255">
      <pivotArea dataOnly="0" labelOnly="1" outline="0" fieldPosition="0">
        <references count="2">
          <reference field="7" count="1" selected="0">
            <x v="52"/>
          </reference>
          <reference field="24" count="1">
            <x v="1"/>
          </reference>
        </references>
      </pivotArea>
    </format>
    <format dxfId="2254">
      <pivotArea dataOnly="0" labelOnly="1" outline="0" fieldPosition="0">
        <references count="2">
          <reference field="7" count="1" selected="0">
            <x v="53"/>
          </reference>
          <reference field="24" count="1">
            <x v="4"/>
          </reference>
        </references>
      </pivotArea>
    </format>
    <format dxfId="2253">
      <pivotArea dataOnly="0" labelOnly="1" outline="0" fieldPosition="0">
        <references count="2">
          <reference field="7" count="1" selected="0">
            <x v="54"/>
          </reference>
          <reference field="24" count="1">
            <x v="1"/>
          </reference>
        </references>
      </pivotArea>
    </format>
    <format dxfId="2252">
      <pivotArea dataOnly="0" labelOnly="1" outline="0" fieldPosition="0">
        <references count="2">
          <reference field="7" count="1" selected="0">
            <x v="55"/>
          </reference>
          <reference field="24" count="1">
            <x v="4"/>
          </reference>
        </references>
      </pivotArea>
    </format>
    <format dxfId="2251">
      <pivotArea dataOnly="0" labelOnly="1" outline="0" fieldPosition="0">
        <references count="2">
          <reference field="7" count="1" selected="0">
            <x v="56"/>
          </reference>
          <reference field="24" count="1">
            <x v="4"/>
          </reference>
        </references>
      </pivotArea>
    </format>
    <format dxfId="2250">
      <pivotArea dataOnly="0" labelOnly="1" outline="0" fieldPosition="0">
        <references count="2">
          <reference field="7" count="1" selected="0">
            <x v="57"/>
          </reference>
          <reference field="24" count="1">
            <x v="1"/>
          </reference>
        </references>
      </pivotArea>
    </format>
    <format dxfId="2249">
      <pivotArea dataOnly="0" labelOnly="1" outline="0" fieldPosition="0">
        <references count="2">
          <reference field="7" count="1" selected="0">
            <x v="58"/>
          </reference>
          <reference field="24" count="1">
            <x v="4"/>
          </reference>
        </references>
      </pivotArea>
    </format>
    <format dxfId="2248">
      <pivotArea dataOnly="0" labelOnly="1" outline="0" fieldPosition="0">
        <references count="2">
          <reference field="7" count="1" selected="0">
            <x v="59"/>
          </reference>
          <reference field="24" count="1">
            <x v="4"/>
          </reference>
        </references>
      </pivotArea>
    </format>
    <format dxfId="2247">
      <pivotArea dataOnly="0" labelOnly="1" outline="0" fieldPosition="0">
        <references count="2">
          <reference field="7" count="1" selected="0">
            <x v="60"/>
          </reference>
          <reference field="24" count="1">
            <x v="4"/>
          </reference>
        </references>
      </pivotArea>
    </format>
    <format dxfId="2246">
      <pivotArea dataOnly="0" labelOnly="1" outline="0" fieldPosition="0">
        <references count="2">
          <reference field="7" count="1" selected="0">
            <x v="61"/>
          </reference>
          <reference field="24" count="1">
            <x v="4"/>
          </reference>
        </references>
      </pivotArea>
    </format>
    <format dxfId="2245">
      <pivotArea dataOnly="0" labelOnly="1" outline="0" fieldPosition="0">
        <references count="2">
          <reference field="7" count="1" selected="0">
            <x v="62"/>
          </reference>
          <reference field="24" count="1">
            <x v="4"/>
          </reference>
        </references>
      </pivotArea>
    </format>
    <format dxfId="2244">
      <pivotArea dataOnly="0" labelOnly="1" outline="0" fieldPosition="0">
        <references count="2">
          <reference field="7" count="1" selected="0">
            <x v="63"/>
          </reference>
          <reference field="24" count="1">
            <x v="4"/>
          </reference>
        </references>
      </pivotArea>
    </format>
    <format dxfId="2243">
      <pivotArea dataOnly="0" labelOnly="1" outline="0" fieldPosition="0">
        <references count="2">
          <reference field="7" count="1" selected="0">
            <x v="64"/>
          </reference>
          <reference field="24" count="1">
            <x v="4"/>
          </reference>
        </references>
      </pivotArea>
    </format>
    <format dxfId="2242">
      <pivotArea dataOnly="0" labelOnly="1" outline="0" fieldPosition="0">
        <references count="2">
          <reference field="7" count="1" selected="0">
            <x v="65"/>
          </reference>
          <reference field="24" count="1">
            <x v="1"/>
          </reference>
        </references>
      </pivotArea>
    </format>
    <format dxfId="2241">
      <pivotArea dataOnly="0" labelOnly="1" outline="0" fieldPosition="0">
        <references count="2">
          <reference field="7" count="1" selected="0">
            <x v="66"/>
          </reference>
          <reference field="24" count="1">
            <x v="4"/>
          </reference>
        </references>
      </pivotArea>
    </format>
    <format dxfId="2240">
      <pivotArea dataOnly="0" labelOnly="1" outline="0" fieldPosition="0">
        <references count="2">
          <reference field="7" count="1" selected="0">
            <x v="67"/>
          </reference>
          <reference field="24" count="1">
            <x v="1"/>
          </reference>
        </references>
      </pivotArea>
    </format>
    <format dxfId="2239">
      <pivotArea dataOnly="0" labelOnly="1" outline="0" fieldPosition="0">
        <references count="2">
          <reference field="7" count="1" selected="0">
            <x v="68"/>
          </reference>
          <reference field="24" count="1">
            <x v="1"/>
          </reference>
        </references>
      </pivotArea>
    </format>
    <format dxfId="2238">
      <pivotArea dataOnly="0" labelOnly="1" outline="0" fieldPosition="0">
        <references count="2">
          <reference field="7" count="1" selected="0">
            <x v="69"/>
          </reference>
          <reference field="24" count="1">
            <x v="4"/>
          </reference>
        </references>
      </pivotArea>
    </format>
    <format dxfId="2237">
      <pivotArea dataOnly="0" labelOnly="1" outline="0" fieldPosition="0">
        <references count="2">
          <reference field="7" count="1" selected="0">
            <x v="70"/>
          </reference>
          <reference field="24" count="1">
            <x v="4"/>
          </reference>
        </references>
      </pivotArea>
    </format>
    <format dxfId="2236">
      <pivotArea dataOnly="0" labelOnly="1" outline="0" fieldPosition="0">
        <references count="2">
          <reference field="7" count="1" selected="0">
            <x v="71"/>
          </reference>
          <reference field="24" count="1">
            <x v="1"/>
          </reference>
        </references>
      </pivotArea>
    </format>
    <format dxfId="2235">
      <pivotArea dataOnly="0" labelOnly="1" outline="0" fieldPosition="0">
        <references count="2">
          <reference field="7" count="1" selected="0">
            <x v="72"/>
          </reference>
          <reference field="24" count="1">
            <x v="1"/>
          </reference>
        </references>
      </pivotArea>
    </format>
    <format dxfId="2234">
      <pivotArea dataOnly="0" labelOnly="1" outline="0" fieldPosition="0">
        <references count="2">
          <reference field="7" count="1" selected="0">
            <x v="73"/>
          </reference>
          <reference field="24" count="1">
            <x v="1"/>
          </reference>
        </references>
      </pivotArea>
    </format>
    <format dxfId="2233">
      <pivotArea dataOnly="0" labelOnly="1" outline="0" fieldPosition="0">
        <references count="2">
          <reference field="7" count="1" selected="0">
            <x v="0"/>
          </reference>
          <reference field="24" count="1">
            <x v="4"/>
          </reference>
        </references>
      </pivotArea>
    </format>
    <format dxfId="2232">
      <pivotArea dataOnly="0" labelOnly="1" outline="0" fieldPosition="0">
        <references count="2">
          <reference field="7" count="1" selected="0">
            <x v="1"/>
          </reference>
          <reference field="24" count="1">
            <x v="4"/>
          </reference>
        </references>
      </pivotArea>
    </format>
    <format dxfId="2231">
      <pivotArea dataOnly="0" labelOnly="1" outline="0" fieldPosition="0">
        <references count="2">
          <reference field="7" count="1" selected="0">
            <x v="2"/>
          </reference>
          <reference field="24" count="1">
            <x v="4"/>
          </reference>
        </references>
      </pivotArea>
    </format>
    <format dxfId="2230">
      <pivotArea dataOnly="0" labelOnly="1" outline="0" fieldPosition="0">
        <references count="2">
          <reference field="7" count="1" selected="0">
            <x v="3"/>
          </reference>
          <reference field="24" count="1">
            <x v="4"/>
          </reference>
        </references>
      </pivotArea>
    </format>
    <format dxfId="2229">
      <pivotArea dataOnly="0" labelOnly="1" outline="0" fieldPosition="0">
        <references count="2">
          <reference field="7" count="1" selected="0">
            <x v="4"/>
          </reference>
          <reference field="24" count="1">
            <x v="0"/>
          </reference>
        </references>
      </pivotArea>
    </format>
    <format dxfId="2228">
      <pivotArea dataOnly="0" labelOnly="1" outline="0" fieldPosition="0">
        <references count="2">
          <reference field="7" count="1" selected="0">
            <x v="5"/>
          </reference>
          <reference field="24" count="1">
            <x v="4"/>
          </reference>
        </references>
      </pivotArea>
    </format>
    <format dxfId="2227">
      <pivotArea dataOnly="0" labelOnly="1" outline="0" fieldPosition="0">
        <references count="2">
          <reference field="7" count="1" selected="0">
            <x v="6"/>
          </reference>
          <reference field="24" count="1">
            <x v="4"/>
          </reference>
        </references>
      </pivotArea>
    </format>
    <format dxfId="2226">
      <pivotArea dataOnly="0" labelOnly="1" outline="0" fieldPosition="0">
        <references count="2">
          <reference field="7" count="1" selected="0">
            <x v="7"/>
          </reference>
          <reference field="24" count="1">
            <x v="4"/>
          </reference>
        </references>
      </pivotArea>
    </format>
    <format dxfId="2225">
      <pivotArea dataOnly="0" labelOnly="1" outline="0" fieldPosition="0">
        <references count="2">
          <reference field="7" count="1" selected="0">
            <x v="8"/>
          </reference>
          <reference field="24" count="1">
            <x v="2"/>
          </reference>
        </references>
      </pivotArea>
    </format>
    <format dxfId="2224">
      <pivotArea dataOnly="0" labelOnly="1" outline="0" fieldPosition="0">
        <references count="2">
          <reference field="7" count="1" selected="0">
            <x v="9"/>
          </reference>
          <reference field="24" count="1">
            <x v="1"/>
          </reference>
        </references>
      </pivotArea>
    </format>
    <format dxfId="2223">
      <pivotArea dataOnly="0" labelOnly="1" outline="0" fieldPosition="0">
        <references count="2">
          <reference field="7" count="1" selected="0">
            <x v="10"/>
          </reference>
          <reference field="24" count="1">
            <x v="4"/>
          </reference>
        </references>
      </pivotArea>
    </format>
    <format dxfId="2222">
      <pivotArea dataOnly="0" labelOnly="1" outline="0" fieldPosition="0">
        <references count="2">
          <reference field="7" count="1" selected="0">
            <x v="11"/>
          </reference>
          <reference field="24" count="1">
            <x v="3"/>
          </reference>
        </references>
      </pivotArea>
    </format>
    <format dxfId="2221">
      <pivotArea dataOnly="0" labelOnly="1" outline="0" fieldPosition="0">
        <references count="2">
          <reference field="7" count="1" selected="0">
            <x v="12"/>
          </reference>
          <reference field="24" count="1">
            <x v="4"/>
          </reference>
        </references>
      </pivotArea>
    </format>
    <format dxfId="2220">
      <pivotArea dataOnly="0" labelOnly="1" outline="0" fieldPosition="0">
        <references count="2">
          <reference field="7" count="1" selected="0">
            <x v="13"/>
          </reference>
          <reference field="24" count="1">
            <x v="4"/>
          </reference>
        </references>
      </pivotArea>
    </format>
    <format dxfId="2219">
      <pivotArea dataOnly="0" labelOnly="1" outline="0" fieldPosition="0">
        <references count="2">
          <reference field="7" count="1" selected="0">
            <x v="14"/>
          </reference>
          <reference field="24" count="1">
            <x v="3"/>
          </reference>
        </references>
      </pivotArea>
    </format>
    <format dxfId="2218">
      <pivotArea dataOnly="0" labelOnly="1" outline="0" fieldPosition="0">
        <references count="2">
          <reference field="7" count="1" selected="0">
            <x v="15"/>
          </reference>
          <reference field="24" count="1">
            <x v="3"/>
          </reference>
        </references>
      </pivotArea>
    </format>
    <format dxfId="2217">
      <pivotArea dataOnly="0" labelOnly="1" outline="0" fieldPosition="0">
        <references count="2">
          <reference field="7" count="1" selected="0">
            <x v="16"/>
          </reference>
          <reference field="24" count="1">
            <x v="1"/>
          </reference>
        </references>
      </pivotArea>
    </format>
    <format dxfId="2216">
      <pivotArea dataOnly="0" labelOnly="1" outline="0" fieldPosition="0">
        <references count="2">
          <reference field="7" count="1" selected="0">
            <x v="17"/>
          </reference>
          <reference field="24" count="1">
            <x v="2"/>
          </reference>
        </references>
      </pivotArea>
    </format>
    <format dxfId="2215">
      <pivotArea dataOnly="0" labelOnly="1" outline="0" fieldPosition="0">
        <references count="2">
          <reference field="7" count="1" selected="0">
            <x v="18"/>
          </reference>
          <reference field="24" count="1">
            <x v="4"/>
          </reference>
        </references>
      </pivotArea>
    </format>
    <format dxfId="2214">
      <pivotArea dataOnly="0" labelOnly="1" outline="0" fieldPosition="0">
        <references count="2">
          <reference field="7" count="1" selected="0">
            <x v="19"/>
          </reference>
          <reference field="24" count="1">
            <x v="4"/>
          </reference>
        </references>
      </pivotArea>
    </format>
    <format dxfId="2213">
      <pivotArea dataOnly="0" labelOnly="1" outline="0" fieldPosition="0">
        <references count="2">
          <reference field="7" count="1" selected="0">
            <x v="20"/>
          </reference>
          <reference field="24" count="1">
            <x v="4"/>
          </reference>
        </references>
      </pivotArea>
    </format>
    <format dxfId="2212">
      <pivotArea dataOnly="0" labelOnly="1" outline="0" fieldPosition="0">
        <references count="2">
          <reference field="7" count="1" selected="0">
            <x v="21"/>
          </reference>
          <reference field="24" count="1">
            <x v="3"/>
          </reference>
        </references>
      </pivotArea>
    </format>
    <format dxfId="2211">
      <pivotArea dataOnly="0" labelOnly="1" outline="0" fieldPosition="0">
        <references count="2">
          <reference field="7" count="1" selected="0">
            <x v="22"/>
          </reference>
          <reference field="24" count="1">
            <x v="2"/>
          </reference>
        </references>
      </pivotArea>
    </format>
    <format dxfId="2210">
      <pivotArea dataOnly="0" labelOnly="1" outline="0" fieldPosition="0">
        <references count="2">
          <reference field="7" count="1" selected="0">
            <x v="23"/>
          </reference>
          <reference field="24" count="1">
            <x v="1"/>
          </reference>
        </references>
      </pivotArea>
    </format>
    <format dxfId="2209">
      <pivotArea dataOnly="0" labelOnly="1" outline="0" fieldPosition="0">
        <references count="2">
          <reference field="7" count="1" selected="0">
            <x v="24"/>
          </reference>
          <reference field="24" count="1">
            <x v="1"/>
          </reference>
        </references>
      </pivotArea>
    </format>
    <format dxfId="2208">
      <pivotArea dataOnly="0" labelOnly="1" outline="0" fieldPosition="0">
        <references count="2">
          <reference field="7" count="1" selected="0">
            <x v="25"/>
          </reference>
          <reference field="24" count="1">
            <x v="4"/>
          </reference>
        </references>
      </pivotArea>
    </format>
    <format dxfId="2207">
      <pivotArea dataOnly="0" labelOnly="1" outline="0" fieldPosition="0">
        <references count="2">
          <reference field="7" count="1" selected="0">
            <x v="26"/>
          </reference>
          <reference field="24" count="1">
            <x v="3"/>
          </reference>
        </references>
      </pivotArea>
    </format>
    <format dxfId="2206">
      <pivotArea dataOnly="0" labelOnly="1" outline="0" fieldPosition="0">
        <references count="2">
          <reference field="7" count="1" selected="0">
            <x v="27"/>
          </reference>
          <reference field="24" count="1">
            <x v="4"/>
          </reference>
        </references>
      </pivotArea>
    </format>
    <format dxfId="2205">
      <pivotArea dataOnly="0" labelOnly="1" outline="0" fieldPosition="0">
        <references count="2">
          <reference field="7" count="1" selected="0">
            <x v="28"/>
          </reference>
          <reference field="24" count="1">
            <x v="1"/>
          </reference>
        </references>
      </pivotArea>
    </format>
    <format dxfId="2204">
      <pivotArea dataOnly="0" labelOnly="1" outline="0" fieldPosition="0">
        <references count="2">
          <reference field="7" count="1" selected="0">
            <x v="29"/>
          </reference>
          <reference field="24" count="1">
            <x v="4"/>
          </reference>
        </references>
      </pivotArea>
    </format>
    <format dxfId="2203">
      <pivotArea dataOnly="0" labelOnly="1" outline="0" fieldPosition="0">
        <references count="2">
          <reference field="7" count="1" selected="0">
            <x v="30"/>
          </reference>
          <reference field="24" count="1">
            <x v="4"/>
          </reference>
        </references>
      </pivotArea>
    </format>
    <format dxfId="2202">
      <pivotArea dataOnly="0" labelOnly="1" outline="0" fieldPosition="0">
        <references count="2">
          <reference field="7" count="1" selected="0">
            <x v="31"/>
          </reference>
          <reference field="24" count="1">
            <x v="4"/>
          </reference>
        </references>
      </pivotArea>
    </format>
    <format dxfId="2201">
      <pivotArea dataOnly="0" labelOnly="1" outline="0" fieldPosition="0">
        <references count="2">
          <reference field="7" count="1" selected="0">
            <x v="32"/>
          </reference>
          <reference field="24" count="1">
            <x v="4"/>
          </reference>
        </references>
      </pivotArea>
    </format>
    <format dxfId="2200">
      <pivotArea dataOnly="0" labelOnly="1" outline="0" fieldPosition="0">
        <references count="2">
          <reference field="7" count="1" selected="0">
            <x v="33"/>
          </reference>
          <reference field="24" count="1">
            <x v="4"/>
          </reference>
        </references>
      </pivotArea>
    </format>
    <format dxfId="2199">
      <pivotArea dataOnly="0" labelOnly="1" outline="0" fieldPosition="0">
        <references count="2">
          <reference field="7" count="1" selected="0">
            <x v="34"/>
          </reference>
          <reference field="24" count="1">
            <x v="4"/>
          </reference>
        </references>
      </pivotArea>
    </format>
    <format dxfId="2198">
      <pivotArea dataOnly="0" labelOnly="1" outline="0" fieldPosition="0">
        <references count="2">
          <reference field="7" count="1" selected="0">
            <x v="35"/>
          </reference>
          <reference field="24" count="1">
            <x v="4"/>
          </reference>
        </references>
      </pivotArea>
    </format>
    <format dxfId="2197">
      <pivotArea dataOnly="0" labelOnly="1" outline="0" fieldPosition="0">
        <references count="2">
          <reference field="7" count="1" selected="0">
            <x v="36"/>
          </reference>
          <reference field="24" count="1">
            <x v="1"/>
          </reference>
        </references>
      </pivotArea>
    </format>
    <format dxfId="2196">
      <pivotArea dataOnly="0" labelOnly="1" outline="0" fieldPosition="0">
        <references count="2">
          <reference field="7" count="1" selected="0">
            <x v="37"/>
          </reference>
          <reference field="24" count="1">
            <x v="1"/>
          </reference>
        </references>
      </pivotArea>
    </format>
    <format dxfId="2195">
      <pivotArea dataOnly="0" labelOnly="1" outline="0" fieldPosition="0">
        <references count="2">
          <reference field="7" count="1" selected="0">
            <x v="38"/>
          </reference>
          <reference field="24" count="1">
            <x v="4"/>
          </reference>
        </references>
      </pivotArea>
    </format>
    <format dxfId="2194">
      <pivotArea dataOnly="0" labelOnly="1" outline="0" fieldPosition="0">
        <references count="2">
          <reference field="7" count="1" selected="0">
            <x v="39"/>
          </reference>
          <reference field="24" count="1">
            <x v="3"/>
          </reference>
        </references>
      </pivotArea>
    </format>
    <format dxfId="2193">
      <pivotArea dataOnly="0" labelOnly="1" outline="0" fieldPosition="0">
        <references count="2">
          <reference field="7" count="1" selected="0">
            <x v="40"/>
          </reference>
          <reference field="24" count="1">
            <x v="4"/>
          </reference>
        </references>
      </pivotArea>
    </format>
    <format dxfId="2192">
      <pivotArea dataOnly="0" labelOnly="1" outline="0" fieldPosition="0">
        <references count="2">
          <reference field="7" count="1" selected="0">
            <x v="41"/>
          </reference>
          <reference field="24" count="1">
            <x v="4"/>
          </reference>
        </references>
      </pivotArea>
    </format>
    <format dxfId="2191">
      <pivotArea dataOnly="0" labelOnly="1" outline="0" fieldPosition="0">
        <references count="2">
          <reference field="7" count="1" selected="0">
            <x v="42"/>
          </reference>
          <reference field="24" count="1">
            <x v="4"/>
          </reference>
        </references>
      </pivotArea>
    </format>
    <format dxfId="2190">
      <pivotArea dataOnly="0" labelOnly="1" outline="0" fieldPosition="0">
        <references count="2">
          <reference field="7" count="1" selected="0">
            <x v="43"/>
          </reference>
          <reference field="24" count="1">
            <x v="4"/>
          </reference>
        </references>
      </pivotArea>
    </format>
    <format dxfId="2189">
      <pivotArea dataOnly="0" labelOnly="1" outline="0" fieldPosition="0">
        <references count="2">
          <reference field="7" count="1" selected="0">
            <x v="44"/>
          </reference>
          <reference field="24" count="1">
            <x v="4"/>
          </reference>
        </references>
      </pivotArea>
    </format>
    <format dxfId="2188">
      <pivotArea dataOnly="0" labelOnly="1" outline="0" fieldPosition="0">
        <references count="2">
          <reference field="7" count="1" selected="0">
            <x v="45"/>
          </reference>
          <reference field="24" count="1">
            <x v="4"/>
          </reference>
        </references>
      </pivotArea>
    </format>
    <format dxfId="2187">
      <pivotArea dataOnly="0" labelOnly="1" outline="0" fieldPosition="0">
        <references count="2">
          <reference field="7" count="1" selected="0">
            <x v="46"/>
          </reference>
          <reference field="24" count="1">
            <x v="4"/>
          </reference>
        </references>
      </pivotArea>
    </format>
    <format dxfId="2186">
      <pivotArea dataOnly="0" labelOnly="1" outline="0" fieldPosition="0">
        <references count="2">
          <reference field="7" count="1" selected="0">
            <x v="47"/>
          </reference>
          <reference field="24" count="1">
            <x v="4"/>
          </reference>
        </references>
      </pivotArea>
    </format>
    <format dxfId="2185">
      <pivotArea dataOnly="0" labelOnly="1" outline="0" fieldPosition="0">
        <references count="2">
          <reference field="7" count="1" selected="0">
            <x v="48"/>
          </reference>
          <reference field="24" count="1">
            <x v="1"/>
          </reference>
        </references>
      </pivotArea>
    </format>
    <format dxfId="2184">
      <pivotArea dataOnly="0" labelOnly="1" outline="0" fieldPosition="0">
        <references count="2">
          <reference field="7" count="1" selected="0">
            <x v="49"/>
          </reference>
          <reference field="24" count="1">
            <x v="4"/>
          </reference>
        </references>
      </pivotArea>
    </format>
    <format dxfId="2183">
      <pivotArea dataOnly="0" labelOnly="1" outline="0" fieldPosition="0">
        <references count="2">
          <reference field="7" count="1" selected="0">
            <x v="50"/>
          </reference>
          <reference field="24" count="1">
            <x v="4"/>
          </reference>
        </references>
      </pivotArea>
    </format>
    <format dxfId="2182">
      <pivotArea dataOnly="0" labelOnly="1" outline="0" fieldPosition="0">
        <references count="2">
          <reference field="7" count="1" selected="0">
            <x v="51"/>
          </reference>
          <reference field="24" count="1">
            <x v="4"/>
          </reference>
        </references>
      </pivotArea>
    </format>
    <format dxfId="2181">
      <pivotArea dataOnly="0" labelOnly="1" outline="0" fieldPosition="0">
        <references count="2">
          <reference field="7" count="1" selected="0">
            <x v="52"/>
          </reference>
          <reference field="24" count="1">
            <x v="3"/>
          </reference>
        </references>
      </pivotArea>
    </format>
    <format dxfId="2180">
      <pivotArea dataOnly="0" labelOnly="1" outline="0" fieldPosition="0">
        <references count="2">
          <reference field="7" count="1" selected="0">
            <x v="53"/>
          </reference>
          <reference field="24" count="1">
            <x v="4"/>
          </reference>
        </references>
      </pivotArea>
    </format>
    <format dxfId="2179">
      <pivotArea dataOnly="0" labelOnly="1" outline="0" fieldPosition="0">
        <references count="2">
          <reference field="7" count="1" selected="0">
            <x v="54"/>
          </reference>
          <reference field="24" count="1">
            <x v="3"/>
          </reference>
        </references>
      </pivotArea>
    </format>
    <format dxfId="2178">
      <pivotArea dataOnly="0" labelOnly="1" outline="0" fieldPosition="0">
        <references count="2">
          <reference field="7" count="1" selected="0">
            <x v="55"/>
          </reference>
          <reference field="24" count="1">
            <x v="4"/>
          </reference>
        </references>
      </pivotArea>
    </format>
    <format dxfId="2177">
      <pivotArea dataOnly="0" labelOnly="1" outline="0" fieldPosition="0">
        <references count="2">
          <reference field="7" count="1" selected="0">
            <x v="56"/>
          </reference>
          <reference field="24" count="1">
            <x v="4"/>
          </reference>
        </references>
      </pivotArea>
    </format>
    <format dxfId="2176">
      <pivotArea dataOnly="0" labelOnly="1" outline="0" fieldPosition="0">
        <references count="2">
          <reference field="7" count="1" selected="0">
            <x v="57"/>
          </reference>
          <reference field="24" count="1">
            <x v="1"/>
          </reference>
        </references>
      </pivotArea>
    </format>
    <format dxfId="2175">
      <pivotArea dataOnly="0" labelOnly="1" outline="0" fieldPosition="0">
        <references count="2">
          <reference field="7" count="1" selected="0">
            <x v="58"/>
          </reference>
          <reference field="24" count="1">
            <x v="4"/>
          </reference>
        </references>
      </pivotArea>
    </format>
    <format dxfId="2174">
      <pivotArea dataOnly="0" labelOnly="1" outline="0" fieldPosition="0">
        <references count="2">
          <reference field="7" count="1" selected="0">
            <x v="59"/>
          </reference>
          <reference field="24" count="1">
            <x v="4"/>
          </reference>
        </references>
      </pivotArea>
    </format>
    <format dxfId="2173">
      <pivotArea dataOnly="0" labelOnly="1" outline="0" fieldPosition="0">
        <references count="2">
          <reference field="7" count="1" selected="0">
            <x v="60"/>
          </reference>
          <reference field="24" count="1">
            <x v="4"/>
          </reference>
        </references>
      </pivotArea>
    </format>
    <format dxfId="2172">
      <pivotArea dataOnly="0" labelOnly="1" outline="0" fieldPosition="0">
        <references count="2">
          <reference field="7" count="1" selected="0">
            <x v="61"/>
          </reference>
          <reference field="24" count="1">
            <x v="4"/>
          </reference>
        </references>
      </pivotArea>
    </format>
    <format dxfId="2171">
      <pivotArea dataOnly="0" labelOnly="1" outline="0" fieldPosition="0">
        <references count="2">
          <reference field="7" count="1" selected="0">
            <x v="62"/>
          </reference>
          <reference field="24" count="1">
            <x v="4"/>
          </reference>
        </references>
      </pivotArea>
    </format>
    <format dxfId="2170">
      <pivotArea dataOnly="0" labelOnly="1" outline="0" fieldPosition="0">
        <references count="2">
          <reference field="7" count="1" selected="0">
            <x v="63"/>
          </reference>
          <reference field="24" count="1">
            <x v="4"/>
          </reference>
        </references>
      </pivotArea>
    </format>
    <format dxfId="2169">
      <pivotArea dataOnly="0" labelOnly="1" outline="0" fieldPosition="0">
        <references count="2">
          <reference field="7" count="1" selected="0">
            <x v="64"/>
          </reference>
          <reference field="24" count="1">
            <x v="4"/>
          </reference>
        </references>
      </pivotArea>
    </format>
    <format dxfId="2168">
      <pivotArea dataOnly="0" labelOnly="1" outline="0" fieldPosition="0">
        <references count="2">
          <reference field="7" count="1" selected="0">
            <x v="65"/>
          </reference>
          <reference field="24" count="1">
            <x v="1"/>
          </reference>
        </references>
      </pivotArea>
    </format>
    <format dxfId="2167">
      <pivotArea dataOnly="0" labelOnly="1" outline="0" fieldPosition="0">
        <references count="2">
          <reference field="7" count="1" selected="0">
            <x v="66"/>
          </reference>
          <reference field="24" count="1">
            <x v="4"/>
          </reference>
        </references>
      </pivotArea>
    </format>
    <format dxfId="2166">
      <pivotArea dataOnly="0" labelOnly="1" outline="0" fieldPosition="0">
        <references count="2">
          <reference field="7" count="1" selected="0">
            <x v="67"/>
          </reference>
          <reference field="24" count="1">
            <x v="1"/>
          </reference>
        </references>
      </pivotArea>
    </format>
    <format dxfId="2165">
      <pivotArea dataOnly="0" labelOnly="1" outline="0" fieldPosition="0">
        <references count="2">
          <reference field="7" count="1" selected="0">
            <x v="68"/>
          </reference>
          <reference field="24" count="1">
            <x v="4"/>
          </reference>
        </references>
      </pivotArea>
    </format>
    <format dxfId="2164">
      <pivotArea dataOnly="0" labelOnly="1" outline="0" fieldPosition="0">
        <references count="2">
          <reference field="7" count="1" selected="0">
            <x v="69"/>
          </reference>
          <reference field="24" count="1">
            <x v="4"/>
          </reference>
        </references>
      </pivotArea>
    </format>
    <format dxfId="2163">
      <pivotArea dataOnly="0" labelOnly="1" outline="0" fieldPosition="0">
        <references count="2">
          <reference field="7" count="1" selected="0">
            <x v="70"/>
          </reference>
          <reference field="24" count="1">
            <x v="4"/>
          </reference>
        </references>
      </pivotArea>
    </format>
    <format dxfId="2162">
      <pivotArea dataOnly="0" labelOnly="1" outline="0" fieldPosition="0">
        <references count="2">
          <reference field="7" count="1" selected="0">
            <x v="71"/>
          </reference>
          <reference field="24" count="1">
            <x v="1"/>
          </reference>
        </references>
      </pivotArea>
    </format>
    <format dxfId="2161">
      <pivotArea dataOnly="0" labelOnly="1" outline="0" fieldPosition="0">
        <references count="2">
          <reference field="7" count="1" selected="0">
            <x v="72"/>
          </reference>
          <reference field="24" count="1">
            <x v="3"/>
          </reference>
        </references>
      </pivotArea>
    </format>
    <format dxfId="2160">
      <pivotArea dataOnly="0" labelOnly="1" outline="0" fieldPosition="0">
        <references count="2">
          <reference field="7" count="1" selected="0">
            <x v="73"/>
          </reference>
          <reference field="24" count="1">
            <x v="3"/>
          </reference>
        </references>
      </pivotArea>
    </format>
    <format dxfId="2159">
      <pivotArea dataOnly="0" labelOnly="1" outline="0" fieldPosition="0">
        <references count="2">
          <reference field="7" count="1" selected="0">
            <x v="0"/>
          </reference>
          <reference field="24" count="1">
            <x v="4"/>
          </reference>
        </references>
      </pivotArea>
    </format>
    <format dxfId="2158">
      <pivotArea dataOnly="0" labelOnly="1" outline="0" fieldPosition="0">
        <references count="2">
          <reference field="7" count="1" selected="0">
            <x v="1"/>
          </reference>
          <reference field="24" count="1">
            <x v="4"/>
          </reference>
        </references>
      </pivotArea>
    </format>
    <format dxfId="2157">
      <pivotArea dataOnly="0" labelOnly="1" outline="0" fieldPosition="0">
        <references count="2">
          <reference field="7" count="1" selected="0">
            <x v="2"/>
          </reference>
          <reference field="24" count="1">
            <x v="4"/>
          </reference>
        </references>
      </pivotArea>
    </format>
    <format dxfId="2156">
      <pivotArea dataOnly="0" labelOnly="1" outline="0" fieldPosition="0">
        <references count="2">
          <reference field="7" count="1" selected="0">
            <x v="3"/>
          </reference>
          <reference field="24" count="1">
            <x v="4"/>
          </reference>
        </references>
      </pivotArea>
    </format>
    <format dxfId="2155">
      <pivotArea dataOnly="0" labelOnly="1" outline="0" fieldPosition="0">
        <references count="2">
          <reference field="7" count="1" selected="0">
            <x v="4"/>
          </reference>
          <reference field="24" count="1">
            <x v="0"/>
          </reference>
        </references>
      </pivotArea>
    </format>
    <format dxfId="2154">
      <pivotArea dataOnly="0" labelOnly="1" outline="0" fieldPosition="0">
        <references count="2">
          <reference field="7" count="1" selected="0">
            <x v="5"/>
          </reference>
          <reference field="24" count="1">
            <x v="4"/>
          </reference>
        </references>
      </pivotArea>
    </format>
    <format dxfId="2153">
      <pivotArea dataOnly="0" labelOnly="1" outline="0" fieldPosition="0">
        <references count="2">
          <reference field="7" count="1" selected="0">
            <x v="6"/>
          </reference>
          <reference field="24" count="1">
            <x v="4"/>
          </reference>
        </references>
      </pivotArea>
    </format>
    <format dxfId="2152">
      <pivotArea dataOnly="0" labelOnly="1" outline="0" fieldPosition="0">
        <references count="2">
          <reference field="7" count="1" selected="0">
            <x v="7"/>
          </reference>
          <reference field="24" count="1">
            <x v="4"/>
          </reference>
        </references>
      </pivotArea>
    </format>
    <format dxfId="2151">
      <pivotArea dataOnly="0" labelOnly="1" outline="0" fieldPosition="0">
        <references count="2">
          <reference field="7" count="1" selected="0">
            <x v="8"/>
          </reference>
          <reference field="24" count="1">
            <x v="2"/>
          </reference>
        </references>
      </pivotArea>
    </format>
    <format dxfId="2150">
      <pivotArea dataOnly="0" labelOnly="1" outline="0" fieldPosition="0">
        <references count="2">
          <reference field="7" count="1" selected="0">
            <x v="9"/>
          </reference>
          <reference field="24" count="1">
            <x v="1"/>
          </reference>
        </references>
      </pivotArea>
    </format>
    <format dxfId="2149">
      <pivotArea dataOnly="0" labelOnly="1" outline="0" fieldPosition="0">
        <references count="2">
          <reference field="7" count="1" selected="0">
            <x v="10"/>
          </reference>
          <reference field="24" count="1">
            <x v="4"/>
          </reference>
        </references>
      </pivotArea>
    </format>
    <format dxfId="2148">
      <pivotArea dataOnly="0" labelOnly="1" outline="0" fieldPosition="0">
        <references count="2">
          <reference field="7" count="1" selected="0">
            <x v="11"/>
          </reference>
          <reference field="24" count="1">
            <x v="3"/>
          </reference>
        </references>
      </pivotArea>
    </format>
    <format dxfId="2147">
      <pivotArea dataOnly="0" labelOnly="1" outline="0" fieldPosition="0">
        <references count="2">
          <reference field="7" count="1" selected="0">
            <x v="12"/>
          </reference>
          <reference field="24" count="1">
            <x v="4"/>
          </reference>
        </references>
      </pivotArea>
    </format>
    <format dxfId="2146">
      <pivotArea dataOnly="0" labelOnly="1" outline="0" fieldPosition="0">
        <references count="2">
          <reference field="7" count="1" selected="0">
            <x v="13"/>
          </reference>
          <reference field="24" count="1">
            <x v="4"/>
          </reference>
        </references>
      </pivotArea>
    </format>
    <format dxfId="2145">
      <pivotArea dataOnly="0" labelOnly="1" outline="0" fieldPosition="0">
        <references count="2">
          <reference field="7" count="1" selected="0">
            <x v="14"/>
          </reference>
          <reference field="24" count="1">
            <x v="3"/>
          </reference>
        </references>
      </pivotArea>
    </format>
    <format dxfId="2144">
      <pivotArea dataOnly="0" labelOnly="1" outline="0" fieldPosition="0">
        <references count="2">
          <reference field="7" count="1" selected="0">
            <x v="15"/>
          </reference>
          <reference field="24" count="1">
            <x v="3"/>
          </reference>
        </references>
      </pivotArea>
    </format>
    <format dxfId="2143">
      <pivotArea dataOnly="0" labelOnly="1" outline="0" fieldPosition="0">
        <references count="2">
          <reference field="7" count="1" selected="0">
            <x v="16"/>
          </reference>
          <reference field="24" count="1">
            <x v="1"/>
          </reference>
        </references>
      </pivotArea>
    </format>
    <format dxfId="2142">
      <pivotArea dataOnly="0" labelOnly="1" outline="0" fieldPosition="0">
        <references count="2">
          <reference field="7" count="1" selected="0">
            <x v="17"/>
          </reference>
          <reference field="24" count="1">
            <x v="2"/>
          </reference>
        </references>
      </pivotArea>
    </format>
    <format dxfId="2141">
      <pivotArea dataOnly="0" labelOnly="1" outline="0" fieldPosition="0">
        <references count="2">
          <reference field="7" count="1" selected="0">
            <x v="18"/>
          </reference>
          <reference field="24" count="1">
            <x v="4"/>
          </reference>
        </references>
      </pivotArea>
    </format>
    <format dxfId="2140">
      <pivotArea dataOnly="0" labelOnly="1" outline="0" fieldPosition="0">
        <references count="2">
          <reference field="7" count="1" selected="0">
            <x v="19"/>
          </reference>
          <reference field="24" count="1">
            <x v="4"/>
          </reference>
        </references>
      </pivotArea>
    </format>
    <format dxfId="2139">
      <pivotArea dataOnly="0" labelOnly="1" outline="0" fieldPosition="0">
        <references count="2">
          <reference field="7" count="1" selected="0">
            <x v="20"/>
          </reference>
          <reference field="24" count="1">
            <x v="4"/>
          </reference>
        </references>
      </pivotArea>
    </format>
    <format dxfId="2138">
      <pivotArea dataOnly="0" labelOnly="1" outline="0" fieldPosition="0">
        <references count="2">
          <reference field="7" count="1" selected="0">
            <x v="21"/>
          </reference>
          <reference field="24" count="1">
            <x v="3"/>
          </reference>
        </references>
      </pivotArea>
    </format>
    <format dxfId="2137">
      <pivotArea dataOnly="0" labelOnly="1" outline="0" fieldPosition="0">
        <references count="2">
          <reference field="7" count="1" selected="0">
            <x v="22"/>
          </reference>
          <reference field="24" count="1">
            <x v="2"/>
          </reference>
        </references>
      </pivotArea>
    </format>
    <format dxfId="2136">
      <pivotArea dataOnly="0" labelOnly="1" outline="0" fieldPosition="0">
        <references count="2">
          <reference field="7" count="1" selected="0">
            <x v="23"/>
          </reference>
          <reference field="24" count="1">
            <x v="1"/>
          </reference>
        </references>
      </pivotArea>
    </format>
    <format dxfId="2135">
      <pivotArea dataOnly="0" labelOnly="1" outline="0" fieldPosition="0">
        <references count="2">
          <reference field="7" count="1" selected="0">
            <x v="24"/>
          </reference>
          <reference field="24" count="1">
            <x v="1"/>
          </reference>
        </references>
      </pivotArea>
    </format>
    <format dxfId="2134">
      <pivotArea dataOnly="0" labelOnly="1" outline="0" fieldPosition="0">
        <references count="2">
          <reference field="7" count="1" selected="0">
            <x v="25"/>
          </reference>
          <reference field="24" count="1">
            <x v="4"/>
          </reference>
        </references>
      </pivotArea>
    </format>
    <format dxfId="2133">
      <pivotArea dataOnly="0" labelOnly="1" outline="0" fieldPosition="0">
        <references count="2">
          <reference field="7" count="1" selected="0">
            <x v="26"/>
          </reference>
          <reference field="24" count="1">
            <x v="3"/>
          </reference>
        </references>
      </pivotArea>
    </format>
    <format dxfId="2132">
      <pivotArea dataOnly="0" labelOnly="1" outline="0" fieldPosition="0">
        <references count="2">
          <reference field="7" count="1" selected="0">
            <x v="27"/>
          </reference>
          <reference field="24" count="1">
            <x v="4"/>
          </reference>
        </references>
      </pivotArea>
    </format>
    <format dxfId="2131">
      <pivotArea dataOnly="0" labelOnly="1" outline="0" fieldPosition="0">
        <references count="2">
          <reference field="7" count="1" selected="0">
            <x v="28"/>
          </reference>
          <reference field="24" count="1">
            <x v="1"/>
          </reference>
        </references>
      </pivotArea>
    </format>
    <format dxfId="2130">
      <pivotArea dataOnly="0" labelOnly="1" outline="0" fieldPosition="0">
        <references count="2">
          <reference field="7" count="1" selected="0">
            <x v="29"/>
          </reference>
          <reference field="24" count="1">
            <x v="4"/>
          </reference>
        </references>
      </pivotArea>
    </format>
    <format dxfId="2129">
      <pivotArea dataOnly="0" labelOnly="1" outline="0" fieldPosition="0">
        <references count="2">
          <reference field="7" count="1" selected="0">
            <x v="30"/>
          </reference>
          <reference field="24" count="1">
            <x v="4"/>
          </reference>
        </references>
      </pivotArea>
    </format>
    <format dxfId="2128">
      <pivotArea dataOnly="0" labelOnly="1" outline="0" fieldPosition="0">
        <references count="2">
          <reference field="7" count="1" selected="0">
            <x v="31"/>
          </reference>
          <reference field="24" count="1">
            <x v="4"/>
          </reference>
        </references>
      </pivotArea>
    </format>
    <format dxfId="2127">
      <pivotArea dataOnly="0" labelOnly="1" outline="0" fieldPosition="0">
        <references count="2">
          <reference field="7" count="1" selected="0">
            <x v="32"/>
          </reference>
          <reference field="24" count="1">
            <x v="4"/>
          </reference>
        </references>
      </pivotArea>
    </format>
    <format dxfId="2126">
      <pivotArea dataOnly="0" labelOnly="1" outline="0" fieldPosition="0">
        <references count="2">
          <reference field="7" count="1" selected="0">
            <x v="33"/>
          </reference>
          <reference field="24" count="1">
            <x v="4"/>
          </reference>
        </references>
      </pivotArea>
    </format>
    <format dxfId="2125">
      <pivotArea dataOnly="0" labelOnly="1" outline="0" fieldPosition="0">
        <references count="2">
          <reference field="7" count="1" selected="0">
            <x v="34"/>
          </reference>
          <reference field="24" count="1">
            <x v="4"/>
          </reference>
        </references>
      </pivotArea>
    </format>
    <format dxfId="2124">
      <pivotArea dataOnly="0" labelOnly="1" outline="0" fieldPosition="0">
        <references count="2">
          <reference field="7" count="1" selected="0">
            <x v="35"/>
          </reference>
          <reference field="24" count="1">
            <x v="4"/>
          </reference>
        </references>
      </pivotArea>
    </format>
    <format dxfId="2123">
      <pivotArea dataOnly="0" labelOnly="1" outline="0" fieldPosition="0">
        <references count="2">
          <reference field="7" count="1" selected="0">
            <x v="36"/>
          </reference>
          <reference field="24" count="1">
            <x v="1"/>
          </reference>
        </references>
      </pivotArea>
    </format>
    <format dxfId="2122">
      <pivotArea dataOnly="0" labelOnly="1" outline="0" fieldPosition="0">
        <references count="2">
          <reference field="7" count="1" selected="0">
            <x v="37"/>
          </reference>
          <reference field="24" count="1">
            <x v="1"/>
          </reference>
        </references>
      </pivotArea>
    </format>
    <format dxfId="2121">
      <pivotArea dataOnly="0" labelOnly="1" outline="0" fieldPosition="0">
        <references count="2">
          <reference field="7" count="1" selected="0">
            <x v="38"/>
          </reference>
          <reference field="24" count="1">
            <x v="4"/>
          </reference>
        </references>
      </pivotArea>
    </format>
    <format dxfId="2120">
      <pivotArea dataOnly="0" labelOnly="1" outline="0" fieldPosition="0">
        <references count="2">
          <reference field="7" count="1" selected="0">
            <x v="39"/>
          </reference>
          <reference field="24" count="1">
            <x v="3"/>
          </reference>
        </references>
      </pivotArea>
    </format>
    <format dxfId="2119">
      <pivotArea dataOnly="0" labelOnly="1" outline="0" fieldPosition="0">
        <references count="2">
          <reference field="7" count="1" selected="0">
            <x v="40"/>
          </reference>
          <reference field="24" count="1">
            <x v="4"/>
          </reference>
        </references>
      </pivotArea>
    </format>
    <format dxfId="2118">
      <pivotArea dataOnly="0" labelOnly="1" outline="0" fieldPosition="0">
        <references count="2">
          <reference field="7" count="1" selected="0">
            <x v="41"/>
          </reference>
          <reference field="24" count="1">
            <x v="4"/>
          </reference>
        </references>
      </pivotArea>
    </format>
    <format dxfId="2117">
      <pivotArea dataOnly="0" labelOnly="1" outline="0" fieldPosition="0">
        <references count="2">
          <reference field="7" count="1" selected="0">
            <x v="42"/>
          </reference>
          <reference field="24" count="1">
            <x v="4"/>
          </reference>
        </references>
      </pivotArea>
    </format>
    <format dxfId="2116">
      <pivotArea dataOnly="0" labelOnly="1" outline="0" fieldPosition="0">
        <references count="2">
          <reference field="7" count="1" selected="0">
            <x v="43"/>
          </reference>
          <reference field="24" count="1">
            <x v="4"/>
          </reference>
        </references>
      </pivotArea>
    </format>
    <format dxfId="2115">
      <pivotArea dataOnly="0" labelOnly="1" outline="0" fieldPosition="0">
        <references count="2">
          <reference field="7" count="1" selected="0">
            <x v="44"/>
          </reference>
          <reference field="24" count="1">
            <x v="4"/>
          </reference>
        </references>
      </pivotArea>
    </format>
    <format dxfId="2114">
      <pivotArea dataOnly="0" labelOnly="1" outline="0" fieldPosition="0">
        <references count="2">
          <reference field="7" count="1" selected="0">
            <x v="45"/>
          </reference>
          <reference field="24" count="1">
            <x v="4"/>
          </reference>
        </references>
      </pivotArea>
    </format>
    <format dxfId="2113">
      <pivotArea dataOnly="0" labelOnly="1" outline="0" fieldPosition="0">
        <references count="2">
          <reference field="7" count="1" selected="0">
            <x v="46"/>
          </reference>
          <reference field="24" count="1">
            <x v="4"/>
          </reference>
        </references>
      </pivotArea>
    </format>
    <format dxfId="2112">
      <pivotArea dataOnly="0" labelOnly="1" outline="0" fieldPosition="0">
        <references count="2">
          <reference field="7" count="1" selected="0">
            <x v="47"/>
          </reference>
          <reference field="24" count="1">
            <x v="4"/>
          </reference>
        </references>
      </pivotArea>
    </format>
    <format dxfId="2111">
      <pivotArea dataOnly="0" labelOnly="1" outline="0" fieldPosition="0">
        <references count="2">
          <reference field="7" count="1" selected="0">
            <x v="48"/>
          </reference>
          <reference field="24" count="1">
            <x v="1"/>
          </reference>
        </references>
      </pivotArea>
    </format>
    <format dxfId="2110">
      <pivotArea dataOnly="0" labelOnly="1" outline="0" fieldPosition="0">
        <references count="2">
          <reference field="7" count="1" selected="0">
            <x v="49"/>
          </reference>
          <reference field="24" count="1">
            <x v="4"/>
          </reference>
        </references>
      </pivotArea>
    </format>
    <format dxfId="2109">
      <pivotArea dataOnly="0" labelOnly="1" outline="0" fieldPosition="0">
        <references count="2">
          <reference field="7" count="1" selected="0">
            <x v="50"/>
          </reference>
          <reference field="24" count="1">
            <x v="4"/>
          </reference>
        </references>
      </pivotArea>
    </format>
    <format dxfId="2108">
      <pivotArea dataOnly="0" labelOnly="1" outline="0" fieldPosition="0">
        <references count="2">
          <reference field="7" count="1" selected="0">
            <x v="51"/>
          </reference>
          <reference field="24" count="1">
            <x v="4"/>
          </reference>
        </references>
      </pivotArea>
    </format>
    <format dxfId="2107">
      <pivotArea dataOnly="0" labelOnly="1" outline="0" fieldPosition="0">
        <references count="2">
          <reference field="7" count="1" selected="0">
            <x v="52"/>
          </reference>
          <reference field="24" count="1">
            <x v="3"/>
          </reference>
        </references>
      </pivotArea>
    </format>
    <format dxfId="2106">
      <pivotArea dataOnly="0" labelOnly="1" outline="0" fieldPosition="0">
        <references count="2">
          <reference field="7" count="1" selected="0">
            <x v="53"/>
          </reference>
          <reference field="24" count="1">
            <x v="4"/>
          </reference>
        </references>
      </pivotArea>
    </format>
    <format dxfId="2105">
      <pivotArea dataOnly="0" labelOnly="1" outline="0" fieldPosition="0">
        <references count="2">
          <reference field="7" count="1" selected="0">
            <x v="54"/>
          </reference>
          <reference field="24" count="1">
            <x v="3"/>
          </reference>
        </references>
      </pivotArea>
    </format>
    <format dxfId="2104">
      <pivotArea dataOnly="0" labelOnly="1" outline="0" fieldPosition="0">
        <references count="2">
          <reference field="7" count="1" selected="0">
            <x v="55"/>
          </reference>
          <reference field="24" count="1">
            <x v="4"/>
          </reference>
        </references>
      </pivotArea>
    </format>
    <format dxfId="2103">
      <pivotArea dataOnly="0" labelOnly="1" outline="0" fieldPosition="0">
        <references count="2">
          <reference field="7" count="1" selected="0">
            <x v="56"/>
          </reference>
          <reference field="24" count="1">
            <x v="4"/>
          </reference>
        </references>
      </pivotArea>
    </format>
    <format dxfId="2102">
      <pivotArea dataOnly="0" labelOnly="1" outline="0" fieldPosition="0">
        <references count="2">
          <reference field="7" count="1" selected="0">
            <x v="57"/>
          </reference>
          <reference field="24" count="1">
            <x v="1"/>
          </reference>
        </references>
      </pivotArea>
    </format>
    <format dxfId="2101">
      <pivotArea dataOnly="0" labelOnly="1" outline="0" fieldPosition="0">
        <references count="2">
          <reference field="7" count="1" selected="0">
            <x v="58"/>
          </reference>
          <reference field="24" count="1">
            <x v="4"/>
          </reference>
        </references>
      </pivotArea>
    </format>
    <format dxfId="2100">
      <pivotArea dataOnly="0" labelOnly="1" outline="0" fieldPosition="0">
        <references count="2">
          <reference field="7" count="1" selected="0">
            <x v="59"/>
          </reference>
          <reference field="24" count="1">
            <x v="4"/>
          </reference>
        </references>
      </pivotArea>
    </format>
    <format dxfId="2099">
      <pivotArea dataOnly="0" labelOnly="1" outline="0" fieldPosition="0">
        <references count="2">
          <reference field="7" count="1" selected="0">
            <x v="60"/>
          </reference>
          <reference field="24" count="1">
            <x v="4"/>
          </reference>
        </references>
      </pivotArea>
    </format>
    <format dxfId="2098">
      <pivotArea dataOnly="0" labelOnly="1" outline="0" fieldPosition="0">
        <references count="2">
          <reference field="7" count="1" selected="0">
            <x v="61"/>
          </reference>
          <reference field="24" count="1">
            <x v="4"/>
          </reference>
        </references>
      </pivotArea>
    </format>
    <format dxfId="2097">
      <pivotArea dataOnly="0" labelOnly="1" outline="0" fieldPosition="0">
        <references count="2">
          <reference field="7" count="1" selected="0">
            <x v="62"/>
          </reference>
          <reference field="24" count="1">
            <x v="4"/>
          </reference>
        </references>
      </pivotArea>
    </format>
    <format dxfId="2096">
      <pivotArea dataOnly="0" labelOnly="1" outline="0" fieldPosition="0">
        <references count="2">
          <reference field="7" count="1" selected="0">
            <x v="63"/>
          </reference>
          <reference field="24" count="1">
            <x v="4"/>
          </reference>
        </references>
      </pivotArea>
    </format>
    <format dxfId="2095">
      <pivotArea dataOnly="0" labelOnly="1" outline="0" fieldPosition="0">
        <references count="2">
          <reference field="7" count="1" selected="0">
            <x v="64"/>
          </reference>
          <reference field="24" count="1">
            <x v="4"/>
          </reference>
        </references>
      </pivotArea>
    </format>
    <format dxfId="2094">
      <pivotArea dataOnly="0" labelOnly="1" outline="0" fieldPosition="0">
        <references count="2">
          <reference field="7" count="1" selected="0">
            <x v="65"/>
          </reference>
          <reference field="24" count="1">
            <x v="1"/>
          </reference>
        </references>
      </pivotArea>
    </format>
    <format dxfId="2093">
      <pivotArea dataOnly="0" labelOnly="1" outline="0" fieldPosition="0">
        <references count="2">
          <reference field="7" count="1" selected="0">
            <x v="66"/>
          </reference>
          <reference field="24" count="1">
            <x v="4"/>
          </reference>
        </references>
      </pivotArea>
    </format>
    <format dxfId="2092">
      <pivotArea dataOnly="0" labelOnly="1" outline="0" fieldPosition="0">
        <references count="2">
          <reference field="7" count="1" selected="0">
            <x v="67"/>
          </reference>
          <reference field="24" count="1">
            <x v="1"/>
          </reference>
        </references>
      </pivotArea>
    </format>
    <format dxfId="2091">
      <pivotArea dataOnly="0" labelOnly="1" outline="0" fieldPosition="0">
        <references count="2">
          <reference field="7" count="1" selected="0">
            <x v="68"/>
          </reference>
          <reference field="24" count="1">
            <x v="4"/>
          </reference>
        </references>
      </pivotArea>
    </format>
    <format dxfId="2090">
      <pivotArea dataOnly="0" labelOnly="1" outline="0" fieldPosition="0">
        <references count="2">
          <reference field="7" count="1" selected="0">
            <x v="69"/>
          </reference>
          <reference field="24" count="1">
            <x v="4"/>
          </reference>
        </references>
      </pivotArea>
    </format>
    <format dxfId="2089">
      <pivotArea dataOnly="0" labelOnly="1" outline="0" fieldPosition="0">
        <references count="2">
          <reference field="7" count="1" selected="0">
            <x v="70"/>
          </reference>
          <reference field="24" count="1">
            <x v="4"/>
          </reference>
        </references>
      </pivotArea>
    </format>
    <format dxfId="2088">
      <pivotArea dataOnly="0" labelOnly="1" outline="0" fieldPosition="0">
        <references count="2">
          <reference field="7" count="1" selected="0">
            <x v="71"/>
          </reference>
          <reference field="24" count="1">
            <x v="1"/>
          </reference>
        </references>
      </pivotArea>
    </format>
    <format dxfId="2087">
      <pivotArea dataOnly="0" labelOnly="1" outline="0" fieldPosition="0">
        <references count="2">
          <reference field="7" count="1" selected="0">
            <x v="72"/>
          </reference>
          <reference field="24" count="1">
            <x v="3"/>
          </reference>
        </references>
      </pivotArea>
    </format>
    <format dxfId="2086">
      <pivotArea dataOnly="0" labelOnly="1" outline="0" fieldPosition="0">
        <references count="2">
          <reference field="7" count="1" selected="0">
            <x v="73"/>
          </reference>
          <reference field="24" count="1">
            <x v="3"/>
          </reference>
        </references>
      </pivotArea>
    </format>
    <format dxfId="2085">
      <pivotArea field="24" type="button" dataOnly="0" labelOnly="1" outline="0" axis="axisRow" fieldPosition="1"/>
    </format>
    <format dxfId="2084">
      <pivotArea field="7" type="button" dataOnly="0" labelOnly="1" outline="0" axis="axisRow" fieldPosition="0"/>
    </format>
    <format dxfId="2083">
      <pivotArea field="24" type="button" dataOnly="0" labelOnly="1" outline="0" axis="axisRow" fieldPosition="1"/>
    </format>
    <format dxfId="2082">
      <pivotArea dataOnly="0" labelOnly="1" outline="0" fieldPosition="0">
        <references count="1">
          <reference field="7" count="14">
            <x v="0"/>
            <x v="12"/>
            <x v="13"/>
            <x v="39"/>
            <x v="45"/>
            <x v="46"/>
            <x v="49"/>
            <x v="58"/>
            <x v="60"/>
            <x v="61"/>
            <x v="63"/>
            <x v="68"/>
            <x v="69"/>
            <x v="70"/>
          </reference>
        </references>
      </pivotArea>
    </format>
    <format dxfId="2081">
      <pivotArea dataOnly="0" labelOnly="1" outline="0" fieldPosition="0">
        <references count="1">
          <reference field="7" count="14">
            <x v="0"/>
            <x v="12"/>
            <x v="13"/>
            <x v="39"/>
            <x v="45"/>
            <x v="46"/>
            <x v="49"/>
            <x v="58"/>
            <x v="60"/>
            <x v="61"/>
            <x v="63"/>
            <x v="68"/>
            <x v="69"/>
            <x v="70"/>
          </reference>
        </references>
      </pivotArea>
    </format>
    <format dxfId="2080">
      <pivotArea dataOnly="0" labelOnly="1" outline="0" fieldPosition="0">
        <references count="1">
          <reference field="7" count="1">
            <x v="70"/>
          </reference>
        </references>
      </pivotArea>
    </format>
    <format dxfId="2079">
      <pivotArea dataOnly="0" labelOnly="1" outline="0" fieldPosition="0">
        <references count="1">
          <reference field="7" count="1">
            <x v="70"/>
          </reference>
        </references>
      </pivotArea>
    </format>
    <format dxfId="2078">
      <pivotArea dataOnly="0" labelOnly="1" outline="0" fieldPosition="0">
        <references count="2">
          <reference field="7" count="1" selected="0">
            <x v="0"/>
          </reference>
          <reference field="24" count="1">
            <x v="4"/>
          </reference>
        </references>
      </pivotArea>
    </format>
    <format dxfId="2077">
      <pivotArea dataOnly="0" labelOnly="1" outline="0" fieldPosition="0">
        <references count="2">
          <reference field="7" count="1" selected="0">
            <x v="1"/>
          </reference>
          <reference field="24" count="1">
            <x v="4"/>
          </reference>
        </references>
      </pivotArea>
    </format>
    <format dxfId="2076">
      <pivotArea dataOnly="0" labelOnly="1" outline="0" fieldPosition="0">
        <references count="2">
          <reference field="7" count="1" selected="0">
            <x v="2"/>
          </reference>
          <reference field="24" count="1">
            <x v="4"/>
          </reference>
        </references>
      </pivotArea>
    </format>
    <format dxfId="2075">
      <pivotArea dataOnly="0" labelOnly="1" outline="0" fieldPosition="0">
        <references count="2">
          <reference field="7" count="1" selected="0">
            <x v="3"/>
          </reference>
          <reference field="24" count="1">
            <x v="0"/>
          </reference>
        </references>
      </pivotArea>
    </format>
    <format dxfId="2074">
      <pivotArea dataOnly="0" labelOnly="1" outline="0" fieldPosition="0">
        <references count="2">
          <reference field="7" count="1" selected="0">
            <x v="4"/>
          </reference>
          <reference field="24" count="1">
            <x v="1"/>
          </reference>
        </references>
      </pivotArea>
    </format>
    <format dxfId="2073">
      <pivotArea dataOnly="0" labelOnly="1" outline="0" fieldPosition="0">
        <references count="2">
          <reference field="7" count="1" selected="0">
            <x v="5"/>
          </reference>
          <reference field="24" count="1">
            <x v="4"/>
          </reference>
        </references>
      </pivotArea>
    </format>
    <format dxfId="2072">
      <pivotArea dataOnly="0" labelOnly="1" outline="0" fieldPosition="0">
        <references count="2">
          <reference field="7" count="1" selected="0">
            <x v="6"/>
          </reference>
          <reference field="24" count="1">
            <x v="4"/>
          </reference>
        </references>
      </pivotArea>
    </format>
    <format dxfId="2071">
      <pivotArea dataOnly="0" labelOnly="1" outline="0" fieldPosition="0">
        <references count="2">
          <reference field="7" count="1" selected="0">
            <x v="7"/>
          </reference>
          <reference field="24" count="1">
            <x v="2"/>
          </reference>
        </references>
      </pivotArea>
    </format>
    <format dxfId="2070">
      <pivotArea dataOnly="0" labelOnly="1" outline="0" fieldPosition="0">
        <references count="2">
          <reference field="7" count="1" selected="0">
            <x v="8"/>
          </reference>
          <reference field="24" count="1">
            <x v="4"/>
          </reference>
        </references>
      </pivotArea>
    </format>
    <format dxfId="2069">
      <pivotArea dataOnly="0" labelOnly="1" outline="0" fieldPosition="0">
        <references count="2">
          <reference field="7" count="1" selected="0">
            <x v="9"/>
          </reference>
          <reference field="24" count="1">
            <x v="1"/>
          </reference>
        </references>
      </pivotArea>
    </format>
    <format dxfId="2068">
      <pivotArea dataOnly="0" labelOnly="1" outline="0" fieldPosition="0">
        <references count="2">
          <reference field="7" count="1" selected="0">
            <x v="10"/>
          </reference>
          <reference field="24" count="1">
            <x v="4"/>
          </reference>
        </references>
      </pivotArea>
    </format>
    <format dxfId="2067">
      <pivotArea dataOnly="0" labelOnly="1" outline="0" fieldPosition="0">
        <references count="2">
          <reference field="7" count="1" selected="0">
            <x v="11"/>
          </reference>
          <reference field="24" count="1">
            <x v="4"/>
          </reference>
        </references>
      </pivotArea>
    </format>
    <format dxfId="2066">
      <pivotArea dataOnly="0" labelOnly="1" outline="0" fieldPosition="0">
        <references count="2">
          <reference field="7" count="1" selected="0">
            <x v="12"/>
          </reference>
          <reference field="24" count="1">
            <x v="4"/>
          </reference>
        </references>
      </pivotArea>
    </format>
    <format dxfId="2065">
      <pivotArea dataOnly="0" labelOnly="1" outline="0" fieldPosition="0">
        <references count="2">
          <reference field="7" count="1" selected="0">
            <x v="13"/>
          </reference>
          <reference field="24" count="1">
            <x v="4"/>
          </reference>
        </references>
      </pivotArea>
    </format>
    <format dxfId="2064">
      <pivotArea dataOnly="0" labelOnly="1" outline="0" fieldPosition="0">
        <references count="2">
          <reference field="7" count="1" selected="0">
            <x v="14"/>
          </reference>
          <reference field="24" count="1">
            <x v="1"/>
          </reference>
        </references>
      </pivotArea>
    </format>
    <format dxfId="2063">
      <pivotArea dataOnly="0" labelOnly="1" outline="0" fieldPosition="0">
        <references count="2">
          <reference field="7" count="1" selected="0">
            <x v="15"/>
          </reference>
          <reference field="24" count="1">
            <x v="4"/>
          </reference>
        </references>
      </pivotArea>
    </format>
    <format dxfId="2062">
      <pivotArea dataOnly="0" labelOnly="1" outline="0" fieldPosition="0">
        <references count="2">
          <reference field="7" count="1" selected="0">
            <x v="16"/>
          </reference>
          <reference field="24" count="1">
            <x v="4"/>
          </reference>
        </references>
      </pivotArea>
    </format>
    <format dxfId="2061">
      <pivotArea dataOnly="0" labelOnly="1" outline="0" fieldPosition="0">
        <references count="2">
          <reference field="7" count="1" selected="0">
            <x v="17"/>
          </reference>
          <reference field="24" count="1">
            <x v="4"/>
          </reference>
        </references>
      </pivotArea>
    </format>
    <format dxfId="2060">
      <pivotArea dataOnly="0" labelOnly="1" outline="0" fieldPosition="0">
        <references count="2">
          <reference field="7" count="1" selected="0">
            <x v="18"/>
          </reference>
          <reference field="24" count="1">
            <x v="4"/>
          </reference>
        </references>
      </pivotArea>
    </format>
    <format dxfId="2059">
      <pivotArea dataOnly="0" labelOnly="1" outline="0" fieldPosition="0">
        <references count="2">
          <reference field="7" count="1" selected="0">
            <x v="19"/>
          </reference>
          <reference field="24" count="1">
            <x v="4"/>
          </reference>
        </references>
      </pivotArea>
    </format>
    <format dxfId="2058">
      <pivotArea dataOnly="0" labelOnly="1" outline="0" fieldPosition="0">
        <references count="2">
          <reference field="7" count="1" selected="0">
            <x v="20"/>
          </reference>
          <reference field="24" count="1">
            <x v="4"/>
          </reference>
        </references>
      </pivotArea>
    </format>
    <format dxfId="2057">
      <pivotArea dataOnly="0" labelOnly="1" outline="0" fieldPosition="0">
        <references count="2">
          <reference field="7" count="1" selected="0">
            <x v="21"/>
          </reference>
          <reference field="24" count="1">
            <x v="4"/>
          </reference>
        </references>
      </pivotArea>
    </format>
    <format dxfId="2056">
      <pivotArea dataOnly="0" labelOnly="1" outline="0" fieldPosition="0">
        <references count="2">
          <reference field="7" count="1" selected="0">
            <x v="23"/>
          </reference>
          <reference field="24" count="1">
            <x v="4"/>
          </reference>
        </references>
      </pivotArea>
    </format>
    <format dxfId="2055">
      <pivotArea dataOnly="0" labelOnly="1" outline="0" fieldPosition="0">
        <references count="2">
          <reference field="7" count="1" selected="0">
            <x v="24"/>
          </reference>
          <reference field="24" count="1">
            <x v="4"/>
          </reference>
        </references>
      </pivotArea>
    </format>
    <format dxfId="2054">
      <pivotArea dataOnly="0" labelOnly="1" outline="0" fieldPosition="0">
        <references count="2">
          <reference field="7" count="1" selected="0">
            <x v="25"/>
          </reference>
          <reference field="24" count="1">
            <x v="4"/>
          </reference>
        </references>
      </pivotArea>
    </format>
    <format dxfId="2053">
      <pivotArea dataOnly="0" labelOnly="1" outline="0" fieldPosition="0">
        <references count="2">
          <reference field="7" count="1" selected="0">
            <x v="26"/>
          </reference>
          <reference field="24" count="1">
            <x v="4"/>
          </reference>
        </references>
      </pivotArea>
    </format>
    <format dxfId="2052">
      <pivotArea dataOnly="0" labelOnly="1" outline="0" fieldPosition="0">
        <references count="2">
          <reference field="7" count="1" selected="0">
            <x v="27"/>
          </reference>
          <reference field="24" count="1">
            <x v="4"/>
          </reference>
        </references>
      </pivotArea>
    </format>
    <format dxfId="2051">
      <pivotArea dataOnly="0" labelOnly="1" outline="0" fieldPosition="0">
        <references count="2">
          <reference field="7" count="1" selected="0">
            <x v="28"/>
          </reference>
          <reference field="24" count="1">
            <x v="4"/>
          </reference>
        </references>
      </pivotArea>
    </format>
    <format dxfId="2050">
      <pivotArea dataOnly="0" labelOnly="1" outline="0" fieldPosition="0">
        <references count="2">
          <reference field="7" count="1" selected="0">
            <x v="29"/>
          </reference>
          <reference field="24" count="1">
            <x v="4"/>
          </reference>
        </references>
      </pivotArea>
    </format>
    <format dxfId="2049">
      <pivotArea dataOnly="0" labelOnly="1" outline="0" fieldPosition="0">
        <references count="2">
          <reference field="7" count="1" selected="0">
            <x v="30"/>
          </reference>
          <reference field="24" count="1">
            <x v="4"/>
          </reference>
        </references>
      </pivotArea>
    </format>
    <format dxfId="2048">
      <pivotArea dataOnly="0" labelOnly="1" outline="0" fieldPosition="0">
        <references count="2">
          <reference field="7" count="1" selected="0">
            <x v="31"/>
          </reference>
          <reference field="24" count="1">
            <x v="4"/>
          </reference>
        </references>
      </pivotArea>
    </format>
    <format dxfId="2047">
      <pivotArea dataOnly="0" labelOnly="1" outline="0" fieldPosition="0">
        <references count="2">
          <reference field="7" count="1" selected="0">
            <x v="32"/>
          </reference>
          <reference field="24" count="1">
            <x v="4"/>
          </reference>
        </references>
      </pivotArea>
    </format>
    <format dxfId="2046">
      <pivotArea dataOnly="0" labelOnly="1" outline="0" fieldPosition="0">
        <references count="2">
          <reference field="7" count="1" selected="0">
            <x v="33"/>
          </reference>
          <reference field="24" count="1">
            <x v="4"/>
          </reference>
        </references>
      </pivotArea>
    </format>
    <format dxfId="2045">
      <pivotArea dataOnly="0" labelOnly="1" outline="0" fieldPosition="0">
        <references count="2">
          <reference field="7" count="1" selected="0">
            <x v="34"/>
          </reference>
          <reference field="24" count="1">
            <x v="4"/>
          </reference>
        </references>
      </pivotArea>
    </format>
    <format dxfId="2044">
      <pivotArea dataOnly="0" labelOnly="1" outline="0" fieldPosition="0">
        <references count="2">
          <reference field="7" count="1" selected="0">
            <x v="35"/>
          </reference>
          <reference field="24" count="1">
            <x v="4"/>
          </reference>
        </references>
      </pivotArea>
    </format>
    <format dxfId="2043">
      <pivotArea dataOnly="0" labelOnly="1" outline="0" fieldPosition="0">
        <references count="2">
          <reference field="7" count="1" selected="0">
            <x v="36"/>
          </reference>
          <reference field="24" count="1">
            <x v="0"/>
          </reference>
        </references>
      </pivotArea>
    </format>
    <format dxfId="2042">
      <pivotArea dataOnly="0" labelOnly="1" outline="0" fieldPosition="0">
        <references count="2">
          <reference field="7" count="1" selected="0">
            <x v="37"/>
          </reference>
          <reference field="24" count="1">
            <x v="4"/>
          </reference>
        </references>
      </pivotArea>
    </format>
    <format dxfId="2041">
      <pivotArea dataOnly="0" labelOnly="1" outline="0" fieldPosition="0">
        <references count="2">
          <reference field="7" count="1" selected="0">
            <x v="38"/>
          </reference>
          <reference field="24" count="1">
            <x v="4"/>
          </reference>
        </references>
      </pivotArea>
    </format>
    <format dxfId="2040">
      <pivotArea dataOnly="0" labelOnly="1" outline="0" fieldPosition="0">
        <references count="2">
          <reference field="7" count="1" selected="0">
            <x v="39"/>
          </reference>
          <reference field="24" count="1">
            <x v="4"/>
          </reference>
        </references>
      </pivotArea>
    </format>
    <format dxfId="2039">
      <pivotArea dataOnly="0" labelOnly="1" outline="0" fieldPosition="0">
        <references count="2">
          <reference field="7" count="1" selected="0">
            <x v="40"/>
          </reference>
          <reference field="24" count="1">
            <x v="4"/>
          </reference>
        </references>
      </pivotArea>
    </format>
    <format dxfId="2038">
      <pivotArea dataOnly="0" labelOnly="1" outline="0" fieldPosition="0">
        <references count="2">
          <reference field="7" count="1" selected="0">
            <x v="41"/>
          </reference>
          <reference field="24" count="1">
            <x v="4"/>
          </reference>
        </references>
      </pivotArea>
    </format>
    <format dxfId="2037">
      <pivotArea dataOnly="0" labelOnly="1" outline="0" fieldPosition="0">
        <references count="2">
          <reference field="7" count="1" selected="0">
            <x v="42"/>
          </reference>
          <reference field="24" count="1">
            <x v="4"/>
          </reference>
        </references>
      </pivotArea>
    </format>
    <format dxfId="2036">
      <pivotArea dataOnly="0" labelOnly="1" outline="0" fieldPosition="0">
        <references count="2">
          <reference field="7" count="1" selected="0">
            <x v="43"/>
          </reference>
          <reference field="24" count="1">
            <x v="0"/>
          </reference>
        </references>
      </pivotArea>
    </format>
    <format dxfId="2035">
      <pivotArea dataOnly="0" labelOnly="1" outline="0" fieldPosition="0">
        <references count="2">
          <reference field="7" count="1" selected="0">
            <x v="44"/>
          </reference>
          <reference field="24" count="1">
            <x v="2"/>
          </reference>
        </references>
      </pivotArea>
    </format>
    <format dxfId="2034">
      <pivotArea dataOnly="0" labelOnly="1" outline="0" fieldPosition="0">
        <references count="2">
          <reference field="7" count="1" selected="0">
            <x v="45"/>
          </reference>
          <reference field="24" count="1">
            <x v="4"/>
          </reference>
        </references>
      </pivotArea>
    </format>
    <format dxfId="2033">
      <pivotArea dataOnly="0" labelOnly="1" outline="0" fieldPosition="0">
        <references count="2">
          <reference field="7" count="1" selected="0">
            <x v="46"/>
          </reference>
          <reference field="24" count="1">
            <x v="4"/>
          </reference>
        </references>
      </pivotArea>
    </format>
    <format dxfId="2032">
      <pivotArea dataOnly="0" labelOnly="1" outline="0" fieldPosition="0">
        <references count="2">
          <reference field="7" count="1" selected="0">
            <x v="47"/>
          </reference>
          <reference field="24" count="1">
            <x v="0"/>
          </reference>
        </references>
      </pivotArea>
    </format>
    <format dxfId="2031">
      <pivotArea dataOnly="0" labelOnly="1" outline="0" fieldPosition="0">
        <references count="2">
          <reference field="7" count="1" selected="0">
            <x v="48"/>
          </reference>
          <reference field="24" count="1">
            <x v="1"/>
          </reference>
        </references>
      </pivotArea>
    </format>
    <format dxfId="2030">
      <pivotArea dataOnly="0" labelOnly="1" outline="0" fieldPosition="0">
        <references count="2">
          <reference field="7" count="1" selected="0">
            <x v="49"/>
          </reference>
          <reference field="24" count="1">
            <x v="4"/>
          </reference>
        </references>
      </pivotArea>
    </format>
    <format dxfId="2029">
      <pivotArea dataOnly="0" labelOnly="1" outline="0" fieldPosition="0">
        <references count="2">
          <reference field="7" count="1" selected="0">
            <x v="50"/>
          </reference>
          <reference field="24" count="1">
            <x v="4"/>
          </reference>
        </references>
      </pivotArea>
    </format>
    <format dxfId="2028">
      <pivotArea dataOnly="0" labelOnly="1" outline="0" fieldPosition="0">
        <references count="2">
          <reference field="7" count="1" selected="0">
            <x v="51"/>
          </reference>
          <reference field="24" count="1">
            <x v="4"/>
          </reference>
        </references>
      </pivotArea>
    </format>
    <format dxfId="2027">
      <pivotArea dataOnly="0" labelOnly="1" outline="0" fieldPosition="0">
        <references count="2">
          <reference field="7" count="1" selected="0">
            <x v="52"/>
          </reference>
          <reference field="24" count="1">
            <x v="1"/>
          </reference>
        </references>
      </pivotArea>
    </format>
    <format dxfId="2026">
      <pivotArea dataOnly="0" labelOnly="1" outline="0" fieldPosition="0">
        <references count="2">
          <reference field="7" count="1" selected="0">
            <x v="53"/>
          </reference>
          <reference field="24" count="1">
            <x v="0"/>
          </reference>
        </references>
      </pivotArea>
    </format>
    <format dxfId="2025">
      <pivotArea dataOnly="0" labelOnly="1" outline="0" fieldPosition="0">
        <references count="2">
          <reference field="7" count="1" selected="0">
            <x v="54"/>
          </reference>
          <reference field="24" count="1">
            <x v="1"/>
          </reference>
        </references>
      </pivotArea>
    </format>
    <format dxfId="2024">
      <pivotArea dataOnly="0" labelOnly="1" outline="0" fieldPosition="0">
        <references count="2">
          <reference field="7" count="1" selected="0">
            <x v="55"/>
          </reference>
          <reference field="24" count="1">
            <x v="1"/>
          </reference>
        </references>
      </pivotArea>
    </format>
    <format dxfId="2023">
      <pivotArea dataOnly="0" labelOnly="1" outline="0" fieldPosition="0">
        <references count="2">
          <reference field="7" count="1" selected="0">
            <x v="56"/>
          </reference>
          <reference field="24" count="1">
            <x v="4"/>
          </reference>
        </references>
      </pivotArea>
    </format>
    <format dxfId="2022">
      <pivotArea dataOnly="0" labelOnly="1" outline="0" fieldPosition="0">
        <references count="2">
          <reference field="7" count="1" selected="0">
            <x v="57"/>
          </reference>
          <reference field="24" count="1">
            <x v="4"/>
          </reference>
        </references>
      </pivotArea>
    </format>
    <format dxfId="2021">
      <pivotArea dataOnly="0" labelOnly="1" outline="0" fieldPosition="0">
        <references count="2">
          <reference field="7" count="1" selected="0">
            <x v="58"/>
          </reference>
          <reference field="24" count="1">
            <x v="4"/>
          </reference>
        </references>
      </pivotArea>
    </format>
    <format dxfId="2020">
      <pivotArea dataOnly="0" labelOnly="1" outline="0" fieldPosition="0">
        <references count="2">
          <reference field="7" count="1" selected="0">
            <x v="59"/>
          </reference>
          <reference field="24" count="1">
            <x v="4"/>
          </reference>
        </references>
      </pivotArea>
    </format>
    <format dxfId="2019">
      <pivotArea dataOnly="0" labelOnly="1" outline="0" fieldPosition="0">
        <references count="2">
          <reference field="7" count="1" selected="0">
            <x v="60"/>
          </reference>
          <reference field="24" count="1">
            <x v="4"/>
          </reference>
        </references>
      </pivotArea>
    </format>
    <format dxfId="2018">
      <pivotArea dataOnly="0" labelOnly="1" outline="0" fieldPosition="0">
        <references count="2">
          <reference field="7" count="1" selected="0">
            <x v="61"/>
          </reference>
          <reference field="24" count="1">
            <x v="4"/>
          </reference>
        </references>
      </pivotArea>
    </format>
    <format dxfId="2017">
      <pivotArea dataOnly="0" labelOnly="1" outline="0" fieldPosition="0">
        <references count="2">
          <reference field="7" count="1" selected="0">
            <x v="62"/>
          </reference>
          <reference field="24" count="1">
            <x v="4"/>
          </reference>
        </references>
      </pivotArea>
    </format>
    <format dxfId="2016">
      <pivotArea dataOnly="0" labelOnly="1" outline="0" fieldPosition="0">
        <references count="2">
          <reference field="7" count="1" selected="0">
            <x v="63"/>
          </reference>
          <reference field="24" count="1">
            <x v="4"/>
          </reference>
        </references>
      </pivotArea>
    </format>
    <format dxfId="2015">
      <pivotArea dataOnly="0" labelOnly="1" outline="0" fieldPosition="0">
        <references count="2">
          <reference field="7" count="1" selected="0">
            <x v="64"/>
          </reference>
          <reference field="24" count="1">
            <x v="2"/>
          </reference>
        </references>
      </pivotArea>
    </format>
    <format dxfId="2014">
      <pivotArea dataOnly="0" labelOnly="1" outline="0" fieldPosition="0">
        <references count="2">
          <reference field="7" count="1" selected="0">
            <x v="65"/>
          </reference>
          <reference field="24" count="1">
            <x v="1"/>
          </reference>
        </references>
      </pivotArea>
    </format>
    <format dxfId="2013">
      <pivotArea dataOnly="0" labelOnly="1" outline="0" fieldPosition="0">
        <references count="2">
          <reference field="7" count="1" selected="0">
            <x v="66"/>
          </reference>
          <reference field="24" count="1">
            <x v="1"/>
          </reference>
        </references>
      </pivotArea>
    </format>
    <format dxfId="2012">
      <pivotArea dataOnly="0" labelOnly="1" outline="0" fieldPosition="0">
        <references count="2">
          <reference field="7" count="1" selected="0">
            <x v="67"/>
          </reference>
          <reference field="24" count="1">
            <x v="1"/>
          </reference>
        </references>
      </pivotArea>
    </format>
    <format dxfId="2011">
      <pivotArea dataOnly="0" labelOnly="1" outline="0" fieldPosition="0">
        <references count="2">
          <reference field="7" count="1" selected="0">
            <x v="68"/>
          </reference>
          <reference field="24" count="1">
            <x v="4"/>
          </reference>
        </references>
      </pivotArea>
    </format>
    <format dxfId="2010">
      <pivotArea dataOnly="0" labelOnly="1" outline="0" fieldPosition="0">
        <references count="2">
          <reference field="7" count="1" selected="0">
            <x v="69"/>
          </reference>
          <reference field="24" count="1">
            <x v="2"/>
          </reference>
        </references>
      </pivotArea>
    </format>
    <format dxfId="2009">
      <pivotArea dataOnly="0" labelOnly="1" outline="0" fieldPosition="0">
        <references count="2">
          <reference field="7" count="1" selected="0">
            <x v="70"/>
          </reference>
          <reference field="24" count="1">
            <x v="2"/>
          </reference>
        </references>
      </pivotArea>
    </format>
    <format dxfId="2008">
      <pivotArea dataOnly="0" labelOnly="1" outline="0" fieldPosition="0">
        <references count="2">
          <reference field="7" count="1" selected="0">
            <x v="71"/>
          </reference>
          <reference field="24" count="1">
            <x v="1"/>
          </reference>
        </references>
      </pivotArea>
    </format>
    <format dxfId="2007">
      <pivotArea dataOnly="0" labelOnly="1" outline="0" fieldPosition="0">
        <references count="2">
          <reference field="7" count="1" selected="0">
            <x v="72"/>
          </reference>
          <reference field="24" count="1">
            <x v="4"/>
          </reference>
        </references>
      </pivotArea>
    </format>
    <format dxfId="2006">
      <pivotArea dataOnly="0" labelOnly="1" outline="0" fieldPosition="0">
        <references count="2">
          <reference field="7" count="1" selected="0">
            <x v="73"/>
          </reference>
          <reference field="24" count="1">
            <x v="4"/>
          </reference>
        </references>
      </pivotArea>
    </format>
    <format dxfId="2005">
      <pivotArea dataOnly="0" labelOnly="1" outline="0" fieldPosition="0">
        <references count="2">
          <reference field="7" count="1" selected="0">
            <x v="74"/>
          </reference>
          <reference field="24" count="1">
            <x v="4"/>
          </reference>
        </references>
      </pivotArea>
    </format>
    <format dxfId="2004">
      <pivotArea dataOnly="0" labelOnly="1" outline="0" fieldPosition="0">
        <references count="2">
          <reference field="7" count="1" selected="0">
            <x v="0"/>
          </reference>
          <reference field="24" count="1">
            <x v="4"/>
          </reference>
        </references>
      </pivotArea>
    </format>
    <format dxfId="2003">
      <pivotArea dataOnly="0" labelOnly="1" outline="0" fieldPosition="0">
        <references count="2">
          <reference field="7" count="1" selected="0">
            <x v="1"/>
          </reference>
          <reference field="24" count="1">
            <x v="4"/>
          </reference>
        </references>
      </pivotArea>
    </format>
    <format dxfId="2002">
      <pivotArea dataOnly="0" labelOnly="1" outline="0" fieldPosition="0">
        <references count="2">
          <reference field="7" count="1" selected="0">
            <x v="2"/>
          </reference>
          <reference field="24" count="1">
            <x v="4"/>
          </reference>
        </references>
      </pivotArea>
    </format>
    <format dxfId="2001">
      <pivotArea dataOnly="0" labelOnly="1" outline="0" fieldPosition="0">
        <references count="2">
          <reference field="7" count="1" selected="0">
            <x v="3"/>
          </reference>
          <reference field="24" count="1">
            <x v="0"/>
          </reference>
        </references>
      </pivotArea>
    </format>
    <format dxfId="2000">
      <pivotArea dataOnly="0" labelOnly="1" outline="0" fieldPosition="0">
        <references count="2">
          <reference field="7" count="1" selected="0">
            <x v="4"/>
          </reference>
          <reference field="24" count="1">
            <x v="1"/>
          </reference>
        </references>
      </pivotArea>
    </format>
    <format dxfId="1999">
      <pivotArea dataOnly="0" labelOnly="1" outline="0" fieldPosition="0">
        <references count="2">
          <reference field="7" count="1" selected="0">
            <x v="5"/>
          </reference>
          <reference field="24" count="1">
            <x v="4"/>
          </reference>
        </references>
      </pivotArea>
    </format>
    <format dxfId="1998">
      <pivotArea dataOnly="0" labelOnly="1" outline="0" fieldPosition="0">
        <references count="2">
          <reference field="7" count="1" selected="0">
            <x v="6"/>
          </reference>
          <reference field="24" count="1">
            <x v="4"/>
          </reference>
        </references>
      </pivotArea>
    </format>
    <format dxfId="1997">
      <pivotArea dataOnly="0" labelOnly="1" outline="0" fieldPosition="0">
        <references count="2">
          <reference field="7" count="1" selected="0">
            <x v="7"/>
          </reference>
          <reference field="24" count="1">
            <x v="2"/>
          </reference>
        </references>
      </pivotArea>
    </format>
    <format dxfId="1996">
      <pivotArea dataOnly="0" labelOnly="1" outline="0" fieldPosition="0">
        <references count="2">
          <reference field="7" count="1" selected="0">
            <x v="8"/>
          </reference>
          <reference field="24" count="1">
            <x v="4"/>
          </reference>
        </references>
      </pivotArea>
    </format>
    <format dxfId="1995">
      <pivotArea dataOnly="0" labelOnly="1" outline="0" fieldPosition="0">
        <references count="2">
          <reference field="7" count="1" selected="0">
            <x v="9"/>
          </reference>
          <reference field="24" count="1">
            <x v="1"/>
          </reference>
        </references>
      </pivotArea>
    </format>
    <format dxfId="1994">
      <pivotArea dataOnly="0" labelOnly="1" outline="0" fieldPosition="0">
        <references count="2">
          <reference field="7" count="1" selected="0">
            <x v="10"/>
          </reference>
          <reference field="24" count="1">
            <x v="4"/>
          </reference>
        </references>
      </pivotArea>
    </format>
    <format dxfId="1993">
      <pivotArea dataOnly="0" labelOnly="1" outline="0" fieldPosition="0">
        <references count="2">
          <reference field="7" count="1" selected="0">
            <x v="11"/>
          </reference>
          <reference field="24" count="1">
            <x v="4"/>
          </reference>
        </references>
      </pivotArea>
    </format>
    <format dxfId="1992">
      <pivotArea dataOnly="0" labelOnly="1" outline="0" fieldPosition="0">
        <references count="2">
          <reference field="7" count="1" selected="0">
            <x v="12"/>
          </reference>
          <reference field="24" count="1">
            <x v="4"/>
          </reference>
        </references>
      </pivotArea>
    </format>
    <format dxfId="1991">
      <pivotArea dataOnly="0" labelOnly="1" outline="0" fieldPosition="0">
        <references count="2">
          <reference field="7" count="1" selected="0">
            <x v="13"/>
          </reference>
          <reference field="24" count="1">
            <x v="4"/>
          </reference>
        </references>
      </pivotArea>
    </format>
    <format dxfId="1990">
      <pivotArea dataOnly="0" labelOnly="1" outline="0" fieldPosition="0">
        <references count="2">
          <reference field="7" count="1" selected="0">
            <x v="14"/>
          </reference>
          <reference field="24" count="1">
            <x v="1"/>
          </reference>
        </references>
      </pivotArea>
    </format>
    <format dxfId="1989">
      <pivotArea dataOnly="0" labelOnly="1" outline="0" fieldPosition="0">
        <references count="2">
          <reference field="7" count="1" selected="0">
            <x v="15"/>
          </reference>
          <reference field="24" count="1">
            <x v="4"/>
          </reference>
        </references>
      </pivotArea>
    </format>
    <format dxfId="1988">
      <pivotArea dataOnly="0" labelOnly="1" outline="0" fieldPosition="0">
        <references count="2">
          <reference field="7" count="1" selected="0">
            <x v="16"/>
          </reference>
          <reference field="24" count="1">
            <x v="4"/>
          </reference>
        </references>
      </pivotArea>
    </format>
    <format dxfId="1987">
      <pivotArea dataOnly="0" labelOnly="1" outline="0" fieldPosition="0">
        <references count="2">
          <reference field="7" count="1" selected="0">
            <x v="17"/>
          </reference>
          <reference field="24" count="1">
            <x v="4"/>
          </reference>
        </references>
      </pivotArea>
    </format>
    <format dxfId="1986">
      <pivotArea dataOnly="0" labelOnly="1" outline="0" fieldPosition="0">
        <references count="2">
          <reference field="7" count="1" selected="0">
            <x v="18"/>
          </reference>
          <reference field="24" count="1">
            <x v="4"/>
          </reference>
        </references>
      </pivotArea>
    </format>
    <format dxfId="1985">
      <pivotArea dataOnly="0" labelOnly="1" outline="0" fieldPosition="0">
        <references count="2">
          <reference field="7" count="1" selected="0">
            <x v="19"/>
          </reference>
          <reference field="24" count="1">
            <x v="4"/>
          </reference>
        </references>
      </pivotArea>
    </format>
    <format dxfId="1984">
      <pivotArea dataOnly="0" labelOnly="1" outline="0" fieldPosition="0">
        <references count="2">
          <reference field="7" count="1" selected="0">
            <x v="20"/>
          </reference>
          <reference field="24" count="1">
            <x v="4"/>
          </reference>
        </references>
      </pivotArea>
    </format>
    <format dxfId="1983">
      <pivotArea dataOnly="0" labelOnly="1" outline="0" fieldPosition="0">
        <references count="2">
          <reference field="7" count="1" selected="0">
            <x v="21"/>
          </reference>
          <reference field="24" count="1">
            <x v="4"/>
          </reference>
        </references>
      </pivotArea>
    </format>
    <format dxfId="1982">
      <pivotArea dataOnly="0" labelOnly="1" outline="0" fieldPosition="0">
        <references count="2">
          <reference field="7" count="1" selected="0">
            <x v="23"/>
          </reference>
          <reference field="24" count="1">
            <x v="4"/>
          </reference>
        </references>
      </pivotArea>
    </format>
    <format dxfId="1981">
      <pivotArea dataOnly="0" labelOnly="1" outline="0" fieldPosition="0">
        <references count="2">
          <reference field="7" count="1" selected="0">
            <x v="24"/>
          </reference>
          <reference field="24" count="1">
            <x v="4"/>
          </reference>
        </references>
      </pivotArea>
    </format>
    <format dxfId="1980">
      <pivotArea dataOnly="0" labelOnly="1" outline="0" fieldPosition="0">
        <references count="2">
          <reference field="7" count="1" selected="0">
            <x v="25"/>
          </reference>
          <reference field="24" count="1">
            <x v="4"/>
          </reference>
        </references>
      </pivotArea>
    </format>
    <format dxfId="1979">
      <pivotArea dataOnly="0" labelOnly="1" outline="0" fieldPosition="0">
        <references count="2">
          <reference field="7" count="1" selected="0">
            <x v="26"/>
          </reference>
          <reference field="24" count="1">
            <x v="4"/>
          </reference>
        </references>
      </pivotArea>
    </format>
    <format dxfId="1978">
      <pivotArea dataOnly="0" labelOnly="1" outline="0" fieldPosition="0">
        <references count="2">
          <reference field="7" count="1" selected="0">
            <x v="27"/>
          </reference>
          <reference field="24" count="1">
            <x v="4"/>
          </reference>
        </references>
      </pivotArea>
    </format>
    <format dxfId="1977">
      <pivotArea dataOnly="0" labelOnly="1" outline="0" fieldPosition="0">
        <references count="2">
          <reference field="7" count="1" selected="0">
            <x v="28"/>
          </reference>
          <reference field="24" count="1">
            <x v="4"/>
          </reference>
        </references>
      </pivotArea>
    </format>
    <format dxfId="1976">
      <pivotArea dataOnly="0" labelOnly="1" outline="0" fieldPosition="0">
        <references count="2">
          <reference field="7" count="1" selected="0">
            <x v="29"/>
          </reference>
          <reference field="24" count="1">
            <x v="4"/>
          </reference>
        </references>
      </pivotArea>
    </format>
    <format dxfId="1975">
      <pivotArea dataOnly="0" labelOnly="1" outline="0" fieldPosition="0">
        <references count="2">
          <reference field="7" count="1" selected="0">
            <x v="30"/>
          </reference>
          <reference field="24" count="1">
            <x v="4"/>
          </reference>
        </references>
      </pivotArea>
    </format>
    <format dxfId="1974">
      <pivotArea dataOnly="0" labelOnly="1" outline="0" fieldPosition="0">
        <references count="2">
          <reference field="7" count="1" selected="0">
            <x v="31"/>
          </reference>
          <reference field="24" count="1">
            <x v="4"/>
          </reference>
        </references>
      </pivotArea>
    </format>
    <format dxfId="1973">
      <pivotArea dataOnly="0" labelOnly="1" outline="0" fieldPosition="0">
        <references count="2">
          <reference field="7" count="1" selected="0">
            <x v="32"/>
          </reference>
          <reference field="24" count="1">
            <x v="4"/>
          </reference>
        </references>
      </pivotArea>
    </format>
    <format dxfId="1972">
      <pivotArea dataOnly="0" labelOnly="1" outline="0" fieldPosition="0">
        <references count="2">
          <reference field="7" count="1" selected="0">
            <x v="33"/>
          </reference>
          <reference field="24" count="1">
            <x v="4"/>
          </reference>
        </references>
      </pivotArea>
    </format>
    <format dxfId="1971">
      <pivotArea dataOnly="0" labelOnly="1" outline="0" fieldPosition="0">
        <references count="2">
          <reference field="7" count="1" selected="0">
            <x v="34"/>
          </reference>
          <reference field="24" count="1">
            <x v="4"/>
          </reference>
        </references>
      </pivotArea>
    </format>
    <format dxfId="1970">
      <pivotArea dataOnly="0" labelOnly="1" outline="0" fieldPosition="0">
        <references count="2">
          <reference field="7" count="1" selected="0">
            <x v="35"/>
          </reference>
          <reference field="24" count="1">
            <x v="4"/>
          </reference>
        </references>
      </pivotArea>
    </format>
    <format dxfId="1969">
      <pivotArea dataOnly="0" labelOnly="1" outline="0" fieldPosition="0">
        <references count="2">
          <reference field="7" count="1" selected="0">
            <x v="36"/>
          </reference>
          <reference field="24" count="1">
            <x v="0"/>
          </reference>
        </references>
      </pivotArea>
    </format>
    <format dxfId="1968">
      <pivotArea dataOnly="0" labelOnly="1" outline="0" fieldPosition="0">
        <references count="2">
          <reference field="7" count="1" selected="0">
            <x v="37"/>
          </reference>
          <reference field="24" count="1">
            <x v="4"/>
          </reference>
        </references>
      </pivotArea>
    </format>
    <format dxfId="1967">
      <pivotArea dataOnly="0" labelOnly="1" outline="0" fieldPosition="0">
        <references count="2">
          <reference field="7" count="1" selected="0">
            <x v="38"/>
          </reference>
          <reference field="24" count="1">
            <x v="4"/>
          </reference>
        </references>
      </pivotArea>
    </format>
    <format dxfId="1966">
      <pivotArea dataOnly="0" labelOnly="1" outline="0" fieldPosition="0">
        <references count="2">
          <reference field="7" count="1" selected="0">
            <x v="39"/>
          </reference>
          <reference field="24" count="1">
            <x v="4"/>
          </reference>
        </references>
      </pivotArea>
    </format>
    <format dxfId="1965">
      <pivotArea dataOnly="0" labelOnly="1" outline="0" fieldPosition="0">
        <references count="2">
          <reference field="7" count="1" selected="0">
            <x v="40"/>
          </reference>
          <reference field="24" count="1">
            <x v="4"/>
          </reference>
        </references>
      </pivotArea>
    </format>
    <format dxfId="1964">
      <pivotArea dataOnly="0" labelOnly="1" outline="0" fieldPosition="0">
        <references count="2">
          <reference field="7" count="1" selected="0">
            <x v="41"/>
          </reference>
          <reference field="24" count="1">
            <x v="4"/>
          </reference>
        </references>
      </pivotArea>
    </format>
    <format dxfId="1963">
      <pivotArea dataOnly="0" labelOnly="1" outline="0" fieldPosition="0">
        <references count="2">
          <reference field="7" count="1" selected="0">
            <x v="42"/>
          </reference>
          <reference field="24" count="1">
            <x v="4"/>
          </reference>
        </references>
      </pivotArea>
    </format>
    <format dxfId="1962">
      <pivotArea dataOnly="0" labelOnly="1" outline="0" fieldPosition="0">
        <references count="2">
          <reference field="7" count="1" selected="0">
            <x v="43"/>
          </reference>
          <reference field="24" count="1">
            <x v="0"/>
          </reference>
        </references>
      </pivotArea>
    </format>
    <format dxfId="1961">
      <pivotArea dataOnly="0" labelOnly="1" outline="0" fieldPosition="0">
        <references count="2">
          <reference field="7" count="1" selected="0">
            <x v="44"/>
          </reference>
          <reference field="24" count="1">
            <x v="2"/>
          </reference>
        </references>
      </pivotArea>
    </format>
    <format dxfId="1960">
      <pivotArea dataOnly="0" labelOnly="1" outline="0" fieldPosition="0">
        <references count="2">
          <reference field="7" count="1" selected="0">
            <x v="45"/>
          </reference>
          <reference field="24" count="1">
            <x v="4"/>
          </reference>
        </references>
      </pivotArea>
    </format>
    <format dxfId="1959">
      <pivotArea dataOnly="0" labelOnly="1" outline="0" fieldPosition="0">
        <references count="2">
          <reference field="7" count="1" selected="0">
            <x v="46"/>
          </reference>
          <reference field="24" count="1">
            <x v="4"/>
          </reference>
        </references>
      </pivotArea>
    </format>
    <format dxfId="1958">
      <pivotArea dataOnly="0" labelOnly="1" outline="0" fieldPosition="0">
        <references count="2">
          <reference field="7" count="1" selected="0">
            <x v="47"/>
          </reference>
          <reference field="24" count="1">
            <x v="0"/>
          </reference>
        </references>
      </pivotArea>
    </format>
    <format dxfId="1957">
      <pivotArea dataOnly="0" labelOnly="1" outline="0" fieldPosition="0">
        <references count="2">
          <reference field="7" count="1" selected="0">
            <x v="48"/>
          </reference>
          <reference field="24" count="1">
            <x v="1"/>
          </reference>
        </references>
      </pivotArea>
    </format>
    <format dxfId="1956">
      <pivotArea dataOnly="0" labelOnly="1" outline="0" fieldPosition="0">
        <references count="2">
          <reference field="7" count="1" selected="0">
            <x v="49"/>
          </reference>
          <reference field="24" count="1">
            <x v="4"/>
          </reference>
        </references>
      </pivotArea>
    </format>
    <format dxfId="1955">
      <pivotArea dataOnly="0" labelOnly="1" outline="0" fieldPosition="0">
        <references count="2">
          <reference field="7" count="1" selected="0">
            <x v="50"/>
          </reference>
          <reference field="24" count="1">
            <x v="4"/>
          </reference>
        </references>
      </pivotArea>
    </format>
    <format dxfId="1954">
      <pivotArea dataOnly="0" labelOnly="1" outline="0" fieldPosition="0">
        <references count="2">
          <reference field="7" count="1" selected="0">
            <x v="51"/>
          </reference>
          <reference field="24" count="1">
            <x v="4"/>
          </reference>
        </references>
      </pivotArea>
    </format>
    <format dxfId="1953">
      <pivotArea dataOnly="0" labelOnly="1" outline="0" fieldPosition="0">
        <references count="2">
          <reference field="7" count="1" selected="0">
            <x v="52"/>
          </reference>
          <reference field="24" count="1">
            <x v="1"/>
          </reference>
        </references>
      </pivotArea>
    </format>
    <format dxfId="1952">
      <pivotArea dataOnly="0" labelOnly="1" outline="0" fieldPosition="0">
        <references count="2">
          <reference field="7" count="1" selected="0">
            <x v="53"/>
          </reference>
          <reference field="24" count="1">
            <x v="0"/>
          </reference>
        </references>
      </pivotArea>
    </format>
    <format dxfId="1951">
      <pivotArea dataOnly="0" labelOnly="1" outline="0" fieldPosition="0">
        <references count="2">
          <reference field="7" count="1" selected="0">
            <x v="54"/>
          </reference>
          <reference field="24" count="1">
            <x v="1"/>
          </reference>
        </references>
      </pivotArea>
    </format>
    <format dxfId="1950">
      <pivotArea dataOnly="0" labelOnly="1" outline="0" fieldPosition="0">
        <references count="2">
          <reference field="7" count="1" selected="0">
            <x v="55"/>
          </reference>
          <reference field="24" count="1">
            <x v="1"/>
          </reference>
        </references>
      </pivotArea>
    </format>
    <format dxfId="1949">
      <pivotArea dataOnly="0" labelOnly="1" outline="0" fieldPosition="0">
        <references count="2">
          <reference field="7" count="1" selected="0">
            <x v="56"/>
          </reference>
          <reference field="24" count="1">
            <x v="4"/>
          </reference>
        </references>
      </pivotArea>
    </format>
    <format dxfId="1948">
      <pivotArea dataOnly="0" labelOnly="1" outline="0" fieldPosition="0">
        <references count="2">
          <reference field="7" count="1" selected="0">
            <x v="57"/>
          </reference>
          <reference field="24" count="1">
            <x v="4"/>
          </reference>
        </references>
      </pivotArea>
    </format>
    <format dxfId="1947">
      <pivotArea dataOnly="0" labelOnly="1" outline="0" fieldPosition="0">
        <references count="2">
          <reference field="7" count="1" selected="0">
            <x v="58"/>
          </reference>
          <reference field="24" count="1">
            <x v="4"/>
          </reference>
        </references>
      </pivotArea>
    </format>
    <format dxfId="1946">
      <pivotArea dataOnly="0" labelOnly="1" outline="0" fieldPosition="0">
        <references count="2">
          <reference field="7" count="1" selected="0">
            <x v="59"/>
          </reference>
          <reference field="24" count="1">
            <x v="4"/>
          </reference>
        </references>
      </pivotArea>
    </format>
    <format dxfId="1945">
      <pivotArea dataOnly="0" labelOnly="1" outline="0" fieldPosition="0">
        <references count="2">
          <reference field="7" count="1" selected="0">
            <x v="60"/>
          </reference>
          <reference field="24" count="1">
            <x v="4"/>
          </reference>
        </references>
      </pivotArea>
    </format>
    <format dxfId="1944">
      <pivotArea dataOnly="0" labelOnly="1" outline="0" fieldPosition="0">
        <references count="2">
          <reference field="7" count="1" selected="0">
            <x v="61"/>
          </reference>
          <reference field="24" count="1">
            <x v="4"/>
          </reference>
        </references>
      </pivotArea>
    </format>
    <format dxfId="1943">
      <pivotArea dataOnly="0" labelOnly="1" outline="0" fieldPosition="0">
        <references count="2">
          <reference field="7" count="1" selected="0">
            <x v="62"/>
          </reference>
          <reference field="24" count="1">
            <x v="4"/>
          </reference>
        </references>
      </pivotArea>
    </format>
    <format dxfId="1942">
      <pivotArea dataOnly="0" labelOnly="1" outline="0" fieldPosition="0">
        <references count="2">
          <reference field="7" count="1" selected="0">
            <x v="63"/>
          </reference>
          <reference field="24" count="1">
            <x v="4"/>
          </reference>
        </references>
      </pivotArea>
    </format>
    <format dxfId="1941">
      <pivotArea dataOnly="0" labelOnly="1" outline="0" fieldPosition="0">
        <references count="2">
          <reference field="7" count="1" selected="0">
            <x v="64"/>
          </reference>
          <reference field="24" count="1">
            <x v="2"/>
          </reference>
        </references>
      </pivotArea>
    </format>
    <format dxfId="1940">
      <pivotArea dataOnly="0" labelOnly="1" outline="0" fieldPosition="0">
        <references count="2">
          <reference field="7" count="1" selected="0">
            <x v="65"/>
          </reference>
          <reference field="24" count="1">
            <x v="1"/>
          </reference>
        </references>
      </pivotArea>
    </format>
    <format dxfId="1939">
      <pivotArea dataOnly="0" labelOnly="1" outline="0" fieldPosition="0">
        <references count="2">
          <reference field="7" count="1" selected="0">
            <x v="66"/>
          </reference>
          <reference field="24" count="1">
            <x v="1"/>
          </reference>
        </references>
      </pivotArea>
    </format>
    <format dxfId="1938">
      <pivotArea dataOnly="0" labelOnly="1" outline="0" fieldPosition="0">
        <references count="2">
          <reference field="7" count="1" selected="0">
            <x v="67"/>
          </reference>
          <reference field="24" count="1">
            <x v="1"/>
          </reference>
        </references>
      </pivotArea>
    </format>
    <format dxfId="1937">
      <pivotArea dataOnly="0" labelOnly="1" outline="0" fieldPosition="0">
        <references count="2">
          <reference field="7" count="1" selected="0">
            <x v="68"/>
          </reference>
          <reference field="24" count="1">
            <x v="4"/>
          </reference>
        </references>
      </pivotArea>
    </format>
    <format dxfId="1936">
      <pivotArea dataOnly="0" labelOnly="1" outline="0" fieldPosition="0">
        <references count="2">
          <reference field="7" count="1" selected="0">
            <x v="69"/>
          </reference>
          <reference field="24" count="1">
            <x v="2"/>
          </reference>
        </references>
      </pivotArea>
    </format>
    <format dxfId="1935">
      <pivotArea dataOnly="0" labelOnly="1" outline="0" fieldPosition="0">
        <references count="2">
          <reference field="7" count="1" selected="0">
            <x v="70"/>
          </reference>
          <reference field="24" count="1">
            <x v="2"/>
          </reference>
        </references>
      </pivotArea>
    </format>
    <format dxfId="1934">
      <pivotArea dataOnly="0" labelOnly="1" outline="0" fieldPosition="0">
        <references count="2">
          <reference field="7" count="1" selected="0">
            <x v="71"/>
          </reference>
          <reference field="24" count="1">
            <x v="1"/>
          </reference>
        </references>
      </pivotArea>
    </format>
    <format dxfId="1933">
      <pivotArea dataOnly="0" labelOnly="1" outline="0" fieldPosition="0">
        <references count="2">
          <reference field="7" count="1" selected="0">
            <x v="72"/>
          </reference>
          <reference field="24" count="1">
            <x v="4"/>
          </reference>
        </references>
      </pivotArea>
    </format>
    <format dxfId="1932">
      <pivotArea dataOnly="0" labelOnly="1" outline="0" fieldPosition="0">
        <references count="2">
          <reference field="7" count="1" selected="0">
            <x v="73"/>
          </reference>
          <reference field="24" count="1">
            <x v="4"/>
          </reference>
        </references>
      </pivotArea>
    </format>
    <format dxfId="1931">
      <pivotArea dataOnly="0" labelOnly="1" outline="0" fieldPosition="0">
        <references count="2">
          <reference field="7" count="1" selected="0">
            <x v="74"/>
          </reference>
          <reference field="24" count="1">
            <x v="4"/>
          </reference>
        </references>
      </pivotArea>
    </format>
    <format dxfId="1930">
      <pivotArea dataOnly="0" labelOnly="1" outline="0" fieldPosition="0">
        <references count="2">
          <reference field="7" count="1" selected="0">
            <x v="15"/>
          </reference>
          <reference field="24" count="1">
            <x v="2"/>
          </reference>
        </references>
      </pivotArea>
    </format>
    <format dxfId="1929">
      <pivotArea dataOnly="0" labelOnly="1" outline="0" fieldPosition="0">
        <references count="2">
          <reference field="7" count="1" selected="0">
            <x v="51"/>
          </reference>
          <reference field="24" count="1">
            <x v="1"/>
          </reference>
        </references>
      </pivotArea>
    </format>
    <format dxfId="1928">
      <pivotArea dataOnly="0" labelOnly="1" outline="0" fieldPosition="0">
        <references count="1">
          <reference field="7" count="1">
            <x v="74"/>
          </reference>
        </references>
      </pivotArea>
    </format>
    <format dxfId="1927">
      <pivotArea outline="0" collapsedLevelsAreSubtotals="1" fieldPosition="0"/>
    </format>
    <format dxfId="1926">
      <pivotArea outline="0" fieldPosition="0">
        <references count="2">
          <reference field="7" count="2" selected="0">
            <x v="2"/>
            <x v="16"/>
          </reference>
          <reference field="24" count="1" selected="0">
            <x v="4"/>
          </reference>
        </references>
      </pivotArea>
    </format>
    <format dxfId="1925">
      <pivotArea outline="0" fieldPosition="0">
        <references count="2">
          <reference field="7" count="4" selected="0">
            <x v="30"/>
            <x v="36"/>
            <x v="43"/>
            <x v="44"/>
          </reference>
          <reference field="24" count="2" selected="0">
            <x v="0"/>
            <x v="4"/>
          </reference>
        </references>
      </pivotArea>
    </format>
    <format dxfId="1924">
      <pivotArea outline="0" fieldPosition="0">
        <references count="2">
          <reference field="7" count="1" selected="0">
            <x v="47"/>
          </reference>
          <reference field="24" count="1" selected="0">
            <x v="4"/>
          </reference>
        </references>
      </pivotArea>
    </format>
    <format dxfId="1923">
      <pivotArea outline="0" fieldPosition="0">
        <references count="2">
          <reference field="7" count="1" selected="0">
            <x v="68"/>
          </reference>
          <reference field="24" count="1" selected="0">
            <x v="4"/>
          </reference>
        </references>
      </pivotArea>
    </format>
    <format dxfId="1922">
      <pivotArea outline="0" fieldPosition="0">
        <references count="2">
          <reference field="7" count="5" selected="0">
            <x v="75"/>
            <x v="76"/>
            <x v="77"/>
            <x v="78"/>
            <x v="79"/>
          </reference>
          <reference field="24" count="1" selected="0">
            <x v="4"/>
          </reference>
        </references>
      </pivotArea>
    </format>
    <format dxfId="1921">
      <pivotArea outline="0" fieldPosition="0">
        <references count="2">
          <reference field="7" count="1" selected="0">
            <x v="117"/>
          </reference>
          <reference field="24" count="1" selected="0">
            <x v="4"/>
          </reference>
        </references>
      </pivotArea>
    </format>
    <format dxfId="1920">
      <pivotArea outline="0" fieldPosition="0">
        <references count="2">
          <reference field="7" count="1" selected="0">
            <x v="120"/>
          </reference>
          <reference field="24" count="1" selected="0">
            <x v="4"/>
          </reference>
        </references>
      </pivotArea>
    </format>
    <format dxfId="1919">
      <pivotArea outline="0" fieldPosition="0">
        <references count="2">
          <reference field="7" count="8" selected="0">
            <x v="121"/>
            <x v="122"/>
            <x v="123"/>
            <x v="124"/>
            <x v="125"/>
            <x v="126"/>
            <x v="127"/>
            <x v="128"/>
          </reference>
          <reference field="24" count="4" selected="0">
            <x v="0"/>
            <x v="1"/>
            <x v="4"/>
            <x v="5"/>
          </reference>
        </references>
      </pivotArea>
    </format>
    <format dxfId="1918">
      <pivotArea dataOnly="0" labelOnly="1" outline="0" fieldPosition="0">
        <references count="2">
          <reference field="7" count="1" selected="0">
            <x v="46"/>
          </reference>
          <reference field="24" count="1">
            <x v="4"/>
          </reference>
        </references>
      </pivotArea>
    </format>
    <format dxfId="1917">
      <pivotArea dataOnly="0" labelOnly="1" outline="0" fieldPosition="0">
        <references count="2">
          <reference field="7" count="1" selected="0">
            <x v="68"/>
          </reference>
          <reference field="24" count="1">
            <x v="4"/>
          </reference>
        </references>
      </pivotArea>
    </format>
    <format dxfId="1916">
      <pivotArea dataOnly="0" labelOnly="1" outline="0" fieldPosition="0">
        <references count="2">
          <reference field="7" count="1" selected="0">
            <x v="101"/>
          </reference>
          <reference field="24" count="1">
            <x v="4"/>
          </reference>
        </references>
      </pivotArea>
    </format>
    <format dxfId="1915">
      <pivotArea dataOnly="0" labelOnly="1" outline="0" fieldPosition="0">
        <references count="2">
          <reference field="7" count="1" selected="0">
            <x v="102"/>
          </reference>
          <reference field="24" count="1">
            <x v="4"/>
          </reference>
        </references>
      </pivotArea>
    </format>
    <format dxfId="1914">
      <pivotArea dataOnly="0" labelOnly="1" outline="0" fieldPosition="0">
        <references count="2">
          <reference field="7" count="1" selected="0">
            <x v="103"/>
          </reference>
          <reference field="24" count="1">
            <x v="1"/>
          </reference>
        </references>
      </pivotArea>
    </format>
    <format dxfId="1913">
      <pivotArea dataOnly="0" labelOnly="1" outline="0" fieldPosition="0">
        <references count="2">
          <reference field="7" count="1" selected="0">
            <x v="104"/>
          </reference>
          <reference field="24" count="1">
            <x v="4"/>
          </reference>
        </references>
      </pivotArea>
    </format>
    <format dxfId="1912">
      <pivotArea dataOnly="0" labelOnly="1" outline="0" fieldPosition="0">
        <references count="2">
          <reference field="7" count="1" selected="0">
            <x v="105"/>
          </reference>
          <reference field="24" count="1">
            <x v="0"/>
          </reference>
        </references>
      </pivotArea>
    </format>
    <format dxfId="1911">
      <pivotArea dataOnly="0" labelOnly="1" outline="0" fieldPosition="0">
        <references count="2">
          <reference field="7" count="1" selected="0">
            <x v="106"/>
          </reference>
          <reference field="24" count="1">
            <x v="4"/>
          </reference>
        </references>
      </pivotArea>
    </format>
    <format dxfId="1910">
      <pivotArea dataOnly="0" labelOnly="1" outline="0" fieldPosition="0">
        <references count="2">
          <reference field="7" count="1" selected="0">
            <x v="107"/>
          </reference>
          <reference field="24" count="1">
            <x v="4"/>
          </reference>
        </references>
      </pivotArea>
    </format>
    <format dxfId="1909">
      <pivotArea dataOnly="0" labelOnly="1" outline="0" fieldPosition="0">
        <references count="2">
          <reference field="7" count="1" selected="0">
            <x v="108"/>
          </reference>
          <reference field="24" count="1">
            <x v="5"/>
          </reference>
        </references>
      </pivotArea>
    </format>
    <format dxfId="1908">
      <pivotArea dataOnly="0" labelOnly="1" outline="0" fieldPosition="0">
        <references count="2">
          <reference field="7" count="1" selected="0">
            <x v="109"/>
          </reference>
          <reference field="24" count="1">
            <x v="4"/>
          </reference>
        </references>
      </pivotArea>
    </format>
    <format dxfId="1907">
      <pivotArea dataOnly="0" labelOnly="1" outline="0" fieldPosition="0">
        <references count="2">
          <reference field="7" count="1" selected="0">
            <x v="110"/>
          </reference>
          <reference field="24" count="1">
            <x v="4"/>
          </reference>
        </references>
      </pivotArea>
    </format>
    <format dxfId="1906">
      <pivotArea dataOnly="0" labelOnly="1" outline="0" fieldPosition="0">
        <references count="2">
          <reference field="7" count="1" selected="0">
            <x v="111"/>
          </reference>
          <reference field="24" count="1">
            <x v="2"/>
          </reference>
        </references>
      </pivotArea>
    </format>
    <format dxfId="1905">
      <pivotArea dataOnly="0" labelOnly="1" outline="0" fieldPosition="0">
        <references count="2">
          <reference field="7" count="1" selected="0">
            <x v="112"/>
          </reference>
          <reference field="24" count="1">
            <x v="4"/>
          </reference>
        </references>
      </pivotArea>
    </format>
    <format dxfId="1904">
      <pivotArea dataOnly="0" labelOnly="1" outline="0" fieldPosition="0">
        <references count="2">
          <reference field="7" count="1" selected="0">
            <x v="113"/>
          </reference>
          <reference field="24" count="1">
            <x v="2"/>
          </reference>
        </references>
      </pivotArea>
    </format>
    <format dxfId="1903">
      <pivotArea dataOnly="0" labelOnly="1" outline="0" fieldPosition="0">
        <references count="2">
          <reference field="7" count="1" selected="0">
            <x v="114"/>
          </reference>
          <reference field="24" count="1">
            <x v="4"/>
          </reference>
        </references>
      </pivotArea>
    </format>
    <format dxfId="1902">
      <pivotArea dataOnly="0" labelOnly="1" outline="0" fieldPosition="0">
        <references count="2">
          <reference field="7" count="1" selected="0">
            <x v="46"/>
          </reference>
          <reference field="24" count="1">
            <x v="4"/>
          </reference>
        </references>
      </pivotArea>
    </format>
    <format dxfId="1901">
      <pivotArea dataOnly="0" labelOnly="1" outline="0" fieldPosition="0">
        <references count="2">
          <reference field="7" count="1" selected="0">
            <x v="68"/>
          </reference>
          <reference field="24" count="1">
            <x v="4"/>
          </reference>
        </references>
      </pivotArea>
    </format>
    <format dxfId="1900">
      <pivotArea dataOnly="0" labelOnly="1" outline="0" fieldPosition="0">
        <references count="2">
          <reference field="7" count="1" selected="0">
            <x v="101"/>
          </reference>
          <reference field="24" count="1">
            <x v="4"/>
          </reference>
        </references>
      </pivotArea>
    </format>
    <format dxfId="1899">
      <pivotArea dataOnly="0" labelOnly="1" outline="0" fieldPosition="0">
        <references count="2">
          <reference field="7" count="1" selected="0">
            <x v="102"/>
          </reference>
          <reference field="24" count="1">
            <x v="4"/>
          </reference>
        </references>
      </pivotArea>
    </format>
    <format dxfId="1898">
      <pivotArea dataOnly="0" labelOnly="1" outline="0" fieldPosition="0">
        <references count="2">
          <reference field="7" count="1" selected="0">
            <x v="103"/>
          </reference>
          <reference field="24" count="1">
            <x v="1"/>
          </reference>
        </references>
      </pivotArea>
    </format>
    <format dxfId="1897">
      <pivotArea dataOnly="0" labelOnly="1" outline="0" fieldPosition="0">
        <references count="2">
          <reference field="7" count="1" selected="0">
            <x v="104"/>
          </reference>
          <reference field="24" count="1">
            <x v="4"/>
          </reference>
        </references>
      </pivotArea>
    </format>
    <format dxfId="1896">
      <pivotArea dataOnly="0" labelOnly="1" outline="0" fieldPosition="0">
        <references count="2">
          <reference field="7" count="1" selected="0">
            <x v="105"/>
          </reference>
          <reference field="24" count="1">
            <x v="0"/>
          </reference>
        </references>
      </pivotArea>
    </format>
    <format dxfId="1895">
      <pivotArea dataOnly="0" labelOnly="1" outline="0" fieldPosition="0">
        <references count="2">
          <reference field="7" count="1" selected="0">
            <x v="106"/>
          </reference>
          <reference field="24" count="1">
            <x v="4"/>
          </reference>
        </references>
      </pivotArea>
    </format>
    <format dxfId="1894">
      <pivotArea dataOnly="0" labelOnly="1" outline="0" fieldPosition="0">
        <references count="2">
          <reference field="7" count="1" selected="0">
            <x v="107"/>
          </reference>
          <reference field="24" count="1">
            <x v="4"/>
          </reference>
        </references>
      </pivotArea>
    </format>
    <format dxfId="1893">
      <pivotArea dataOnly="0" labelOnly="1" outline="0" fieldPosition="0">
        <references count="2">
          <reference field="7" count="1" selected="0">
            <x v="108"/>
          </reference>
          <reference field="24" count="1">
            <x v="5"/>
          </reference>
        </references>
      </pivotArea>
    </format>
    <format dxfId="1892">
      <pivotArea dataOnly="0" labelOnly="1" outline="0" fieldPosition="0">
        <references count="2">
          <reference field="7" count="1" selected="0">
            <x v="109"/>
          </reference>
          <reference field="24" count="1">
            <x v="4"/>
          </reference>
        </references>
      </pivotArea>
    </format>
    <format dxfId="1891">
      <pivotArea dataOnly="0" labelOnly="1" outline="0" fieldPosition="0">
        <references count="2">
          <reference field="7" count="1" selected="0">
            <x v="110"/>
          </reference>
          <reference field="24" count="1">
            <x v="4"/>
          </reference>
        </references>
      </pivotArea>
    </format>
    <format dxfId="1890">
      <pivotArea dataOnly="0" labelOnly="1" outline="0" fieldPosition="0">
        <references count="2">
          <reference field="7" count="1" selected="0">
            <x v="111"/>
          </reference>
          <reference field="24" count="1">
            <x v="2"/>
          </reference>
        </references>
      </pivotArea>
    </format>
    <format dxfId="1889">
      <pivotArea dataOnly="0" labelOnly="1" outline="0" fieldPosition="0">
        <references count="2">
          <reference field="7" count="1" selected="0">
            <x v="112"/>
          </reference>
          <reference field="24" count="1">
            <x v="4"/>
          </reference>
        </references>
      </pivotArea>
    </format>
    <format dxfId="1888">
      <pivotArea dataOnly="0" labelOnly="1" outline="0" fieldPosition="0">
        <references count="2">
          <reference field="7" count="1" selected="0">
            <x v="113"/>
          </reference>
          <reference field="24" count="1">
            <x v="2"/>
          </reference>
        </references>
      </pivotArea>
    </format>
    <format dxfId="1887">
      <pivotArea dataOnly="0" labelOnly="1" outline="0" fieldPosition="0">
        <references count="2">
          <reference field="7" count="1" selected="0">
            <x v="114"/>
          </reference>
          <reference field="24" count="1">
            <x v="4"/>
          </reference>
        </references>
      </pivotArea>
    </format>
    <format dxfId="1886">
      <pivotArea dataOnly="0" labelOnly="1" outline="0" fieldPosition="0">
        <references count="1">
          <reference field="7" count="14">
            <x v="101"/>
            <x v="102"/>
            <x v="103"/>
            <x v="104"/>
            <x v="105"/>
            <x v="106"/>
            <x v="107"/>
            <x v="108"/>
            <x v="109"/>
            <x v="110"/>
            <x v="111"/>
            <x v="112"/>
            <x v="113"/>
            <x v="114"/>
          </reference>
        </references>
      </pivotArea>
    </format>
    <format dxfId="1885">
      <pivotArea dataOnly="0" labelOnly="1" outline="0" fieldPosition="0">
        <references count="2">
          <reference field="7" count="1" selected="0">
            <x v="2"/>
          </reference>
          <reference field="24" count="1">
            <x v="4"/>
          </reference>
        </references>
      </pivotArea>
    </format>
    <format dxfId="1884">
      <pivotArea dataOnly="0" labelOnly="1" outline="0" fieldPosition="0">
        <references count="2">
          <reference field="7" count="1" selected="0">
            <x v="16"/>
          </reference>
          <reference field="24" count="1">
            <x v="1"/>
          </reference>
        </references>
      </pivotArea>
    </format>
    <format dxfId="1883">
      <pivotArea dataOnly="0" labelOnly="1" outline="0" fieldPosition="0">
        <references count="2">
          <reference field="7" count="1" selected="0">
            <x v="20"/>
          </reference>
          <reference field="24" count="1">
            <x v="4"/>
          </reference>
        </references>
      </pivotArea>
    </format>
    <format dxfId="1882">
      <pivotArea dataOnly="0" labelOnly="1" outline="0" fieldPosition="0">
        <references count="2">
          <reference field="7" count="1" selected="0">
            <x v="27"/>
          </reference>
          <reference field="24" count="1">
            <x v="4"/>
          </reference>
        </references>
      </pivotArea>
    </format>
    <format dxfId="1881">
      <pivotArea dataOnly="0" labelOnly="1" outline="0" fieldPosition="0">
        <references count="2">
          <reference field="7" count="1" selected="0">
            <x v="30"/>
          </reference>
          <reference field="24" count="1">
            <x v="4"/>
          </reference>
        </references>
      </pivotArea>
    </format>
    <format dxfId="1880">
      <pivotArea dataOnly="0" labelOnly="1" outline="0" fieldPosition="0">
        <references count="2">
          <reference field="7" count="1" selected="0">
            <x v="36"/>
          </reference>
          <reference field="24" count="1">
            <x v="4"/>
          </reference>
        </references>
      </pivotArea>
    </format>
    <format dxfId="1879">
      <pivotArea dataOnly="0" labelOnly="1" outline="0" fieldPosition="0">
        <references count="2">
          <reference field="7" count="1" selected="0">
            <x v="43"/>
          </reference>
          <reference field="24" count="1">
            <x v="1"/>
          </reference>
        </references>
      </pivotArea>
    </format>
    <format dxfId="1878">
      <pivotArea dataOnly="0" labelOnly="1" outline="0" fieldPosition="0">
        <references count="2">
          <reference field="7" count="1" selected="0">
            <x v="44"/>
          </reference>
          <reference field="24" count="1">
            <x v="1"/>
          </reference>
        </references>
      </pivotArea>
    </format>
    <format dxfId="1877">
      <pivotArea dataOnly="0" labelOnly="1" outline="0" fieldPosition="0">
        <references count="2">
          <reference field="7" count="1" selected="0">
            <x v="46"/>
          </reference>
          <reference field="24" count="1">
            <x v="4"/>
          </reference>
        </references>
      </pivotArea>
    </format>
    <format dxfId="1876">
      <pivotArea dataOnly="0" labelOnly="1" outline="0" fieldPosition="0">
        <references count="2">
          <reference field="7" count="1" selected="0">
            <x v="47"/>
          </reference>
          <reference field="24" count="1">
            <x v="1"/>
          </reference>
        </references>
      </pivotArea>
    </format>
    <format dxfId="1875">
      <pivotArea dataOnly="0" labelOnly="1" outline="0" fieldPosition="0">
        <references count="2">
          <reference field="7" count="1" selected="0">
            <x v="62"/>
          </reference>
          <reference field="24" count="1">
            <x v="4"/>
          </reference>
        </references>
      </pivotArea>
    </format>
    <format dxfId="1874">
      <pivotArea dataOnly="0" labelOnly="1" outline="0" fieldPosition="0">
        <references count="2">
          <reference field="7" count="1" selected="0">
            <x v="68"/>
          </reference>
          <reference field="24" count="1">
            <x v="4"/>
          </reference>
        </references>
      </pivotArea>
    </format>
    <format dxfId="1873">
      <pivotArea dataOnly="0" labelOnly="1" outline="0" fieldPosition="0">
        <references count="2">
          <reference field="7" count="1" selected="0">
            <x v="73"/>
          </reference>
          <reference field="24" count="1">
            <x v="1"/>
          </reference>
        </references>
      </pivotArea>
    </format>
    <format dxfId="1872">
      <pivotArea dataOnly="0" labelOnly="1" outline="0" fieldPosition="0">
        <references count="2">
          <reference field="7" count="1" selected="0">
            <x v="75"/>
          </reference>
          <reference field="24" count="1">
            <x v="4"/>
          </reference>
        </references>
      </pivotArea>
    </format>
    <format dxfId="1871">
      <pivotArea dataOnly="0" labelOnly="1" outline="0" fieldPosition="0">
        <references count="2">
          <reference field="7" count="1" selected="0">
            <x v="76"/>
          </reference>
          <reference field="24" count="1">
            <x v="4"/>
          </reference>
        </references>
      </pivotArea>
    </format>
    <format dxfId="1870">
      <pivotArea dataOnly="0" labelOnly="1" outline="0" fieldPosition="0">
        <references count="2">
          <reference field="7" count="1" selected="0">
            <x v="77"/>
          </reference>
          <reference field="24" count="1">
            <x v="4"/>
          </reference>
        </references>
      </pivotArea>
    </format>
    <format dxfId="1869">
      <pivotArea dataOnly="0" labelOnly="1" outline="0" fieldPosition="0">
        <references count="2">
          <reference field="7" count="1" selected="0">
            <x v="78"/>
          </reference>
          <reference field="24" count="1">
            <x v="4"/>
          </reference>
        </references>
      </pivotArea>
    </format>
    <format dxfId="1868">
      <pivotArea dataOnly="0" labelOnly="1" outline="0" fieldPosition="0">
        <references count="2">
          <reference field="7" count="1" selected="0">
            <x v="79"/>
          </reference>
          <reference field="24" count="1">
            <x v="4"/>
          </reference>
        </references>
      </pivotArea>
    </format>
    <format dxfId="1867">
      <pivotArea dataOnly="0" labelOnly="1" outline="0" fieldPosition="0">
        <references count="2">
          <reference field="7" count="1" selected="0">
            <x v="80"/>
          </reference>
          <reference field="24" count="1">
            <x v="0"/>
          </reference>
        </references>
      </pivotArea>
    </format>
    <format dxfId="1866">
      <pivotArea dataOnly="0" labelOnly="1" outline="0" fieldPosition="0">
        <references count="2">
          <reference field="7" count="1" selected="0">
            <x v="81"/>
          </reference>
          <reference field="24" count="1">
            <x v="4"/>
          </reference>
        </references>
      </pivotArea>
    </format>
    <format dxfId="1865">
      <pivotArea dataOnly="0" labelOnly="1" outline="0" fieldPosition="0">
        <references count="2">
          <reference field="7" count="1" selected="0">
            <x v="82"/>
          </reference>
          <reference field="24" count="1">
            <x v="4"/>
          </reference>
        </references>
      </pivotArea>
    </format>
    <format dxfId="1864">
      <pivotArea dataOnly="0" labelOnly="1" outline="0" fieldPosition="0">
        <references count="2">
          <reference field="7" count="1" selected="0">
            <x v="83"/>
          </reference>
          <reference field="24" count="1">
            <x v="1"/>
          </reference>
        </references>
      </pivotArea>
    </format>
    <format dxfId="1863">
      <pivotArea dataOnly="0" labelOnly="1" outline="0" fieldPosition="0">
        <references count="2">
          <reference field="7" count="1" selected="0">
            <x v="84"/>
          </reference>
          <reference field="24" count="1">
            <x v="4"/>
          </reference>
        </references>
      </pivotArea>
    </format>
    <format dxfId="1862">
      <pivotArea dataOnly="0" labelOnly="1" outline="0" fieldPosition="0">
        <references count="2">
          <reference field="7" count="1" selected="0">
            <x v="85"/>
          </reference>
          <reference field="24" count="1">
            <x v="4"/>
          </reference>
        </references>
      </pivotArea>
    </format>
    <format dxfId="1861">
      <pivotArea dataOnly="0" labelOnly="1" outline="0" fieldPosition="0">
        <references count="2">
          <reference field="7" count="1" selected="0">
            <x v="86"/>
          </reference>
          <reference field="24" count="1">
            <x v="4"/>
          </reference>
        </references>
      </pivotArea>
    </format>
    <format dxfId="1860">
      <pivotArea dataOnly="0" labelOnly="1" outline="0" fieldPosition="0">
        <references count="2">
          <reference field="7" count="1" selected="0">
            <x v="87"/>
          </reference>
          <reference field="24" count="1">
            <x v="4"/>
          </reference>
        </references>
      </pivotArea>
    </format>
    <format dxfId="1859">
      <pivotArea dataOnly="0" labelOnly="1" outline="0" fieldPosition="0">
        <references count="2">
          <reference field="7" count="1" selected="0">
            <x v="88"/>
          </reference>
          <reference field="24" count="1">
            <x v="5"/>
          </reference>
        </references>
      </pivotArea>
    </format>
    <format dxfId="1858">
      <pivotArea dataOnly="0" labelOnly="1" outline="0" fieldPosition="0">
        <references count="2">
          <reference field="7" count="1" selected="0">
            <x v="89"/>
          </reference>
          <reference field="24" count="1">
            <x v="5"/>
          </reference>
        </references>
      </pivotArea>
    </format>
    <format dxfId="1857">
      <pivotArea dataOnly="0" labelOnly="1" outline="0" fieldPosition="0">
        <references count="2">
          <reference field="7" count="1" selected="0">
            <x v="90"/>
          </reference>
          <reference field="24" count="1">
            <x v="4"/>
          </reference>
        </references>
      </pivotArea>
    </format>
    <format dxfId="1856">
      <pivotArea dataOnly="0" labelOnly="1" outline="0" fieldPosition="0">
        <references count="2">
          <reference field="7" count="1" selected="0">
            <x v="91"/>
          </reference>
          <reference field="24" count="1">
            <x v="4"/>
          </reference>
        </references>
      </pivotArea>
    </format>
    <format dxfId="1855">
      <pivotArea dataOnly="0" labelOnly="1" outline="0" fieldPosition="0">
        <references count="2">
          <reference field="7" count="1" selected="0">
            <x v="92"/>
          </reference>
          <reference field="24" count="1">
            <x v="4"/>
          </reference>
        </references>
      </pivotArea>
    </format>
    <format dxfId="1854">
      <pivotArea dataOnly="0" labelOnly="1" outline="0" fieldPosition="0">
        <references count="2">
          <reference field="7" count="1" selected="0">
            <x v="93"/>
          </reference>
          <reference field="24" count="1">
            <x v="4"/>
          </reference>
        </references>
      </pivotArea>
    </format>
    <format dxfId="1853">
      <pivotArea dataOnly="0" labelOnly="1" outline="0" fieldPosition="0">
        <references count="2">
          <reference field="7" count="1" selected="0">
            <x v="94"/>
          </reference>
          <reference field="24" count="1">
            <x v="4"/>
          </reference>
        </references>
      </pivotArea>
    </format>
    <format dxfId="1852">
      <pivotArea dataOnly="0" labelOnly="1" outline="0" fieldPosition="0">
        <references count="2">
          <reference field="7" count="1" selected="0">
            <x v="95"/>
          </reference>
          <reference field="24" count="1">
            <x v="4"/>
          </reference>
        </references>
      </pivotArea>
    </format>
    <format dxfId="1851">
      <pivotArea dataOnly="0" labelOnly="1" outline="0" fieldPosition="0">
        <references count="2">
          <reference field="7" count="1" selected="0">
            <x v="96"/>
          </reference>
          <reference field="24" count="1">
            <x v="4"/>
          </reference>
        </references>
      </pivotArea>
    </format>
    <format dxfId="1850">
      <pivotArea dataOnly="0" labelOnly="1" outline="0" fieldPosition="0">
        <references count="2">
          <reference field="7" count="1" selected="0">
            <x v="97"/>
          </reference>
          <reference field="24" count="1">
            <x v="4"/>
          </reference>
        </references>
      </pivotArea>
    </format>
    <format dxfId="1849">
      <pivotArea dataOnly="0" labelOnly="1" outline="0" fieldPosition="0">
        <references count="2">
          <reference field="7" count="1" selected="0">
            <x v="98"/>
          </reference>
          <reference field="24" count="1">
            <x v="3"/>
          </reference>
        </references>
      </pivotArea>
    </format>
    <format dxfId="1848">
      <pivotArea dataOnly="0" labelOnly="1" outline="0" fieldPosition="0">
        <references count="2">
          <reference field="7" count="1" selected="0">
            <x v="99"/>
          </reference>
          <reference field="24" count="1">
            <x v="4"/>
          </reference>
        </references>
      </pivotArea>
    </format>
    <format dxfId="1847">
      <pivotArea dataOnly="0" labelOnly="1" outline="0" fieldPosition="0">
        <references count="2">
          <reference field="7" count="1" selected="0">
            <x v="100"/>
          </reference>
          <reference field="24" count="1">
            <x v="1"/>
          </reference>
        </references>
      </pivotArea>
    </format>
    <format dxfId="1846">
      <pivotArea dataOnly="0" labelOnly="1" outline="0" fieldPosition="0">
        <references count="2">
          <reference field="7" count="1" selected="0">
            <x v="101"/>
          </reference>
          <reference field="24" count="1">
            <x v="4"/>
          </reference>
        </references>
      </pivotArea>
    </format>
    <format dxfId="1845">
      <pivotArea dataOnly="0" labelOnly="1" outline="0" fieldPosition="0">
        <references count="2">
          <reference field="7" count="1" selected="0">
            <x v="102"/>
          </reference>
          <reference field="24" count="1">
            <x v="4"/>
          </reference>
        </references>
      </pivotArea>
    </format>
    <format dxfId="1844">
      <pivotArea dataOnly="0" labelOnly="1" outline="0" fieldPosition="0">
        <references count="2">
          <reference field="7" count="1" selected="0">
            <x v="103"/>
          </reference>
          <reference field="24" count="1">
            <x v="1"/>
          </reference>
        </references>
      </pivotArea>
    </format>
    <format dxfId="1843">
      <pivotArea dataOnly="0" labelOnly="1" outline="0" fieldPosition="0">
        <references count="2">
          <reference field="7" count="1" selected="0">
            <x v="104"/>
          </reference>
          <reference field="24" count="1">
            <x v="4"/>
          </reference>
        </references>
      </pivotArea>
    </format>
    <format dxfId="1842">
      <pivotArea dataOnly="0" labelOnly="1" outline="0" fieldPosition="0">
        <references count="2">
          <reference field="7" count="1" selected="0">
            <x v="105"/>
          </reference>
          <reference field="24" count="1">
            <x v="0"/>
          </reference>
        </references>
      </pivotArea>
    </format>
    <format dxfId="1841">
      <pivotArea dataOnly="0" labelOnly="1" outline="0" fieldPosition="0">
        <references count="2">
          <reference field="7" count="1" selected="0">
            <x v="106"/>
          </reference>
          <reference field="24" count="1">
            <x v="4"/>
          </reference>
        </references>
      </pivotArea>
    </format>
    <format dxfId="1840">
      <pivotArea dataOnly="0" labelOnly="1" outline="0" fieldPosition="0">
        <references count="2">
          <reference field="7" count="1" selected="0">
            <x v="107"/>
          </reference>
          <reference field="24" count="1">
            <x v="4"/>
          </reference>
        </references>
      </pivotArea>
    </format>
    <format dxfId="1839">
      <pivotArea dataOnly="0" labelOnly="1" outline="0" fieldPosition="0">
        <references count="2">
          <reference field="7" count="1" selected="0">
            <x v="108"/>
          </reference>
          <reference field="24" count="1">
            <x v="5"/>
          </reference>
        </references>
      </pivotArea>
    </format>
    <format dxfId="1838">
      <pivotArea dataOnly="0" labelOnly="1" outline="0" fieldPosition="0">
        <references count="2">
          <reference field="7" count="1" selected="0">
            <x v="109"/>
          </reference>
          <reference field="24" count="1">
            <x v="4"/>
          </reference>
        </references>
      </pivotArea>
    </format>
    <format dxfId="1837">
      <pivotArea dataOnly="0" labelOnly="1" outline="0" fieldPosition="0">
        <references count="2">
          <reference field="7" count="1" selected="0">
            <x v="110"/>
          </reference>
          <reference field="24" count="1">
            <x v="4"/>
          </reference>
        </references>
      </pivotArea>
    </format>
    <format dxfId="1836">
      <pivotArea dataOnly="0" labelOnly="1" outline="0" fieldPosition="0">
        <references count="2">
          <reference field="7" count="1" selected="0">
            <x v="111"/>
          </reference>
          <reference field="24" count="1">
            <x v="2"/>
          </reference>
        </references>
      </pivotArea>
    </format>
    <format dxfId="1835">
      <pivotArea dataOnly="0" labelOnly="1" outline="0" fieldPosition="0">
        <references count="2">
          <reference field="7" count="1" selected="0">
            <x v="112"/>
          </reference>
          <reference field="24" count="1">
            <x v="4"/>
          </reference>
        </references>
      </pivotArea>
    </format>
    <format dxfId="1834">
      <pivotArea dataOnly="0" labelOnly="1" outline="0" fieldPosition="0">
        <references count="2">
          <reference field="7" count="1" selected="0">
            <x v="113"/>
          </reference>
          <reference field="24" count="1">
            <x v="2"/>
          </reference>
        </references>
      </pivotArea>
    </format>
    <format dxfId="1833">
      <pivotArea dataOnly="0" labelOnly="1" outline="0" fieldPosition="0">
        <references count="2">
          <reference field="7" count="1" selected="0">
            <x v="114"/>
          </reference>
          <reference field="24" count="1">
            <x v="4"/>
          </reference>
        </references>
      </pivotArea>
    </format>
    <format dxfId="1832">
      <pivotArea dataOnly="0" labelOnly="1" outline="0" fieldPosition="0">
        <references count="2">
          <reference field="7" count="1" selected="0">
            <x v="115"/>
          </reference>
          <reference field="24" count="1">
            <x v="4"/>
          </reference>
        </references>
      </pivotArea>
    </format>
    <format dxfId="1831">
      <pivotArea dataOnly="0" labelOnly="1" outline="0" fieldPosition="0">
        <references count="2">
          <reference field="7" count="1" selected="0">
            <x v="116"/>
          </reference>
          <reference field="24" count="1">
            <x v="1"/>
          </reference>
        </references>
      </pivotArea>
    </format>
    <format dxfId="1830">
      <pivotArea dataOnly="0" labelOnly="1" outline="0" fieldPosition="0">
        <references count="2">
          <reference field="7" count="1" selected="0">
            <x v="117"/>
          </reference>
          <reference field="24" count="1">
            <x v="1"/>
          </reference>
        </references>
      </pivotArea>
    </format>
    <format dxfId="1829">
      <pivotArea dataOnly="0" labelOnly="1" outline="0" fieldPosition="0">
        <references count="2">
          <reference field="7" count="1" selected="0">
            <x v="118"/>
          </reference>
          <reference field="24" count="1">
            <x v="1"/>
          </reference>
        </references>
      </pivotArea>
    </format>
    <format dxfId="1828">
      <pivotArea dataOnly="0" labelOnly="1" outline="0" fieldPosition="0">
        <references count="2">
          <reference field="7" count="1" selected="0">
            <x v="119"/>
          </reference>
          <reference field="24" count="1">
            <x v="0"/>
          </reference>
        </references>
      </pivotArea>
    </format>
    <format dxfId="1827">
      <pivotArea dataOnly="0" labelOnly="1" outline="0" fieldPosition="0">
        <references count="2">
          <reference field="7" count="1" selected="0">
            <x v="120"/>
          </reference>
          <reference field="24" count="1">
            <x v="4"/>
          </reference>
        </references>
      </pivotArea>
    </format>
    <format dxfId="1826">
      <pivotArea dataOnly="0" labelOnly="1" outline="0" fieldPosition="0">
        <references count="2">
          <reference field="7" count="1" selected="0">
            <x v="121"/>
          </reference>
          <reference field="24" count="1">
            <x v="2"/>
          </reference>
        </references>
      </pivotArea>
    </format>
    <format dxfId="1825">
      <pivotArea dataOnly="0" labelOnly="1" outline="0" fieldPosition="0">
        <references count="2">
          <reference field="7" count="1" selected="0">
            <x v="122"/>
          </reference>
          <reference field="24" count="1">
            <x v="1"/>
          </reference>
        </references>
      </pivotArea>
    </format>
    <format dxfId="1824">
      <pivotArea dataOnly="0" labelOnly="1" outline="0" fieldPosition="0">
        <references count="2">
          <reference field="7" count="1" selected="0">
            <x v="123"/>
          </reference>
          <reference field="24" count="1">
            <x v="1"/>
          </reference>
        </references>
      </pivotArea>
    </format>
    <format dxfId="1823">
      <pivotArea dataOnly="0" labelOnly="1" outline="0" fieldPosition="0">
        <references count="2">
          <reference field="7" count="1" selected="0">
            <x v="124"/>
          </reference>
          <reference field="24" count="1">
            <x v="4"/>
          </reference>
        </references>
      </pivotArea>
    </format>
    <format dxfId="1822">
      <pivotArea dataOnly="0" labelOnly="1" outline="0" fieldPosition="0">
        <references count="2">
          <reference field="7" count="1" selected="0">
            <x v="125"/>
          </reference>
          <reference field="24" count="1">
            <x v="4"/>
          </reference>
        </references>
      </pivotArea>
    </format>
    <format dxfId="1821">
      <pivotArea dataOnly="0" labelOnly="1" outline="0" fieldPosition="0">
        <references count="2">
          <reference field="7" count="1" selected="0">
            <x v="126"/>
          </reference>
          <reference field="24" count="1">
            <x v="5"/>
          </reference>
        </references>
      </pivotArea>
    </format>
    <format dxfId="1820">
      <pivotArea dataOnly="0" labelOnly="1" outline="0" fieldPosition="0">
        <references count="2">
          <reference field="7" count="1" selected="0">
            <x v="127"/>
          </reference>
          <reference field="24" count="1">
            <x v="0"/>
          </reference>
        </references>
      </pivotArea>
    </format>
    <format dxfId="1819">
      <pivotArea dataOnly="0" labelOnly="1" outline="0" fieldPosition="0">
        <references count="2">
          <reference field="7" count="1" selected="0">
            <x v="128"/>
          </reference>
          <reference field="24" count="1">
            <x v="1"/>
          </reference>
        </references>
      </pivotArea>
    </format>
    <format dxfId="1818">
      <pivotArea dataOnly="0" labelOnly="1" outline="0" fieldPosition="0">
        <references count="2">
          <reference field="7" count="1" selected="0">
            <x v="129"/>
          </reference>
          <reference field="24" count="1">
            <x v="4"/>
          </reference>
        </references>
      </pivotArea>
    </format>
    <format dxfId="1817">
      <pivotArea dataOnly="0" labelOnly="1" outline="0" fieldPosition="0">
        <references count="2">
          <reference field="7" count="1" selected="0">
            <x v="130"/>
          </reference>
          <reference field="24" count="1">
            <x v="1"/>
          </reference>
        </references>
      </pivotArea>
    </format>
    <format dxfId="1816">
      <pivotArea dataOnly="0" labelOnly="1" outline="0" fieldPosition="0">
        <references count="2">
          <reference field="7" count="1" selected="0">
            <x v="131"/>
          </reference>
          <reference field="24" count="1">
            <x v="4"/>
          </reference>
        </references>
      </pivotArea>
    </format>
    <format dxfId="1815">
      <pivotArea dataOnly="0" labelOnly="1" outline="0" fieldPosition="0">
        <references count="2">
          <reference field="7" count="1" selected="0">
            <x v="132"/>
          </reference>
          <reference field="24" count="1">
            <x v="4"/>
          </reference>
        </references>
      </pivotArea>
    </format>
    <format dxfId="1814">
      <pivotArea dataOnly="0" labelOnly="1" outline="0" fieldPosition="0">
        <references count="2">
          <reference field="7" count="1" selected="0">
            <x v="133"/>
          </reference>
          <reference field="24" count="1">
            <x v="2"/>
          </reference>
        </references>
      </pivotArea>
    </format>
    <format dxfId="1813">
      <pivotArea dataOnly="0" labelOnly="1" outline="0" fieldPosition="0">
        <references count="2">
          <reference field="7" count="1" selected="0">
            <x v="2"/>
          </reference>
          <reference field="24" count="1">
            <x v="4"/>
          </reference>
        </references>
      </pivotArea>
    </format>
    <format dxfId="1812">
      <pivotArea dataOnly="0" labelOnly="1" outline="0" fieldPosition="0">
        <references count="2">
          <reference field="7" count="1" selected="0">
            <x v="16"/>
          </reference>
          <reference field="24" count="1">
            <x v="1"/>
          </reference>
        </references>
      </pivotArea>
    </format>
    <format dxfId="1811">
      <pivotArea dataOnly="0" labelOnly="1" outline="0" fieldPosition="0">
        <references count="2">
          <reference field="7" count="1" selected="0">
            <x v="20"/>
          </reference>
          <reference field="24" count="1">
            <x v="4"/>
          </reference>
        </references>
      </pivotArea>
    </format>
    <format dxfId="1810">
      <pivotArea dataOnly="0" labelOnly="1" outline="0" fieldPosition="0">
        <references count="2">
          <reference field="7" count="1" selected="0">
            <x v="27"/>
          </reference>
          <reference field="24" count="1">
            <x v="4"/>
          </reference>
        </references>
      </pivotArea>
    </format>
    <format dxfId="1809">
      <pivotArea dataOnly="0" labelOnly="1" outline="0" fieldPosition="0">
        <references count="2">
          <reference field="7" count="1" selected="0">
            <x v="30"/>
          </reference>
          <reference field="24" count="1">
            <x v="4"/>
          </reference>
        </references>
      </pivotArea>
    </format>
    <format dxfId="1808">
      <pivotArea dataOnly="0" labelOnly="1" outline="0" fieldPosition="0">
        <references count="2">
          <reference field="7" count="1" selected="0">
            <x v="36"/>
          </reference>
          <reference field="24" count="1">
            <x v="4"/>
          </reference>
        </references>
      </pivotArea>
    </format>
    <format dxfId="1807">
      <pivotArea dataOnly="0" labelOnly="1" outline="0" fieldPosition="0">
        <references count="2">
          <reference field="7" count="1" selected="0">
            <x v="43"/>
          </reference>
          <reference field="24" count="1">
            <x v="1"/>
          </reference>
        </references>
      </pivotArea>
    </format>
    <format dxfId="1806">
      <pivotArea dataOnly="0" labelOnly="1" outline="0" fieldPosition="0">
        <references count="2">
          <reference field="7" count="1" selected="0">
            <x v="44"/>
          </reference>
          <reference field="24" count="1">
            <x v="1"/>
          </reference>
        </references>
      </pivotArea>
    </format>
    <format dxfId="1805">
      <pivotArea dataOnly="0" labelOnly="1" outline="0" fieldPosition="0">
        <references count="2">
          <reference field="7" count="1" selected="0">
            <x v="46"/>
          </reference>
          <reference field="24" count="1">
            <x v="4"/>
          </reference>
        </references>
      </pivotArea>
    </format>
    <format dxfId="1804">
      <pivotArea dataOnly="0" labelOnly="1" outline="0" fieldPosition="0">
        <references count="2">
          <reference field="7" count="1" selected="0">
            <x v="47"/>
          </reference>
          <reference field="24" count="1">
            <x v="1"/>
          </reference>
        </references>
      </pivotArea>
    </format>
    <format dxfId="1803">
      <pivotArea dataOnly="0" labelOnly="1" outline="0" fieldPosition="0">
        <references count="2">
          <reference field="7" count="1" selected="0">
            <x v="62"/>
          </reference>
          <reference field="24" count="1">
            <x v="4"/>
          </reference>
        </references>
      </pivotArea>
    </format>
    <format dxfId="1802">
      <pivotArea dataOnly="0" labelOnly="1" outline="0" fieldPosition="0">
        <references count="2">
          <reference field="7" count="1" selected="0">
            <x v="68"/>
          </reference>
          <reference field="24" count="1">
            <x v="4"/>
          </reference>
        </references>
      </pivotArea>
    </format>
    <format dxfId="1801">
      <pivotArea dataOnly="0" labelOnly="1" outline="0" fieldPosition="0">
        <references count="2">
          <reference field="7" count="1" selected="0">
            <x v="73"/>
          </reference>
          <reference field="24" count="1">
            <x v="1"/>
          </reference>
        </references>
      </pivotArea>
    </format>
    <format dxfId="1800">
      <pivotArea dataOnly="0" labelOnly="1" outline="0" fieldPosition="0">
        <references count="2">
          <reference field="7" count="1" selected="0">
            <x v="75"/>
          </reference>
          <reference field="24" count="1">
            <x v="4"/>
          </reference>
        </references>
      </pivotArea>
    </format>
    <format dxfId="1799">
      <pivotArea dataOnly="0" labelOnly="1" outline="0" fieldPosition="0">
        <references count="2">
          <reference field="7" count="1" selected="0">
            <x v="76"/>
          </reference>
          <reference field="24" count="1">
            <x v="4"/>
          </reference>
        </references>
      </pivotArea>
    </format>
    <format dxfId="1798">
      <pivotArea dataOnly="0" labelOnly="1" outline="0" fieldPosition="0">
        <references count="2">
          <reference field="7" count="1" selected="0">
            <x v="77"/>
          </reference>
          <reference field="24" count="1">
            <x v="4"/>
          </reference>
        </references>
      </pivotArea>
    </format>
    <format dxfId="1797">
      <pivotArea dataOnly="0" labelOnly="1" outline="0" fieldPosition="0">
        <references count="2">
          <reference field="7" count="1" selected="0">
            <x v="78"/>
          </reference>
          <reference field="24" count="1">
            <x v="4"/>
          </reference>
        </references>
      </pivotArea>
    </format>
    <format dxfId="1796">
      <pivotArea dataOnly="0" labelOnly="1" outline="0" fieldPosition="0">
        <references count="2">
          <reference field="7" count="1" selected="0">
            <x v="79"/>
          </reference>
          <reference field="24" count="1">
            <x v="4"/>
          </reference>
        </references>
      </pivotArea>
    </format>
    <format dxfId="1795">
      <pivotArea dataOnly="0" labelOnly="1" outline="0" fieldPosition="0">
        <references count="2">
          <reference field="7" count="1" selected="0">
            <x v="80"/>
          </reference>
          <reference field="24" count="1">
            <x v="0"/>
          </reference>
        </references>
      </pivotArea>
    </format>
    <format dxfId="1794">
      <pivotArea dataOnly="0" labelOnly="1" outline="0" fieldPosition="0">
        <references count="2">
          <reference field="7" count="1" selected="0">
            <x v="81"/>
          </reference>
          <reference field="24" count="1">
            <x v="4"/>
          </reference>
        </references>
      </pivotArea>
    </format>
    <format dxfId="1793">
      <pivotArea dataOnly="0" labelOnly="1" outline="0" fieldPosition="0">
        <references count="2">
          <reference field="7" count="1" selected="0">
            <x v="82"/>
          </reference>
          <reference field="24" count="1">
            <x v="4"/>
          </reference>
        </references>
      </pivotArea>
    </format>
    <format dxfId="1792">
      <pivotArea dataOnly="0" labelOnly="1" outline="0" fieldPosition="0">
        <references count="2">
          <reference field="7" count="1" selected="0">
            <x v="83"/>
          </reference>
          <reference field="24" count="1">
            <x v="1"/>
          </reference>
        </references>
      </pivotArea>
    </format>
    <format dxfId="1791">
      <pivotArea dataOnly="0" labelOnly="1" outline="0" fieldPosition="0">
        <references count="2">
          <reference field="7" count="1" selected="0">
            <x v="84"/>
          </reference>
          <reference field="24" count="1">
            <x v="4"/>
          </reference>
        </references>
      </pivotArea>
    </format>
    <format dxfId="1790">
      <pivotArea dataOnly="0" labelOnly="1" outline="0" fieldPosition="0">
        <references count="2">
          <reference field="7" count="1" selected="0">
            <x v="85"/>
          </reference>
          <reference field="24" count="1">
            <x v="4"/>
          </reference>
        </references>
      </pivotArea>
    </format>
    <format dxfId="1789">
      <pivotArea dataOnly="0" labelOnly="1" outline="0" fieldPosition="0">
        <references count="2">
          <reference field="7" count="1" selected="0">
            <x v="86"/>
          </reference>
          <reference field="24" count="1">
            <x v="4"/>
          </reference>
        </references>
      </pivotArea>
    </format>
    <format dxfId="1788">
      <pivotArea dataOnly="0" labelOnly="1" outline="0" fieldPosition="0">
        <references count="2">
          <reference field="7" count="1" selected="0">
            <x v="87"/>
          </reference>
          <reference field="24" count="1">
            <x v="4"/>
          </reference>
        </references>
      </pivotArea>
    </format>
    <format dxfId="1787">
      <pivotArea dataOnly="0" labelOnly="1" outline="0" fieldPosition="0">
        <references count="2">
          <reference field="7" count="1" selected="0">
            <x v="88"/>
          </reference>
          <reference field="24" count="1">
            <x v="5"/>
          </reference>
        </references>
      </pivotArea>
    </format>
    <format dxfId="1786">
      <pivotArea dataOnly="0" labelOnly="1" outline="0" fieldPosition="0">
        <references count="2">
          <reference field="7" count="1" selected="0">
            <x v="89"/>
          </reference>
          <reference field="24" count="1">
            <x v="5"/>
          </reference>
        </references>
      </pivotArea>
    </format>
    <format dxfId="1785">
      <pivotArea dataOnly="0" labelOnly="1" outline="0" fieldPosition="0">
        <references count="2">
          <reference field="7" count="1" selected="0">
            <x v="90"/>
          </reference>
          <reference field="24" count="1">
            <x v="4"/>
          </reference>
        </references>
      </pivotArea>
    </format>
    <format dxfId="1784">
      <pivotArea dataOnly="0" labelOnly="1" outline="0" fieldPosition="0">
        <references count="2">
          <reference field="7" count="1" selected="0">
            <x v="91"/>
          </reference>
          <reference field="24" count="1">
            <x v="4"/>
          </reference>
        </references>
      </pivotArea>
    </format>
    <format dxfId="1783">
      <pivotArea dataOnly="0" labelOnly="1" outline="0" fieldPosition="0">
        <references count="2">
          <reference field="7" count="1" selected="0">
            <x v="92"/>
          </reference>
          <reference field="24" count="1">
            <x v="4"/>
          </reference>
        </references>
      </pivotArea>
    </format>
    <format dxfId="1782">
      <pivotArea dataOnly="0" labelOnly="1" outline="0" fieldPosition="0">
        <references count="2">
          <reference field="7" count="1" selected="0">
            <x v="93"/>
          </reference>
          <reference field="24" count="1">
            <x v="4"/>
          </reference>
        </references>
      </pivotArea>
    </format>
    <format dxfId="1781">
      <pivotArea dataOnly="0" labelOnly="1" outline="0" fieldPosition="0">
        <references count="2">
          <reference field="7" count="1" selected="0">
            <x v="94"/>
          </reference>
          <reference field="24" count="1">
            <x v="4"/>
          </reference>
        </references>
      </pivotArea>
    </format>
    <format dxfId="1780">
      <pivotArea dataOnly="0" labelOnly="1" outline="0" fieldPosition="0">
        <references count="2">
          <reference field="7" count="1" selected="0">
            <x v="95"/>
          </reference>
          <reference field="24" count="1">
            <x v="4"/>
          </reference>
        </references>
      </pivotArea>
    </format>
    <format dxfId="1779">
      <pivotArea dataOnly="0" labelOnly="1" outline="0" fieldPosition="0">
        <references count="2">
          <reference field="7" count="1" selected="0">
            <x v="96"/>
          </reference>
          <reference field="24" count="1">
            <x v="4"/>
          </reference>
        </references>
      </pivotArea>
    </format>
    <format dxfId="1778">
      <pivotArea dataOnly="0" labelOnly="1" outline="0" fieldPosition="0">
        <references count="2">
          <reference field="7" count="1" selected="0">
            <x v="97"/>
          </reference>
          <reference field="24" count="1">
            <x v="4"/>
          </reference>
        </references>
      </pivotArea>
    </format>
    <format dxfId="1777">
      <pivotArea dataOnly="0" labelOnly="1" outline="0" fieldPosition="0">
        <references count="2">
          <reference field="7" count="1" selected="0">
            <x v="98"/>
          </reference>
          <reference field="24" count="1">
            <x v="3"/>
          </reference>
        </references>
      </pivotArea>
    </format>
    <format dxfId="1776">
      <pivotArea dataOnly="0" labelOnly="1" outline="0" fieldPosition="0">
        <references count="2">
          <reference field="7" count="1" selected="0">
            <x v="99"/>
          </reference>
          <reference field="24" count="1">
            <x v="4"/>
          </reference>
        </references>
      </pivotArea>
    </format>
    <format dxfId="1775">
      <pivotArea dataOnly="0" labelOnly="1" outline="0" fieldPosition="0">
        <references count="2">
          <reference field="7" count="1" selected="0">
            <x v="100"/>
          </reference>
          <reference field="24" count="1">
            <x v="1"/>
          </reference>
        </references>
      </pivotArea>
    </format>
    <format dxfId="1774">
      <pivotArea dataOnly="0" labelOnly="1" outline="0" fieldPosition="0">
        <references count="2">
          <reference field="7" count="1" selected="0">
            <x v="101"/>
          </reference>
          <reference field="24" count="1">
            <x v="4"/>
          </reference>
        </references>
      </pivotArea>
    </format>
    <format dxfId="1773">
      <pivotArea dataOnly="0" labelOnly="1" outline="0" fieldPosition="0">
        <references count="2">
          <reference field="7" count="1" selected="0">
            <x v="102"/>
          </reference>
          <reference field="24" count="1">
            <x v="4"/>
          </reference>
        </references>
      </pivotArea>
    </format>
    <format dxfId="1772">
      <pivotArea dataOnly="0" labelOnly="1" outline="0" fieldPosition="0">
        <references count="2">
          <reference field="7" count="1" selected="0">
            <x v="103"/>
          </reference>
          <reference field="24" count="1">
            <x v="1"/>
          </reference>
        </references>
      </pivotArea>
    </format>
    <format dxfId="1771">
      <pivotArea dataOnly="0" labelOnly="1" outline="0" fieldPosition="0">
        <references count="2">
          <reference field="7" count="1" selected="0">
            <x v="104"/>
          </reference>
          <reference field="24" count="1">
            <x v="4"/>
          </reference>
        </references>
      </pivotArea>
    </format>
    <format dxfId="1770">
      <pivotArea dataOnly="0" labelOnly="1" outline="0" fieldPosition="0">
        <references count="2">
          <reference field="7" count="1" selected="0">
            <x v="105"/>
          </reference>
          <reference field="24" count="1">
            <x v="0"/>
          </reference>
        </references>
      </pivotArea>
    </format>
    <format dxfId="1769">
      <pivotArea dataOnly="0" labelOnly="1" outline="0" fieldPosition="0">
        <references count="2">
          <reference field="7" count="1" selected="0">
            <x v="106"/>
          </reference>
          <reference field="24" count="1">
            <x v="4"/>
          </reference>
        </references>
      </pivotArea>
    </format>
    <format dxfId="1768">
      <pivotArea dataOnly="0" labelOnly="1" outline="0" fieldPosition="0">
        <references count="2">
          <reference field="7" count="1" selected="0">
            <x v="107"/>
          </reference>
          <reference field="24" count="1">
            <x v="4"/>
          </reference>
        </references>
      </pivotArea>
    </format>
    <format dxfId="1767">
      <pivotArea dataOnly="0" labelOnly="1" outline="0" fieldPosition="0">
        <references count="2">
          <reference field="7" count="1" selected="0">
            <x v="108"/>
          </reference>
          <reference field="24" count="1">
            <x v="5"/>
          </reference>
        </references>
      </pivotArea>
    </format>
    <format dxfId="1766">
      <pivotArea dataOnly="0" labelOnly="1" outline="0" fieldPosition="0">
        <references count="2">
          <reference field="7" count="1" selected="0">
            <x v="109"/>
          </reference>
          <reference field="24" count="1">
            <x v="4"/>
          </reference>
        </references>
      </pivotArea>
    </format>
    <format dxfId="1765">
      <pivotArea dataOnly="0" labelOnly="1" outline="0" fieldPosition="0">
        <references count="2">
          <reference field="7" count="1" selected="0">
            <x v="110"/>
          </reference>
          <reference field="24" count="1">
            <x v="4"/>
          </reference>
        </references>
      </pivotArea>
    </format>
    <format dxfId="1764">
      <pivotArea dataOnly="0" labelOnly="1" outline="0" fieldPosition="0">
        <references count="2">
          <reference field="7" count="1" selected="0">
            <x v="111"/>
          </reference>
          <reference field="24" count="1">
            <x v="2"/>
          </reference>
        </references>
      </pivotArea>
    </format>
    <format dxfId="1763">
      <pivotArea dataOnly="0" labelOnly="1" outline="0" fieldPosition="0">
        <references count="2">
          <reference field="7" count="1" selected="0">
            <x v="112"/>
          </reference>
          <reference field="24" count="1">
            <x v="4"/>
          </reference>
        </references>
      </pivotArea>
    </format>
    <format dxfId="1762">
      <pivotArea dataOnly="0" labelOnly="1" outline="0" fieldPosition="0">
        <references count="2">
          <reference field="7" count="1" selected="0">
            <x v="113"/>
          </reference>
          <reference field="24" count="1">
            <x v="2"/>
          </reference>
        </references>
      </pivotArea>
    </format>
    <format dxfId="1761">
      <pivotArea dataOnly="0" labelOnly="1" outline="0" fieldPosition="0">
        <references count="2">
          <reference field="7" count="1" selected="0">
            <x v="114"/>
          </reference>
          <reference field="24" count="1">
            <x v="4"/>
          </reference>
        </references>
      </pivotArea>
    </format>
    <format dxfId="1760">
      <pivotArea dataOnly="0" labelOnly="1" outline="0" fieldPosition="0">
        <references count="2">
          <reference field="7" count="1" selected="0">
            <x v="115"/>
          </reference>
          <reference field="24" count="1">
            <x v="4"/>
          </reference>
        </references>
      </pivotArea>
    </format>
    <format dxfId="1759">
      <pivotArea dataOnly="0" labelOnly="1" outline="0" fieldPosition="0">
        <references count="2">
          <reference field="7" count="1" selected="0">
            <x v="116"/>
          </reference>
          <reference field="24" count="1">
            <x v="1"/>
          </reference>
        </references>
      </pivotArea>
    </format>
    <format dxfId="1758">
      <pivotArea dataOnly="0" labelOnly="1" outline="0" fieldPosition="0">
        <references count="2">
          <reference field="7" count="1" selected="0">
            <x v="117"/>
          </reference>
          <reference field="24" count="1">
            <x v="1"/>
          </reference>
        </references>
      </pivotArea>
    </format>
    <format dxfId="1757">
      <pivotArea dataOnly="0" labelOnly="1" outline="0" fieldPosition="0">
        <references count="2">
          <reference field="7" count="1" selected="0">
            <x v="118"/>
          </reference>
          <reference field="24" count="1">
            <x v="1"/>
          </reference>
        </references>
      </pivotArea>
    </format>
    <format dxfId="1756">
      <pivotArea dataOnly="0" labelOnly="1" outline="0" fieldPosition="0">
        <references count="2">
          <reference field="7" count="1" selected="0">
            <x v="119"/>
          </reference>
          <reference field="24" count="1">
            <x v="0"/>
          </reference>
        </references>
      </pivotArea>
    </format>
    <format dxfId="1755">
      <pivotArea dataOnly="0" labelOnly="1" outline="0" fieldPosition="0">
        <references count="2">
          <reference field="7" count="1" selected="0">
            <x v="120"/>
          </reference>
          <reference field="24" count="1">
            <x v="4"/>
          </reference>
        </references>
      </pivotArea>
    </format>
    <format dxfId="1754">
      <pivotArea dataOnly="0" labelOnly="1" outline="0" fieldPosition="0">
        <references count="2">
          <reference field="7" count="1" selected="0">
            <x v="121"/>
          </reference>
          <reference field="24" count="1">
            <x v="2"/>
          </reference>
        </references>
      </pivotArea>
    </format>
    <format dxfId="1753">
      <pivotArea dataOnly="0" labelOnly="1" outline="0" fieldPosition="0">
        <references count="2">
          <reference field="7" count="1" selected="0">
            <x v="122"/>
          </reference>
          <reference field="24" count="1">
            <x v="1"/>
          </reference>
        </references>
      </pivotArea>
    </format>
    <format dxfId="1752">
      <pivotArea dataOnly="0" labelOnly="1" outline="0" fieldPosition="0">
        <references count="2">
          <reference field="7" count="1" selected="0">
            <x v="123"/>
          </reference>
          <reference field="24" count="1">
            <x v="1"/>
          </reference>
        </references>
      </pivotArea>
    </format>
    <format dxfId="1751">
      <pivotArea dataOnly="0" labelOnly="1" outline="0" fieldPosition="0">
        <references count="2">
          <reference field="7" count="1" selected="0">
            <x v="124"/>
          </reference>
          <reference field="24" count="1">
            <x v="4"/>
          </reference>
        </references>
      </pivotArea>
    </format>
    <format dxfId="1750">
      <pivotArea dataOnly="0" labelOnly="1" outline="0" fieldPosition="0">
        <references count="2">
          <reference field="7" count="1" selected="0">
            <x v="125"/>
          </reference>
          <reference field="24" count="1">
            <x v="4"/>
          </reference>
        </references>
      </pivotArea>
    </format>
    <format dxfId="1749">
      <pivotArea dataOnly="0" labelOnly="1" outline="0" fieldPosition="0">
        <references count="2">
          <reference field="7" count="1" selected="0">
            <x v="126"/>
          </reference>
          <reference field="24" count="1">
            <x v="5"/>
          </reference>
        </references>
      </pivotArea>
    </format>
    <format dxfId="1748">
      <pivotArea dataOnly="0" labelOnly="1" outline="0" fieldPosition="0">
        <references count="2">
          <reference field="7" count="1" selected="0">
            <x v="127"/>
          </reference>
          <reference field="24" count="1">
            <x v="0"/>
          </reference>
        </references>
      </pivotArea>
    </format>
    <format dxfId="1747">
      <pivotArea dataOnly="0" labelOnly="1" outline="0" fieldPosition="0">
        <references count="2">
          <reference field="7" count="1" selected="0">
            <x v="128"/>
          </reference>
          <reference field="24" count="1">
            <x v="1"/>
          </reference>
        </references>
      </pivotArea>
    </format>
    <format dxfId="1746">
      <pivotArea dataOnly="0" labelOnly="1" outline="0" fieldPosition="0">
        <references count="2">
          <reference field="7" count="1" selected="0">
            <x v="129"/>
          </reference>
          <reference field="24" count="1">
            <x v="4"/>
          </reference>
        </references>
      </pivotArea>
    </format>
    <format dxfId="1745">
      <pivotArea dataOnly="0" labelOnly="1" outline="0" fieldPosition="0">
        <references count="2">
          <reference field="7" count="1" selected="0">
            <x v="130"/>
          </reference>
          <reference field="24" count="1">
            <x v="1"/>
          </reference>
        </references>
      </pivotArea>
    </format>
    <format dxfId="1744">
      <pivotArea dataOnly="0" labelOnly="1" outline="0" fieldPosition="0">
        <references count="2">
          <reference field="7" count="1" selected="0">
            <x v="131"/>
          </reference>
          <reference field="24" count="1">
            <x v="4"/>
          </reference>
        </references>
      </pivotArea>
    </format>
    <format dxfId="1743">
      <pivotArea dataOnly="0" labelOnly="1" outline="0" fieldPosition="0">
        <references count="2">
          <reference field="7" count="1" selected="0">
            <x v="132"/>
          </reference>
          <reference field="24" count="1">
            <x v="4"/>
          </reference>
        </references>
      </pivotArea>
    </format>
    <format dxfId="1742">
      <pivotArea dataOnly="0" labelOnly="1" outline="0" fieldPosition="0">
        <references count="2">
          <reference field="7" count="1" selected="0">
            <x v="133"/>
          </reference>
          <reference field="24" count="1">
            <x v="2"/>
          </reference>
        </references>
      </pivotArea>
    </format>
    <format dxfId="1741">
      <pivotArea dataOnly="0" labelOnly="1" outline="0" fieldPosition="0">
        <references count="1">
          <reference field="7" count="26">
            <x v="75"/>
            <x v="76"/>
            <x v="77"/>
            <x v="78"/>
            <x v="79"/>
            <x v="80"/>
            <x v="81"/>
            <x v="82"/>
            <x v="83"/>
            <x v="84"/>
            <x v="85"/>
            <x v="86"/>
            <x v="87"/>
            <x v="88"/>
            <x v="89"/>
            <x v="90"/>
            <x v="91"/>
            <x v="92"/>
            <x v="93"/>
            <x v="94"/>
            <x v="95"/>
            <x v="96"/>
            <x v="97"/>
            <x v="98"/>
            <x v="99"/>
            <x v="100"/>
          </reference>
        </references>
      </pivotArea>
    </format>
    <format dxfId="1740">
      <pivotArea dataOnly="0" labelOnly="1" outline="0" fieldPosition="0">
        <references count="1">
          <reference field="7" count="19">
            <x v="115"/>
            <x v="116"/>
            <x v="117"/>
            <x v="118"/>
            <x v="119"/>
            <x v="120"/>
            <x v="121"/>
            <x v="122"/>
            <x v="123"/>
            <x v="124"/>
            <x v="125"/>
            <x v="126"/>
            <x v="127"/>
            <x v="128"/>
            <x v="129"/>
            <x v="130"/>
            <x v="131"/>
            <x v="132"/>
            <x v="133"/>
          </reference>
        </references>
      </pivotArea>
    </format>
    <format dxfId="1739">
      <pivotArea outline="0" collapsedLevelsAreSubtotals="1" fieldPosition="0"/>
    </format>
    <format dxfId="1738">
      <pivotArea outline="0" collapsedLevelsAreSubtotals="1" fieldPosition="0"/>
    </format>
    <format dxfId="1737">
      <pivotArea dataOnly="0" labelOnly="1" outline="0" fieldPosition="0">
        <references count="2">
          <reference field="7" count="1" selected="0">
            <x v="100"/>
          </reference>
          <reference field="24" count="1">
            <x v="1"/>
          </reference>
        </references>
      </pivotArea>
    </format>
    <format dxfId="1736">
      <pivotArea dataOnly="0" labelOnly="1" outline="0" fieldPosition="0">
        <references count="2">
          <reference field="7" count="1" selected="0">
            <x v="100"/>
          </reference>
          <reference field="24" count="1">
            <x v="1"/>
          </reference>
        </references>
      </pivotArea>
    </format>
    <format dxfId="1735">
      <pivotArea dataOnly="0" labelOnly="1" outline="0" fieldPosition="0">
        <references count="2">
          <reference field="7" count="1" selected="0">
            <x v="98"/>
          </reference>
          <reference field="24" count="1">
            <x v="4"/>
          </reference>
        </references>
      </pivotArea>
    </format>
    <format dxfId="1734">
      <pivotArea outline="0" collapsedLevelsAreSubtotals="1" fieldPosition="0">
        <references count="2">
          <reference field="7" count="1" selected="0">
            <x v="117"/>
          </reference>
          <reference field="24" count="1" selected="0">
            <x v="1"/>
          </reference>
        </references>
      </pivotArea>
    </format>
    <format dxfId="1733">
      <pivotArea outline="0" collapsedLevelsAreSubtotals="1" fieldPosition="0">
        <references count="2">
          <reference field="7" count="2" selected="0">
            <x v="120"/>
            <x v="121"/>
          </reference>
          <reference field="24" count="2" selected="0">
            <x v="2"/>
            <x v="4"/>
          </reference>
        </references>
      </pivotArea>
    </format>
    <format dxfId="1732">
      <pivotArea outline="0" collapsedLevelsAreSubtotals="1" fieldPosition="0">
        <references count="1">
          <reference field="7" count="1" selected="0">
            <x v="122"/>
          </reference>
        </references>
      </pivotArea>
    </format>
    <format dxfId="1731">
      <pivotArea outline="0" collapsedLevelsAreSubtotals="1" fieldPosition="0">
        <references count="2">
          <reference field="7" count="1" selected="0">
            <x v="2"/>
          </reference>
          <reference field="24" count="1" selected="0">
            <x v="4"/>
          </reference>
        </references>
      </pivotArea>
    </format>
    <format dxfId="1730">
      <pivotArea outline="0" collapsedLevelsAreSubtotals="1" fieldPosition="0">
        <references count="2">
          <reference field="7" count="1" selected="0">
            <x v="16"/>
          </reference>
          <reference field="24" count="1" selected="0">
            <x v="1"/>
          </reference>
        </references>
      </pivotArea>
    </format>
    <format dxfId="1729">
      <pivotArea outline="0" collapsedLevelsAreSubtotals="1" fieldPosition="0">
        <references count="2">
          <reference field="7" count="1" selected="0">
            <x v="20"/>
          </reference>
          <reference field="24" count="1" selected="0">
            <x v="4"/>
          </reference>
        </references>
      </pivotArea>
    </format>
    <format dxfId="1728">
      <pivotArea outline="0" collapsedLevelsAreSubtotals="1" fieldPosition="0">
        <references count="2">
          <reference field="7" count="1" selected="0">
            <x v="30"/>
          </reference>
          <reference field="24" count="1" selected="0">
            <x v="4"/>
          </reference>
        </references>
      </pivotArea>
    </format>
    <format dxfId="1727">
      <pivotArea outline="0" collapsedLevelsAreSubtotals="1" fieldPosition="0">
        <references count="2">
          <reference field="7" count="2" selected="0">
            <x v="36"/>
            <x v="43"/>
          </reference>
          <reference field="24" count="2" selected="0">
            <x v="1"/>
            <x v="4"/>
          </reference>
        </references>
      </pivotArea>
    </format>
    <format dxfId="1726">
      <pivotArea outline="0" collapsedLevelsAreSubtotals="1" fieldPosition="0">
        <references count="2">
          <reference field="7" count="1" selected="0">
            <x v="44"/>
          </reference>
          <reference field="24" count="1" selected="0">
            <x v="1"/>
          </reference>
        </references>
      </pivotArea>
    </format>
    <format dxfId="1725">
      <pivotArea outline="0" collapsedLevelsAreSubtotals="1" fieldPosition="0">
        <references count="2">
          <reference field="7" count="1" selected="0">
            <x v="47"/>
          </reference>
          <reference field="24" count="1" selected="0">
            <x v="1"/>
          </reference>
        </references>
      </pivotArea>
    </format>
    <format dxfId="1724">
      <pivotArea outline="0" collapsedLevelsAreSubtotals="1" fieldPosition="0">
        <references count="2">
          <reference field="7" count="1" selected="0">
            <x v="123"/>
          </reference>
          <reference field="24" count="1" selected="0">
            <x v="1"/>
          </reference>
        </references>
      </pivotArea>
    </format>
    <format dxfId="1723">
      <pivotArea outline="0" collapsedLevelsAreSubtotals="1" fieldPosition="0">
        <references count="2">
          <reference field="7" count="1" selected="0">
            <x v="124"/>
          </reference>
          <reference field="24" count="1" selected="0">
            <x v="4"/>
          </reference>
        </references>
      </pivotArea>
    </format>
    <format dxfId="1722">
      <pivotArea outline="0" collapsedLevelsAreSubtotals="1" fieldPosition="0">
        <references count="2">
          <reference field="7" count="1" selected="0">
            <x v="125"/>
          </reference>
          <reference field="24" count="1" selected="0">
            <x v="4"/>
          </reference>
        </references>
      </pivotArea>
    </format>
    <format dxfId="1721">
      <pivotArea outline="0" collapsedLevelsAreSubtotals="1" fieldPosition="0">
        <references count="1">
          <reference field="7" count="2" selected="0">
            <x v="127"/>
            <x v="128"/>
          </reference>
        </references>
      </pivotArea>
    </format>
    <format dxfId="1720">
      <pivotArea outline="0" collapsedLevelsAreSubtotals="1" fieldPosition="0">
        <references count="1">
          <reference field="7" count="1" selected="0">
            <x v="128"/>
          </reference>
        </references>
      </pivotArea>
    </format>
    <format dxfId="1719">
      <pivotArea outline="0" collapsedLevelsAreSubtotals="1" fieldPosition="0">
        <references count="1">
          <reference field="7" count="2" selected="0">
            <x v="127"/>
            <x v="128"/>
          </reference>
        </references>
      </pivotArea>
    </format>
    <format dxfId="1718">
      <pivotArea dataOnly="0" labelOnly="1" outline="0" fieldPosition="0">
        <references count="2">
          <reference field="7" count="1" selected="0">
            <x v="115"/>
          </reference>
          <reference field="24" count="1">
            <x v="4"/>
          </reference>
        </references>
      </pivotArea>
    </format>
    <format dxfId="1717">
      <pivotArea dataOnly="0" labelOnly="1" outline="0" fieldPosition="0">
        <references count="2">
          <reference field="7" count="1" selected="0">
            <x v="116"/>
          </reference>
          <reference field="24" count="1">
            <x v="1"/>
          </reference>
        </references>
      </pivotArea>
    </format>
    <format dxfId="1716">
      <pivotArea dataOnly="0" labelOnly="1" outline="0" fieldPosition="0">
        <references count="2">
          <reference field="7" count="1" selected="0">
            <x v="117"/>
          </reference>
          <reference field="24" count="1">
            <x v="4"/>
          </reference>
        </references>
      </pivotArea>
    </format>
    <format dxfId="1715">
      <pivotArea dataOnly="0" labelOnly="1" outline="0" fieldPosition="0">
        <references count="2">
          <reference field="7" count="1" selected="0">
            <x v="118"/>
          </reference>
          <reference field="24" count="1">
            <x v="1"/>
          </reference>
        </references>
      </pivotArea>
    </format>
    <format dxfId="1714">
      <pivotArea dataOnly="0" labelOnly="1" outline="0" fieldPosition="0">
        <references count="2">
          <reference field="7" count="1" selected="0">
            <x v="119"/>
          </reference>
          <reference field="24" count="1">
            <x v="0"/>
          </reference>
        </references>
      </pivotArea>
    </format>
    <format dxfId="1713">
      <pivotArea dataOnly="0" labelOnly="1" outline="0" fieldPosition="0">
        <references count="2">
          <reference field="7" count="1" selected="0">
            <x v="115"/>
          </reference>
          <reference field="24" count="1">
            <x v="4"/>
          </reference>
        </references>
      </pivotArea>
    </format>
    <format dxfId="1712">
      <pivotArea dataOnly="0" labelOnly="1" outline="0" fieldPosition="0">
        <references count="2">
          <reference field="7" count="1" selected="0">
            <x v="116"/>
          </reference>
          <reference field="24" count="1">
            <x v="1"/>
          </reference>
        </references>
      </pivotArea>
    </format>
    <format dxfId="1711">
      <pivotArea dataOnly="0" labelOnly="1" outline="0" fieldPosition="0">
        <references count="2">
          <reference field="7" count="1" selected="0">
            <x v="117"/>
          </reference>
          <reference field="24" count="1">
            <x v="4"/>
          </reference>
        </references>
      </pivotArea>
    </format>
    <format dxfId="1710">
      <pivotArea dataOnly="0" labelOnly="1" outline="0" fieldPosition="0">
        <references count="2">
          <reference field="7" count="1" selected="0">
            <x v="118"/>
          </reference>
          <reference field="24" count="1">
            <x v="1"/>
          </reference>
        </references>
      </pivotArea>
    </format>
    <format dxfId="1709">
      <pivotArea dataOnly="0" labelOnly="1" outline="0" fieldPosition="0">
        <references count="2">
          <reference field="7" count="1" selected="0">
            <x v="119"/>
          </reference>
          <reference field="24" count="1">
            <x v="0"/>
          </reference>
        </references>
      </pivotArea>
    </format>
    <format dxfId="1708">
      <pivotArea outline="0" collapsedLevelsAreSubtotals="1" fieldPosition="0">
        <references count="2">
          <reference field="7" count="1" selected="0">
            <x v="117"/>
          </reference>
          <reference field="24" count="1" selected="0">
            <x v="4"/>
          </reference>
        </references>
      </pivotArea>
    </format>
    <format dxfId="1707">
      <pivotArea outline="0" collapsedLevelsAreSubtotals="1" fieldPosition="0">
        <references count="2">
          <reference field="7" count="1" selected="0">
            <x v="62"/>
          </reference>
          <reference field="24" count="1" selected="0">
            <x v="4"/>
          </reference>
        </references>
      </pivotArea>
    </format>
    <format dxfId="1706">
      <pivotArea outline="0" collapsedLevelsAreSubtotals="1" fieldPosition="0">
        <references count="2">
          <reference field="7" count="5" selected="0">
            <x v="75"/>
            <x v="76"/>
            <x v="77"/>
            <x v="78"/>
            <x v="79"/>
          </reference>
          <reference field="24" count="1" selected="0">
            <x v="4"/>
          </reference>
        </references>
      </pivotArea>
    </format>
    <format dxfId="1705">
      <pivotArea outline="0" collapsedLevelsAreSubtotals="1" fieldPosition="0">
        <references count="2">
          <reference field="7" count="1" selected="0">
            <x v="122"/>
          </reference>
          <reference field="24" count="1" selected="0">
            <x v="1"/>
          </reference>
        </references>
      </pivotArea>
    </format>
    <format dxfId="1704">
      <pivotArea outline="0" collapsedLevelsAreSubtotals="1" fieldPosition="0">
        <references count="2">
          <reference field="7" count="2" selected="0">
            <x v="127"/>
            <x v="128"/>
          </reference>
          <reference field="24" count="2" selected="0">
            <x v="0"/>
            <x v="1"/>
          </reference>
        </references>
      </pivotArea>
    </format>
    <format dxfId="1703">
      <pivotArea dataOnly="0" labelOnly="1" outline="0" fieldPosition="0">
        <references count="2">
          <reference field="7" count="1" selected="0">
            <x v="88"/>
          </reference>
          <reference field="24" count="1">
            <x v="7"/>
          </reference>
        </references>
      </pivotArea>
    </format>
    <format dxfId="1702">
      <pivotArea dataOnly="0" labelOnly="1" outline="0" fieldPosition="0">
        <references count="2">
          <reference field="7" count="1" selected="0">
            <x v="89"/>
          </reference>
          <reference field="24" count="1">
            <x v="7"/>
          </reference>
        </references>
      </pivotArea>
    </format>
    <format dxfId="1701">
      <pivotArea outline="0" fieldPosition="0">
        <references count="1">
          <reference field="7" count="5" selected="0">
            <x v="129"/>
            <x v="130"/>
            <x v="131"/>
            <x v="132"/>
            <x v="133"/>
          </reference>
        </references>
      </pivotArea>
    </format>
    <format dxfId="1700">
      <pivotArea outline="0" fieldPosition="0">
        <references count="2">
          <reference field="7" count="2" selected="0">
            <x v="126"/>
            <x v="127"/>
          </reference>
          <reference field="24" count="2" selected="0">
            <x v="4"/>
            <x v="5"/>
          </reference>
        </references>
      </pivotArea>
    </format>
    <format dxfId="1699">
      <pivotArea outline="0" fieldPosition="0">
        <references count="2">
          <reference field="7" count="1" selected="0">
            <x v="116"/>
          </reference>
          <reference field="24" count="1" selected="0">
            <x v="1"/>
          </reference>
        </references>
      </pivotArea>
    </format>
    <format dxfId="1698">
      <pivotArea outline="0" fieldPosition="0">
        <references count="2">
          <reference field="7" count="35" selected="0">
            <x v="80"/>
            <x v="81"/>
            <x v="82"/>
            <x v="83"/>
            <x v="84"/>
            <x v="85"/>
            <x v="86"/>
            <x v="87"/>
            <x v="88"/>
            <x v="89"/>
            <x v="90"/>
            <x v="91"/>
            <x v="92"/>
            <x v="93"/>
            <x v="94"/>
            <x v="95"/>
            <x v="96"/>
            <x v="97"/>
            <x v="98"/>
            <x v="99"/>
            <x v="100"/>
            <x v="101"/>
            <x v="102"/>
            <x v="103"/>
            <x v="104"/>
            <x v="105"/>
            <x v="106"/>
            <x v="107"/>
            <x v="108"/>
            <x v="109"/>
            <x v="110"/>
            <x v="111"/>
            <x v="112"/>
            <x v="113"/>
            <x v="114"/>
          </reference>
          <reference field="24" count="0" selected="0"/>
        </references>
      </pivotArea>
    </format>
    <format dxfId="1697">
      <pivotArea outline="0" fieldPosition="0">
        <references count="2">
          <reference field="7" count="1" selected="0">
            <x v="83"/>
          </reference>
          <reference field="24" count="1" selected="0">
            <x v="4"/>
          </reference>
        </references>
      </pivotArea>
    </format>
    <format dxfId="1696">
      <pivotArea outline="0" fieldPosition="0">
        <references count="2">
          <reference field="7" count="1" selected="0">
            <x v="46"/>
          </reference>
          <reference field="24" count="1" selected="0">
            <x v="4"/>
          </reference>
        </references>
      </pivotArea>
    </format>
    <format dxfId="1695">
      <pivotArea outline="0" fieldPosition="0">
        <references count="2">
          <reference field="7" count="1" selected="0">
            <x v="27"/>
          </reference>
          <reference field="24" count="1" selected="0">
            <x v="4"/>
          </reference>
        </references>
      </pivotArea>
    </format>
    <format dxfId="1694">
      <pivotArea field="24" type="button" dataOnly="0" labelOnly="1" outline="0" axis="axisRow" fieldPosition="1"/>
    </format>
    <format dxfId="1693">
      <pivotArea dataOnly="0" labelOnly="1" outline="0" fieldPosition="0">
        <references count="2">
          <reference field="7" count="1" selected="0">
            <x v="73"/>
          </reference>
          <reference field="24" count="1">
            <x v="1"/>
          </reference>
        </references>
      </pivotArea>
    </format>
    <format dxfId="1692">
      <pivotArea dataOnly="0" labelOnly="1" outline="0" fieldPosition="0">
        <references count="2">
          <reference field="7" count="1" selected="0">
            <x v="82"/>
          </reference>
          <reference field="24" count="1">
            <x v="1"/>
          </reference>
        </references>
      </pivotArea>
    </format>
    <format dxfId="1691">
      <pivotArea dataOnly="0" labelOnly="1" outline="0" fieldPosition="0">
        <references count="2">
          <reference field="7" count="1" selected="0">
            <x v="87"/>
          </reference>
          <reference field="24" count="1">
            <x v="1"/>
          </reference>
        </references>
      </pivotArea>
    </format>
    <format dxfId="1690">
      <pivotArea dataOnly="0" labelOnly="1" outline="0" fieldPosition="0">
        <references count="2">
          <reference field="7" count="1" selected="0">
            <x v="90"/>
          </reference>
          <reference field="24" count="1">
            <x v="1"/>
          </reference>
        </references>
      </pivotArea>
    </format>
    <format dxfId="1689">
      <pivotArea dataOnly="0" labelOnly="1" outline="0" fieldPosition="0">
        <references count="2">
          <reference field="7" count="1" selected="0">
            <x v="92"/>
          </reference>
          <reference field="24" count="1">
            <x v="1"/>
          </reference>
        </references>
      </pivotArea>
    </format>
    <format dxfId="1688">
      <pivotArea dataOnly="0" labelOnly="1" outline="0" fieldPosition="0">
        <references count="2">
          <reference field="7" count="1" selected="0">
            <x v="93"/>
          </reference>
          <reference field="24" count="1">
            <x v="1"/>
          </reference>
        </references>
      </pivotArea>
    </format>
    <format dxfId="1687">
      <pivotArea dataOnly="0" labelOnly="1" outline="0" fieldPosition="0">
        <references count="2">
          <reference field="7" count="1" selected="0">
            <x v="94"/>
          </reference>
          <reference field="24" count="1">
            <x v="1"/>
          </reference>
        </references>
      </pivotArea>
    </format>
    <format dxfId="1686">
      <pivotArea dataOnly="0" labelOnly="1" outline="0" fieldPosition="0">
        <references count="2">
          <reference field="7" count="1" selected="0">
            <x v="100"/>
          </reference>
          <reference field="24" count="1">
            <x v="1"/>
          </reference>
        </references>
      </pivotArea>
    </format>
    <format dxfId="1685">
      <pivotArea dataOnly="0" labelOnly="1" outline="0" fieldPosition="0">
        <references count="2">
          <reference field="7" count="1" selected="0">
            <x v="108"/>
          </reference>
          <reference field="24" count="1">
            <x v="5"/>
          </reference>
        </references>
      </pivotArea>
    </format>
    <format dxfId="1684">
      <pivotArea dataOnly="0" labelOnly="1" outline="0" fieldPosition="0">
        <references count="2">
          <reference field="7" count="1" selected="0">
            <x v="115"/>
          </reference>
          <reference field="24" count="1">
            <x v="1"/>
          </reference>
        </references>
      </pivotArea>
    </format>
    <format dxfId="1683">
      <pivotArea dataOnly="0" labelOnly="1" outline="0" fieldPosition="0">
        <references count="2">
          <reference field="7" count="1" selected="0">
            <x v="118"/>
          </reference>
          <reference field="24" count="1">
            <x v="1"/>
          </reference>
        </references>
      </pivotArea>
    </format>
    <format dxfId="1682">
      <pivotArea dataOnly="0" labelOnly="1" outline="0" fieldPosition="0">
        <references count="2">
          <reference field="7" count="1" selected="0">
            <x v="120"/>
          </reference>
          <reference field="24" count="1">
            <x v="1"/>
          </reference>
        </references>
      </pivotArea>
    </format>
    <format dxfId="1681">
      <pivotArea dataOnly="0" labelOnly="1" outline="0" fieldPosition="0">
        <references count="2">
          <reference field="7" count="1" selected="0">
            <x v="126"/>
          </reference>
          <reference field="24" count="1">
            <x v="5"/>
          </reference>
        </references>
      </pivotArea>
    </format>
    <format dxfId="1680">
      <pivotArea outline="0" fieldPosition="0">
        <references count="2">
          <reference field="7" count="2" selected="0">
            <x v="118"/>
            <x v="119"/>
          </reference>
          <reference field="24" count="2" selected="0">
            <x v="1"/>
            <x v="4"/>
          </reference>
        </references>
      </pivotArea>
    </format>
    <format dxfId="1679">
      <pivotArea outline="0" collapsedLevelsAreSubtotals="1" fieldPosition="0"/>
    </format>
    <format dxfId="1678">
      <pivotArea dataOnly="0" labelOnly="1" outline="0" fieldPosition="0">
        <references count="2">
          <reference field="7" count="1" selected="0">
            <x v="2"/>
          </reference>
          <reference field="24" count="1">
            <x v="1"/>
          </reference>
        </references>
      </pivotArea>
    </format>
    <format dxfId="1677">
      <pivotArea dataOnly="0" labelOnly="1" outline="0" fieldPosition="0">
        <references count="2">
          <reference field="7" count="1" selected="0">
            <x v="16"/>
          </reference>
          <reference field="24" count="1">
            <x v="0"/>
          </reference>
        </references>
      </pivotArea>
    </format>
    <format dxfId="1676">
      <pivotArea dataOnly="0" labelOnly="1" outline="0" fieldPosition="0">
        <references count="2">
          <reference field="7" count="1" selected="0">
            <x v="20"/>
          </reference>
          <reference field="24" count="1">
            <x v="1"/>
          </reference>
        </references>
      </pivotArea>
    </format>
    <format dxfId="1675">
      <pivotArea dataOnly="0" labelOnly="1" outline="0" fieldPosition="0">
        <references count="2">
          <reference field="7" count="1" selected="0">
            <x v="27"/>
          </reference>
          <reference field="24" count="1">
            <x v="4"/>
          </reference>
        </references>
      </pivotArea>
    </format>
    <format dxfId="1674">
      <pivotArea dataOnly="0" labelOnly="1" outline="0" fieldPosition="0">
        <references count="2">
          <reference field="7" count="1" selected="0">
            <x v="30"/>
          </reference>
          <reference field="24" count="1">
            <x v="4"/>
          </reference>
        </references>
      </pivotArea>
    </format>
    <format dxfId="1673">
      <pivotArea dataOnly="0" labelOnly="1" outline="0" fieldPosition="0">
        <references count="2">
          <reference field="7" count="1" selected="0">
            <x v="36"/>
          </reference>
          <reference field="24" count="1">
            <x v="1"/>
          </reference>
        </references>
      </pivotArea>
    </format>
    <format dxfId="1672">
      <pivotArea dataOnly="0" labelOnly="1" outline="0" fieldPosition="0">
        <references count="2">
          <reference field="7" count="1" selected="0">
            <x v="43"/>
          </reference>
          <reference field="24" count="1">
            <x v="1"/>
          </reference>
        </references>
      </pivotArea>
    </format>
    <format dxfId="1671">
      <pivotArea dataOnly="0" labelOnly="1" outline="0" fieldPosition="0">
        <references count="2">
          <reference field="7" count="1" selected="0">
            <x v="44"/>
          </reference>
          <reference field="24" count="1">
            <x v="1"/>
          </reference>
        </references>
      </pivotArea>
    </format>
    <format dxfId="1670">
      <pivotArea dataOnly="0" labelOnly="1" outline="0" fieldPosition="0">
        <references count="2">
          <reference field="7" count="1" selected="0">
            <x v="46"/>
          </reference>
          <reference field="24" count="1">
            <x v="4"/>
          </reference>
        </references>
      </pivotArea>
    </format>
    <format dxfId="1669">
      <pivotArea dataOnly="0" labelOnly="1" outline="0" fieldPosition="0">
        <references count="2">
          <reference field="7" count="1" selected="0">
            <x v="47"/>
          </reference>
          <reference field="24" count="1">
            <x v="2"/>
          </reference>
        </references>
      </pivotArea>
    </format>
    <format dxfId="1668">
      <pivotArea dataOnly="0" labelOnly="1" outline="0" fieldPosition="0">
        <references count="2">
          <reference field="7" count="1" selected="0">
            <x v="62"/>
          </reference>
          <reference field="24" count="1">
            <x v="4"/>
          </reference>
        </references>
      </pivotArea>
    </format>
    <format dxfId="1667">
      <pivotArea dataOnly="0" labelOnly="1" outline="0" fieldPosition="0">
        <references count="2">
          <reference field="7" count="1" selected="0">
            <x v="68"/>
          </reference>
          <reference field="24" count="1">
            <x v="4"/>
          </reference>
        </references>
      </pivotArea>
    </format>
    <format dxfId="1666">
      <pivotArea dataOnly="0" labelOnly="1" outline="0" fieldPosition="0">
        <references count="2">
          <reference field="7" count="1" selected="0">
            <x v="73"/>
          </reference>
          <reference field="24" count="1">
            <x v="8"/>
          </reference>
        </references>
      </pivotArea>
    </format>
    <format dxfId="1665">
      <pivotArea dataOnly="0" labelOnly="1" outline="0" fieldPosition="0">
        <references count="2">
          <reference field="7" count="1" selected="0">
            <x v="75"/>
          </reference>
          <reference field="24" count="1">
            <x v="4"/>
          </reference>
        </references>
      </pivotArea>
    </format>
    <format dxfId="1664">
      <pivotArea dataOnly="0" labelOnly="1" outline="0" fieldPosition="0">
        <references count="2">
          <reference field="7" count="1" selected="0">
            <x v="76"/>
          </reference>
          <reference field="24" count="1">
            <x v="4"/>
          </reference>
        </references>
      </pivotArea>
    </format>
    <format dxfId="1663">
      <pivotArea dataOnly="0" labelOnly="1" outline="0" fieldPosition="0">
        <references count="2">
          <reference field="7" count="1" selected="0">
            <x v="77"/>
          </reference>
          <reference field="24" count="1">
            <x v="4"/>
          </reference>
        </references>
      </pivotArea>
    </format>
    <format dxfId="1662">
      <pivotArea dataOnly="0" labelOnly="1" outline="0" fieldPosition="0">
        <references count="2">
          <reference field="7" count="1" selected="0">
            <x v="78"/>
          </reference>
          <reference field="24" count="1">
            <x v="4"/>
          </reference>
        </references>
      </pivotArea>
    </format>
    <format dxfId="1661">
      <pivotArea dataOnly="0" labelOnly="1" outline="0" fieldPosition="0">
        <references count="2">
          <reference field="7" count="1" selected="0">
            <x v="79"/>
          </reference>
          <reference field="24" count="1">
            <x v="4"/>
          </reference>
        </references>
      </pivotArea>
    </format>
    <format dxfId="1660">
      <pivotArea dataOnly="0" labelOnly="1" outline="0" fieldPosition="0">
        <references count="2">
          <reference field="7" count="1" selected="0">
            <x v="80"/>
          </reference>
          <reference field="24" count="1">
            <x v="4"/>
          </reference>
        </references>
      </pivotArea>
    </format>
    <format dxfId="1659">
      <pivotArea dataOnly="0" labelOnly="1" outline="0" fieldPosition="0">
        <references count="2">
          <reference field="7" count="1" selected="0">
            <x v="81"/>
          </reference>
          <reference field="24" count="1">
            <x v="0"/>
          </reference>
        </references>
      </pivotArea>
    </format>
    <format dxfId="1658">
      <pivotArea dataOnly="0" labelOnly="1" outline="0" fieldPosition="0">
        <references count="2">
          <reference field="7" count="1" selected="0">
            <x v="82"/>
          </reference>
          <reference field="24" count="1">
            <x v="8"/>
          </reference>
        </references>
      </pivotArea>
    </format>
    <format dxfId="1657">
      <pivotArea dataOnly="0" labelOnly="1" outline="0" fieldPosition="0">
        <references count="2">
          <reference field="7" count="1" selected="0">
            <x v="83"/>
          </reference>
          <reference field="24" count="1">
            <x v="4"/>
          </reference>
        </references>
      </pivotArea>
    </format>
    <format dxfId="1656">
      <pivotArea dataOnly="0" labelOnly="1" outline="0" fieldPosition="0">
        <references count="2">
          <reference field="7" count="1" selected="0">
            <x v="84"/>
          </reference>
          <reference field="24" count="1">
            <x v="1"/>
          </reference>
        </references>
      </pivotArea>
    </format>
    <format dxfId="1655">
      <pivotArea dataOnly="0" labelOnly="1" outline="0" fieldPosition="0">
        <references count="2">
          <reference field="7" count="1" selected="0">
            <x v="85"/>
          </reference>
          <reference field="24" count="1">
            <x v="4"/>
          </reference>
        </references>
      </pivotArea>
    </format>
    <format dxfId="1654">
      <pivotArea dataOnly="0" labelOnly="1" outline="0" fieldPosition="0">
        <references count="2">
          <reference field="7" count="1" selected="0">
            <x v="86"/>
          </reference>
          <reference field="24" count="1">
            <x v="4"/>
          </reference>
        </references>
      </pivotArea>
    </format>
    <format dxfId="1653">
      <pivotArea dataOnly="0" labelOnly="1" outline="0" fieldPosition="0">
        <references count="2">
          <reference field="7" count="1" selected="0">
            <x v="87"/>
          </reference>
          <reference field="24" count="1">
            <x v="8"/>
          </reference>
        </references>
      </pivotArea>
    </format>
    <format dxfId="1652">
      <pivotArea dataOnly="0" labelOnly="1" outline="0" fieldPosition="0">
        <references count="2">
          <reference field="7" count="1" selected="0">
            <x v="88"/>
          </reference>
          <reference field="24" count="1">
            <x v="7"/>
          </reference>
        </references>
      </pivotArea>
    </format>
    <format dxfId="1651">
      <pivotArea dataOnly="0" labelOnly="1" outline="0" fieldPosition="0">
        <references count="2">
          <reference field="7" count="1" selected="0">
            <x v="89"/>
          </reference>
          <reference field="24" count="1">
            <x v="7"/>
          </reference>
        </references>
      </pivotArea>
    </format>
    <format dxfId="1650">
      <pivotArea dataOnly="0" labelOnly="1" outline="0" fieldPosition="0">
        <references count="2">
          <reference field="7" count="1" selected="0">
            <x v="90"/>
          </reference>
          <reference field="24" count="1">
            <x v="8"/>
          </reference>
        </references>
      </pivotArea>
    </format>
    <format dxfId="1649">
      <pivotArea dataOnly="0" labelOnly="1" outline="0" fieldPosition="0">
        <references count="2">
          <reference field="7" count="1" selected="0">
            <x v="91"/>
          </reference>
          <reference field="24" count="1">
            <x v="2"/>
          </reference>
        </references>
      </pivotArea>
    </format>
    <format dxfId="1648">
      <pivotArea dataOnly="0" labelOnly="1" outline="0" fieldPosition="0">
        <references count="2">
          <reference field="7" count="1" selected="0">
            <x v="92"/>
          </reference>
          <reference field="24" count="1">
            <x v="7"/>
          </reference>
        </references>
      </pivotArea>
    </format>
    <format dxfId="1647">
      <pivotArea dataOnly="0" labelOnly="1" outline="0" fieldPosition="0">
        <references count="2">
          <reference field="7" count="1" selected="0">
            <x v="93"/>
          </reference>
          <reference field="24" count="1">
            <x v="7"/>
          </reference>
        </references>
      </pivotArea>
    </format>
    <format dxfId="1646">
      <pivotArea dataOnly="0" labelOnly="1" outline="0" fieldPosition="0">
        <references count="2">
          <reference field="7" count="1" selected="0">
            <x v="94"/>
          </reference>
          <reference field="24" count="1">
            <x v="8"/>
          </reference>
        </references>
      </pivotArea>
    </format>
    <format dxfId="1645">
      <pivotArea dataOnly="0" labelOnly="1" outline="0" fieldPosition="0">
        <references count="2">
          <reference field="7" count="1" selected="0">
            <x v="95"/>
          </reference>
          <reference field="24" count="1">
            <x v="0"/>
          </reference>
        </references>
      </pivotArea>
    </format>
    <format dxfId="1644">
      <pivotArea dataOnly="0" labelOnly="1" outline="0" fieldPosition="0">
        <references count="2">
          <reference field="7" count="1" selected="0">
            <x v="96"/>
          </reference>
          <reference field="24" count="1">
            <x v="4"/>
          </reference>
        </references>
      </pivotArea>
    </format>
    <format dxfId="1643">
      <pivotArea dataOnly="0" labelOnly="1" outline="0" fieldPosition="0">
        <references count="2">
          <reference field="7" count="1" selected="0">
            <x v="97"/>
          </reference>
          <reference field="24" count="1">
            <x v="4"/>
          </reference>
        </references>
      </pivotArea>
    </format>
    <format dxfId="1642">
      <pivotArea dataOnly="0" labelOnly="1" outline="0" fieldPosition="0">
        <references count="2">
          <reference field="7" count="1" selected="0">
            <x v="98"/>
          </reference>
          <reference field="24" count="1">
            <x v="4"/>
          </reference>
        </references>
      </pivotArea>
    </format>
    <format dxfId="1641">
      <pivotArea dataOnly="0" labelOnly="1" outline="0" fieldPosition="0">
        <references count="2">
          <reference field="7" count="1" selected="0">
            <x v="99"/>
          </reference>
          <reference field="24" count="1">
            <x v="4"/>
          </reference>
        </references>
      </pivotArea>
    </format>
    <format dxfId="1640">
      <pivotArea dataOnly="0" labelOnly="1" outline="0" fieldPosition="0">
        <references count="2">
          <reference field="7" count="1" selected="0">
            <x v="100"/>
          </reference>
          <reference field="24" count="1">
            <x v="8"/>
          </reference>
        </references>
      </pivotArea>
    </format>
    <format dxfId="1639">
      <pivotArea dataOnly="0" labelOnly="1" outline="0" fieldPosition="0">
        <references count="2">
          <reference field="7" count="1" selected="0">
            <x v="101"/>
          </reference>
          <reference field="24" count="1">
            <x v="4"/>
          </reference>
        </references>
      </pivotArea>
    </format>
    <format dxfId="1638">
      <pivotArea dataOnly="0" labelOnly="1" outline="0" fieldPosition="0">
        <references count="2">
          <reference field="7" count="1" selected="0">
            <x v="102"/>
          </reference>
          <reference field="24" count="1">
            <x v="4"/>
          </reference>
        </references>
      </pivotArea>
    </format>
    <format dxfId="1637">
      <pivotArea dataOnly="0" labelOnly="1" outline="0" fieldPosition="0">
        <references count="2">
          <reference field="7" count="1" selected="0">
            <x v="103"/>
          </reference>
          <reference field="24" count="1">
            <x v="4"/>
          </reference>
        </references>
      </pivotArea>
    </format>
    <format dxfId="1636">
      <pivotArea dataOnly="0" labelOnly="1" outline="0" fieldPosition="0">
        <references count="2">
          <reference field="7" count="1" selected="0">
            <x v="104"/>
          </reference>
          <reference field="24" count="1">
            <x v="0"/>
          </reference>
        </references>
      </pivotArea>
    </format>
    <format dxfId="1635">
      <pivotArea dataOnly="0" labelOnly="1" outline="0" fieldPosition="0">
        <references count="2">
          <reference field="7" count="1" selected="0">
            <x v="105"/>
          </reference>
          <reference field="24" count="1">
            <x v="0"/>
          </reference>
        </references>
      </pivotArea>
    </format>
    <format dxfId="1634">
      <pivotArea dataOnly="0" labelOnly="1" outline="0" fieldPosition="0">
        <references count="2">
          <reference field="7" count="1" selected="0">
            <x v="106"/>
          </reference>
          <reference field="24" count="1">
            <x v="2"/>
          </reference>
        </references>
      </pivotArea>
    </format>
    <format dxfId="1633">
      <pivotArea dataOnly="0" labelOnly="1" outline="0" fieldPosition="0">
        <references count="2">
          <reference field="7" count="1" selected="0">
            <x v="107"/>
          </reference>
          <reference field="24" count="1">
            <x v="4"/>
          </reference>
        </references>
      </pivotArea>
    </format>
    <format dxfId="1632">
      <pivotArea dataOnly="0" labelOnly="1" outline="0" fieldPosition="0">
        <references count="2">
          <reference field="7" count="1" selected="0">
            <x v="108"/>
          </reference>
          <reference field="24" count="1">
            <x v="4"/>
          </reference>
        </references>
      </pivotArea>
    </format>
    <format dxfId="1631">
      <pivotArea dataOnly="0" labelOnly="1" outline="0" fieldPosition="0">
        <references count="2">
          <reference field="7" count="1" selected="0">
            <x v="109"/>
          </reference>
          <reference field="24" count="1">
            <x v="2"/>
          </reference>
        </references>
      </pivotArea>
    </format>
    <format dxfId="1630">
      <pivotArea dataOnly="0" labelOnly="1" outline="0" fieldPosition="0">
        <references count="2">
          <reference field="7" count="1" selected="0">
            <x v="110"/>
          </reference>
          <reference field="24" count="1">
            <x v="4"/>
          </reference>
        </references>
      </pivotArea>
    </format>
    <format dxfId="1629">
      <pivotArea dataOnly="0" labelOnly="1" outline="0" fieldPosition="0">
        <references count="2">
          <reference field="7" count="1" selected="0">
            <x v="111"/>
          </reference>
          <reference field="24" count="1">
            <x v="4"/>
          </reference>
        </references>
      </pivotArea>
    </format>
    <format dxfId="1628">
      <pivotArea dataOnly="0" labelOnly="1" outline="0" fieldPosition="0">
        <references count="2">
          <reference field="7" count="1" selected="0">
            <x v="112"/>
          </reference>
          <reference field="24" count="1">
            <x v="2"/>
          </reference>
        </references>
      </pivotArea>
    </format>
    <format dxfId="1627">
      <pivotArea dataOnly="0" labelOnly="1" outline="0" fieldPosition="0">
        <references count="2">
          <reference field="7" count="1" selected="0">
            <x v="113"/>
          </reference>
          <reference field="24" count="1">
            <x v="4"/>
          </reference>
        </references>
      </pivotArea>
    </format>
    <format dxfId="1626">
      <pivotArea dataOnly="0" labelOnly="1" outline="0" fieldPosition="0">
        <references count="2">
          <reference field="7" count="1" selected="0">
            <x v="114"/>
          </reference>
          <reference field="24" count="1">
            <x v="0"/>
          </reference>
        </references>
      </pivotArea>
    </format>
    <format dxfId="1625">
      <pivotArea dataOnly="0" labelOnly="1" outline="0" fieldPosition="0">
        <references count="2">
          <reference field="7" count="1" selected="0">
            <x v="115"/>
          </reference>
          <reference field="24" count="1">
            <x v="8"/>
          </reference>
        </references>
      </pivotArea>
    </format>
    <format dxfId="1624">
      <pivotArea dataOnly="0" labelOnly="1" outline="0" fieldPosition="0">
        <references count="2">
          <reference field="7" count="1" selected="0">
            <x v="116"/>
          </reference>
          <reference field="24" count="1">
            <x v="1"/>
          </reference>
        </references>
      </pivotArea>
    </format>
    <format dxfId="1623">
      <pivotArea dataOnly="0" labelOnly="1" outline="0" fieldPosition="0">
        <references count="2">
          <reference field="7" count="1" selected="0">
            <x v="117"/>
          </reference>
          <reference field="24" count="1">
            <x v="4"/>
          </reference>
        </references>
      </pivotArea>
    </format>
    <format dxfId="1622">
      <pivotArea dataOnly="0" labelOnly="1" outline="0" fieldPosition="0">
        <references count="2">
          <reference field="7" count="1" selected="0">
            <x v="118"/>
          </reference>
          <reference field="24" count="1">
            <x v="4"/>
          </reference>
        </references>
      </pivotArea>
    </format>
    <format dxfId="1621">
      <pivotArea dataOnly="0" labelOnly="1" outline="0" fieldPosition="0">
        <references count="2">
          <reference field="7" count="1" selected="0">
            <x v="119"/>
          </reference>
          <reference field="24" count="1">
            <x v="4"/>
          </reference>
        </references>
      </pivotArea>
    </format>
    <format dxfId="1620">
      <pivotArea dataOnly="0" labelOnly="1" outline="0" fieldPosition="0">
        <references count="2">
          <reference field="7" count="1" selected="0">
            <x v="120"/>
          </reference>
          <reference field="24" count="1">
            <x v="7"/>
          </reference>
        </references>
      </pivotArea>
    </format>
    <format dxfId="1619">
      <pivotArea dataOnly="0" labelOnly="1" outline="0" fieldPosition="0">
        <references count="2">
          <reference field="7" count="1" selected="0">
            <x v="121"/>
          </reference>
          <reference field="24" count="1">
            <x v="4"/>
          </reference>
        </references>
      </pivotArea>
    </format>
    <format dxfId="1618">
      <pivotArea dataOnly="0" labelOnly="1" outline="0" fieldPosition="0">
        <references count="2">
          <reference field="7" count="1" selected="0">
            <x v="122"/>
          </reference>
          <reference field="24" count="1">
            <x v="4"/>
          </reference>
        </references>
      </pivotArea>
    </format>
    <format dxfId="1617">
      <pivotArea dataOnly="0" labelOnly="1" outline="0" fieldPosition="0">
        <references count="2">
          <reference field="7" count="1" selected="0">
            <x v="123"/>
          </reference>
          <reference field="24" count="1">
            <x v="1"/>
          </reference>
        </references>
      </pivotArea>
    </format>
    <format dxfId="1616">
      <pivotArea dataOnly="0" labelOnly="1" outline="0" fieldPosition="0">
        <references count="2">
          <reference field="7" count="1" selected="0">
            <x v="124"/>
          </reference>
          <reference field="24" count="1">
            <x v="4"/>
          </reference>
        </references>
      </pivotArea>
    </format>
    <format dxfId="1615">
      <pivotArea dataOnly="0" labelOnly="1" outline="0" fieldPosition="0">
        <references count="2">
          <reference field="7" count="1" selected="0">
            <x v="125"/>
          </reference>
          <reference field="24" count="1">
            <x v="4"/>
          </reference>
        </references>
      </pivotArea>
    </format>
    <format dxfId="1614">
      <pivotArea dataOnly="0" labelOnly="1" outline="0" fieldPosition="0">
        <references count="2">
          <reference field="7" count="1" selected="0">
            <x v="126"/>
          </reference>
          <reference field="24" count="1">
            <x v="1"/>
          </reference>
        </references>
      </pivotArea>
    </format>
    <format dxfId="1613">
      <pivotArea dataOnly="0" labelOnly="1" outline="0" fieldPosition="0">
        <references count="2">
          <reference field="7" count="1" selected="0">
            <x v="127"/>
          </reference>
          <reference field="24" count="1">
            <x v="4"/>
          </reference>
        </references>
      </pivotArea>
    </format>
    <format dxfId="1612">
      <pivotArea dataOnly="0" labelOnly="1" outline="0" fieldPosition="0">
        <references count="2">
          <reference field="7" count="1" selected="0">
            <x v="128"/>
          </reference>
          <reference field="24" count="1">
            <x v="4"/>
          </reference>
        </references>
      </pivotArea>
    </format>
    <format dxfId="1611">
      <pivotArea dataOnly="0" labelOnly="1" outline="0" fieldPosition="0">
        <references count="2">
          <reference field="7" count="1" selected="0">
            <x v="129"/>
          </reference>
          <reference field="24" count="1">
            <x v="1"/>
          </reference>
        </references>
      </pivotArea>
    </format>
    <format dxfId="1610">
      <pivotArea dataOnly="0" labelOnly="1" outline="0" fieldPosition="0">
        <references count="2">
          <reference field="7" count="1" selected="0">
            <x v="130"/>
          </reference>
          <reference field="24" count="1">
            <x v="1"/>
          </reference>
        </references>
      </pivotArea>
    </format>
    <format dxfId="1609">
      <pivotArea dataOnly="0" labelOnly="1" outline="0" fieldPosition="0">
        <references count="2">
          <reference field="7" count="1" selected="0">
            <x v="131"/>
          </reference>
          <reference field="24" count="1">
            <x v="4"/>
          </reference>
        </references>
      </pivotArea>
    </format>
    <format dxfId="1608">
      <pivotArea dataOnly="0" labelOnly="1" outline="0" fieldPosition="0">
        <references count="2">
          <reference field="7" count="1" selected="0">
            <x v="132"/>
          </reference>
          <reference field="24" count="1">
            <x v="4"/>
          </reference>
        </references>
      </pivotArea>
    </format>
    <format dxfId="1607">
      <pivotArea dataOnly="0" labelOnly="1" outline="0" fieldPosition="0">
        <references count="2">
          <reference field="7" count="1" selected="0">
            <x v="133"/>
          </reference>
          <reference field="24" count="1">
            <x v="4"/>
          </reference>
        </references>
      </pivotArea>
    </format>
    <format dxfId="1606">
      <pivotArea outline="0" fieldPosition="0">
        <references count="2">
          <reference field="7" count="1" selected="0">
            <x v="126"/>
          </reference>
          <reference field="24" count="1" selected="0">
            <x v="1"/>
          </reference>
        </references>
      </pivotArea>
    </format>
    <format dxfId="1605">
      <pivotArea outline="0" fieldPosition="0">
        <references count="2">
          <reference field="7" count="8" selected="0">
            <x v="79"/>
            <x v="80"/>
            <x v="81"/>
            <x v="82"/>
            <x v="83"/>
            <x v="84"/>
            <x v="85"/>
            <x v="86"/>
          </reference>
          <reference field="24" count="4" selected="0">
            <x v="0"/>
            <x v="1"/>
            <x v="4"/>
            <x v="8"/>
          </reference>
        </references>
      </pivotArea>
    </format>
    <format dxfId="1604">
      <pivotArea field="7" type="button" dataOnly="0" labelOnly="1" outline="0" axis="axisRow" fieldPosition="0"/>
    </format>
    <format dxfId="1603">
      <pivotArea field="24" type="button" dataOnly="0" labelOnly="1" outline="0" axis="axisRow" fieldPosition="1"/>
    </format>
    <format dxfId="1602">
      <pivotArea dataOnly="0" labelOnly="1" outline="0" fieldPosition="0">
        <references count="1">
          <reference field="4294967294" count="1">
            <x v="0"/>
          </reference>
        </references>
      </pivotArea>
    </format>
    <format dxfId="1601">
      <pivotArea dataOnly="0" labelOnly="1" outline="0" fieldPosition="0">
        <references count="2">
          <reference field="7" count="1" selected="0">
            <x v="2"/>
          </reference>
          <reference field="24" count="1">
            <x v="1"/>
          </reference>
        </references>
      </pivotArea>
    </format>
    <format dxfId="1600">
      <pivotArea dataOnly="0" labelOnly="1" outline="0" fieldPosition="0">
        <references count="2">
          <reference field="7" count="1" selected="0">
            <x v="16"/>
          </reference>
          <reference field="24" count="1">
            <x v="2"/>
          </reference>
        </references>
      </pivotArea>
    </format>
    <format dxfId="1599">
      <pivotArea dataOnly="0" labelOnly="1" outline="0" fieldPosition="0">
        <references count="2">
          <reference field="7" count="1" selected="0">
            <x v="20"/>
          </reference>
          <reference field="24" count="1">
            <x v="1"/>
          </reference>
        </references>
      </pivotArea>
    </format>
    <format dxfId="1598">
      <pivotArea dataOnly="0" labelOnly="1" outline="0" fieldPosition="0">
        <references count="2">
          <reference field="7" count="1" selected="0">
            <x v="27"/>
          </reference>
          <reference field="24" count="1">
            <x v="2"/>
          </reference>
        </references>
      </pivotArea>
    </format>
    <format dxfId="1597">
      <pivotArea dataOnly="0" labelOnly="1" outline="0" fieldPosition="0">
        <references count="2">
          <reference field="7" count="1" selected="0">
            <x v="30"/>
          </reference>
          <reference field="24" count="1">
            <x v="2"/>
          </reference>
        </references>
      </pivotArea>
    </format>
    <format dxfId="1596">
      <pivotArea dataOnly="0" labelOnly="1" outline="0" fieldPosition="0">
        <references count="2">
          <reference field="7" count="1" selected="0">
            <x v="36"/>
          </reference>
          <reference field="24" count="1">
            <x v="1"/>
          </reference>
        </references>
      </pivotArea>
    </format>
    <format dxfId="1595">
      <pivotArea dataOnly="0" labelOnly="1" outline="0" fieldPosition="0">
        <references count="2">
          <reference field="7" count="1" selected="0">
            <x v="43"/>
          </reference>
          <reference field="24" count="1">
            <x v="1"/>
          </reference>
        </references>
      </pivotArea>
    </format>
    <format dxfId="1594">
      <pivotArea dataOnly="0" labelOnly="1" outline="0" fieldPosition="0">
        <references count="2">
          <reference field="7" count="1" selected="0">
            <x v="44"/>
          </reference>
          <reference field="24" count="1">
            <x v="1"/>
          </reference>
        </references>
      </pivotArea>
    </format>
    <format dxfId="1593">
      <pivotArea dataOnly="0" labelOnly="1" outline="0" fieldPosition="0">
        <references count="2">
          <reference field="7" count="1" selected="0">
            <x v="46"/>
          </reference>
          <reference field="24" count="1">
            <x v="2"/>
          </reference>
        </references>
      </pivotArea>
    </format>
    <format dxfId="1592">
      <pivotArea dataOnly="0" labelOnly="1" outline="0" fieldPosition="0">
        <references count="2">
          <reference field="7" count="1" selected="0">
            <x v="47"/>
          </reference>
          <reference field="24" count="1">
            <x v="1"/>
          </reference>
        </references>
      </pivotArea>
    </format>
    <format dxfId="1591">
      <pivotArea dataOnly="0" labelOnly="1" outline="0" fieldPosition="0">
        <references count="2">
          <reference field="7" count="1" selected="0">
            <x v="62"/>
          </reference>
          <reference field="24" count="1">
            <x v="2"/>
          </reference>
        </references>
      </pivotArea>
    </format>
    <format dxfId="1590">
      <pivotArea dataOnly="0" labelOnly="1" outline="0" fieldPosition="0">
        <references count="2">
          <reference field="7" count="1" selected="0">
            <x v="68"/>
          </reference>
          <reference field="24" count="1">
            <x v="2"/>
          </reference>
        </references>
      </pivotArea>
    </format>
    <format dxfId="1589">
      <pivotArea dataOnly="0" labelOnly="1" outline="0" fieldPosition="0">
        <references count="2">
          <reference field="7" count="1" selected="0">
            <x v="73"/>
          </reference>
          <reference field="24" count="1">
            <x v="1"/>
          </reference>
        </references>
      </pivotArea>
    </format>
    <format dxfId="1588">
      <pivotArea dataOnly="0" labelOnly="1" outline="0" fieldPosition="0">
        <references count="2">
          <reference field="7" count="1" selected="0">
            <x v="75"/>
          </reference>
          <reference field="24" count="1">
            <x v="2"/>
          </reference>
        </references>
      </pivotArea>
    </format>
    <format dxfId="1587">
      <pivotArea dataOnly="0" labelOnly="1" outline="0" fieldPosition="0">
        <references count="2">
          <reference field="7" count="1" selected="0">
            <x v="76"/>
          </reference>
          <reference field="24" count="1">
            <x v="2"/>
          </reference>
        </references>
      </pivotArea>
    </format>
    <format dxfId="1586">
      <pivotArea dataOnly="0" labelOnly="1" outline="0" fieldPosition="0">
        <references count="2">
          <reference field="7" count="1" selected="0">
            <x v="77"/>
          </reference>
          <reference field="24" count="1">
            <x v="2"/>
          </reference>
        </references>
      </pivotArea>
    </format>
    <format dxfId="1585">
      <pivotArea dataOnly="0" labelOnly="1" outline="0" fieldPosition="0">
        <references count="2">
          <reference field="7" count="1" selected="0">
            <x v="78"/>
          </reference>
          <reference field="24" count="1">
            <x v="2"/>
          </reference>
        </references>
      </pivotArea>
    </format>
    <format dxfId="1584">
      <pivotArea dataOnly="0" labelOnly="1" outline="0" fieldPosition="0">
        <references count="2">
          <reference field="7" count="1" selected="0">
            <x v="79"/>
          </reference>
          <reference field="24" count="1">
            <x v="2"/>
          </reference>
        </references>
      </pivotArea>
    </format>
    <format dxfId="1583">
      <pivotArea dataOnly="0" labelOnly="1" outline="0" fieldPosition="0">
        <references count="2">
          <reference field="7" count="1" selected="0">
            <x v="80"/>
          </reference>
          <reference field="24" count="1">
            <x v="2"/>
          </reference>
        </references>
      </pivotArea>
    </format>
    <format dxfId="1582">
      <pivotArea dataOnly="0" labelOnly="1" outline="0" fieldPosition="0">
        <references count="2">
          <reference field="7" count="1" selected="0">
            <x v="81"/>
          </reference>
          <reference field="24" count="1">
            <x v="1"/>
          </reference>
        </references>
      </pivotArea>
    </format>
    <format dxfId="1581">
      <pivotArea dataOnly="0" labelOnly="1" outline="0" fieldPosition="0">
        <references count="2">
          <reference field="7" count="1" selected="0">
            <x v="82"/>
          </reference>
          <reference field="24" count="1">
            <x v="1"/>
          </reference>
        </references>
      </pivotArea>
    </format>
    <format dxfId="1580">
      <pivotArea dataOnly="0" labelOnly="1" outline="0" fieldPosition="0">
        <references count="2">
          <reference field="7" count="1" selected="0">
            <x v="83"/>
          </reference>
          <reference field="24" count="1">
            <x v="1"/>
          </reference>
        </references>
      </pivotArea>
    </format>
    <format dxfId="1579">
      <pivotArea dataOnly="0" labelOnly="1" outline="0" fieldPosition="0">
        <references count="2">
          <reference field="7" count="1" selected="0">
            <x v="84"/>
          </reference>
          <reference field="24" count="1">
            <x v="1"/>
          </reference>
        </references>
      </pivotArea>
    </format>
    <format dxfId="1578">
      <pivotArea dataOnly="0" labelOnly="1" outline="0" fieldPosition="0">
        <references count="2">
          <reference field="7" count="1" selected="0">
            <x v="85"/>
          </reference>
          <reference field="24" count="1">
            <x v="2"/>
          </reference>
        </references>
      </pivotArea>
    </format>
    <format dxfId="1577">
      <pivotArea dataOnly="0" labelOnly="1" outline="0" fieldPosition="0">
        <references count="2">
          <reference field="7" count="1" selected="0">
            <x v="86"/>
          </reference>
          <reference field="24" count="1">
            <x v="2"/>
          </reference>
        </references>
      </pivotArea>
    </format>
    <format dxfId="1576">
      <pivotArea dataOnly="0" labelOnly="1" outline="0" fieldPosition="0">
        <references count="2">
          <reference field="7" count="1" selected="0">
            <x v="87"/>
          </reference>
          <reference field="24" count="1">
            <x v="1"/>
          </reference>
        </references>
      </pivotArea>
    </format>
    <format dxfId="1575">
      <pivotArea dataOnly="0" labelOnly="1" outline="0" fieldPosition="0">
        <references count="2">
          <reference field="7" count="1" selected="0">
            <x v="88"/>
          </reference>
          <reference field="24" count="1">
            <x v="1"/>
          </reference>
        </references>
      </pivotArea>
    </format>
    <format dxfId="1574">
      <pivotArea dataOnly="0" labelOnly="1" outline="0" fieldPosition="0">
        <references count="2">
          <reference field="7" count="1" selected="0">
            <x v="89"/>
          </reference>
          <reference field="24" count="1">
            <x v="1"/>
          </reference>
        </references>
      </pivotArea>
    </format>
    <format dxfId="1573">
      <pivotArea dataOnly="0" labelOnly="1" outline="0" fieldPosition="0">
        <references count="2">
          <reference field="7" count="1" selected="0">
            <x v="90"/>
          </reference>
          <reference field="24" count="1">
            <x v="1"/>
          </reference>
        </references>
      </pivotArea>
    </format>
    <format dxfId="1572">
      <pivotArea dataOnly="0" labelOnly="1" outline="0" fieldPosition="0">
        <references count="2">
          <reference field="7" count="1" selected="0">
            <x v="91"/>
          </reference>
          <reference field="24" count="1">
            <x v="1"/>
          </reference>
        </references>
      </pivotArea>
    </format>
    <format dxfId="1571">
      <pivotArea dataOnly="0" labelOnly="1" outline="0" fieldPosition="0">
        <references count="2">
          <reference field="7" count="1" selected="0">
            <x v="92"/>
          </reference>
          <reference field="24" count="1">
            <x v="1"/>
          </reference>
        </references>
      </pivotArea>
    </format>
    <format dxfId="1570">
      <pivotArea dataOnly="0" labelOnly="1" outline="0" fieldPosition="0">
        <references count="2">
          <reference field="7" count="1" selected="0">
            <x v="93"/>
          </reference>
          <reference field="24" count="1">
            <x v="1"/>
          </reference>
        </references>
      </pivotArea>
    </format>
    <format dxfId="1569">
      <pivotArea dataOnly="0" labelOnly="1" outline="0" fieldPosition="0">
        <references count="2">
          <reference field="7" count="1" selected="0">
            <x v="94"/>
          </reference>
          <reference field="24" count="1">
            <x v="1"/>
          </reference>
        </references>
      </pivotArea>
    </format>
    <format dxfId="1568">
      <pivotArea dataOnly="0" labelOnly="1" outline="0" fieldPosition="0">
        <references count="2">
          <reference field="7" count="1" selected="0">
            <x v="95"/>
          </reference>
          <reference field="24" count="1">
            <x v="1"/>
          </reference>
        </references>
      </pivotArea>
    </format>
    <format dxfId="1567">
      <pivotArea dataOnly="0" labelOnly="1" outline="0" fieldPosition="0">
        <references count="2">
          <reference field="7" count="1" selected="0">
            <x v="96"/>
          </reference>
          <reference field="24" count="1">
            <x v="2"/>
          </reference>
        </references>
      </pivotArea>
    </format>
    <format dxfId="1566">
      <pivotArea dataOnly="0" labelOnly="1" outline="0" fieldPosition="0">
        <references count="2">
          <reference field="7" count="1" selected="0">
            <x v="97"/>
          </reference>
          <reference field="24" count="1">
            <x v="2"/>
          </reference>
        </references>
      </pivotArea>
    </format>
    <format dxfId="1565">
      <pivotArea dataOnly="0" labelOnly="1" outline="0" fieldPosition="0">
        <references count="2">
          <reference field="7" count="1" selected="0">
            <x v="98"/>
          </reference>
          <reference field="24" count="1">
            <x v="0"/>
          </reference>
        </references>
      </pivotArea>
    </format>
    <format dxfId="1564">
      <pivotArea dataOnly="0" labelOnly="1" outline="0" fieldPosition="0">
        <references count="2">
          <reference field="7" count="1" selected="0">
            <x v="99"/>
          </reference>
          <reference field="24" count="1">
            <x v="1"/>
          </reference>
        </references>
      </pivotArea>
    </format>
    <format dxfId="1563">
      <pivotArea dataOnly="0" labelOnly="1" outline="0" fieldPosition="0">
        <references count="2">
          <reference field="7" count="1" selected="0">
            <x v="100"/>
          </reference>
          <reference field="24" count="1">
            <x v="1"/>
          </reference>
        </references>
      </pivotArea>
    </format>
    <format dxfId="1562">
      <pivotArea dataOnly="0" labelOnly="1" outline="0" fieldPosition="0">
        <references count="2">
          <reference field="7" count="1" selected="0">
            <x v="101"/>
          </reference>
          <reference field="24" count="1">
            <x v="2"/>
          </reference>
        </references>
      </pivotArea>
    </format>
    <format dxfId="1561">
      <pivotArea dataOnly="0" labelOnly="1" outline="0" fieldPosition="0">
        <references count="2">
          <reference field="7" count="1" selected="0">
            <x v="102"/>
          </reference>
          <reference field="24" count="1">
            <x v="2"/>
          </reference>
        </references>
      </pivotArea>
    </format>
    <format dxfId="1560">
      <pivotArea dataOnly="0" labelOnly="1" outline="0" fieldPosition="0">
        <references count="2">
          <reference field="7" count="1" selected="0">
            <x v="103"/>
          </reference>
          <reference field="24" count="1">
            <x v="2"/>
          </reference>
        </references>
      </pivotArea>
    </format>
    <format dxfId="1559">
      <pivotArea dataOnly="0" labelOnly="1" outline="0" fieldPosition="0">
        <references count="2">
          <reference field="7" count="1" selected="0">
            <x v="104"/>
          </reference>
          <reference field="24" count="1">
            <x v="2"/>
          </reference>
        </references>
      </pivotArea>
    </format>
    <format dxfId="1558">
      <pivotArea dataOnly="0" labelOnly="1" outline="0" fieldPosition="0">
        <references count="2">
          <reference field="7" count="1" selected="0">
            <x v="105"/>
          </reference>
          <reference field="24" count="1">
            <x v="2"/>
          </reference>
        </references>
      </pivotArea>
    </format>
    <format dxfId="1557">
      <pivotArea dataOnly="0" labelOnly="1" outline="0" fieldPosition="0">
        <references count="2">
          <reference field="7" count="1" selected="0">
            <x v="106"/>
          </reference>
          <reference field="24" count="1">
            <x v="1"/>
          </reference>
        </references>
      </pivotArea>
    </format>
    <format dxfId="1556">
      <pivotArea dataOnly="0" labelOnly="1" outline="0" fieldPosition="0">
        <references count="2">
          <reference field="7" count="1" selected="0">
            <x v="107"/>
          </reference>
          <reference field="24" count="1">
            <x v="2"/>
          </reference>
        </references>
      </pivotArea>
    </format>
    <format dxfId="1555">
      <pivotArea dataOnly="0" labelOnly="1" outline="0" fieldPosition="0">
        <references count="2">
          <reference field="7" count="1" selected="0">
            <x v="108"/>
          </reference>
          <reference field="24" count="1">
            <x v="1"/>
          </reference>
        </references>
      </pivotArea>
    </format>
    <format dxfId="1554">
      <pivotArea dataOnly="0" labelOnly="1" outline="0" fieldPosition="0">
        <references count="2">
          <reference field="7" count="1" selected="0">
            <x v="109"/>
          </reference>
          <reference field="24" count="1">
            <x v="1"/>
          </reference>
        </references>
      </pivotArea>
    </format>
    <format dxfId="1553">
      <pivotArea dataOnly="0" labelOnly="1" outline="0" fieldPosition="0">
        <references count="2">
          <reference field="7" count="1" selected="0">
            <x v="110"/>
          </reference>
          <reference field="24" count="1">
            <x v="1"/>
          </reference>
        </references>
      </pivotArea>
    </format>
    <format dxfId="1552">
      <pivotArea dataOnly="0" labelOnly="1" outline="0" fieldPosition="0">
        <references count="2">
          <reference field="7" count="1" selected="0">
            <x v="111"/>
          </reference>
          <reference field="24" count="1">
            <x v="2"/>
          </reference>
        </references>
      </pivotArea>
    </format>
    <format dxfId="1551">
      <pivotArea dataOnly="0" labelOnly="1" outline="0" fieldPosition="0">
        <references count="2">
          <reference field="7" count="1" selected="0">
            <x v="112"/>
          </reference>
          <reference field="24" count="1">
            <x v="1"/>
          </reference>
        </references>
      </pivotArea>
    </format>
    <format dxfId="1550">
      <pivotArea dataOnly="0" labelOnly="1" outline="0" fieldPosition="0">
        <references count="2">
          <reference field="7" count="1" selected="0">
            <x v="113"/>
          </reference>
          <reference field="24" count="1">
            <x v="2"/>
          </reference>
        </references>
      </pivotArea>
    </format>
    <format dxfId="1549">
      <pivotArea dataOnly="0" labelOnly="1" outline="0" fieldPosition="0">
        <references count="2">
          <reference field="7" count="1" selected="0">
            <x v="114"/>
          </reference>
          <reference field="24" count="1">
            <x v="2"/>
          </reference>
        </references>
      </pivotArea>
    </format>
    <format dxfId="1548">
      <pivotArea dataOnly="0" labelOnly="1" outline="0" fieldPosition="0">
        <references count="2">
          <reference field="7" count="1" selected="0">
            <x v="115"/>
          </reference>
          <reference field="24" count="1">
            <x v="1"/>
          </reference>
        </references>
      </pivotArea>
    </format>
    <format dxfId="1547">
      <pivotArea dataOnly="0" labelOnly="1" outline="0" fieldPosition="0">
        <references count="2">
          <reference field="7" count="1" selected="0">
            <x v="116"/>
          </reference>
          <reference field="24" count="1">
            <x v="1"/>
          </reference>
        </references>
      </pivotArea>
    </format>
    <format dxfId="1546">
      <pivotArea dataOnly="0" labelOnly="1" outline="0" fieldPosition="0">
        <references count="2">
          <reference field="7" count="1" selected="0">
            <x v="117"/>
          </reference>
          <reference field="24" count="1">
            <x v="2"/>
          </reference>
        </references>
      </pivotArea>
    </format>
    <format dxfId="1545">
      <pivotArea dataOnly="0" labelOnly="1" outline="0" fieldPosition="0">
        <references count="2">
          <reference field="7" count="1" selected="0">
            <x v="118"/>
          </reference>
          <reference field="24" count="1">
            <x v="1"/>
          </reference>
        </references>
      </pivotArea>
    </format>
    <format dxfId="1544">
      <pivotArea dataOnly="0" labelOnly="1" outline="0" fieldPosition="0">
        <references count="2">
          <reference field="7" count="1" selected="0">
            <x v="119"/>
          </reference>
          <reference field="24" count="1">
            <x v="2"/>
          </reference>
        </references>
      </pivotArea>
    </format>
    <format dxfId="1543">
      <pivotArea dataOnly="0" labelOnly="1" outline="0" fieldPosition="0">
        <references count="2">
          <reference field="7" count="1" selected="0">
            <x v="120"/>
          </reference>
          <reference field="24" count="1">
            <x v="1"/>
          </reference>
        </references>
      </pivotArea>
    </format>
    <format dxfId="1542">
      <pivotArea dataOnly="0" labelOnly="1" outline="0" fieldPosition="0">
        <references count="2">
          <reference field="7" count="1" selected="0">
            <x v="121"/>
          </reference>
          <reference field="24" count="1">
            <x v="1"/>
          </reference>
        </references>
      </pivotArea>
    </format>
    <format dxfId="1541">
      <pivotArea dataOnly="0" labelOnly="1" outline="0" fieldPosition="0">
        <references count="2">
          <reference field="7" count="1" selected="0">
            <x v="122"/>
          </reference>
          <reference field="24" count="1">
            <x v="1"/>
          </reference>
        </references>
      </pivotArea>
    </format>
    <format dxfId="1540">
      <pivotArea dataOnly="0" labelOnly="1" outline="0" fieldPosition="0">
        <references count="2">
          <reference field="7" count="1" selected="0">
            <x v="123"/>
          </reference>
          <reference field="24" count="1">
            <x v="1"/>
          </reference>
        </references>
      </pivotArea>
    </format>
    <format dxfId="1539">
      <pivotArea dataOnly="0" labelOnly="1" outline="0" fieldPosition="0">
        <references count="2">
          <reference field="7" count="1" selected="0">
            <x v="124"/>
          </reference>
          <reference field="24" count="1">
            <x v="4"/>
          </reference>
        </references>
      </pivotArea>
    </format>
    <format dxfId="1538">
      <pivotArea dataOnly="0" labelOnly="1" outline="0" fieldPosition="0">
        <references count="2">
          <reference field="7" count="1" selected="0">
            <x v="125"/>
          </reference>
          <reference field="24" count="1">
            <x v="2"/>
          </reference>
        </references>
      </pivotArea>
    </format>
    <format dxfId="1537">
      <pivotArea dataOnly="0" labelOnly="1" outline="0" fieldPosition="0">
        <references count="2">
          <reference field="7" count="1" selected="0">
            <x v="126"/>
          </reference>
          <reference field="24" count="1">
            <x v="1"/>
          </reference>
        </references>
      </pivotArea>
    </format>
    <format dxfId="1536">
      <pivotArea dataOnly="0" labelOnly="1" outline="0" fieldPosition="0">
        <references count="2">
          <reference field="7" count="1" selected="0">
            <x v="127"/>
          </reference>
          <reference field="24" count="1">
            <x v="0"/>
          </reference>
        </references>
      </pivotArea>
    </format>
    <format dxfId="1535">
      <pivotArea dataOnly="0" labelOnly="1" outline="0" fieldPosition="0">
        <references count="2">
          <reference field="7" count="1" selected="0">
            <x v="128"/>
          </reference>
          <reference field="24" count="1">
            <x v="1"/>
          </reference>
        </references>
      </pivotArea>
    </format>
    <format dxfId="1534">
      <pivotArea dataOnly="0" labelOnly="1" outline="0" fieldPosition="0">
        <references count="2">
          <reference field="7" count="1" selected="0">
            <x v="129"/>
          </reference>
          <reference field="24" count="1">
            <x v="1"/>
          </reference>
        </references>
      </pivotArea>
    </format>
    <format dxfId="1533">
      <pivotArea dataOnly="0" labelOnly="1" outline="0" fieldPosition="0">
        <references count="2">
          <reference field="7" count="1" selected="0">
            <x v="130"/>
          </reference>
          <reference field="24" count="1">
            <x v="1"/>
          </reference>
        </references>
      </pivotArea>
    </format>
    <format dxfId="1532">
      <pivotArea dataOnly="0" labelOnly="1" outline="0" fieldPosition="0">
        <references count="2">
          <reference field="7" count="1" selected="0">
            <x v="131"/>
          </reference>
          <reference field="24" count="1">
            <x v="2"/>
          </reference>
        </references>
      </pivotArea>
    </format>
    <format dxfId="1531">
      <pivotArea dataOnly="0" labelOnly="1" outline="0" fieldPosition="0">
        <references count="2">
          <reference field="7" count="1" selected="0">
            <x v="132"/>
          </reference>
          <reference field="24" count="1">
            <x v="2"/>
          </reference>
        </references>
      </pivotArea>
    </format>
    <format dxfId="1530">
      <pivotArea dataOnly="0" labelOnly="1" outline="0" fieldPosition="0">
        <references count="2">
          <reference field="7" count="1" selected="0">
            <x v="133"/>
          </reference>
          <reference field="24" count="1">
            <x v="2"/>
          </reference>
        </references>
      </pivotArea>
    </format>
    <format dxfId="1529">
      <pivotArea dataOnly="0" labelOnly="1" outline="0" fieldPosition="0">
        <references count="2">
          <reference field="7" count="1" selected="0">
            <x v="2"/>
          </reference>
          <reference field="24" count="1">
            <x v="1"/>
          </reference>
        </references>
      </pivotArea>
    </format>
    <format dxfId="1528">
      <pivotArea dataOnly="0" labelOnly="1" outline="0" fieldPosition="0">
        <references count="2">
          <reference field="7" count="1" selected="0">
            <x v="16"/>
          </reference>
          <reference field="24" count="1">
            <x v="2"/>
          </reference>
        </references>
      </pivotArea>
    </format>
    <format dxfId="1527">
      <pivotArea dataOnly="0" labelOnly="1" outline="0" fieldPosition="0">
        <references count="2">
          <reference field="7" count="1" selected="0">
            <x v="20"/>
          </reference>
          <reference field="24" count="1">
            <x v="1"/>
          </reference>
        </references>
      </pivotArea>
    </format>
    <format dxfId="1526">
      <pivotArea dataOnly="0" labelOnly="1" outline="0" fieldPosition="0">
        <references count="2">
          <reference field="7" count="1" selected="0">
            <x v="27"/>
          </reference>
          <reference field="24" count="1">
            <x v="2"/>
          </reference>
        </references>
      </pivotArea>
    </format>
    <format dxfId="1525">
      <pivotArea dataOnly="0" labelOnly="1" outline="0" fieldPosition="0">
        <references count="2">
          <reference field="7" count="1" selected="0">
            <x v="30"/>
          </reference>
          <reference field="24" count="1">
            <x v="2"/>
          </reference>
        </references>
      </pivotArea>
    </format>
    <format dxfId="1524">
      <pivotArea dataOnly="0" labelOnly="1" outline="0" fieldPosition="0">
        <references count="2">
          <reference field="7" count="1" selected="0">
            <x v="36"/>
          </reference>
          <reference field="24" count="1">
            <x v="1"/>
          </reference>
        </references>
      </pivotArea>
    </format>
    <format dxfId="1523">
      <pivotArea dataOnly="0" labelOnly="1" outline="0" fieldPosition="0">
        <references count="2">
          <reference field="7" count="1" selected="0">
            <x v="43"/>
          </reference>
          <reference field="24" count="1">
            <x v="1"/>
          </reference>
        </references>
      </pivotArea>
    </format>
    <format dxfId="1522">
      <pivotArea dataOnly="0" labelOnly="1" outline="0" fieldPosition="0">
        <references count="2">
          <reference field="7" count="1" selected="0">
            <x v="44"/>
          </reference>
          <reference field="24" count="1">
            <x v="1"/>
          </reference>
        </references>
      </pivotArea>
    </format>
    <format dxfId="1521">
      <pivotArea dataOnly="0" labelOnly="1" outline="0" fieldPosition="0">
        <references count="2">
          <reference field="7" count="1" selected="0">
            <x v="46"/>
          </reference>
          <reference field="24" count="1">
            <x v="2"/>
          </reference>
        </references>
      </pivotArea>
    </format>
    <format dxfId="1520">
      <pivotArea dataOnly="0" labelOnly="1" outline="0" fieldPosition="0">
        <references count="2">
          <reference field="7" count="1" selected="0">
            <x v="47"/>
          </reference>
          <reference field="24" count="1">
            <x v="1"/>
          </reference>
        </references>
      </pivotArea>
    </format>
    <format dxfId="1519">
      <pivotArea dataOnly="0" labelOnly="1" outline="0" fieldPosition="0">
        <references count="2">
          <reference field="7" count="1" selected="0">
            <x v="62"/>
          </reference>
          <reference field="24" count="1">
            <x v="2"/>
          </reference>
        </references>
      </pivotArea>
    </format>
    <format dxfId="1518">
      <pivotArea dataOnly="0" labelOnly="1" outline="0" fieldPosition="0">
        <references count="2">
          <reference field="7" count="1" selected="0">
            <x v="68"/>
          </reference>
          <reference field="24" count="1">
            <x v="2"/>
          </reference>
        </references>
      </pivotArea>
    </format>
    <format dxfId="1517">
      <pivotArea dataOnly="0" labelOnly="1" outline="0" fieldPosition="0">
        <references count="2">
          <reference field="7" count="1" selected="0">
            <x v="73"/>
          </reference>
          <reference field="24" count="1">
            <x v="1"/>
          </reference>
        </references>
      </pivotArea>
    </format>
    <format dxfId="1516">
      <pivotArea dataOnly="0" labelOnly="1" outline="0" fieldPosition="0">
        <references count="2">
          <reference field="7" count="1" selected="0">
            <x v="75"/>
          </reference>
          <reference field="24" count="1">
            <x v="2"/>
          </reference>
        </references>
      </pivotArea>
    </format>
    <format dxfId="1515">
      <pivotArea dataOnly="0" labelOnly="1" outline="0" fieldPosition="0">
        <references count="2">
          <reference field="7" count="1" selected="0">
            <x v="76"/>
          </reference>
          <reference field="24" count="1">
            <x v="2"/>
          </reference>
        </references>
      </pivotArea>
    </format>
    <format dxfId="1514">
      <pivotArea dataOnly="0" labelOnly="1" outline="0" fieldPosition="0">
        <references count="2">
          <reference field="7" count="1" selected="0">
            <x v="77"/>
          </reference>
          <reference field="24" count="1">
            <x v="2"/>
          </reference>
        </references>
      </pivotArea>
    </format>
    <format dxfId="1513">
      <pivotArea dataOnly="0" labelOnly="1" outline="0" fieldPosition="0">
        <references count="2">
          <reference field="7" count="1" selected="0">
            <x v="78"/>
          </reference>
          <reference field="24" count="1">
            <x v="2"/>
          </reference>
        </references>
      </pivotArea>
    </format>
    <format dxfId="1512">
      <pivotArea dataOnly="0" labelOnly="1" outline="0" fieldPosition="0">
        <references count="2">
          <reference field="7" count="1" selected="0">
            <x v="79"/>
          </reference>
          <reference field="24" count="1">
            <x v="2"/>
          </reference>
        </references>
      </pivotArea>
    </format>
    <format dxfId="1511">
      <pivotArea dataOnly="0" labelOnly="1" outline="0" fieldPosition="0">
        <references count="2">
          <reference field="7" count="1" selected="0">
            <x v="80"/>
          </reference>
          <reference field="24" count="1">
            <x v="2"/>
          </reference>
        </references>
      </pivotArea>
    </format>
    <format dxfId="1510">
      <pivotArea dataOnly="0" labelOnly="1" outline="0" fieldPosition="0">
        <references count="2">
          <reference field="7" count="1" selected="0">
            <x v="81"/>
          </reference>
          <reference field="24" count="1">
            <x v="1"/>
          </reference>
        </references>
      </pivotArea>
    </format>
    <format dxfId="1509">
      <pivotArea dataOnly="0" labelOnly="1" outline="0" fieldPosition="0">
        <references count="2">
          <reference field="7" count="1" selected="0">
            <x v="82"/>
          </reference>
          <reference field="24" count="1">
            <x v="1"/>
          </reference>
        </references>
      </pivotArea>
    </format>
    <format dxfId="1508">
      <pivotArea dataOnly="0" labelOnly="1" outline="0" fieldPosition="0">
        <references count="2">
          <reference field="7" count="1" selected="0">
            <x v="83"/>
          </reference>
          <reference field="24" count="1">
            <x v="1"/>
          </reference>
        </references>
      </pivotArea>
    </format>
    <format dxfId="1507">
      <pivotArea dataOnly="0" labelOnly="1" outline="0" fieldPosition="0">
        <references count="2">
          <reference field="7" count="1" selected="0">
            <x v="84"/>
          </reference>
          <reference field="24" count="1">
            <x v="1"/>
          </reference>
        </references>
      </pivotArea>
    </format>
    <format dxfId="1506">
      <pivotArea dataOnly="0" labelOnly="1" outline="0" fieldPosition="0">
        <references count="2">
          <reference field="7" count="1" selected="0">
            <x v="85"/>
          </reference>
          <reference field="24" count="1">
            <x v="2"/>
          </reference>
        </references>
      </pivotArea>
    </format>
    <format dxfId="1505">
      <pivotArea dataOnly="0" labelOnly="1" outline="0" fieldPosition="0">
        <references count="2">
          <reference field="7" count="1" selected="0">
            <x v="86"/>
          </reference>
          <reference field="24" count="1">
            <x v="2"/>
          </reference>
        </references>
      </pivotArea>
    </format>
    <format dxfId="1504">
      <pivotArea dataOnly="0" labelOnly="1" outline="0" fieldPosition="0">
        <references count="2">
          <reference field="7" count="1" selected="0">
            <x v="87"/>
          </reference>
          <reference field="24" count="1">
            <x v="1"/>
          </reference>
        </references>
      </pivotArea>
    </format>
    <format dxfId="1503">
      <pivotArea dataOnly="0" labelOnly="1" outline="0" fieldPosition="0">
        <references count="2">
          <reference field="7" count="1" selected="0">
            <x v="88"/>
          </reference>
          <reference field="24" count="1">
            <x v="1"/>
          </reference>
        </references>
      </pivotArea>
    </format>
    <format dxfId="1502">
      <pivotArea dataOnly="0" labelOnly="1" outline="0" fieldPosition="0">
        <references count="2">
          <reference field="7" count="1" selected="0">
            <x v="89"/>
          </reference>
          <reference field="24" count="1">
            <x v="1"/>
          </reference>
        </references>
      </pivotArea>
    </format>
    <format dxfId="1501">
      <pivotArea dataOnly="0" labelOnly="1" outline="0" fieldPosition="0">
        <references count="2">
          <reference field="7" count="1" selected="0">
            <x v="90"/>
          </reference>
          <reference field="24" count="1">
            <x v="1"/>
          </reference>
        </references>
      </pivotArea>
    </format>
    <format dxfId="1500">
      <pivotArea dataOnly="0" labelOnly="1" outline="0" fieldPosition="0">
        <references count="2">
          <reference field="7" count="1" selected="0">
            <x v="91"/>
          </reference>
          <reference field="24" count="1">
            <x v="1"/>
          </reference>
        </references>
      </pivotArea>
    </format>
    <format dxfId="1499">
      <pivotArea dataOnly="0" labelOnly="1" outline="0" fieldPosition="0">
        <references count="2">
          <reference field="7" count="1" selected="0">
            <x v="92"/>
          </reference>
          <reference field="24" count="1">
            <x v="1"/>
          </reference>
        </references>
      </pivotArea>
    </format>
    <format dxfId="1498">
      <pivotArea dataOnly="0" labelOnly="1" outline="0" fieldPosition="0">
        <references count="2">
          <reference field="7" count="1" selected="0">
            <x v="93"/>
          </reference>
          <reference field="24" count="1">
            <x v="1"/>
          </reference>
        </references>
      </pivotArea>
    </format>
    <format dxfId="1497">
      <pivotArea dataOnly="0" labelOnly="1" outline="0" fieldPosition="0">
        <references count="2">
          <reference field="7" count="1" selected="0">
            <x v="94"/>
          </reference>
          <reference field="24" count="1">
            <x v="1"/>
          </reference>
        </references>
      </pivotArea>
    </format>
    <format dxfId="1496">
      <pivotArea dataOnly="0" labelOnly="1" outline="0" fieldPosition="0">
        <references count="2">
          <reference field="7" count="1" selected="0">
            <x v="95"/>
          </reference>
          <reference field="24" count="1">
            <x v="1"/>
          </reference>
        </references>
      </pivotArea>
    </format>
    <format dxfId="1495">
      <pivotArea dataOnly="0" labelOnly="1" outline="0" fieldPosition="0">
        <references count="2">
          <reference field="7" count="1" selected="0">
            <x v="96"/>
          </reference>
          <reference field="24" count="1">
            <x v="2"/>
          </reference>
        </references>
      </pivotArea>
    </format>
    <format dxfId="1494">
      <pivotArea dataOnly="0" labelOnly="1" outline="0" fieldPosition="0">
        <references count="2">
          <reference field="7" count="1" selected="0">
            <x v="97"/>
          </reference>
          <reference field="24" count="1">
            <x v="2"/>
          </reference>
        </references>
      </pivotArea>
    </format>
    <format dxfId="1493">
      <pivotArea dataOnly="0" labelOnly="1" outline="0" fieldPosition="0">
        <references count="2">
          <reference field="7" count="1" selected="0">
            <x v="98"/>
          </reference>
          <reference field="24" count="1">
            <x v="0"/>
          </reference>
        </references>
      </pivotArea>
    </format>
    <format dxfId="1492">
      <pivotArea dataOnly="0" labelOnly="1" outline="0" fieldPosition="0">
        <references count="2">
          <reference field="7" count="1" selected="0">
            <x v="99"/>
          </reference>
          <reference field="24" count="1">
            <x v="1"/>
          </reference>
        </references>
      </pivotArea>
    </format>
    <format dxfId="1491">
      <pivotArea dataOnly="0" labelOnly="1" outline="0" fieldPosition="0">
        <references count="2">
          <reference field="7" count="1" selected="0">
            <x v="100"/>
          </reference>
          <reference field="24" count="1">
            <x v="1"/>
          </reference>
        </references>
      </pivotArea>
    </format>
    <format dxfId="1490">
      <pivotArea dataOnly="0" labelOnly="1" outline="0" fieldPosition="0">
        <references count="2">
          <reference field="7" count="1" selected="0">
            <x v="101"/>
          </reference>
          <reference field="24" count="1">
            <x v="2"/>
          </reference>
        </references>
      </pivotArea>
    </format>
    <format dxfId="1489">
      <pivotArea dataOnly="0" labelOnly="1" outline="0" fieldPosition="0">
        <references count="2">
          <reference field="7" count="1" selected="0">
            <x v="102"/>
          </reference>
          <reference field="24" count="1">
            <x v="2"/>
          </reference>
        </references>
      </pivotArea>
    </format>
    <format dxfId="1488">
      <pivotArea dataOnly="0" labelOnly="1" outline="0" fieldPosition="0">
        <references count="2">
          <reference field="7" count="1" selected="0">
            <x v="103"/>
          </reference>
          <reference field="24" count="1">
            <x v="2"/>
          </reference>
        </references>
      </pivotArea>
    </format>
    <format dxfId="1487">
      <pivotArea dataOnly="0" labelOnly="1" outline="0" fieldPosition="0">
        <references count="2">
          <reference field="7" count="1" selected="0">
            <x v="104"/>
          </reference>
          <reference field="24" count="1">
            <x v="2"/>
          </reference>
        </references>
      </pivotArea>
    </format>
    <format dxfId="1486">
      <pivotArea dataOnly="0" labelOnly="1" outline="0" fieldPosition="0">
        <references count="2">
          <reference field="7" count="1" selected="0">
            <x v="105"/>
          </reference>
          <reference field="24" count="1">
            <x v="2"/>
          </reference>
        </references>
      </pivotArea>
    </format>
    <format dxfId="1485">
      <pivotArea dataOnly="0" labelOnly="1" outline="0" fieldPosition="0">
        <references count="2">
          <reference field="7" count="1" selected="0">
            <x v="106"/>
          </reference>
          <reference field="24" count="1">
            <x v="1"/>
          </reference>
        </references>
      </pivotArea>
    </format>
    <format dxfId="1484">
      <pivotArea dataOnly="0" labelOnly="1" outline="0" fieldPosition="0">
        <references count="2">
          <reference field="7" count="1" selected="0">
            <x v="107"/>
          </reference>
          <reference field="24" count="1">
            <x v="2"/>
          </reference>
        </references>
      </pivotArea>
    </format>
    <format dxfId="1483">
      <pivotArea dataOnly="0" labelOnly="1" outline="0" fieldPosition="0">
        <references count="2">
          <reference field="7" count="1" selected="0">
            <x v="108"/>
          </reference>
          <reference field="24" count="1">
            <x v="1"/>
          </reference>
        </references>
      </pivotArea>
    </format>
    <format dxfId="1482">
      <pivotArea dataOnly="0" labelOnly="1" outline="0" fieldPosition="0">
        <references count="2">
          <reference field="7" count="1" selected="0">
            <x v="109"/>
          </reference>
          <reference field="24" count="1">
            <x v="1"/>
          </reference>
        </references>
      </pivotArea>
    </format>
    <format dxfId="1481">
      <pivotArea dataOnly="0" labelOnly="1" outline="0" fieldPosition="0">
        <references count="2">
          <reference field="7" count="1" selected="0">
            <x v="110"/>
          </reference>
          <reference field="24" count="1">
            <x v="1"/>
          </reference>
        </references>
      </pivotArea>
    </format>
    <format dxfId="1480">
      <pivotArea dataOnly="0" labelOnly="1" outline="0" fieldPosition="0">
        <references count="2">
          <reference field="7" count="1" selected="0">
            <x v="111"/>
          </reference>
          <reference field="24" count="1">
            <x v="2"/>
          </reference>
        </references>
      </pivotArea>
    </format>
    <format dxfId="1479">
      <pivotArea dataOnly="0" labelOnly="1" outline="0" fieldPosition="0">
        <references count="2">
          <reference field="7" count="1" selected="0">
            <x v="112"/>
          </reference>
          <reference field="24" count="1">
            <x v="1"/>
          </reference>
        </references>
      </pivotArea>
    </format>
    <format dxfId="1478">
      <pivotArea dataOnly="0" labelOnly="1" outline="0" fieldPosition="0">
        <references count="2">
          <reference field="7" count="1" selected="0">
            <x v="113"/>
          </reference>
          <reference field="24" count="1">
            <x v="2"/>
          </reference>
        </references>
      </pivotArea>
    </format>
    <format dxfId="1477">
      <pivotArea dataOnly="0" labelOnly="1" outline="0" fieldPosition="0">
        <references count="2">
          <reference field="7" count="1" selected="0">
            <x v="114"/>
          </reference>
          <reference field="24" count="1">
            <x v="2"/>
          </reference>
        </references>
      </pivotArea>
    </format>
    <format dxfId="1476">
      <pivotArea dataOnly="0" labelOnly="1" outline="0" fieldPosition="0">
        <references count="2">
          <reference field="7" count="1" selected="0">
            <x v="115"/>
          </reference>
          <reference field="24" count="1">
            <x v="1"/>
          </reference>
        </references>
      </pivotArea>
    </format>
    <format dxfId="1475">
      <pivotArea dataOnly="0" labelOnly="1" outline="0" fieldPosition="0">
        <references count="2">
          <reference field="7" count="1" selected="0">
            <x v="116"/>
          </reference>
          <reference field="24" count="1">
            <x v="1"/>
          </reference>
        </references>
      </pivotArea>
    </format>
    <format dxfId="1474">
      <pivotArea dataOnly="0" labelOnly="1" outline="0" fieldPosition="0">
        <references count="2">
          <reference field="7" count="1" selected="0">
            <x v="117"/>
          </reference>
          <reference field="24" count="1">
            <x v="2"/>
          </reference>
        </references>
      </pivotArea>
    </format>
    <format dxfId="1473">
      <pivotArea dataOnly="0" labelOnly="1" outline="0" fieldPosition="0">
        <references count="2">
          <reference field="7" count="1" selected="0">
            <x v="118"/>
          </reference>
          <reference field="24" count="1">
            <x v="1"/>
          </reference>
        </references>
      </pivotArea>
    </format>
    <format dxfId="1472">
      <pivotArea dataOnly="0" labelOnly="1" outline="0" fieldPosition="0">
        <references count="2">
          <reference field="7" count="1" selected="0">
            <x v="119"/>
          </reference>
          <reference field="24" count="1">
            <x v="2"/>
          </reference>
        </references>
      </pivotArea>
    </format>
    <format dxfId="1471">
      <pivotArea dataOnly="0" labelOnly="1" outline="0" fieldPosition="0">
        <references count="2">
          <reference field="7" count="1" selected="0">
            <x v="120"/>
          </reference>
          <reference field="24" count="1">
            <x v="1"/>
          </reference>
        </references>
      </pivotArea>
    </format>
    <format dxfId="1470">
      <pivotArea dataOnly="0" labelOnly="1" outline="0" fieldPosition="0">
        <references count="2">
          <reference field="7" count="1" selected="0">
            <x v="121"/>
          </reference>
          <reference field="24" count="1">
            <x v="1"/>
          </reference>
        </references>
      </pivotArea>
    </format>
    <format dxfId="1469">
      <pivotArea dataOnly="0" labelOnly="1" outline="0" fieldPosition="0">
        <references count="2">
          <reference field="7" count="1" selected="0">
            <x v="122"/>
          </reference>
          <reference field="24" count="1">
            <x v="1"/>
          </reference>
        </references>
      </pivotArea>
    </format>
    <format dxfId="1468">
      <pivotArea dataOnly="0" labelOnly="1" outline="0" fieldPosition="0">
        <references count="2">
          <reference field="7" count="1" selected="0">
            <x v="123"/>
          </reference>
          <reference field="24" count="1">
            <x v="1"/>
          </reference>
        </references>
      </pivotArea>
    </format>
    <format dxfId="1467">
      <pivotArea dataOnly="0" labelOnly="1" outline="0" fieldPosition="0">
        <references count="2">
          <reference field="7" count="1" selected="0">
            <x v="124"/>
          </reference>
          <reference field="24" count="1">
            <x v="4"/>
          </reference>
        </references>
      </pivotArea>
    </format>
    <format dxfId="1466">
      <pivotArea dataOnly="0" labelOnly="1" outline="0" fieldPosition="0">
        <references count="2">
          <reference field="7" count="1" selected="0">
            <x v="125"/>
          </reference>
          <reference field="24" count="1">
            <x v="2"/>
          </reference>
        </references>
      </pivotArea>
    </format>
    <format dxfId="1465">
      <pivotArea dataOnly="0" labelOnly="1" outline="0" fieldPosition="0">
        <references count="2">
          <reference field="7" count="1" selected="0">
            <x v="126"/>
          </reference>
          <reference field="24" count="1">
            <x v="1"/>
          </reference>
        </references>
      </pivotArea>
    </format>
    <format dxfId="1464">
      <pivotArea dataOnly="0" labelOnly="1" outline="0" fieldPosition="0">
        <references count="2">
          <reference field="7" count="1" selected="0">
            <x v="127"/>
          </reference>
          <reference field="24" count="1">
            <x v="0"/>
          </reference>
        </references>
      </pivotArea>
    </format>
    <format dxfId="1463">
      <pivotArea dataOnly="0" labelOnly="1" outline="0" fieldPosition="0">
        <references count="2">
          <reference field="7" count="1" selected="0">
            <x v="128"/>
          </reference>
          <reference field="24" count="1">
            <x v="1"/>
          </reference>
        </references>
      </pivotArea>
    </format>
    <format dxfId="1462">
      <pivotArea dataOnly="0" labelOnly="1" outline="0" fieldPosition="0">
        <references count="2">
          <reference field="7" count="1" selected="0">
            <x v="129"/>
          </reference>
          <reference field="24" count="1">
            <x v="1"/>
          </reference>
        </references>
      </pivotArea>
    </format>
    <format dxfId="1461">
      <pivotArea dataOnly="0" labelOnly="1" outline="0" fieldPosition="0">
        <references count="2">
          <reference field="7" count="1" selected="0">
            <x v="130"/>
          </reference>
          <reference field="24" count="1">
            <x v="1"/>
          </reference>
        </references>
      </pivotArea>
    </format>
    <format dxfId="1460">
      <pivotArea dataOnly="0" labelOnly="1" outline="0" fieldPosition="0">
        <references count="2">
          <reference field="7" count="1" selected="0">
            <x v="131"/>
          </reference>
          <reference field="24" count="1">
            <x v="2"/>
          </reference>
        </references>
      </pivotArea>
    </format>
    <format dxfId="1459">
      <pivotArea dataOnly="0" labelOnly="1" outline="0" fieldPosition="0">
        <references count="2">
          <reference field="7" count="1" selected="0">
            <x v="132"/>
          </reference>
          <reference field="24" count="1">
            <x v="2"/>
          </reference>
        </references>
      </pivotArea>
    </format>
    <format dxfId="1458">
      <pivotArea dataOnly="0" labelOnly="1" outline="0" fieldPosition="0">
        <references count="2">
          <reference field="7" count="1" selected="0">
            <x v="133"/>
          </reference>
          <reference field="24" count="1">
            <x v="2"/>
          </reference>
        </references>
      </pivotArea>
    </format>
    <format dxfId="1457">
      <pivotArea outline="0" collapsedLevelsAreSubtotals="1" fieldPosition="0">
        <references count="1">
          <reference field="4294967294" count="1" selected="0">
            <x v="0"/>
          </reference>
        </references>
      </pivotArea>
    </format>
    <format dxfId="1456">
      <pivotArea dataOnly="0" labelOnly="1" outline="0" fieldPosition="0">
        <references count="2">
          <reference field="7" count="1" selected="0">
            <x v="2"/>
          </reference>
          <reference field="24" count="1">
            <x v="4"/>
          </reference>
        </references>
      </pivotArea>
    </format>
    <format dxfId="1455">
      <pivotArea dataOnly="0" labelOnly="1" outline="0" fieldPosition="0">
        <references count="2">
          <reference field="7" count="1" selected="0">
            <x v="16"/>
          </reference>
          <reference field="24" count="1">
            <x v="2"/>
          </reference>
        </references>
      </pivotArea>
    </format>
    <format dxfId="1454">
      <pivotArea dataOnly="0" labelOnly="1" outline="0" fieldPosition="0">
        <references count="2">
          <reference field="7" count="1" selected="0">
            <x v="20"/>
          </reference>
          <reference field="24" count="1">
            <x v="1"/>
          </reference>
        </references>
      </pivotArea>
    </format>
    <format dxfId="1453">
      <pivotArea dataOnly="0" labelOnly="1" outline="0" fieldPosition="0">
        <references count="2">
          <reference field="7" count="1" selected="0">
            <x v="27"/>
          </reference>
          <reference field="24" count="1">
            <x v="4"/>
          </reference>
        </references>
      </pivotArea>
    </format>
    <format dxfId="1452">
      <pivotArea dataOnly="0" labelOnly="1" outline="0" fieldPosition="0">
        <references count="2">
          <reference field="7" count="1" selected="0">
            <x v="30"/>
          </reference>
          <reference field="24" count="1">
            <x v="4"/>
          </reference>
        </references>
      </pivotArea>
    </format>
    <format dxfId="1451">
      <pivotArea dataOnly="0" labelOnly="1" outline="0" fieldPosition="0">
        <references count="2">
          <reference field="7" count="1" selected="0">
            <x v="36"/>
          </reference>
          <reference field="24" count="1">
            <x v="2"/>
          </reference>
        </references>
      </pivotArea>
    </format>
    <format dxfId="1450">
      <pivotArea dataOnly="0" labelOnly="1" outline="0" fieldPosition="0">
        <references count="2">
          <reference field="7" count="1" selected="0">
            <x v="43"/>
          </reference>
          <reference field="24" count="1">
            <x v="1"/>
          </reference>
        </references>
      </pivotArea>
    </format>
    <format dxfId="1449">
      <pivotArea dataOnly="0" labelOnly="1" outline="0" fieldPosition="0">
        <references count="2">
          <reference field="7" count="1" selected="0">
            <x v="44"/>
          </reference>
          <reference field="24" count="1">
            <x v="1"/>
          </reference>
        </references>
      </pivotArea>
    </format>
    <format dxfId="1448">
      <pivotArea dataOnly="0" labelOnly="1" outline="0" fieldPosition="0">
        <references count="2">
          <reference field="7" count="1" selected="0">
            <x v="46"/>
          </reference>
          <reference field="24" count="1">
            <x v="4"/>
          </reference>
        </references>
      </pivotArea>
    </format>
    <format dxfId="1447">
      <pivotArea dataOnly="0" labelOnly="1" outline="0" fieldPosition="0">
        <references count="2">
          <reference field="7" count="1" selected="0">
            <x v="47"/>
          </reference>
          <reference field="24" count="1">
            <x v="1"/>
          </reference>
        </references>
      </pivotArea>
    </format>
    <format dxfId="1446">
      <pivotArea dataOnly="0" labelOnly="1" outline="0" fieldPosition="0">
        <references count="2">
          <reference field="7" count="1" selected="0">
            <x v="62"/>
          </reference>
          <reference field="24" count="1">
            <x v="4"/>
          </reference>
        </references>
      </pivotArea>
    </format>
    <format dxfId="1445">
      <pivotArea dataOnly="0" labelOnly="1" outline="0" fieldPosition="0">
        <references count="2">
          <reference field="7" count="1" selected="0">
            <x v="68"/>
          </reference>
          <reference field="24" count="1">
            <x v="4"/>
          </reference>
        </references>
      </pivotArea>
    </format>
    <format dxfId="1444">
      <pivotArea dataOnly="0" labelOnly="1" outline="0" fieldPosition="0">
        <references count="2">
          <reference field="7" count="1" selected="0">
            <x v="73"/>
          </reference>
          <reference field="24" count="1">
            <x v="4"/>
          </reference>
        </references>
      </pivotArea>
    </format>
    <format dxfId="1443">
      <pivotArea dataOnly="0" labelOnly="1" outline="0" fieldPosition="0">
        <references count="2">
          <reference field="7" count="1" selected="0">
            <x v="75"/>
          </reference>
          <reference field="24" count="1">
            <x v="4"/>
          </reference>
        </references>
      </pivotArea>
    </format>
    <format dxfId="1442">
      <pivotArea dataOnly="0" labelOnly="1" outline="0" fieldPosition="0">
        <references count="2">
          <reference field="7" count="1" selected="0">
            <x v="76"/>
          </reference>
          <reference field="24" count="1">
            <x v="4"/>
          </reference>
        </references>
      </pivotArea>
    </format>
    <format dxfId="1441">
      <pivotArea dataOnly="0" labelOnly="1" outline="0" fieldPosition="0">
        <references count="2">
          <reference field="7" count="1" selected="0">
            <x v="77"/>
          </reference>
          <reference field="24" count="1">
            <x v="4"/>
          </reference>
        </references>
      </pivotArea>
    </format>
    <format dxfId="1440">
      <pivotArea dataOnly="0" labelOnly="1" outline="0" fieldPosition="0">
        <references count="2">
          <reference field="7" count="1" selected="0">
            <x v="78"/>
          </reference>
          <reference field="24" count="1">
            <x v="4"/>
          </reference>
        </references>
      </pivotArea>
    </format>
    <format dxfId="1439">
      <pivotArea dataOnly="0" labelOnly="1" outline="0" fieldPosition="0">
        <references count="2">
          <reference field="7" count="1" selected="0">
            <x v="79"/>
          </reference>
          <reference field="24" count="1">
            <x v="4"/>
          </reference>
        </references>
      </pivotArea>
    </format>
    <format dxfId="1438">
      <pivotArea dataOnly="0" labelOnly="1" outline="0" fieldPosition="0">
        <references count="2">
          <reference field="7" count="1" selected="0">
            <x v="80"/>
          </reference>
          <reference field="24" count="1">
            <x v="4"/>
          </reference>
        </references>
      </pivotArea>
    </format>
    <format dxfId="1437">
      <pivotArea dataOnly="0" labelOnly="1" outline="0" fieldPosition="0">
        <references count="2">
          <reference field="7" count="1" selected="0">
            <x v="81"/>
          </reference>
          <reference field="24" count="1">
            <x v="9"/>
          </reference>
        </references>
      </pivotArea>
    </format>
    <format dxfId="1436">
      <pivotArea dataOnly="0" labelOnly="1" outline="0" fieldPosition="0">
        <references count="2">
          <reference field="7" count="1" selected="0">
            <x v="82"/>
          </reference>
          <reference field="24" count="1">
            <x v="9"/>
          </reference>
        </references>
      </pivotArea>
    </format>
    <format dxfId="1435">
      <pivotArea dataOnly="0" labelOnly="1" outline="0" fieldPosition="0">
        <references count="2">
          <reference field="7" count="1" selected="0">
            <x v="83"/>
          </reference>
          <reference field="24" count="1">
            <x v="9"/>
          </reference>
        </references>
      </pivotArea>
    </format>
    <format dxfId="1434">
      <pivotArea dataOnly="0" labelOnly="1" outline="0" fieldPosition="0">
        <references count="2">
          <reference field="7" count="1" selected="0">
            <x v="84"/>
          </reference>
          <reference field="24" count="1">
            <x v="0"/>
          </reference>
        </references>
      </pivotArea>
    </format>
    <format dxfId="1433">
      <pivotArea dataOnly="0" labelOnly="1" outline="0" fieldPosition="0">
        <references count="2">
          <reference field="7" count="1" selected="0">
            <x v="85"/>
          </reference>
          <reference field="24" count="1">
            <x v="1"/>
          </reference>
        </references>
      </pivotArea>
    </format>
    <format dxfId="1432">
      <pivotArea dataOnly="0" labelOnly="1" outline="0" fieldPosition="0">
        <references count="2">
          <reference field="7" count="1" selected="0">
            <x v="86"/>
          </reference>
          <reference field="24" count="1">
            <x v="1"/>
          </reference>
        </references>
      </pivotArea>
    </format>
    <format dxfId="1431">
      <pivotArea dataOnly="0" labelOnly="1" outline="0" fieldPosition="0">
        <references count="2">
          <reference field="7" count="1" selected="0">
            <x v="87"/>
          </reference>
          <reference field="24" count="1">
            <x v="9"/>
          </reference>
        </references>
      </pivotArea>
    </format>
    <format dxfId="1430">
      <pivotArea dataOnly="0" labelOnly="1" outline="0" fieldPosition="0">
        <references count="2">
          <reference field="7" count="1" selected="0">
            <x v="88"/>
          </reference>
          <reference field="24" count="1">
            <x v="9"/>
          </reference>
        </references>
      </pivotArea>
    </format>
    <format dxfId="1429">
      <pivotArea dataOnly="0" labelOnly="1" outline="0" fieldPosition="0">
        <references count="2">
          <reference field="7" count="1" selected="0">
            <x v="89"/>
          </reference>
          <reference field="24" count="1">
            <x v="9"/>
          </reference>
        </references>
      </pivotArea>
    </format>
    <format dxfId="1428">
      <pivotArea dataOnly="0" labelOnly="1" outline="0" fieldPosition="0">
        <references count="2">
          <reference field="7" count="1" selected="0">
            <x v="90"/>
          </reference>
          <reference field="24" count="1">
            <x v="1"/>
          </reference>
        </references>
      </pivotArea>
    </format>
    <format dxfId="1427">
      <pivotArea dataOnly="0" labelOnly="1" outline="0" fieldPosition="0">
        <references count="2">
          <reference field="7" count="1" selected="0">
            <x v="91"/>
          </reference>
          <reference field="24" count="1">
            <x v="1"/>
          </reference>
        </references>
      </pivotArea>
    </format>
    <format dxfId="1426">
      <pivotArea dataOnly="0" labelOnly="1" outline="0" fieldPosition="0">
        <references count="2">
          <reference field="7" count="1" selected="0">
            <x v="92"/>
          </reference>
          <reference field="24" count="1">
            <x v="9"/>
          </reference>
        </references>
      </pivotArea>
    </format>
    <format dxfId="1425">
      <pivotArea dataOnly="0" labelOnly="1" outline="0" fieldPosition="0">
        <references count="2">
          <reference field="7" count="1" selected="0">
            <x v="93"/>
          </reference>
          <reference field="24" count="1">
            <x v="9"/>
          </reference>
        </references>
      </pivotArea>
    </format>
    <format dxfId="1424">
      <pivotArea dataOnly="0" labelOnly="1" outline="0" fieldPosition="0">
        <references count="2">
          <reference field="7" count="1" selected="0">
            <x v="94"/>
          </reference>
          <reference field="24" count="1">
            <x v="1"/>
          </reference>
        </references>
      </pivotArea>
    </format>
    <format dxfId="1423">
      <pivotArea dataOnly="0" labelOnly="1" outline="0" fieldPosition="0">
        <references count="2">
          <reference field="7" count="1" selected="0">
            <x v="95"/>
          </reference>
          <reference field="24" count="1">
            <x v="9"/>
          </reference>
        </references>
      </pivotArea>
    </format>
    <format dxfId="1422">
      <pivotArea dataOnly="0" labelOnly="1" outline="0" fieldPosition="0">
        <references count="2">
          <reference field="7" count="1" selected="0">
            <x v="96"/>
          </reference>
          <reference field="24" count="1">
            <x v="4"/>
          </reference>
        </references>
      </pivotArea>
    </format>
    <format dxfId="1421">
      <pivotArea dataOnly="0" labelOnly="1" outline="0" fieldPosition="0">
        <references count="2">
          <reference field="7" count="1" selected="0">
            <x v="97"/>
          </reference>
          <reference field="24" count="1">
            <x v="4"/>
          </reference>
        </references>
      </pivotArea>
    </format>
    <format dxfId="1420">
      <pivotArea dataOnly="0" labelOnly="1" outline="0" fieldPosition="0">
        <references count="2">
          <reference field="7" count="1" selected="0">
            <x v="98"/>
          </reference>
          <reference field="24" count="1">
            <x v="4"/>
          </reference>
        </references>
      </pivotArea>
    </format>
    <format dxfId="1419">
      <pivotArea dataOnly="0" labelOnly="1" outline="0" fieldPosition="0">
        <references count="2">
          <reference field="7" count="1" selected="0">
            <x v="99"/>
          </reference>
          <reference field="24" count="1">
            <x v="5"/>
          </reference>
        </references>
      </pivotArea>
    </format>
    <format dxfId="1418">
      <pivotArea dataOnly="0" labelOnly="1" outline="0" fieldPosition="0">
        <references count="2">
          <reference field="7" count="1" selected="0">
            <x v="100"/>
          </reference>
          <reference field="24" count="1">
            <x v="4"/>
          </reference>
        </references>
      </pivotArea>
    </format>
    <format dxfId="1417">
      <pivotArea dataOnly="0" labelOnly="1" outline="0" fieldPosition="0">
        <references count="2">
          <reference field="7" count="1" selected="0">
            <x v="101"/>
          </reference>
          <reference field="24" count="1">
            <x v="4"/>
          </reference>
        </references>
      </pivotArea>
    </format>
    <format dxfId="1416">
      <pivotArea dataOnly="0" labelOnly="1" outline="0" fieldPosition="0">
        <references count="2">
          <reference field="7" count="1" selected="0">
            <x v="102"/>
          </reference>
          <reference field="24" count="1">
            <x v="4"/>
          </reference>
        </references>
      </pivotArea>
    </format>
    <format dxfId="1415">
      <pivotArea dataOnly="0" labelOnly="1" outline="0" fieldPosition="0">
        <references count="2">
          <reference field="7" count="1" selected="0">
            <x v="103"/>
          </reference>
          <reference field="24" count="1">
            <x v="4"/>
          </reference>
        </references>
      </pivotArea>
    </format>
    <format dxfId="1414">
      <pivotArea dataOnly="0" labelOnly="1" outline="0" fieldPosition="0">
        <references count="2">
          <reference field="7" count="1" selected="0">
            <x v="104"/>
          </reference>
          <reference field="24" count="1">
            <x v="4"/>
          </reference>
        </references>
      </pivotArea>
    </format>
    <format dxfId="1413">
      <pivotArea dataOnly="0" labelOnly="1" outline="0" fieldPosition="0">
        <references count="2">
          <reference field="7" count="1" selected="0">
            <x v="105"/>
          </reference>
          <reference field="24" count="1">
            <x v="4"/>
          </reference>
        </references>
      </pivotArea>
    </format>
    <format dxfId="1412">
      <pivotArea dataOnly="0" labelOnly="1" outline="0" fieldPosition="0">
        <references count="2">
          <reference field="7" count="1" selected="0">
            <x v="106"/>
          </reference>
          <reference field="24" count="1">
            <x v="4"/>
          </reference>
        </references>
      </pivotArea>
    </format>
    <format dxfId="1411">
      <pivotArea dataOnly="0" labelOnly="1" outline="0" fieldPosition="0">
        <references count="2">
          <reference field="7" count="1" selected="0">
            <x v="107"/>
          </reference>
          <reference field="24" count="1">
            <x v="4"/>
          </reference>
        </references>
      </pivotArea>
    </format>
    <format dxfId="1410">
      <pivotArea dataOnly="0" labelOnly="1" outline="0" fieldPosition="0">
        <references count="2">
          <reference field="7" count="1" selected="0">
            <x v="108"/>
          </reference>
          <reference field="24" count="1">
            <x v="4"/>
          </reference>
        </references>
      </pivotArea>
    </format>
    <format dxfId="1409">
      <pivotArea dataOnly="0" labelOnly="1" outline="0" fieldPosition="0">
        <references count="2">
          <reference field="7" count="1" selected="0">
            <x v="109"/>
          </reference>
          <reference field="24" count="1">
            <x v="4"/>
          </reference>
        </references>
      </pivotArea>
    </format>
    <format dxfId="1408">
      <pivotArea dataOnly="0" labelOnly="1" outline="0" fieldPosition="0">
        <references count="2">
          <reference field="7" count="1" selected="0">
            <x v="110"/>
          </reference>
          <reference field="24" count="1">
            <x v="4"/>
          </reference>
        </references>
      </pivotArea>
    </format>
    <format dxfId="1407">
      <pivotArea dataOnly="0" labelOnly="1" outline="0" fieldPosition="0">
        <references count="2">
          <reference field="7" count="1" selected="0">
            <x v="111"/>
          </reference>
          <reference field="24" count="1">
            <x v="4"/>
          </reference>
        </references>
      </pivotArea>
    </format>
    <format dxfId="1406">
      <pivotArea dataOnly="0" labelOnly="1" outline="0" fieldPosition="0">
        <references count="2">
          <reference field="7" count="1" selected="0">
            <x v="112"/>
          </reference>
          <reference field="24" count="1">
            <x v="4"/>
          </reference>
        </references>
      </pivotArea>
    </format>
    <format dxfId="1405">
      <pivotArea dataOnly="0" labelOnly="1" outline="0" fieldPosition="0">
        <references count="2">
          <reference field="7" count="1" selected="0">
            <x v="113"/>
          </reference>
          <reference field="24" count="1">
            <x v="4"/>
          </reference>
        </references>
      </pivotArea>
    </format>
    <format dxfId="1404">
      <pivotArea dataOnly="0" labelOnly="1" outline="0" fieldPosition="0">
        <references count="2">
          <reference field="7" count="1" selected="0">
            <x v="114"/>
          </reference>
          <reference field="24" count="1">
            <x v="4"/>
          </reference>
        </references>
      </pivotArea>
    </format>
    <format dxfId="1403">
      <pivotArea dataOnly="0" labelOnly="1" outline="0" fieldPosition="0">
        <references count="2">
          <reference field="7" count="1" selected="0">
            <x v="115"/>
          </reference>
          <reference field="24" count="1">
            <x v="4"/>
          </reference>
        </references>
      </pivotArea>
    </format>
    <format dxfId="1402">
      <pivotArea dataOnly="0" labelOnly="1" outline="0" fieldPosition="0">
        <references count="2">
          <reference field="7" count="1" selected="0">
            <x v="116"/>
          </reference>
          <reference field="24" count="1">
            <x v="4"/>
          </reference>
        </references>
      </pivotArea>
    </format>
    <format dxfId="1401">
      <pivotArea dataOnly="0" labelOnly="1" outline="0" fieldPosition="0">
        <references count="2">
          <reference field="7" count="1" selected="0">
            <x v="117"/>
          </reference>
          <reference field="24" count="1">
            <x v="4"/>
          </reference>
        </references>
      </pivotArea>
    </format>
    <format dxfId="1400">
      <pivotArea dataOnly="0" labelOnly="1" outline="0" fieldPosition="0">
        <references count="2">
          <reference field="7" count="1" selected="0">
            <x v="118"/>
          </reference>
          <reference field="24" count="1">
            <x v="5"/>
          </reference>
        </references>
      </pivotArea>
    </format>
    <format dxfId="1399">
      <pivotArea dataOnly="0" labelOnly="1" outline="0" fieldPosition="0">
        <references count="2">
          <reference field="7" count="1" selected="0">
            <x v="119"/>
          </reference>
          <reference field="24" count="1">
            <x v="4"/>
          </reference>
        </references>
      </pivotArea>
    </format>
    <format dxfId="1398">
      <pivotArea dataOnly="0" labelOnly="1" outline="0" fieldPosition="0">
        <references count="2">
          <reference field="7" count="1" selected="0">
            <x v="120"/>
          </reference>
          <reference field="24" count="1">
            <x v="5"/>
          </reference>
        </references>
      </pivotArea>
    </format>
    <format dxfId="1397">
      <pivotArea dataOnly="0" labelOnly="1" outline="0" fieldPosition="0">
        <references count="2">
          <reference field="7" count="1" selected="0">
            <x v="121"/>
          </reference>
          <reference field="24" count="1">
            <x v="4"/>
          </reference>
        </references>
      </pivotArea>
    </format>
    <format dxfId="1396">
      <pivotArea dataOnly="0" labelOnly="1" outline="0" fieldPosition="0">
        <references count="2">
          <reference field="7" count="1" selected="0">
            <x v="122"/>
          </reference>
          <reference field="24" count="1">
            <x v="4"/>
          </reference>
        </references>
      </pivotArea>
    </format>
    <format dxfId="1395">
      <pivotArea dataOnly="0" labelOnly="1" outline="0" fieldPosition="0">
        <references count="2">
          <reference field="7" count="1" selected="0">
            <x v="123"/>
          </reference>
          <reference field="24" count="1">
            <x v="2"/>
          </reference>
        </references>
      </pivotArea>
    </format>
    <format dxfId="1394">
      <pivotArea dataOnly="0" labelOnly="1" outline="0" fieldPosition="0">
        <references count="2">
          <reference field="7" count="1" selected="0">
            <x v="124"/>
          </reference>
          <reference field="24" count="1">
            <x v="4"/>
          </reference>
        </references>
      </pivotArea>
    </format>
    <format dxfId="1393">
      <pivotArea dataOnly="0" labelOnly="1" outline="0" fieldPosition="0">
        <references count="2">
          <reference field="7" count="1" selected="0">
            <x v="125"/>
          </reference>
          <reference field="24" count="1">
            <x v="4"/>
          </reference>
        </references>
      </pivotArea>
    </format>
    <format dxfId="1392">
      <pivotArea dataOnly="0" labelOnly="1" outline="0" fieldPosition="0">
        <references count="2">
          <reference field="7" count="1" selected="0">
            <x v="126"/>
          </reference>
          <reference field="24" count="1">
            <x v="4"/>
          </reference>
        </references>
      </pivotArea>
    </format>
    <format dxfId="1391">
      <pivotArea dataOnly="0" labelOnly="1" outline="0" fieldPosition="0">
        <references count="2">
          <reference field="7" count="1" selected="0">
            <x v="127"/>
          </reference>
          <reference field="24" count="1">
            <x v="4"/>
          </reference>
        </references>
      </pivotArea>
    </format>
    <format dxfId="1390">
      <pivotArea dataOnly="0" labelOnly="1" outline="0" fieldPosition="0">
        <references count="2">
          <reference field="7" count="1" selected="0">
            <x v="128"/>
          </reference>
          <reference field="24" count="1">
            <x v="2"/>
          </reference>
        </references>
      </pivotArea>
    </format>
    <format dxfId="1389">
      <pivotArea dataOnly="0" labelOnly="1" outline="0" fieldPosition="0">
        <references count="2">
          <reference field="7" count="1" selected="0">
            <x v="129"/>
          </reference>
          <reference field="24" count="1">
            <x v="1"/>
          </reference>
        </references>
      </pivotArea>
    </format>
    <format dxfId="1388">
      <pivotArea dataOnly="0" labelOnly="1" outline="0" fieldPosition="0">
        <references count="2">
          <reference field="7" count="1" selected="0">
            <x v="130"/>
          </reference>
          <reference field="24" count="1">
            <x v="1"/>
          </reference>
        </references>
      </pivotArea>
    </format>
    <format dxfId="1387">
      <pivotArea dataOnly="0" labelOnly="1" outline="0" fieldPosition="0">
        <references count="2">
          <reference field="7" count="1" selected="0">
            <x v="131"/>
          </reference>
          <reference field="24" count="1">
            <x v="1"/>
          </reference>
        </references>
      </pivotArea>
    </format>
    <format dxfId="1386">
      <pivotArea dataOnly="0" labelOnly="1" outline="0" fieldPosition="0">
        <references count="2">
          <reference field="7" count="1" selected="0">
            <x v="132"/>
          </reference>
          <reference field="24" count="1">
            <x v="2"/>
          </reference>
        </references>
      </pivotArea>
    </format>
    <format dxfId="1385">
      <pivotArea dataOnly="0" labelOnly="1" outline="0" fieldPosition="0">
        <references count="2">
          <reference field="7" count="1" selected="0">
            <x v="133"/>
          </reference>
          <reference field="24" count="1">
            <x v="1"/>
          </reference>
        </references>
      </pivotArea>
    </format>
    <format dxfId="1384">
      <pivotArea dataOnly="0" labelOnly="1" outline="0" fieldPosition="0">
        <references count="2">
          <reference field="7" count="1" selected="0">
            <x v="2"/>
          </reference>
          <reference field="24" count="1">
            <x v="4"/>
          </reference>
        </references>
      </pivotArea>
    </format>
    <format dxfId="1383">
      <pivotArea dataOnly="0" labelOnly="1" outline="0" fieldPosition="0">
        <references count="2">
          <reference field="7" count="1" selected="0">
            <x v="16"/>
          </reference>
          <reference field="24" count="1">
            <x v="2"/>
          </reference>
        </references>
      </pivotArea>
    </format>
    <format dxfId="1382">
      <pivotArea dataOnly="0" labelOnly="1" outline="0" fieldPosition="0">
        <references count="2">
          <reference field="7" count="1" selected="0">
            <x v="20"/>
          </reference>
          <reference field="24" count="1">
            <x v="1"/>
          </reference>
        </references>
      </pivotArea>
    </format>
    <format dxfId="1381">
      <pivotArea dataOnly="0" labelOnly="1" outline="0" fieldPosition="0">
        <references count="2">
          <reference field="7" count="1" selected="0">
            <x v="27"/>
          </reference>
          <reference field="24" count="1">
            <x v="4"/>
          </reference>
        </references>
      </pivotArea>
    </format>
    <format dxfId="1380">
      <pivotArea dataOnly="0" labelOnly="1" outline="0" fieldPosition="0">
        <references count="2">
          <reference field="7" count="1" selected="0">
            <x v="30"/>
          </reference>
          <reference field="24" count="1">
            <x v="4"/>
          </reference>
        </references>
      </pivotArea>
    </format>
    <format dxfId="1379">
      <pivotArea dataOnly="0" labelOnly="1" outline="0" fieldPosition="0">
        <references count="2">
          <reference field="7" count="1" selected="0">
            <x v="36"/>
          </reference>
          <reference field="24" count="1">
            <x v="2"/>
          </reference>
        </references>
      </pivotArea>
    </format>
    <format dxfId="1378">
      <pivotArea dataOnly="0" labelOnly="1" outline="0" fieldPosition="0">
        <references count="2">
          <reference field="7" count="1" selected="0">
            <x v="43"/>
          </reference>
          <reference field="24" count="1">
            <x v="1"/>
          </reference>
        </references>
      </pivotArea>
    </format>
    <format dxfId="1377">
      <pivotArea dataOnly="0" labelOnly="1" outline="0" fieldPosition="0">
        <references count="2">
          <reference field="7" count="1" selected="0">
            <x v="44"/>
          </reference>
          <reference field="24" count="1">
            <x v="1"/>
          </reference>
        </references>
      </pivotArea>
    </format>
    <format dxfId="1376">
      <pivotArea dataOnly="0" labelOnly="1" outline="0" fieldPosition="0">
        <references count="2">
          <reference field="7" count="1" selected="0">
            <x v="46"/>
          </reference>
          <reference field="24" count="1">
            <x v="4"/>
          </reference>
        </references>
      </pivotArea>
    </format>
    <format dxfId="1375">
      <pivotArea dataOnly="0" labelOnly="1" outline="0" fieldPosition="0">
        <references count="2">
          <reference field="7" count="1" selected="0">
            <x v="47"/>
          </reference>
          <reference field="24" count="1">
            <x v="1"/>
          </reference>
        </references>
      </pivotArea>
    </format>
    <format dxfId="1374">
      <pivotArea dataOnly="0" labelOnly="1" outline="0" fieldPosition="0">
        <references count="2">
          <reference field="7" count="1" selected="0">
            <x v="62"/>
          </reference>
          <reference field="24" count="1">
            <x v="4"/>
          </reference>
        </references>
      </pivotArea>
    </format>
    <format dxfId="1373">
      <pivotArea dataOnly="0" labelOnly="1" outline="0" fieldPosition="0">
        <references count="2">
          <reference field="7" count="1" selected="0">
            <x v="68"/>
          </reference>
          <reference field="24" count="1">
            <x v="4"/>
          </reference>
        </references>
      </pivotArea>
    </format>
    <format dxfId="1372">
      <pivotArea dataOnly="0" labelOnly="1" outline="0" fieldPosition="0">
        <references count="2">
          <reference field="7" count="1" selected="0">
            <x v="73"/>
          </reference>
          <reference field="24" count="1">
            <x v="4"/>
          </reference>
        </references>
      </pivotArea>
    </format>
    <format dxfId="1371">
      <pivotArea dataOnly="0" labelOnly="1" outline="0" fieldPosition="0">
        <references count="2">
          <reference field="7" count="1" selected="0">
            <x v="75"/>
          </reference>
          <reference field="24" count="1">
            <x v="4"/>
          </reference>
        </references>
      </pivotArea>
    </format>
    <format dxfId="1370">
      <pivotArea dataOnly="0" labelOnly="1" outline="0" fieldPosition="0">
        <references count="2">
          <reference field="7" count="1" selected="0">
            <x v="76"/>
          </reference>
          <reference field="24" count="1">
            <x v="4"/>
          </reference>
        </references>
      </pivotArea>
    </format>
    <format dxfId="1369">
      <pivotArea dataOnly="0" labelOnly="1" outline="0" fieldPosition="0">
        <references count="2">
          <reference field="7" count="1" selected="0">
            <x v="77"/>
          </reference>
          <reference field="24" count="1">
            <x v="4"/>
          </reference>
        </references>
      </pivotArea>
    </format>
    <format dxfId="1368">
      <pivotArea dataOnly="0" labelOnly="1" outline="0" fieldPosition="0">
        <references count="2">
          <reference field="7" count="1" selected="0">
            <x v="78"/>
          </reference>
          <reference field="24" count="1">
            <x v="4"/>
          </reference>
        </references>
      </pivotArea>
    </format>
    <format dxfId="1367">
      <pivotArea dataOnly="0" labelOnly="1" outline="0" fieldPosition="0">
        <references count="2">
          <reference field="7" count="1" selected="0">
            <x v="79"/>
          </reference>
          <reference field="24" count="1">
            <x v="4"/>
          </reference>
        </references>
      </pivotArea>
    </format>
    <format dxfId="1366">
      <pivotArea dataOnly="0" labelOnly="1" outline="0" fieldPosition="0">
        <references count="2">
          <reference field="7" count="1" selected="0">
            <x v="80"/>
          </reference>
          <reference field="24" count="1">
            <x v="4"/>
          </reference>
        </references>
      </pivotArea>
    </format>
    <format dxfId="1365">
      <pivotArea dataOnly="0" labelOnly="1" outline="0" fieldPosition="0">
        <references count="2">
          <reference field="7" count="1" selected="0">
            <x v="81"/>
          </reference>
          <reference field="24" count="1">
            <x v="9"/>
          </reference>
        </references>
      </pivotArea>
    </format>
    <format dxfId="1364">
      <pivotArea dataOnly="0" labelOnly="1" outline="0" fieldPosition="0">
        <references count="2">
          <reference field="7" count="1" selected="0">
            <x v="82"/>
          </reference>
          <reference field="24" count="1">
            <x v="9"/>
          </reference>
        </references>
      </pivotArea>
    </format>
    <format dxfId="1363">
      <pivotArea dataOnly="0" labelOnly="1" outline="0" fieldPosition="0">
        <references count="2">
          <reference field="7" count="1" selected="0">
            <x v="83"/>
          </reference>
          <reference field="24" count="1">
            <x v="9"/>
          </reference>
        </references>
      </pivotArea>
    </format>
    <format dxfId="1362">
      <pivotArea dataOnly="0" labelOnly="1" outline="0" fieldPosition="0">
        <references count="2">
          <reference field="7" count="1" selected="0">
            <x v="84"/>
          </reference>
          <reference field="24" count="1">
            <x v="0"/>
          </reference>
        </references>
      </pivotArea>
    </format>
    <format dxfId="1361">
      <pivotArea dataOnly="0" labelOnly="1" outline="0" fieldPosition="0">
        <references count="2">
          <reference field="7" count="1" selected="0">
            <x v="85"/>
          </reference>
          <reference field="24" count="1">
            <x v="1"/>
          </reference>
        </references>
      </pivotArea>
    </format>
    <format dxfId="1360">
      <pivotArea dataOnly="0" labelOnly="1" outline="0" fieldPosition="0">
        <references count="2">
          <reference field="7" count="1" selected="0">
            <x v="86"/>
          </reference>
          <reference field="24" count="1">
            <x v="1"/>
          </reference>
        </references>
      </pivotArea>
    </format>
    <format dxfId="1359">
      <pivotArea dataOnly="0" labelOnly="1" outline="0" fieldPosition="0">
        <references count="2">
          <reference field="7" count="1" selected="0">
            <x v="87"/>
          </reference>
          <reference field="24" count="1">
            <x v="9"/>
          </reference>
        </references>
      </pivotArea>
    </format>
    <format dxfId="1358">
      <pivotArea dataOnly="0" labelOnly="1" outline="0" fieldPosition="0">
        <references count="2">
          <reference field="7" count="1" selected="0">
            <x v="88"/>
          </reference>
          <reference field="24" count="1">
            <x v="9"/>
          </reference>
        </references>
      </pivotArea>
    </format>
    <format dxfId="1357">
      <pivotArea dataOnly="0" labelOnly="1" outline="0" fieldPosition="0">
        <references count="2">
          <reference field="7" count="1" selected="0">
            <x v="89"/>
          </reference>
          <reference field="24" count="1">
            <x v="9"/>
          </reference>
        </references>
      </pivotArea>
    </format>
    <format dxfId="1356">
      <pivotArea dataOnly="0" labelOnly="1" outline="0" fieldPosition="0">
        <references count="2">
          <reference field="7" count="1" selected="0">
            <x v="90"/>
          </reference>
          <reference field="24" count="1">
            <x v="1"/>
          </reference>
        </references>
      </pivotArea>
    </format>
    <format dxfId="1355">
      <pivotArea dataOnly="0" labelOnly="1" outline="0" fieldPosition="0">
        <references count="2">
          <reference field="7" count="1" selected="0">
            <x v="91"/>
          </reference>
          <reference field="24" count="1">
            <x v="1"/>
          </reference>
        </references>
      </pivotArea>
    </format>
    <format dxfId="1354">
      <pivotArea dataOnly="0" labelOnly="1" outline="0" fieldPosition="0">
        <references count="2">
          <reference field="7" count="1" selected="0">
            <x v="92"/>
          </reference>
          <reference field="24" count="1">
            <x v="9"/>
          </reference>
        </references>
      </pivotArea>
    </format>
    <format dxfId="1353">
      <pivotArea dataOnly="0" labelOnly="1" outline="0" fieldPosition="0">
        <references count="2">
          <reference field="7" count="1" selected="0">
            <x v="93"/>
          </reference>
          <reference field="24" count="1">
            <x v="9"/>
          </reference>
        </references>
      </pivotArea>
    </format>
    <format dxfId="1352">
      <pivotArea dataOnly="0" labelOnly="1" outline="0" fieldPosition="0">
        <references count="2">
          <reference field="7" count="1" selected="0">
            <x v="94"/>
          </reference>
          <reference field="24" count="1">
            <x v="1"/>
          </reference>
        </references>
      </pivotArea>
    </format>
    <format dxfId="1351">
      <pivotArea dataOnly="0" labelOnly="1" outline="0" fieldPosition="0">
        <references count="2">
          <reference field="7" count="1" selected="0">
            <x v="95"/>
          </reference>
          <reference field="24" count="1">
            <x v="9"/>
          </reference>
        </references>
      </pivotArea>
    </format>
    <format dxfId="1350">
      <pivotArea dataOnly="0" labelOnly="1" outline="0" fieldPosition="0">
        <references count="2">
          <reference field="7" count="1" selected="0">
            <x v="96"/>
          </reference>
          <reference field="24" count="1">
            <x v="4"/>
          </reference>
        </references>
      </pivotArea>
    </format>
    <format dxfId="1349">
      <pivotArea dataOnly="0" labelOnly="1" outline="0" fieldPosition="0">
        <references count="2">
          <reference field="7" count="1" selected="0">
            <x v="97"/>
          </reference>
          <reference field="24" count="1">
            <x v="4"/>
          </reference>
        </references>
      </pivotArea>
    </format>
    <format dxfId="1348">
      <pivotArea dataOnly="0" labelOnly="1" outline="0" fieldPosition="0">
        <references count="2">
          <reference field="7" count="1" selected="0">
            <x v="98"/>
          </reference>
          <reference field="24" count="1">
            <x v="4"/>
          </reference>
        </references>
      </pivotArea>
    </format>
    <format dxfId="1347">
      <pivotArea dataOnly="0" labelOnly="1" outline="0" fieldPosition="0">
        <references count="2">
          <reference field="7" count="1" selected="0">
            <x v="99"/>
          </reference>
          <reference field="24" count="1">
            <x v="5"/>
          </reference>
        </references>
      </pivotArea>
    </format>
    <format dxfId="1346">
      <pivotArea dataOnly="0" labelOnly="1" outline="0" fieldPosition="0">
        <references count="2">
          <reference field="7" count="1" selected="0">
            <x v="100"/>
          </reference>
          <reference field="24" count="1">
            <x v="4"/>
          </reference>
        </references>
      </pivotArea>
    </format>
    <format dxfId="1345">
      <pivotArea dataOnly="0" labelOnly="1" outline="0" fieldPosition="0">
        <references count="2">
          <reference field="7" count="1" selected="0">
            <x v="101"/>
          </reference>
          <reference field="24" count="1">
            <x v="4"/>
          </reference>
        </references>
      </pivotArea>
    </format>
    <format dxfId="1344">
      <pivotArea dataOnly="0" labelOnly="1" outline="0" fieldPosition="0">
        <references count="2">
          <reference field="7" count="1" selected="0">
            <x v="102"/>
          </reference>
          <reference field="24" count="1">
            <x v="4"/>
          </reference>
        </references>
      </pivotArea>
    </format>
    <format dxfId="1343">
      <pivotArea dataOnly="0" labelOnly="1" outline="0" fieldPosition="0">
        <references count="2">
          <reference field="7" count="1" selected="0">
            <x v="103"/>
          </reference>
          <reference field="24" count="1">
            <x v="4"/>
          </reference>
        </references>
      </pivotArea>
    </format>
    <format dxfId="1342">
      <pivotArea dataOnly="0" labelOnly="1" outline="0" fieldPosition="0">
        <references count="2">
          <reference field="7" count="1" selected="0">
            <x v="104"/>
          </reference>
          <reference field="24" count="1">
            <x v="4"/>
          </reference>
        </references>
      </pivotArea>
    </format>
    <format dxfId="1341">
      <pivotArea dataOnly="0" labelOnly="1" outline="0" fieldPosition="0">
        <references count="2">
          <reference field="7" count="1" selected="0">
            <x v="105"/>
          </reference>
          <reference field="24" count="1">
            <x v="4"/>
          </reference>
        </references>
      </pivotArea>
    </format>
    <format dxfId="1340">
      <pivotArea dataOnly="0" labelOnly="1" outline="0" fieldPosition="0">
        <references count="2">
          <reference field="7" count="1" selected="0">
            <x v="106"/>
          </reference>
          <reference field="24" count="1">
            <x v="4"/>
          </reference>
        </references>
      </pivotArea>
    </format>
    <format dxfId="1339">
      <pivotArea dataOnly="0" labelOnly="1" outline="0" fieldPosition="0">
        <references count="2">
          <reference field="7" count="1" selected="0">
            <x v="107"/>
          </reference>
          <reference field="24" count="1">
            <x v="4"/>
          </reference>
        </references>
      </pivotArea>
    </format>
    <format dxfId="1338">
      <pivotArea dataOnly="0" labelOnly="1" outline="0" fieldPosition="0">
        <references count="2">
          <reference field="7" count="1" selected="0">
            <x v="108"/>
          </reference>
          <reference field="24" count="1">
            <x v="4"/>
          </reference>
        </references>
      </pivotArea>
    </format>
    <format dxfId="1337">
      <pivotArea dataOnly="0" labelOnly="1" outline="0" fieldPosition="0">
        <references count="2">
          <reference field="7" count="1" selected="0">
            <x v="109"/>
          </reference>
          <reference field="24" count="1">
            <x v="4"/>
          </reference>
        </references>
      </pivotArea>
    </format>
    <format dxfId="1336">
      <pivotArea dataOnly="0" labelOnly="1" outline="0" fieldPosition="0">
        <references count="2">
          <reference field="7" count="1" selected="0">
            <x v="110"/>
          </reference>
          <reference field="24" count="1">
            <x v="4"/>
          </reference>
        </references>
      </pivotArea>
    </format>
    <format dxfId="1335">
      <pivotArea dataOnly="0" labelOnly="1" outline="0" fieldPosition="0">
        <references count="2">
          <reference field="7" count="1" selected="0">
            <x v="111"/>
          </reference>
          <reference field="24" count="1">
            <x v="4"/>
          </reference>
        </references>
      </pivotArea>
    </format>
    <format dxfId="1334">
      <pivotArea dataOnly="0" labelOnly="1" outline="0" fieldPosition="0">
        <references count="2">
          <reference field="7" count="1" selected="0">
            <x v="112"/>
          </reference>
          <reference field="24" count="1">
            <x v="4"/>
          </reference>
        </references>
      </pivotArea>
    </format>
    <format dxfId="1333">
      <pivotArea dataOnly="0" labelOnly="1" outline="0" fieldPosition="0">
        <references count="2">
          <reference field="7" count="1" selected="0">
            <x v="113"/>
          </reference>
          <reference field="24" count="1">
            <x v="4"/>
          </reference>
        </references>
      </pivotArea>
    </format>
    <format dxfId="1332">
      <pivotArea dataOnly="0" labelOnly="1" outline="0" fieldPosition="0">
        <references count="2">
          <reference field="7" count="1" selected="0">
            <x v="114"/>
          </reference>
          <reference field="24" count="1">
            <x v="4"/>
          </reference>
        </references>
      </pivotArea>
    </format>
    <format dxfId="1331">
      <pivotArea dataOnly="0" labelOnly="1" outline="0" fieldPosition="0">
        <references count="2">
          <reference field="7" count="1" selected="0">
            <x v="115"/>
          </reference>
          <reference field="24" count="1">
            <x v="4"/>
          </reference>
        </references>
      </pivotArea>
    </format>
    <format dxfId="1330">
      <pivotArea dataOnly="0" labelOnly="1" outline="0" fieldPosition="0">
        <references count="2">
          <reference field="7" count="1" selected="0">
            <x v="116"/>
          </reference>
          <reference field="24" count="1">
            <x v="4"/>
          </reference>
        </references>
      </pivotArea>
    </format>
    <format dxfId="1329">
      <pivotArea dataOnly="0" labelOnly="1" outline="0" fieldPosition="0">
        <references count="2">
          <reference field="7" count="1" selected="0">
            <x v="117"/>
          </reference>
          <reference field="24" count="1">
            <x v="4"/>
          </reference>
        </references>
      </pivotArea>
    </format>
    <format dxfId="1328">
      <pivotArea dataOnly="0" labelOnly="1" outline="0" fieldPosition="0">
        <references count="2">
          <reference field="7" count="1" selected="0">
            <x v="118"/>
          </reference>
          <reference field="24" count="1">
            <x v="5"/>
          </reference>
        </references>
      </pivotArea>
    </format>
    <format dxfId="1327">
      <pivotArea dataOnly="0" labelOnly="1" outline="0" fieldPosition="0">
        <references count="2">
          <reference field="7" count="1" selected="0">
            <x v="119"/>
          </reference>
          <reference field="24" count="1">
            <x v="4"/>
          </reference>
        </references>
      </pivotArea>
    </format>
    <format dxfId="1326">
      <pivotArea dataOnly="0" labelOnly="1" outline="0" fieldPosition="0">
        <references count="2">
          <reference field="7" count="1" selected="0">
            <x v="120"/>
          </reference>
          <reference field="24" count="1">
            <x v="5"/>
          </reference>
        </references>
      </pivotArea>
    </format>
    <format dxfId="1325">
      <pivotArea dataOnly="0" labelOnly="1" outline="0" fieldPosition="0">
        <references count="2">
          <reference field="7" count="1" selected="0">
            <x v="121"/>
          </reference>
          <reference field="24" count="1">
            <x v="4"/>
          </reference>
        </references>
      </pivotArea>
    </format>
    <format dxfId="1324">
      <pivotArea dataOnly="0" labelOnly="1" outline="0" fieldPosition="0">
        <references count="2">
          <reference field="7" count="1" selected="0">
            <x v="122"/>
          </reference>
          <reference field="24" count="1">
            <x v="4"/>
          </reference>
        </references>
      </pivotArea>
    </format>
    <format dxfId="1323">
      <pivotArea dataOnly="0" labelOnly="1" outline="0" fieldPosition="0">
        <references count="2">
          <reference field="7" count="1" selected="0">
            <x v="123"/>
          </reference>
          <reference field="24" count="1">
            <x v="2"/>
          </reference>
        </references>
      </pivotArea>
    </format>
    <format dxfId="1322">
      <pivotArea dataOnly="0" labelOnly="1" outline="0" fieldPosition="0">
        <references count="2">
          <reference field="7" count="1" selected="0">
            <x v="124"/>
          </reference>
          <reference field="24" count="1">
            <x v="4"/>
          </reference>
        </references>
      </pivotArea>
    </format>
    <format dxfId="1321">
      <pivotArea dataOnly="0" labelOnly="1" outline="0" fieldPosition="0">
        <references count="2">
          <reference field="7" count="1" selected="0">
            <x v="125"/>
          </reference>
          <reference field="24" count="1">
            <x v="4"/>
          </reference>
        </references>
      </pivotArea>
    </format>
    <format dxfId="1320">
      <pivotArea dataOnly="0" labelOnly="1" outline="0" fieldPosition="0">
        <references count="2">
          <reference field="7" count="1" selected="0">
            <x v="126"/>
          </reference>
          <reference field="24" count="1">
            <x v="4"/>
          </reference>
        </references>
      </pivotArea>
    </format>
    <format dxfId="1319">
      <pivotArea dataOnly="0" labelOnly="1" outline="0" fieldPosition="0">
        <references count="2">
          <reference field="7" count="1" selected="0">
            <x v="127"/>
          </reference>
          <reference field="24" count="1">
            <x v="4"/>
          </reference>
        </references>
      </pivotArea>
    </format>
    <format dxfId="1318">
      <pivotArea dataOnly="0" labelOnly="1" outline="0" fieldPosition="0">
        <references count="2">
          <reference field="7" count="1" selected="0">
            <x v="128"/>
          </reference>
          <reference field="24" count="1">
            <x v="2"/>
          </reference>
        </references>
      </pivotArea>
    </format>
    <format dxfId="1317">
      <pivotArea dataOnly="0" labelOnly="1" outline="0" fieldPosition="0">
        <references count="2">
          <reference field="7" count="1" selected="0">
            <x v="129"/>
          </reference>
          <reference field="24" count="1">
            <x v="1"/>
          </reference>
        </references>
      </pivotArea>
    </format>
    <format dxfId="1316">
      <pivotArea dataOnly="0" labelOnly="1" outline="0" fieldPosition="0">
        <references count="2">
          <reference field="7" count="1" selected="0">
            <x v="130"/>
          </reference>
          <reference field="24" count="1">
            <x v="1"/>
          </reference>
        </references>
      </pivotArea>
    </format>
    <format dxfId="1315">
      <pivotArea dataOnly="0" labelOnly="1" outline="0" fieldPosition="0">
        <references count="2">
          <reference field="7" count="1" selected="0">
            <x v="131"/>
          </reference>
          <reference field="24" count="1">
            <x v="1"/>
          </reference>
        </references>
      </pivotArea>
    </format>
    <format dxfId="1314">
      <pivotArea dataOnly="0" labelOnly="1" outline="0" fieldPosition="0">
        <references count="2">
          <reference field="7" count="1" selected="0">
            <x v="132"/>
          </reference>
          <reference field="24" count="1">
            <x v="2"/>
          </reference>
        </references>
      </pivotArea>
    </format>
    <format dxfId="1313">
      <pivotArea dataOnly="0" labelOnly="1" outline="0" fieldPosition="0">
        <references count="2">
          <reference field="7" count="1" selected="0">
            <x v="133"/>
          </reference>
          <reference field="24" count="1">
            <x v="1"/>
          </reference>
        </references>
      </pivotArea>
    </format>
    <format dxfId="1312">
      <pivotArea dataOnly="0" labelOnly="1" outline="0" fieldPosition="0">
        <references count="2">
          <reference field="7" count="1" selected="0">
            <x v="2"/>
          </reference>
          <reference field="24" count="1">
            <x v="4"/>
          </reference>
        </references>
      </pivotArea>
    </format>
    <format dxfId="1311">
      <pivotArea dataOnly="0" labelOnly="1" outline="0" fieldPosition="0">
        <references count="2">
          <reference field="7" count="1" selected="0">
            <x v="16"/>
          </reference>
          <reference field="24" count="1">
            <x v="2"/>
          </reference>
        </references>
      </pivotArea>
    </format>
    <format dxfId="1310">
      <pivotArea dataOnly="0" labelOnly="1" outline="0" fieldPosition="0">
        <references count="2">
          <reference field="7" count="1" selected="0">
            <x v="20"/>
          </reference>
          <reference field="24" count="1">
            <x v="1"/>
          </reference>
        </references>
      </pivotArea>
    </format>
    <format dxfId="1309">
      <pivotArea dataOnly="0" labelOnly="1" outline="0" fieldPosition="0">
        <references count="2">
          <reference field="7" count="1" selected="0">
            <x v="27"/>
          </reference>
          <reference field="24" count="1">
            <x v="4"/>
          </reference>
        </references>
      </pivotArea>
    </format>
    <format dxfId="1308">
      <pivotArea dataOnly="0" labelOnly="1" outline="0" fieldPosition="0">
        <references count="2">
          <reference field="7" count="1" selected="0">
            <x v="30"/>
          </reference>
          <reference field="24" count="1">
            <x v="4"/>
          </reference>
        </references>
      </pivotArea>
    </format>
    <format dxfId="1307">
      <pivotArea dataOnly="0" labelOnly="1" outline="0" fieldPosition="0">
        <references count="2">
          <reference field="7" count="1" selected="0">
            <x v="36"/>
          </reference>
          <reference field="24" count="1">
            <x v="2"/>
          </reference>
        </references>
      </pivotArea>
    </format>
    <format dxfId="1306">
      <pivotArea dataOnly="0" labelOnly="1" outline="0" fieldPosition="0">
        <references count="2">
          <reference field="7" count="1" selected="0">
            <x v="43"/>
          </reference>
          <reference field="24" count="1">
            <x v="1"/>
          </reference>
        </references>
      </pivotArea>
    </format>
    <format dxfId="1305">
      <pivotArea dataOnly="0" labelOnly="1" outline="0" fieldPosition="0">
        <references count="2">
          <reference field="7" count="1" selected="0">
            <x v="44"/>
          </reference>
          <reference field="24" count="1">
            <x v="1"/>
          </reference>
        </references>
      </pivotArea>
    </format>
    <format dxfId="1304">
      <pivotArea dataOnly="0" labelOnly="1" outline="0" fieldPosition="0">
        <references count="2">
          <reference field="7" count="1" selected="0">
            <x v="46"/>
          </reference>
          <reference field="24" count="1">
            <x v="4"/>
          </reference>
        </references>
      </pivotArea>
    </format>
    <format dxfId="1303">
      <pivotArea dataOnly="0" labelOnly="1" outline="0" fieldPosition="0">
        <references count="2">
          <reference field="7" count="1" selected="0">
            <x v="47"/>
          </reference>
          <reference field="24" count="1">
            <x v="1"/>
          </reference>
        </references>
      </pivotArea>
    </format>
    <format dxfId="1302">
      <pivotArea dataOnly="0" labelOnly="1" outline="0" fieldPosition="0">
        <references count="2">
          <reference field="7" count="1" selected="0">
            <x v="62"/>
          </reference>
          <reference field="24" count="1">
            <x v="4"/>
          </reference>
        </references>
      </pivotArea>
    </format>
    <format dxfId="1301">
      <pivotArea dataOnly="0" labelOnly="1" outline="0" fieldPosition="0">
        <references count="2">
          <reference field="7" count="1" selected="0">
            <x v="68"/>
          </reference>
          <reference field="24" count="1">
            <x v="4"/>
          </reference>
        </references>
      </pivotArea>
    </format>
    <format dxfId="1300">
      <pivotArea dataOnly="0" labelOnly="1" outline="0" fieldPosition="0">
        <references count="2">
          <reference field="7" count="1" selected="0">
            <x v="73"/>
          </reference>
          <reference field="24" count="1">
            <x v="4"/>
          </reference>
        </references>
      </pivotArea>
    </format>
    <format dxfId="1299">
      <pivotArea dataOnly="0" labelOnly="1" outline="0" fieldPosition="0">
        <references count="2">
          <reference field="7" count="1" selected="0">
            <x v="75"/>
          </reference>
          <reference field="24" count="1">
            <x v="4"/>
          </reference>
        </references>
      </pivotArea>
    </format>
    <format dxfId="1298">
      <pivotArea dataOnly="0" labelOnly="1" outline="0" fieldPosition="0">
        <references count="2">
          <reference field="7" count="1" selected="0">
            <x v="76"/>
          </reference>
          <reference field="24" count="1">
            <x v="4"/>
          </reference>
        </references>
      </pivotArea>
    </format>
    <format dxfId="1297">
      <pivotArea dataOnly="0" labelOnly="1" outline="0" fieldPosition="0">
        <references count="2">
          <reference field="7" count="1" selected="0">
            <x v="77"/>
          </reference>
          <reference field="24" count="1">
            <x v="4"/>
          </reference>
        </references>
      </pivotArea>
    </format>
    <format dxfId="1296">
      <pivotArea dataOnly="0" labelOnly="1" outline="0" fieldPosition="0">
        <references count="2">
          <reference field="7" count="1" selected="0">
            <x v="78"/>
          </reference>
          <reference field="24" count="1">
            <x v="4"/>
          </reference>
        </references>
      </pivotArea>
    </format>
    <format dxfId="1295">
      <pivotArea dataOnly="0" labelOnly="1" outline="0" fieldPosition="0">
        <references count="2">
          <reference field="7" count="1" selected="0">
            <x v="79"/>
          </reference>
          <reference field="24" count="1">
            <x v="4"/>
          </reference>
        </references>
      </pivotArea>
    </format>
    <format dxfId="1294">
      <pivotArea dataOnly="0" labelOnly="1" outline="0" fieldPosition="0">
        <references count="2">
          <reference field="7" count="1" selected="0">
            <x v="80"/>
          </reference>
          <reference field="24" count="1">
            <x v="4"/>
          </reference>
        </references>
      </pivotArea>
    </format>
    <format dxfId="1293">
      <pivotArea dataOnly="0" labelOnly="1" outline="0" fieldPosition="0">
        <references count="2">
          <reference field="7" count="1" selected="0">
            <x v="81"/>
          </reference>
          <reference field="24" count="1">
            <x v="9"/>
          </reference>
        </references>
      </pivotArea>
    </format>
    <format dxfId="1292">
      <pivotArea dataOnly="0" labelOnly="1" outline="0" fieldPosition="0">
        <references count="2">
          <reference field="7" count="1" selected="0">
            <x v="82"/>
          </reference>
          <reference field="24" count="1">
            <x v="9"/>
          </reference>
        </references>
      </pivotArea>
    </format>
    <format dxfId="1291">
      <pivotArea dataOnly="0" labelOnly="1" outline="0" fieldPosition="0">
        <references count="2">
          <reference field="7" count="1" selected="0">
            <x v="83"/>
          </reference>
          <reference field="24" count="1">
            <x v="9"/>
          </reference>
        </references>
      </pivotArea>
    </format>
    <format dxfId="1290">
      <pivotArea dataOnly="0" labelOnly="1" outline="0" fieldPosition="0">
        <references count="2">
          <reference field="7" count="1" selected="0">
            <x v="84"/>
          </reference>
          <reference field="24" count="1">
            <x v="0"/>
          </reference>
        </references>
      </pivotArea>
    </format>
    <format dxfId="1289">
      <pivotArea dataOnly="0" labelOnly="1" outline="0" fieldPosition="0">
        <references count="2">
          <reference field="7" count="1" selected="0">
            <x v="85"/>
          </reference>
          <reference field="24" count="1">
            <x v="1"/>
          </reference>
        </references>
      </pivotArea>
    </format>
    <format dxfId="1288">
      <pivotArea dataOnly="0" labelOnly="1" outline="0" fieldPosition="0">
        <references count="2">
          <reference field="7" count="1" selected="0">
            <x v="86"/>
          </reference>
          <reference field="24" count="1">
            <x v="1"/>
          </reference>
        </references>
      </pivotArea>
    </format>
    <format dxfId="1287">
      <pivotArea dataOnly="0" labelOnly="1" outline="0" fieldPosition="0">
        <references count="2">
          <reference field="7" count="1" selected="0">
            <x v="87"/>
          </reference>
          <reference field="24" count="1">
            <x v="9"/>
          </reference>
        </references>
      </pivotArea>
    </format>
    <format dxfId="1286">
      <pivotArea dataOnly="0" labelOnly="1" outline="0" fieldPosition="0">
        <references count="2">
          <reference field="7" count="1" selected="0">
            <x v="88"/>
          </reference>
          <reference field="24" count="1">
            <x v="9"/>
          </reference>
        </references>
      </pivotArea>
    </format>
    <format dxfId="1285">
      <pivotArea dataOnly="0" labelOnly="1" outline="0" fieldPosition="0">
        <references count="2">
          <reference field="7" count="1" selected="0">
            <x v="89"/>
          </reference>
          <reference field="24" count="1">
            <x v="9"/>
          </reference>
        </references>
      </pivotArea>
    </format>
    <format dxfId="1284">
      <pivotArea dataOnly="0" labelOnly="1" outline="0" fieldPosition="0">
        <references count="2">
          <reference field="7" count="1" selected="0">
            <x v="90"/>
          </reference>
          <reference field="24" count="1">
            <x v="1"/>
          </reference>
        </references>
      </pivotArea>
    </format>
    <format dxfId="1283">
      <pivotArea dataOnly="0" labelOnly="1" outline="0" fieldPosition="0">
        <references count="2">
          <reference field="7" count="1" selected="0">
            <x v="91"/>
          </reference>
          <reference field="24" count="1">
            <x v="1"/>
          </reference>
        </references>
      </pivotArea>
    </format>
    <format dxfId="1282">
      <pivotArea dataOnly="0" labelOnly="1" outline="0" fieldPosition="0">
        <references count="2">
          <reference field="7" count="1" selected="0">
            <x v="92"/>
          </reference>
          <reference field="24" count="1">
            <x v="9"/>
          </reference>
        </references>
      </pivotArea>
    </format>
    <format dxfId="1281">
      <pivotArea dataOnly="0" labelOnly="1" outline="0" fieldPosition="0">
        <references count="2">
          <reference field="7" count="1" selected="0">
            <x v="93"/>
          </reference>
          <reference field="24" count="1">
            <x v="9"/>
          </reference>
        </references>
      </pivotArea>
    </format>
    <format dxfId="1280">
      <pivotArea dataOnly="0" labelOnly="1" outline="0" fieldPosition="0">
        <references count="2">
          <reference field="7" count="1" selected="0">
            <x v="94"/>
          </reference>
          <reference field="24" count="1">
            <x v="1"/>
          </reference>
        </references>
      </pivotArea>
    </format>
    <format dxfId="1279">
      <pivotArea dataOnly="0" labelOnly="1" outline="0" fieldPosition="0">
        <references count="2">
          <reference field="7" count="1" selected="0">
            <x v="95"/>
          </reference>
          <reference field="24" count="1">
            <x v="9"/>
          </reference>
        </references>
      </pivotArea>
    </format>
    <format dxfId="1278">
      <pivotArea dataOnly="0" labelOnly="1" outline="0" fieldPosition="0">
        <references count="2">
          <reference field="7" count="1" selected="0">
            <x v="96"/>
          </reference>
          <reference field="24" count="1">
            <x v="4"/>
          </reference>
        </references>
      </pivotArea>
    </format>
    <format dxfId="1277">
      <pivotArea dataOnly="0" labelOnly="1" outline="0" fieldPosition="0">
        <references count="2">
          <reference field="7" count="1" selected="0">
            <x v="97"/>
          </reference>
          <reference field="24" count="1">
            <x v="4"/>
          </reference>
        </references>
      </pivotArea>
    </format>
    <format dxfId="1276">
      <pivotArea dataOnly="0" labelOnly="1" outline="0" fieldPosition="0">
        <references count="2">
          <reference field="7" count="1" selected="0">
            <x v="98"/>
          </reference>
          <reference field="24" count="1">
            <x v="4"/>
          </reference>
        </references>
      </pivotArea>
    </format>
    <format dxfId="1275">
      <pivotArea dataOnly="0" labelOnly="1" outline="0" fieldPosition="0">
        <references count="2">
          <reference field="7" count="1" selected="0">
            <x v="99"/>
          </reference>
          <reference field="24" count="1">
            <x v="5"/>
          </reference>
        </references>
      </pivotArea>
    </format>
    <format dxfId="1274">
      <pivotArea dataOnly="0" labelOnly="1" outline="0" fieldPosition="0">
        <references count="2">
          <reference field="7" count="1" selected="0">
            <x v="100"/>
          </reference>
          <reference field="24" count="1">
            <x v="4"/>
          </reference>
        </references>
      </pivotArea>
    </format>
    <format dxfId="1273">
      <pivotArea dataOnly="0" labelOnly="1" outline="0" fieldPosition="0">
        <references count="2">
          <reference field="7" count="1" selected="0">
            <x v="101"/>
          </reference>
          <reference field="24" count="1">
            <x v="4"/>
          </reference>
        </references>
      </pivotArea>
    </format>
    <format dxfId="1272">
      <pivotArea dataOnly="0" labelOnly="1" outline="0" fieldPosition="0">
        <references count="2">
          <reference field="7" count="1" selected="0">
            <x v="102"/>
          </reference>
          <reference field="24" count="1">
            <x v="4"/>
          </reference>
        </references>
      </pivotArea>
    </format>
    <format dxfId="1271">
      <pivotArea dataOnly="0" labelOnly="1" outline="0" fieldPosition="0">
        <references count="2">
          <reference field="7" count="1" selected="0">
            <x v="103"/>
          </reference>
          <reference field="24" count="1">
            <x v="4"/>
          </reference>
        </references>
      </pivotArea>
    </format>
    <format dxfId="1270">
      <pivotArea dataOnly="0" labelOnly="1" outline="0" fieldPosition="0">
        <references count="2">
          <reference field="7" count="1" selected="0">
            <x v="104"/>
          </reference>
          <reference field="24" count="1">
            <x v="4"/>
          </reference>
        </references>
      </pivotArea>
    </format>
    <format dxfId="1269">
      <pivotArea dataOnly="0" labelOnly="1" outline="0" fieldPosition="0">
        <references count="2">
          <reference field="7" count="1" selected="0">
            <x v="105"/>
          </reference>
          <reference field="24" count="1">
            <x v="4"/>
          </reference>
        </references>
      </pivotArea>
    </format>
    <format dxfId="1268">
      <pivotArea dataOnly="0" labelOnly="1" outline="0" fieldPosition="0">
        <references count="2">
          <reference field="7" count="1" selected="0">
            <x v="106"/>
          </reference>
          <reference field="24" count="1">
            <x v="4"/>
          </reference>
        </references>
      </pivotArea>
    </format>
    <format dxfId="1267">
      <pivotArea dataOnly="0" labelOnly="1" outline="0" fieldPosition="0">
        <references count="2">
          <reference field="7" count="1" selected="0">
            <x v="107"/>
          </reference>
          <reference field="24" count="1">
            <x v="4"/>
          </reference>
        </references>
      </pivotArea>
    </format>
    <format dxfId="1266">
      <pivotArea dataOnly="0" labelOnly="1" outline="0" fieldPosition="0">
        <references count="2">
          <reference field="7" count="1" selected="0">
            <x v="108"/>
          </reference>
          <reference field="24" count="1">
            <x v="4"/>
          </reference>
        </references>
      </pivotArea>
    </format>
    <format dxfId="1265">
      <pivotArea dataOnly="0" labelOnly="1" outline="0" fieldPosition="0">
        <references count="2">
          <reference field="7" count="1" selected="0">
            <x v="109"/>
          </reference>
          <reference field="24" count="1">
            <x v="4"/>
          </reference>
        </references>
      </pivotArea>
    </format>
    <format dxfId="1264">
      <pivotArea dataOnly="0" labelOnly="1" outline="0" fieldPosition="0">
        <references count="2">
          <reference field="7" count="1" selected="0">
            <x v="110"/>
          </reference>
          <reference field="24" count="1">
            <x v="4"/>
          </reference>
        </references>
      </pivotArea>
    </format>
    <format dxfId="1263">
      <pivotArea dataOnly="0" labelOnly="1" outline="0" fieldPosition="0">
        <references count="2">
          <reference field="7" count="1" selected="0">
            <x v="111"/>
          </reference>
          <reference field="24" count="1">
            <x v="4"/>
          </reference>
        </references>
      </pivotArea>
    </format>
    <format dxfId="1262">
      <pivotArea dataOnly="0" labelOnly="1" outline="0" fieldPosition="0">
        <references count="2">
          <reference field="7" count="1" selected="0">
            <x v="112"/>
          </reference>
          <reference field="24" count="1">
            <x v="4"/>
          </reference>
        </references>
      </pivotArea>
    </format>
    <format dxfId="1261">
      <pivotArea dataOnly="0" labelOnly="1" outline="0" fieldPosition="0">
        <references count="2">
          <reference field="7" count="1" selected="0">
            <x v="113"/>
          </reference>
          <reference field="24" count="1">
            <x v="4"/>
          </reference>
        </references>
      </pivotArea>
    </format>
    <format dxfId="1260">
      <pivotArea dataOnly="0" labelOnly="1" outline="0" fieldPosition="0">
        <references count="2">
          <reference field="7" count="1" selected="0">
            <x v="114"/>
          </reference>
          <reference field="24" count="1">
            <x v="4"/>
          </reference>
        </references>
      </pivotArea>
    </format>
    <format dxfId="1259">
      <pivotArea dataOnly="0" labelOnly="1" outline="0" fieldPosition="0">
        <references count="2">
          <reference field="7" count="1" selected="0">
            <x v="115"/>
          </reference>
          <reference field="24" count="1">
            <x v="4"/>
          </reference>
        </references>
      </pivotArea>
    </format>
    <format dxfId="1258">
      <pivotArea dataOnly="0" labelOnly="1" outline="0" fieldPosition="0">
        <references count="2">
          <reference field="7" count="1" selected="0">
            <x v="116"/>
          </reference>
          <reference field="24" count="1">
            <x v="4"/>
          </reference>
        </references>
      </pivotArea>
    </format>
    <format dxfId="1257">
      <pivotArea dataOnly="0" labelOnly="1" outline="0" fieldPosition="0">
        <references count="2">
          <reference field="7" count="1" selected="0">
            <x v="117"/>
          </reference>
          <reference field="24" count="1">
            <x v="4"/>
          </reference>
        </references>
      </pivotArea>
    </format>
    <format dxfId="1256">
      <pivotArea dataOnly="0" labelOnly="1" outline="0" fieldPosition="0">
        <references count="2">
          <reference field="7" count="1" selected="0">
            <x v="118"/>
          </reference>
          <reference field="24" count="1">
            <x v="5"/>
          </reference>
        </references>
      </pivotArea>
    </format>
    <format dxfId="1255">
      <pivotArea dataOnly="0" labelOnly="1" outline="0" fieldPosition="0">
        <references count="2">
          <reference field="7" count="1" selected="0">
            <x v="119"/>
          </reference>
          <reference field="24" count="1">
            <x v="4"/>
          </reference>
        </references>
      </pivotArea>
    </format>
    <format dxfId="1254">
      <pivotArea dataOnly="0" labelOnly="1" outline="0" fieldPosition="0">
        <references count="2">
          <reference field="7" count="1" selected="0">
            <x v="120"/>
          </reference>
          <reference field="24" count="1">
            <x v="5"/>
          </reference>
        </references>
      </pivotArea>
    </format>
    <format dxfId="1253">
      <pivotArea dataOnly="0" labelOnly="1" outline="0" fieldPosition="0">
        <references count="2">
          <reference field="7" count="1" selected="0">
            <x v="121"/>
          </reference>
          <reference field="24" count="1">
            <x v="4"/>
          </reference>
        </references>
      </pivotArea>
    </format>
    <format dxfId="1252">
      <pivotArea dataOnly="0" labelOnly="1" outline="0" fieldPosition="0">
        <references count="2">
          <reference field="7" count="1" selected="0">
            <x v="122"/>
          </reference>
          <reference field="24" count="1">
            <x v="4"/>
          </reference>
        </references>
      </pivotArea>
    </format>
    <format dxfId="1251">
      <pivotArea dataOnly="0" labelOnly="1" outline="0" fieldPosition="0">
        <references count="2">
          <reference field="7" count="1" selected="0">
            <x v="123"/>
          </reference>
          <reference field="24" count="1">
            <x v="2"/>
          </reference>
        </references>
      </pivotArea>
    </format>
    <format dxfId="1250">
      <pivotArea dataOnly="0" labelOnly="1" outline="0" fieldPosition="0">
        <references count="2">
          <reference field="7" count="1" selected="0">
            <x v="124"/>
          </reference>
          <reference field="24" count="1">
            <x v="4"/>
          </reference>
        </references>
      </pivotArea>
    </format>
    <format dxfId="1249">
      <pivotArea dataOnly="0" labelOnly="1" outline="0" fieldPosition="0">
        <references count="2">
          <reference field="7" count="1" selected="0">
            <x v="125"/>
          </reference>
          <reference field="24" count="1">
            <x v="4"/>
          </reference>
        </references>
      </pivotArea>
    </format>
    <format dxfId="1248">
      <pivotArea dataOnly="0" labelOnly="1" outline="0" fieldPosition="0">
        <references count="2">
          <reference field="7" count="1" selected="0">
            <x v="126"/>
          </reference>
          <reference field="24" count="1">
            <x v="4"/>
          </reference>
        </references>
      </pivotArea>
    </format>
    <format dxfId="1247">
      <pivotArea dataOnly="0" labelOnly="1" outline="0" fieldPosition="0">
        <references count="2">
          <reference field="7" count="1" selected="0">
            <x v="127"/>
          </reference>
          <reference field="24" count="1">
            <x v="4"/>
          </reference>
        </references>
      </pivotArea>
    </format>
    <format dxfId="1246">
      <pivotArea dataOnly="0" labelOnly="1" outline="0" fieldPosition="0">
        <references count="2">
          <reference field="7" count="1" selected="0">
            <x v="128"/>
          </reference>
          <reference field="24" count="1">
            <x v="2"/>
          </reference>
        </references>
      </pivotArea>
    </format>
    <format dxfId="1245">
      <pivotArea dataOnly="0" labelOnly="1" outline="0" fieldPosition="0">
        <references count="2">
          <reference field="7" count="1" selected="0">
            <x v="129"/>
          </reference>
          <reference field="24" count="1">
            <x v="1"/>
          </reference>
        </references>
      </pivotArea>
    </format>
    <format dxfId="1244">
      <pivotArea dataOnly="0" labelOnly="1" outline="0" fieldPosition="0">
        <references count="2">
          <reference field="7" count="1" selected="0">
            <x v="130"/>
          </reference>
          <reference field="24" count="1">
            <x v="1"/>
          </reference>
        </references>
      </pivotArea>
    </format>
    <format dxfId="1243">
      <pivotArea dataOnly="0" labelOnly="1" outline="0" fieldPosition="0">
        <references count="2">
          <reference field="7" count="1" selected="0">
            <x v="131"/>
          </reference>
          <reference field="24" count="1">
            <x v="1"/>
          </reference>
        </references>
      </pivotArea>
    </format>
    <format dxfId="1242">
      <pivotArea dataOnly="0" labelOnly="1" outline="0" fieldPosition="0">
        <references count="2">
          <reference field="7" count="1" selected="0">
            <x v="132"/>
          </reference>
          <reference field="24" count="1">
            <x v="2"/>
          </reference>
        </references>
      </pivotArea>
    </format>
    <format dxfId="1241">
      <pivotArea dataOnly="0" labelOnly="1" outline="0" fieldPosition="0">
        <references count="2">
          <reference field="7" count="1" selected="0">
            <x v="133"/>
          </reference>
          <reference field="24" count="1">
            <x v="1"/>
          </reference>
        </references>
      </pivotArea>
    </format>
    <format dxfId="1240">
      <pivotArea dataOnly="0" labelOnly="1" outline="0" fieldPosition="0">
        <references count="2">
          <reference field="7" count="1" selected="0">
            <x v="2"/>
          </reference>
          <reference field="24" count="1">
            <x v="4"/>
          </reference>
        </references>
      </pivotArea>
    </format>
    <format dxfId="1239">
      <pivotArea dataOnly="0" labelOnly="1" outline="0" fieldPosition="0">
        <references count="2">
          <reference field="7" count="1" selected="0">
            <x v="16"/>
          </reference>
          <reference field="24" count="1">
            <x v="2"/>
          </reference>
        </references>
      </pivotArea>
    </format>
    <format dxfId="1238">
      <pivotArea dataOnly="0" labelOnly="1" outline="0" fieldPosition="0">
        <references count="2">
          <reference field="7" count="1" selected="0">
            <x v="20"/>
          </reference>
          <reference field="24" count="1">
            <x v="1"/>
          </reference>
        </references>
      </pivotArea>
    </format>
    <format dxfId="1237">
      <pivotArea dataOnly="0" labelOnly="1" outline="0" fieldPosition="0">
        <references count="2">
          <reference field="7" count="1" selected="0">
            <x v="27"/>
          </reference>
          <reference field="24" count="1">
            <x v="4"/>
          </reference>
        </references>
      </pivotArea>
    </format>
    <format dxfId="1236">
      <pivotArea dataOnly="0" labelOnly="1" outline="0" fieldPosition="0">
        <references count="2">
          <reference field="7" count="1" selected="0">
            <x v="30"/>
          </reference>
          <reference field="24" count="1">
            <x v="4"/>
          </reference>
        </references>
      </pivotArea>
    </format>
    <format dxfId="1235">
      <pivotArea dataOnly="0" labelOnly="1" outline="0" fieldPosition="0">
        <references count="2">
          <reference field="7" count="1" selected="0">
            <x v="36"/>
          </reference>
          <reference field="24" count="1">
            <x v="2"/>
          </reference>
        </references>
      </pivotArea>
    </format>
    <format dxfId="1234">
      <pivotArea dataOnly="0" labelOnly="1" outline="0" fieldPosition="0">
        <references count="2">
          <reference field="7" count="1" selected="0">
            <x v="43"/>
          </reference>
          <reference field="24" count="1">
            <x v="1"/>
          </reference>
        </references>
      </pivotArea>
    </format>
    <format dxfId="1233">
      <pivotArea dataOnly="0" labelOnly="1" outline="0" fieldPosition="0">
        <references count="2">
          <reference field="7" count="1" selected="0">
            <x v="44"/>
          </reference>
          <reference field="24" count="1">
            <x v="1"/>
          </reference>
        </references>
      </pivotArea>
    </format>
    <format dxfId="1232">
      <pivotArea dataOnly="0" labelOnly="1" outline="0" fieldPosition="0">
        <references count="2">
          <reference field="7" count="1" selected="0">
            <x v="46"/>
          </reference>
          <reference field="24" count="1">
            <x v="4"/>
          </reference>
        </references>
      </pivotArea>
    </format>
    <format dxfId="1231">
      <pivotArea dataOnly="0" labelOnly="1" outline="0" fieldPosition="0">
        <references count="2">
          <reference field="7" count="1" selected="0">
            <x v="47"/>
          </reference>
          <reference field="24" count="1">
            <x v="1"/>
          </reference>
        </references>
      </pivotArea>
    </format>
    <format dxfId="1230">
      <pivotArea dataOnly="0" labelOnly="1" outline="0" fieldPosition="0">
        <references count="2">
          <reference field="7" count="1" selected="0">
            <x v="62"/>
          </reference>
          <reference field="24" count="1">
            <x v="4"/>
          </reference>
        </references>
      </pivotArea>
    </format>
    <format dxfId="1229">
      <pivotArea dataOnly="0" labelOnly="1" outline="0" fieldPosition="0">
        <references count="2">
          <reference field="7" count="1" selected="0">
            <x v="68"/>
          </reference>
          <reference field="24" count="1">
            <x v="4"/>
          </reference>
        </references>
      </pivotArea>
    </format>
    <format dxfId="1228">
      <pivotArea dataOnly="0" labelOnly="1" outline="0" fieldPosition="0">
        <references count="2">
          <reference field="7" count="1" selected="0">
            <x v="73"/>
          </reference>
          <reference field="24" count="1">
            <x v="4"/>
          </reference>
        </references>
      </pivotArea>
    </format>
    <format dxfId="1227">
      <pivotArea dataOnly="0" labelOnly="1" outline="0" fieldPosition="0">
        <references count="2">
          <reference field="7" count="1" selected="0">
            <x v="75"/>
          </reference>
          <reference field="24" count="1">
            <x v="4"/>
          </reference>
        </references>
      </pivotArea>
    </format>
    <format dxfId="1226">
      <pivotArea dataOnly="0" labelOnly="1" outline="0" fieldPosition="0">
        <references count="2">
          <reference field="7" count="1" selected="0">
            <x v="76"/>
          </reference>
          <reference field="24" count="1">
            <x v="4"/>
          </reference>
        </references>
      </pivotArea>
    </format>
    <format dxfId="1225">
      <pivotArea dataOnly="0" labelOnly="1" outline="0" fieldPosition="0">
        <references count="2">
          <reference field="7" count="1" selected="0">
            <x v="77"/>
          </reference>
          <reference field="24" count="1">
            <x v="4"/>
          </reference>
        </references>
      </pivotArea>
    </format>
    <format dxfId="1224">
      <pivotArea dataOnly="0" labelOnly="1" outline="0" fieldPosition="0">
        <references count="2">
          <reference field="7" count="1" selected="0">
            <x v="78"/>
          </reference>
          <reference field="24" count="1">
            <x v="4"/>
          </reference>
        </references>
      </pivotArea>
    </format>
    <format dxfId="1223">
      <pivotArea dataOnly="0" labelOnly="1" outline="0" fieldPosition="0">
        <references count="2">
          <reference field="7" count="1" selected="0">
            <x v="79"/>
          </reference>
          <reference field="24" count="1">
            <x v="4"/>
          </reference>
        </references>
      </pivotArea>
    </format>
    <format dxfId="1222">
      <pivotArea dataOnly="0" labelOnly="1" outline="0" fieldPosition="0">
        <references count="2">
          <reference field="7" count="1" selected="0">
            <x v="80"/>
          </reference>
          <reference field="24" count="1">
            <x v="4"/>
          </reference>
        </references>
      </pivotArea>
    </format>
    <format dxfId="1221">
      <pivotArea dataOnly="0" labelOnly="1" outline="0" fieldPosition="0">
        <references count="2">
          <reference field="7" count="1" selected="0">
            <x v="81"/>
          </reference>
          <reference field="24" count="1">
            <x v="9"/>
          </reference>
        </references>
      </pivotArea>
    </format>
    <format dxfId="1220">
      <pivotArea dataOnly="0" labelOnly="1" outline="0" fieldPosition="0">
        <references count="2">
          <reference field="7" count="1" selected="0">
            <x v="82"/>
          </reference>
          <reference field="24" count="1">
            <x v="9"/>
          </reference>
        </references>
      </pivotArea>
    </format>
    <format dxfId="1219">
      <pivotArea dataOnly="0" labelOnly="1" outline="0" fieldPosition="0">
        <references count="2">
          <reference field="7" count="1" selected="0">
            <x v="83"/>
          </reference>
          <reference field="24" count="1">
            <x v="9"/>
          </reference>
        </references>
      </pivotArea>
    </format>
    <format dxfId="1218">
      <pivotArea dataOnly="0" labelOnly="1" outline="0" fieldPosition="0">
        <references count="2">
          <reference field="7" count="1" selected="0">
            <x v="84"/>
          </reference>
          <reference field="24" count="1">
            <x v="0"/>
          </reference>
        </references>
      </pivotArea>
    </format>
    <format dxfId="1217">
      <pivotArea dataOnly="0" labelOnly="1" outline="0" fieldPosition="0">
        <references count="2">
          <reference field="7" count="1" selected="0">
            <x v="85"/>
          </reference>
          <reference field="24" count="1">
            <x v="1"/>
          </reference>
        </references>
      </pivotArea>
    </format>
    <format dxfId="1216">
      <pivotArea dataOnly="0" labelOnly="1" outline="0" fieldPosition="0">
        <references count="2">
          <reference field="7" count="1" selected="0">
            <x v="86"/>
          </reference>
          <reference field="24" count="1">
            <x v="1"/>
          </reference>
        </references>
      </pivotArea>
    </format>
    <format dxfId="1215">
      <pivotArea dataOnly="0" labelOnly="1" outline="0" fieldPosition="0">
        <references count="2">
          <reference field="7" count="1" selected="0">
            <x v="87"/>
          </reference>
          <reference field="24" count="1">
            <x v="9"/>
          </reference>
        </references>
      </pivotArea>
    </format>
    <format dxfId="1214">
      <pivotArea dataOnly="0" labelOnly="1" outline="0" fieldPosition="0">
        <references count="2">
          <reference field="7" count="1" selected="0">
            <x v="88"/>
          </reference>
          <reference field="24" count="1">
            <x v="9"/>
          </reference>
        </references>
      </pivotArea>
    </format>
    <format dxfId="1213">
      <pivotArea dataOnly="0" labelOnly="1" outline="0" fieldPosition="0">
        <references count="2">
          <reference field="7" count="1" selected="0">
            <x v="89"/>
          </reference>
          <reference field="24" count="1">
            <x v="9"/>
          </reference>
        </references>
      </pivotArea>
    </format>
    <format dxfId="1212">
      <pivotArea dataOnly="0" labelOnly="1" outline="0" fieldPosition="0">
        <references count="2">
          <reference field="7" count="1" selected="0">
            <x v="90"/>
          </reference>
          <reference field="24" count="1">
            <x v="1"/>
          </reference>
        </references>
      </pivotArea>
    </format>
    <format dxfId="1211">
      <pivotArea dataOnly="0" labelOnly="1" outline="0" fieldPosition="0">
        <references count="2">
          <reference field="7" count="1" selected="0">
            <x v="91"/>
          </reference>
          <reference field="24" count="1">
            <x v="1"/>
          </reference>
        </references>
      </pivotArea>
    </format>
    <format dxfId="1210">
      <pivotArea dataOnly="0" labelOnly="1" outline="0" fieldPosition="0">
        <references count="2">
          <reference field="7" count="1" selected="0">
            <x v="92"/>
          </reference>
          <reference field="24" count="1">
            <x v="9"/>
          </reference>
        </references>
      </pivotArea>
    </format>
    <format dxfId="1209">
      <pivotArea dataOnly="0" labelOnly="1" outline="0" fieldPosition="0">
        <references count="2">
          <reference field="7" count="1" selected="0">
            <x v="93"/>
          </reference>
          <reference field="24" count="1">
            <x v="9"/>
          </reference>
        </references>
      </pivotArea>
    </format>
    <format dxfId="1208">
      <pivotArea dataOnly="0" labelOnly="1" outline="0" fieldPosition="0">
        <references count="2">
          <reference field="7" count="1" selected="0">
            <x v="94"/>
          </reference>
          <reference field="24" count="1">
            <x v="1"/>
          </reference>
        </references>
      </pivotArea>
    </format>
    <format dxfId="1207">
      <pivotArea dataOnly="0" labelOnly="1" outline="0" fieldPosition="0">
        <references count="2">
          <reference field="7" count="1" selected="0">
            <x v="95"/>
          </reference>
          <reference field="24" count="1">
            <x v="9"/>
          </reference>
        </references>
      </pivotArea>
    </format>
    <format dxfId="1206">
      <pivotArea dataOnly="0" labelOnly="1" outline="0" fieldPosition="0">
        <references count="2">
          <reference field="7" count="1" selected="0">
            <x v="96"/>
          </reference>
          <reference field="24" count="1">
            <x v="4"/>
          </reference>
        </references>
      </pivotArea>
    </format>
    <format dxfId="1205">
      <pivotArea dataOnly="0" labelOnly="1" outline="0" fieldPosition="0">
        <references count="2">
          <reference field="7" count="1" selected="0">
            <x v="97"/>
          </reference>
          <reference field="24" count="1">
            <x v="4"/>
          </reference>
        </references>
      </pivotArea>
    </format>
    <format dxfId="1204">
      <pivotArea dataOnly="0" labelOnly="1" outline="0" fieldPosition="0">
        <references count="2">
          <reference field="7" count="1" selected="0">
            <x v="98"/>
          </reference>
          <reference field="24" count="1">
            <x v="4"/>
          </reference>
        </references>
      </pivotArea>
    </format>
    <format dxfId="1203">
      <pivotArea dataOnly="0" labelOnly="1" outline="0" fieldPosition="0">
        <references count="2">
          <reference field="7" count="1" selected="0">
            <x v="99"/>
          </reference>
          <reference field="24" count="1">
            <x v="5"/>
          </reference>
        </references>
      </pivotArea>
    </format>
    <format dxfId="1202">
      <pivotArea dataOnly="0" labelOnly="1" outline="0" fieldPosition="0">
        <references count="2">
          <reference field="7" count="1" selected="0">
            <x v="100"/>
          </reference>
          <reference field="24" count="1">
            <x v="4"/>
          </reference>
        </references>
      </pivotArea>
    </format>
    <format dxfId="1201">
      <pivotArea dataOnly="0" labelOnly="1" outline="0" fieldPosition="0">
        <references count="2">
          <reference field="7" count="1" selected="0">
            <x v="101"/>
          </reference>
          <reference field="24" count="1">
            <x v="4"/>
          </reference>
        </references>
      </pivotArea>
    </format>
    <format dxfId="1200">
      <pivotArea dataOnly="0" labelOnly="1" outline="0" fieldPosition="0">
        <references count="2">
          <reference field="7" count="1" selected="0">
            <x v="102"/>
          </reference>
          <reference field="24" count="1">
            <x v="4"/>
          </reference>
        </references>
      </pivotArea>
    </format>
    <format dxfId="1199">
      <pivotArea dataOnly="0" labelOnly="1" outline="0" fieldPosition="0">
        <references count="2">
          <reference field="7" count="1" selected="0">
            <x v="103"/>
          </reference>
          <reference field="24" count="1">
            <x v="4"/>
          </reference>
        </references>
      </pivotArea>
    </format>
    <format dxfId="1198">
      <pivotArea dataOnly="0" labelOnly="1" outline="0" fieldPosition="0">
        <references count="2">
          <reference field="7" count="1" selected="0">
            <x v="104"/>
          </reference>
          <reference field="24" count="1">
            <x v="4"/>
          </reference>
        </references>
      </pivotArea>
    </format>
    <format dxfId="1197">
      <pivotArea dataOnly="0" labelOnly="1" outline="0" fieldPosition="0">
        <references count="2">
          <reference field="7" count="1" selected="0">
            <x v="105"/>
          </reference>
          <reference field="24" count="1">
            <x v="4"/>
          </reference>
        </references>
      </pivotArea>
    </format>
    <format dxfId="1196">
      <pivotArea dataOnly="0" labelOnly="1" outline="0" fieldPosition="0">
        <references count="2">
          <reference field="7" count="1" selected="0">
            <x v="106"/>
          </reference>
          <reference field="24" count="1">
            <x v="4"/>
          </reference>
        </references>
      </pivotArea>
    </format>
    <format dxfId="1195">
      <pivotArea dataOnly="0" labelOnly="1" outline="0" fieldPosition="0">
        <references count="2">
          <reference field="7" count="1" selected="0">
            <x v="107"/>
          </reference>
          <reference field="24" count="1">
            <x v="4"/>
          </reference>
        </references>
      </pivotArea>
    </format>
    <format dxfId="1194">
      <pivotArea dataOnly="0" labelOnly="1" outline="0" fieldPosition="0">
        <references count="2">
          <reference field="7" count="1" selected="0">
            <x v="108"/>
          </reference>
          <reference field="24" count="1">
            <x v="4"/>
          </reference>
        </references>
      </pivotArea>
    </format>
    <format dxfId="1193">
      <pivotArea dataOnly="0" labelOnly="1" outline="0" fieldPosition="0">
        <references count="2">
          <reference field="7" count="1" selected="0">
            <x v="109"/>
          </reference>
          <reference field="24" count="1">
            <x v="4"/>
          </reference>
        </references>
      </pivotArea>
    </format>
    <format dxfId="1192">
      <pivotArea dataOnly="0" labelOnly="1" outline="0" fieldPosition="0">
        <references count="2">
          <reference field="7" count="1" selected="0">
            <x v="110"/>
          </reference>
          <reference field="24" count="1">
            <x v="4"/>
          </reference>
        </references>
      </pivotArea>
    </format>
    <format dxfId="1191">
      <pivotArea dataOnly="0" labelOnly="1" outline="0" fieldPosition="0">
        <references count="2">
          <reference field="7" count="1" selected="0">
            <x v="111"/>
          </reference>
          <reference field="24" count="1">
            <x v="4"/>
          </reference>
        </references>
      </pivotArea>
    </format>
    <format dxfId="1190">
      <pivotArea dataOnly="0" labelOnly="1" outline="0" fieldPosition="0">
        <references count="2">
          <reference field="7" count="1" selected="0">
            <x v="112"/>
          </reference>
          <reference field="24" count="1">
            <x v="4"/>
          </reference>
        </references>
      </pivotArea>
    </format>
    <format dxfId="1189">
      <pivotArea dataOnly="0" labelOnly="1" outline="0" fieldPosition="0">
        <references count="2">
          <reference field="7" count="1" selected="0">
            <x v="113"/>
          </reference>
          <reference field="24" count="1">
            <x v="4"/>
          </reference>
        </references>
      </pivotArea>
    </format>
    <format dxfId="1188">
      <pivotArea dataOnly="0" labelOnly="1" outline="0" fieldPosition="0">
        <references count="2">
          <reference field="7" count="1" selected="0">
            <x v="114"/>
          </reference>
          <reference field="24" count="1">
            <x v="4"/>
          </reference>
        </references>
      </pivotArea>
    </format>
    <format dxfId="1187">
      <pivotArea dataOnly="0" labelOnly="1" outline="0" fieldPosition="0">
        <references count="2">
          <reference field="7" count="1" selected="0">
            <x v="115"/>
          </reference>
          <reference field="24" count="1">
            <x v="4"/>
          </reference>
        </references>
      </pivotArea>
    </format>
    <format dxfId="1186">
      <pivotArea dataOnly="0" labelOnly="1" outline="0" fieldPosition="0">
        <references count="2">
          <reference field="7" count="1" selected="0">
            <x v="116"/>
          </reference>
          <reference field="24" count="1">
            <x v="4"/>
          </reference>
        </references>
      </pivotArea>
    </format>
    <format dxfId="1185">
      <pivotArea dataOnly="0" labelOnly="1" outline="0" fieldPosition="0">
        <references count="2">
          <reference field="7" count="1" selected="0">
            <x v="117"/>
          </reference>
          <reference field="24" count="1">
            <x v="4"/>
          </reference>
        </references>
      </pivotArea>
    </format>
    <format dxfId="1184">
      <pivotArea dataOnly="0" labelOnly="1" outline="0" fieldPosition="0">
        <references count="2">
          <reference field="7" count="1" selected="0">
            <x v="118"/>
          </reference>
          <reference field="24" count="1">
            <x v="5"/>
          </reference>
        </references>
      </pivotArea>
    </format>
    <format dxfId="1183">
      <pivotArea dataOnly="0" labelOnly="1" outline="0" fieldPosition="0">
        <references count="2">
          <reference field="7" count="1" selected="0">
            <x v="119"/>
          </reference>
          <reference field="24" count="1">
            <x v="4"/>
          </reference>
        </references>
      </pivotArea>
    </format>
    <format dxfId="1182">
      <pivotArea dataOnly="0" labelOnly="1" outline="0" fieldPosition="0">
        <references count="2">
          <reference field="7" count="1" selected="0">
            <x v="120"/>
          </reference>
          <reference field="24" count="1">
            <x v="5"/>
          </reference>
        </references>
      </pivotArea>
    </format>
    <format dxfId="1181">
      <pivotArea dataOnly="0" labelOnly="1" outline="0" fieldPosition="0">
        <references count="2">
          <reference field="7" count="1" selected="0">
            <x v="121"/>
          </reference>
          <reference field="24" count="1">
            <x v="4"/>
          </reference>
        </references>
      </pivotArea>
    </format>
    <format dxfId="1180">
      <pivotArea dataOnly="0" labelOnly="1" outline="0" fieldPosition="0">
        <references count="2">
          <reference field="7" count="1" selected="0">
            <x v="122"/>
          </reference>
          <reference field="24" count="1">
            <x v="4"/>
          </reference>
        </references>
      </pivotArea>
    </format>
    <format dxfId="1179">
      <pivotArea dataOnly="0" labelOnly="1" outline="0" fieldPosition="0">
        <references count="2">
          <reference field="7" count="1" selected="0">
            <x v="123"/>
          </reference>
          <reference field="24" count="1">
            <x v="2"/>
          </reference>
        </references>
      </pivotArea>
    </format>
    <format dxfId="1178">
      <pivotArea dataOnly="0" labelOnly="1" outline="0" fieldPosition="0">
        <references count="2">
          <reference field="7" count="1" selected="0">
            <x v="124"/>
          </reference>
          <reference field="24" count="1">
            <x v="4"/>
          </reference>
        </references>
      </pivotArea>
    </format>
    <format dxfId="1177">
      <pivotArea dataOnly="0" labelOnly="1" outline="0" fieldPosition="0">
        <references count="2">
          <reference field="7" count="1" selected="0">
            <x v="125"/>
          </reference>
          <reference field="24" count="1">
            <x v="4"/>
          </reference>
        </references>
      </pivotArea>
    </format>
    <format dxfId="1176">
      <pivotArea dataOnly="0" labelOnly="1" outline="0" fieldPosition="0">
        <references count="2">
          <reference field="7" count="1" selected="0">
            <x v="126"/>
          </reference>
          <reference field="24" count="1">
            <x v="4"/>
          </reference>
        </references>
      </pivotArea>
    </format>
    <format dxfId="1175">
      <pivotArea dataOnly="0" labelOnly="1" outline="0" fieldPosition="0">
        <references count="2">
          <reference field="7" count="1" selected="0">
            <x v="127"/>
          </reference>
          <reference field="24" count="1">
            <x v="4"/>
          </reference>
        </references>
      </pivotArea>
    </format>
    <format dxfId="1174">
      <pivotArea dataOnly="0" labelOnly="1" outline="0" fieldPosition="0">
        <references count="2">
          <reference field="7" count="1" selected="0">
            <x v="128"/>
          </reference>
          <reference field="24" count="1">
            <x v="2"/>
          </reference>
        </references>
      </pivotArea>
    </format>
    <format dxfId="1173">
      <pivotArea dataOnly="0" labelOnly="1" outline="0" fieldPosition="0">
        <references count="2">
          <reference field="7" count="1" selected="0">
            <x v="129"/>
          </reference>
          <reference field="24" count="1">
            <x v="1"/>
          </reference>
        </references>
      </pivotArea>
    </format>
    <format dxfId="1172">
      <pivotArea dataOnly="0" labelOnly="1" outline="0" fieldPosition="0">
        <references count="2">
          <reference field="7" count="1" selected="0">
            <x v="130"/>
          </reference>
          <reference field="24" count="1">
            <x v="1"/>
          </reference>
        </references>
      </pivotArea>
    </format>
    <format dxfId="1171">
      <pivotArea dataOnly="0" labelOnly="1" outline="0" fieldPosition="0">
        <references count="2">
          <reference field="7" count="1" selected="0">
            <x v="131"/>
          </reference>
          <reference field="24" count="1">
            <x v="1"/>
          </reference>
        </references>
      </pivotArea>
    </format>
    <format dxfId="1170">
      <pivotArea dataOnly="0" labelOnly="1" outline="0" fieldPosition="0">
        <references count="2">
          <reference field="7" count="1" selected="0">
            <x v="132"/>
          </reference>
          <reference field="24" count="1">
            <x v="2"/>
          </reference>
        </references>
      </pivotArea>
    </format>
    <format dxfId="1169">
      <pivotArea dataOnly="0" labelOnly="1" outline="0" fieldPosition="0">
        <references count="2">
          <reference field="7" count="1" selected="0">
            <x v="133"/>
          </reference>
          <reference field="24" count="1">
            <x v="1"/>
          </reference>
        </references>
      </pivotArea>
    </format>
    <format dxfId="1168">
      <pivotArea dataOnly="0" labelOnly="1" outline="0" fieldPosition="0">
        <references count="2">
          <reference field="7" count="1" selected="0">
            <x v="2"/>
          </reference>
          <reference field="24" count="1">
            <x v="4"/>
          </reference>
        </references>
      </pivotArea>
    </format>
    <format dxfId="1167">
      <pivotArea dataOnly="0" labelOnly="1" outline="0" fieldPosition="0">
        <references count="2">
          <reference field="7" count="1" selected="0">
            <x v="16"/>
          </reference>
          <reference field="24" count="1">
            <x v="2"/>
          </reference>
        </references>
      </pivotArea>
    </format>
    <format dxfId="1166">
      <pivotArea dataOnly="0" labelOnly="1" outline="0" fieldPosition="0">
        <references count="2">
          <reference field="7" count="1" selected="0">
            <x v="20"/>
          </reference>
          <reference field="24" count="1">
            <x v="1"/>
          </reference>
        </references>
      </pivotArea>
    </format>
    <format dxfId="1165">
      <pivotArea dataOnly="0" labelOnly="1" outline="0" fieldPosition="0">
        <references count="2">
          <reference field="7" count="1" selected="0">
            <x v="27"/>
          </reference>
          <reference field="24" count="1">
            <x v="4"/>
          </reference>
        </references>
      </pivotArea>
    </format>
    <format dxfId="1164">
      <pivotArea dataOnly="0" labelOnly="1" outline="0" fieldPosition="0">
        <references count="2">
          <reference field="7" count="1" selected="0">
            <x v="30"/>
          </reference>
          <reference field="24" count="1">
            <x v="4"/>
          </reference>
        </references>
      </pivotArea>
    </format>
    <format dxfId="1163">
      <pivotArea dataOnly="0" labelOnly="1" outline="0" fieldPosition="0">
        <references count="2">
          <reference field="7" count="1" selected="0">
            <x v="36"/>
          </reference>
          <reference field="24" count="1">
            <x v="2"/>
          </reference>
        </references>
      </pivotArea>
    </format>
    <format dxfId="1162">
      <pivotArea dataOnly="0" labelOnly="1" outline="0" fieldPosition="0">
        <references count="2">
          <reference field="7" count="1" selected="0">
            <x v="43"/>
          </reference>
          <reference field="24" count="1">
            <x v="1"/>
          </reference>
        </references>
      </pivotArea>
    </format>
    <format dxfId="1161">
      <pivotArea dataOnly="0" labelOnly="1" outline="0" fieldPosition="0">
        <references count="2">
          <reference field="7" count="1" selected="0">
            <x v="44"/>
          </reference>
          <reference field="24" count="1">
            <x v="1"/>
          </reference>
        </references>
      </pivotArea>
    </format>
    <format dxfId="1160">
      <pivotArea dataOnly="0" labelOnly="1" outline="0" fieldPosition="0">
        <references count="2">
          <reference field="7" count="1" selected="0">
            <x v="46"/>
          </reference>
          <reference field="24" count="1">
            <x v="4"/>
          </reference>
        </references>
      </pivotArea>
    </format>
    <format dxfId="1159">
      <pivotArea dataOnly="0" labelOnly="1" outline="0" fieldPosition="0">
        <references count="2">
          <reference field="7" count="1" selected="0">
            <x v="47"/>
          </reference>
          <reference field="24" count="1">
            <x v="1"/>
          </reference>
        </references>
      </pivotArea>
    </format>
    <format dxfId="1158">
      <pivotArea dataOnly="0" labelOnly="1" outline="0" fieldPosition="0">
        <references count="2">
          <reference field="7" count="1" selected="0">
            <x v="62"/>
          </reference>
          <reference field="24" count="1">
            <x v="4"/>
          </reference>
        </references>
      </pivotArea>
    </format>
    <format dxfId="1157">
      <pivotArea dataOnly="0" labelOnly="1" outline="0" fieldPosition="0">
        <references count="2">
          <reference field="7" count="1" selected="0">
            <x v="68"/>
          </reference>
          <reference field="24" count="1">
            <x v="4"/>
          </reference>
        </references>
      </pivotArea>
    </format>
    <format dxfId="1156">
      <pivotArea dataOnly="0" labelOnly="1" outline="0" fieldPosition="0">
        <references count="2">
          <reference field="7" count="1" selected="0">
            <x v="73"/>
          </reference>
          <reference field="24" count="1">
            <x v="4"/>
          </reference>
        </references>
      </pivotArea>
    </format>
    <format dxfId="1155">
      <pivotArea dataOnly="0" labelOnly="1" outline="0" fieldPosition="0">
        <references count="2">
          <reference field="7" count="1" selected="0">
            <x v="75"/>
          </reference>
          <reference field="24" count="1">
            <x v="4"/>
          </reference>
        </references>
      </pivotArea>
    </format>
    <format dxfId="1154">
      <pivotArea dataOnly="0" labelOnly="1" outline="0" fieldPosition="0">
        <references count="2">
          <reference field="7" count="1" selected="0">
            <x v="76"/>
          </reference>
          <reference field="24" count="1">
            <x v="4"/>
          </reference>
        </references>
      </pivotArea>
    </format>
    <format dxfId="1153">
      <pivotArea dataOnly="0" labelOnly="1" outline="0" fieldPosition="0">
        <references count="2">
          <reference field="7" count="1" selected="0">
            <x v="77"/>
          </reference>
          <reference field="24" count="1">
            <x v="4"/>
          </reference>
        </references>
      </pivotArea>
    </format>
    <format dxfId="1152">
      <pivotArea dataOnly="0" labelOnly="1" outline="0" fieldPosition="0">
        <references count="2">
          <reference field="7" count="1" selected="0">
            <x v="78"/>
          </reference>
          <reference field="24" count="1">
            <x v="4"/>
          </reference>
        </references>
      </pivotArea>
    </format>
    <format dxfId="1151">
      <pivotArea dataOnly="0" labelOnly="1" outline="0" fieldPosition="0">
        <references count="2">
          <reference field="7" count="1" selected="0">
            <x v="79"/>
          </reference>
          <reference field="24" count="1">
            <x v="4"/>
          </reference>
        </references>
      </pivotArea>
    </format>
    <format dxfId="1150">
      <pivotArea dataOnly="0" labelOnly="1" outline="0" fieldPosition="0">
        <references count="2">
          <reference field="7" count="1" selected="0">
            <x v="80"/>
          </reference>
          <reference field="24" count="1">
            <x v="4"/>
          </reference>
        </references>
      </pivotArea>
    </format>
    <format dxfId="1149">
      <pivotArea dataOnly="0" labelOnly="1" outline="0" fieldPosition="0">
        <references count="2">
          <reference field="7" count="1" selected="0">
            <x v="81"/>
          </reference>
          <reference field="24" count="1">
            <x v="9"/>
          </reference>
        </references>
      </pivotArea>
    </format>
    <format dxfId="1148">
      <pivotArea dataOnly="0" labelOnly="1" outline="0" fieldPosition="0">
        <references count="2">
          <reference field="7" count="1" selected="0">
            <x v="82"/>
          </reference>
          <reference field="24" count="1">
            <x v="9"/>
          </reference>
        </references>
      </pivotArea>
    </format>
    <format dxfId="1147">
      <pivotArea dataOnly="0" labelOnly="1" outline="0" fieldPosition="0">
        <references count="2">
          <reference field="7" count="1" selected="0">
            <x v="83"/>
          </reference>
          <reference field="24" count="1">
            <x v="9"/>
          </reference>
        </references>
      </pivotArea>
    </format>
    <format dxfId="1146">
      <pivotArea dataOnly="0" labelOnly="1" outline="0" fieldPosition="0">
        <references count="2">
          <reference field="7" count="1" selected="0">
            <x v="84"/>
          </reference>
          <reference field="24" count="1">
            <x v="0"/>
          </reference>
        </references>
      </pivotArea>
    </format>
    <format dxfId="1145">
      <pivotArea dataOnly="0" labelOnly="1" outline="0" fieldPosition="0">
        <references count="2">
          <reference field="7" count="1" selected="0">
            <x v="85"/>
          </reference>
          <reference field="24" count="1">
            <x v="1"/>
          </reference>
        </references>
      </pivotArea>
    </format>
    <format dxfId="1144">
      <pivotArea dataOnly="0" labelOnly="1" outline="0" fieldPosition="0">
        <references count="2">
          <reference field="7" count="1" selected="0">
            <x v="86"/>
          </reference>
          <reference field="24" count="1">
            <x v="1"/>
          </reference>
        </references>
      </pivotArea>
    </format>
    <format dxfId="1143">
      <pivotArea dataOnly="0" labelOnly="1" outline="0" fieldPosition="0">
        <references count="2">
          <reference field="7" count="1" selected="0">
            <x v="87"/>
          </reference>
          <reference field="24" count="1">
            <x v="9"/>
          </reference>
        </references>
      </pivotArea>
    </format>
    <format dxfId="1142">
      <pivotArea dataOnly="0" labelOnly="1" outline="0" fieldPosition="0">
        <references count="2">
          <reference field="7" count="1" selected="0">
            <x v="88"/>
          </reference>
          <reference field="24" count="1">
            <x v="9"/>
          </reference>
        </references>
      </pivotArea>
    </format>
    <format dxfId="1141">
      <pivotArea dataOnly="0" labelOnly="1" outline="0" fieldPosition="0">
        <references count="2">
          <reference field="7" count="1" selected="0">
            <x v="89"/>
          </reference>
          <reference field="24" count="1">
            <x v="9"/>
          </reference>
        </references>
      </pivotArea>
    </format>
    <format dxfId="1140">
      <pivotArea dataOnly="0" labelOnly="1" outline="0" fieldPosition="0">
        <references count="2">
          <reference field="7" count="1" selected="0">
            <x v="90"/>
          </reference>
          <reference field="24" count="1">
            <x v="1"/>
          </reference>
        </references>
      </pivotArea>
    </format>
    <format dxfId="1139">
      <pivotArea dataOnly="0" labelOnly="1" outline="0" fieldPosition="0">
        <references count="2">
          <reference field="7" count="1" selected="0">
            <x v="91"/>
          </reference>
          <reference field="24" count="1">
            <x v="1"/>
          </reference>
        </references>
      </pivotArea>
    </format>
    <format dxfId="1138">
      <pivotArea dataOnly="0" labelOnly="1" outline="0" fieldPosition="0">
        <references count="2">
          <reference field="7" count="1" selected="0">
            <x v="92"/>
          </reference>
          <reference field="24" count="1">
            <x v="9"/>
          </reference>
        </references>
      </pivotArea>
    </format>
    <format dxfId="1137">
      <pivotArea dataOnly="0" labelOnly="1" outline="0" fieldPosition="0">
        <references count="2">
          <reference field="7" count="1" selected="0">
            <x v="93"/>
          </reference>
          <reference field="24" count="1">
            <x v="9"/>
          </reference>
        </references>
      </pivotArea>
    </format>
    <format dxfId="1136">
      <pivotArea dataOnly="0" labelOnly="1" outline="0" fieldPosition="0">
        <references count="2">
          <reference field="7" count="1" selected="0">
            <x v="94"/>
          </reference>
          <reference field="24" count="1">
            <x v="1"/>
          </reference>
        </references>
      </pivotArea>
    </format>
    <format dxfId="1135">
      <pivotArea dataOnly="0" labelOnly="1" outline="0" fieldPosition="0">
        <references count="2">
          <reference field="7" count="1" selected="0">
            <x v="95"/>
          </reference>
          <reference field="24" count="1">
            <x v="9"/>
          </reference>
        </references>
      </pivotArea>
    </format>
    <format dxfId="1134">
      <pivotArea dataOnly="0" labelOnly="1" outline="0" fieldPosition="0">
        <references count="2">
          <reference field="7" count="1" selected="0">
            <x v="96"/>
          </reference>
          <reference field="24" count="1">
            <x v="4"/>
          </reference>
        </references>
      </pivotArea>
    </format>
    <format dxfId="1133">
      <pivotArea dataOnly="0" labelOnly="1" outline="0" fieldPosition="0">
        <references count="2">
          <reference field="7" count="1" selected="0">
            <x v="97"/>
          </reference>
          <reference field="24" count="1">
            <x v="4"/>
          </reference>
        </references>
      </pivotArea>
    </format>
    <format dxfId="1132">
      <pivotArea dataOnly="0" labelOnly="1" outline="0" fieldPosition="0">
        <references count="2">
          <reference field="7" count="1" selected="0">
            <x v="98"/>
          </reference>
          <reference field="24" count="1">
            <x v="4"/>
          </reference>
        </references>
      </pivotArea>
    </format>
    <format dxfId="1131">
      <pivotArea dataOnly="0" labelOnly="1" outline="0" fieldPosition="0">
        <references count="2">
          <reference field="7" count="1" selected="0">
            <x v="99"/>
          </reference>
          <reference field="24" count="1">
            <x v="5"/>
          </reference>
        </references>
      </pivotArea>
    </format>
    <format dxfId="1130">
      <pivotArea dataOnly="0" labelOnly="1" outline="0" fieldPosition="0">
        <references count="2">
          <reference field="7" count="1" selected="0">
            <x v="100"/>
          </reference>
          <reference field="24" count="1">
            <x v="4"/>
          </reference>
        </references>
      </pivotArea>
    </format>
    <format dxfId="1129">
      <pivotArea dataOnly="0" labelOnly="1" outline="0" fieldPosition="0">
        <references count="2">
          <reference field="7" count="1" selected="0">
            <x v="101"/>
          </reference>
          <reference field="24" count="1">
            <x v="4"/>
          </reference>
        </references>
      </pivotArea>
    </format>
    <format dxfId="1128">
      <pivotArea dataOnly="0" labelOnly="1" outline="0" fieldPosition="0">
        <references count="2">
          <reference field="7" count="1" selected="0">
            <x v="102"/>
          </reference>
          <reference field="24" count="1">
            <x v="4"/>
          </reference>
        </references>
      </pivotArea>
    </format>
    <format dxfId="1127">
      <pivotArea dataOnly="0" labelOnly="1" outline="0" fieldPosition="0">
        <references count="2">
          <reference field="7" count="1" selected="0">
            <x v="103"/>
          </reference>
          <reference field="24" count="1">
            <x v="4"/>
          </reference>
        </references>
      </pivotArea>
    </format>
    <format dxfId="1126">
      <pivotArea dataOnly="0" labelOnly="1" outline="0" fieldPosition="0">
        <references count="2">
          <reference field="7" count="1" selected="0">
            <x v="104"/>
          </reference>
          <reference field="24" count="1">
            <x v="4"/>
          </reference>
        </references>
      </pivotArea>
    </format>
    <format dxfId="1125">
      <pivotArea dataOnly="0" labelOnly="1" outline="0" fieldPosition="0">
        <references count="2">
          <reference field="7" count="1" selected="0">
            <x v="105"/>
          </reference>
          <reference field="24" count="1">
            <x v="4"/>
          </reference>
        </references>
      </pivotArea>
    </format>
    <format dxfId="1124">
      <pivotArea dataOnly="0" labelOnly="1" outline="0" fieldPosition="0">
        <references count="2">
          <reference field="7" count="1" selected="0">
            <x v="106"/>
          </reference>
          <reference field="24" count="1">
            <x v="4"/>
          </reference>
        </references>
      </pivotArea>
    </format>
    <format dxfId="1123">
      <pivotArea dataOnly="0" labelOnly="1" outline="0" fieldPosition="0">
        <references count="2">
          <reference field="7" count="1" selected="0">
            <x v="107"/>
          </reference>
          <reference field="24" count="1">
            <x v="4"/>
          </reference>
        </references>
      </pivotArea>
    </format>
    <format dxfId="1122">
      <pivotArea dataOnly="0" labelOnly="1" outline="0" fieldPosition="0">
        <references count="2">
          <reference field="7" count="1" selected="0">
            <x v="108"/>
          </reference>
          <reference field="24" count="1">
            <x v="4"/>
          </reference>
        </references>
      </pivotArea>
    </format>
    <format dxfId="1121">
      <pivotArea dataOnly="0" labelOnly="1" outline="0" fieldPosition="0">
        <references count="2">
          <reference field="7" count="1" selected="0">
            <x v="109"/>
          </reference>
          <reference field="24" count="1">
            <x v="4"/>
          </reference>
        </references>
      </pivotArea>
    </format>
    <format dxfId="1120">
      <pivotArea dataOnly="0" labelOnly="1" outline="0" fieldPosition="0">
        <references count="2">
          <reference field="7" count="1" selected="0">
            <x v="110"/>
          </reference>
          <reference field="24" count="1">
            <x v="4"/>
          </reference>
        </references>
      </pivotArea>
    </format>
    <format dxfId="1119">
      <pivotArea dataOnly="0" labelOnly="1" outline="0" fieldPosition="0">
        <references count="2">
          <reference field="7" count="1" selected="0">
            <x v="111"/>
          </reference>
          <reference field="24" count="1">
            <x v="4"/>
          </reference>
        </references>
      </pivotArea>
    </format>
    <format dxfId="1118">
      <pivotArea dataOnly="0" labelOnly="1" outline="0" fieldPosition="0">
        <references count="2">
          <reference field="7" count="1" selected="0">
            <x v="112"/>
          </reference>
          <reference field="24" count="1">
            <x v="4"/>
          </reference>
        </references>
      </pivotArea>
    </format>
    <format dxfId="1117">
      <pivotArea dataOnly="0" labelOnly="1" outline="0" fieldPosition="0">
        <references count="2">
          <reference field="7" count="1" selected="0">
            <x v="113"/>
          </reference>
          <reference field="24" count="1">
            <x v="4"/>
          </reference>
        </references>
      </pivotArea>
    </format>
    <format dxfId="1116">
      <pivotArea dataOnly="0" labelOnly="1" outline="0" fieldPosition="0">
        <references count="2">
          <reference field="7" count="1" selected="0">
            <x v="114"/>
          </reference>
          <reference field="24" count="1">
            <x v="4"/>
          </reference>
        </references>
      </pivotArea>
    </format>
    <format dxfId="1115">
      <pivotArea dataOnly="0" labelOnly="1" outline="0" fieldPosition="0">
        <references count="2">
          <reference field="7" count="1" selected="0">
            <x v="115"/>
          </reference>
          <reference field="24" count="1">
            <x v="4"/>
          </reference>
        </references>
      </pivotArea>
    </format>
    <format dxfId="1114">
      <pivotArea dataOnly="0" labelOnly="1" outline="0" fieldPosition="0">
        <references count="2">
          <reference field="7" count="1" selected="0">
            <x v="116"/>
          </reference>
          <reference field="24" count="1">
            <x v="4"/>
          </reference>
        </references>
      </pivotArea>
    </format>
    <format dxfId="1113">
      <pivotArea dataOnly="0" labelOnly="1" outline="0" fieldPosition="0">
        <references count="2">
          <reference field="7" count="1" selected="0">
            <x v="117"/>
          </reference>
          <reference field="24" count="1">
            <x v="4"/>
          </reference>
        </references>
      </pivotArea>
    </format>
    <format dxfId="1112">
      <pivotArea dataOnly="0" labelOnly="1" outline="0" fieldPosition="0">
        <references count="2">
          <reference field="7" count="1" selected="0">
            <x v="118"/>
          </reference>
          <reference field="24" count="1">
            <x v="5"/>
          </reference>
        </references>
      </pivotArea>
    </format>
    <format dxfId="1111">
      <pivotArea dataOnly="0" labelOnly="1" outline="0" fieldPosition="0">
        <references count="2">
          <reference field="7" count="1" selected="0">
            <x v="119"/>
          </reference>
          <reference field="24" count="1">
            <x v="4"/>
          </reference>
        </references>
      </pivotArea>
    </format>
    <format dxfId="1110">
      <pivotArea dataOnly="0" labelOnly="1" outline="0" fieldPosition="0">
        <references count="2">
          <reference field="7" count="1" selected="0">
            <x v="120"/>
          </reference>
          <reference field="24" count="1">
            <x v="5"/>
          </reference>
        </references>
      </pivotArea>
    </format>
    <format dxfId="1109">
      <pivotArea dataOnly="0" labelOnly="1" outline="0" fieldPosition="0">
        <references count="2">
          <reference field="7" count="1" selected="0">
            <x v="121"/>
          </reference>
          <reference field="24" count="1">
            <x v="4"/>
          </reference>
        </references>
      </pivotArea>
    </format>
    <format dxfId="1108">
      <pivotArea dataOnly="0" labelOnly="1" outline="0" fieldPosition="0">
        <references count="2">
          <reference field="7" count="1" selected="0">
            <x v="122"/>
          </reference>
          <reference field="24" count="1">
            <x v="4"/>
          </reference>
        </references>
      </pivotArea>
    </format>
    <format dxfId="1107">
      <pivotArea dataOnly="0" labelOnly="1" outline="0" fieldPosition="0">
        <references count="2">
          <reference field="7" count="1" selected="0">
            <x v="123"/>
          </reference>
          <reference field="24" count="1">
            <x v="2"/>
          </reference>
        </references>
      </pivotArea>
    </format>
    <format dxfId="1106">
      <pivotArea dataOnly="0" labelOnly="1" outline="0" fieldPosition="0">
        <references count="2">
          <reference field="7" count="1" selected="0">
            <x v="124"/>
          </reference>
          <reference field="24" count="1">
            <x v="4"/>
          </reference>
        </references>
      </pivotArea>
    </format>
    <format dxfId="1105">
      <pivotArea dataOnly="0" labelOnly="1" outline="0" fieldPosition="0">
        <references count="2">
          <reference field="7" count="1" selected="0">
            <x v="125"/>
          </reference>
          <reference field="24" count="1">
            <x v="4"/>
          </reference>
        </references>
      </pivotArea>
    </format>
    <format dxfId="1104">
      <pivotArea dataOnly="0" labelOnly="1" outline="0" fieldPosition="0">
        <references count="2">
          <reference field="7" count="1" selected="0">
            <x v="126"/>
          </reference>
          <reference field="24" count="1">
            <x v="4"/>
          </reference>
        </references>
      </pivotArea>
    </format>
    <format dxfId="1103">
      <pivotArea dataOnly="0" labelOnly="1" outline="0" fieldPosition="0">
        <references count="2">
          <reference field="7" count="1" selected="0">
            <x v="127"/>
          </reference>
          <reference field="24" count="1">
            <x v="4"/>
          </reference>
        </references>
      </pivotArea>
    </format>
    <format dxfId="1102">
      <pivotArea dataOnly="0" labelOnly="1" outline="0" fieldPosition="0">
        <references count="2">
          <reference field="7" count="1" selected="0">
            <x v="128"/>
          </reference>
          <reference field="24" count="1">
            <x v="2"/>
          </reference>
        </references>
      </pivotArea>
    </format>
    <format dxfId="1101">
      <pivotArea dataOnly="0" labelOnly="1" outline="0" fieldPosition="0">
        <references count="2">
          <reference field="7" count="1" selected="0">
            <x v="129"/>
          </reference>
          <reference field="24" count="1">
            <x v="1"/>
          </reference>
        </references>
      </pivotArea>
    </format>
    <format dxfId="1100">
      <pivotArea dataOnly="0" labelOnly="1" outline="0" fieldPosition="0">
        <references count="2">
          <reference field="7" count="1" selected="0">
            <x v="130"/>
          </reference>
          <reference field="24" count="1">
            <x v="1"/>
          </reference>
        </references>
      </pivotArea>
    </format>
    <format dxfId="1099">
      <pivotArea dataOnly="0" labelOnly="1" outline="0" fieldPosition="0">
        <references count="2">
          <reference field="7" count="1" selected="0">
            <x v="131"/>
          </reference>
          <reference field="24" count="1">
            <x v="1"/>
          </reference>
        </references>
      </pivotArea>
    </format>
    <format dxfId="1098">
      <pivotArea dataOnly="0" labelOnly="1" outline="0" fieldPosition="0">
        <references count="2">
          <reference field="7" count="1" selected="0">
            <x v="132"/>
          </reference>
          <reference field="24" count="1">
            <x v="2"/>
          </reference>
        </references>
      </pivotArea>
    </format>
    <format dxfId="1097">
      <pivotArea dataOnly="0" labelOnly="1" outline="0" fieldPosition="0">
        <references count="2">
          <reference field="7" count="1" selected="0">
            <x v="133"/>
          </reference>
          <reference field="24" count="1">
            <x v="1"/>
          </reference>
        </references>
      </pivotArea>
    </format>
    <format dxfId="1096">
      <pivotArea dataOnly="0" labelOnly="1" outline="0" fieldPosition="0">
        <references count="2">
          <reference field="7" count="1" selected="0">
            <x v="81"/>
          </reference>
          <reference field="24" count="0"/>
        </references>
      </pivotArea>
    </format>
    <format dxfId="1095">
      <pivotArea dataOnly="0" labelOnly="1" outline="0" fieldPosition="0">
        <references count="2">
          <reference field="7" count="1" selected="0">
            <x v="82"/>
          </reference>
          <reference field="24" count="0"/>
        </references>
      </pivotArea>
    </format>
    <format dxfId="1094">
      <pivotArea dataOnly="0" labelOnly="1" outline="0" fieldPosition="0">
        <references count="2">
          <reference field="7" count="1" selected="0">
            <x v="83"/>
          </reference>
          <reference field="24" count="0"/>
        </references>
      </pivotArea>
    </format>
    <format dxfId="1093">
      <pivotArea dataOnly="0" labelOnly="1" outline="0" fieldPosition="0">
        <references count="2">
          <reference field="7" count="1" selected="0">
            <x v="87"/>
          </reference>
          <reference field="24" count="0"/>
        </references>
      </pivotArea>
    </format>
    <format dxfId="1092">
      <pivotArea dataOnly="0" labelOnly="1" outline="0" fieldPosition="0">
        <references count="2">
          <reference field="7" count="1" selected="0">
            <x v="88"/>
          </reference>
          <reference field="24" count="0"/>
        </references>
      </pivotArea>
    </format>
    <format dxfId="1091">
      <pivotArea dataOnly="0" labelOnly="1" outline="0" fieldPosition="0">
        <references count="2">
          <reference field="7" count="1" selected="0">
            <x v="89"/>
          </reference>
          <reference field="24" count="0"/>
        </references>
      </pivotArea>
    </format>
    <format dxfId="1090">
      <pivotArea dataOnly="0" labelOnly="1" outline="0" fieldPosition="0">
        <references count="2">
          <reference field="7" count="1" selected="0">
            <x v="92"/>
          </reference>
          <reference field="24" count="0"/>
        </references>
      </pivotArea>
    </format>
    <format dxfId="1089">
      <pivotArea dataOnly="0" labelOnly="1" outline="0" fieldPosition="0">
        <references count="2">
          <reference field="7" count="1" selected="0">
            <x v="93"/>
          </reference>
          <reference field="24" count="0"/>
        </references>
      </pivotArea>
    </format>
    <format dxfId="1088">
      <pivotArea dataOnly="0" labelOnly="1" outline="0" fieldPosition="0">
        <references count="2">
          <reference field="7" count="1" selected="0">
            <x v="95"/>
          </reference>
          <reference field="24" count="0"/>
        </references>
      </pivotArea>
    </format>
    <format dxfId="1087">
      <pivotArea dataOnly="0" labelOnly="1" outline="0" fieldPosition="0">
        <references count="2">
          <reference field="7" count="1" selected="0">
            <x v="99"/>
          </reference>
          <reference field="24" count="0"/>
        </references>
      </pivotArea>
    </format>
    <format dxfId="1086">
      <pivotArea dataOnly="0" labelOnly="1" outline="0" fieldPosition="0">
        <references count="2">
          <reference field="7" count="1" selected="0">
            <x v="118"/>
          </reference>
          <reference field="24" count="0"/>
        </references>
      </pivotArea>
    </format>
    <format dxfId="1085">
      <pivotArea dataOnly="0" labelOnly="1" outline="0" fieldPosition="0">
        <references count="2">
          <reference field="7" count="1" selected="0">
            <x v="120"/>
          </reference>
          <reference field="24" count="0"/>
        </references>
      </pivotArea>
    </format>
  </formats>
  <conditionalFormats count="1">
    <conditionalFormat priority="1">
      <pivotAreas count="1">
        <pivotArea type="data" outline="0" collapsedLevelsAreSubtotals="1" fieldPosition="0">
          <references count="1">
            <reference field="4294967294" count="1" selected="0">
              <x v="0"/>
            </reference>
          </references>
        </pivotArea>
      </pivotAreas>
    </conditionalFormat>
  </conditional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Dinámica7" cacheId="3" applyNumberFormats="0" applyBorderFormats="0" applyFontFormats="0" applyPatternFormats="0" applyAlignmentFormats="0" applyWidthHeightFormats="1" dataCaption="Valores" updatedVersion="6" minRefreshableVersion="3" rowGrandTotals="0" colGrandTotals="0" itemPrintTitles="1" createdVersion="6" indent="0" outline="1" outlineData="1" multipleFieldFilters="0" rowHeaderCaption="Dependencia">
  <location ref="A80:B82" firstHeaderRow="1" firstDataRow="1" firstDataCol="1"/>
  <pivotFields count="28">
    <pivotField axis="axisRow" showAll="0">
      <items count="3">
        <item x="0"/>
        <item x="1"/>
        <item t="default"/>
      </items>
    </pivotField>
    <pivotField showAll="0"/>
    <pivotField showAll="0"/>
    <pivotField showAll="0"/>
    <pivotField showAll="0">
      <items count="31">
        <item m="1" x="19"/>
        <item m="1" x="22"/>
        <item m="1" x="14"/>
        <item m="1" x="13"/>
        <item m="1" x="15"/>
        <item m="1" x="18"/>
        <item m="1" x="21"/>
        <item m="1" x="29"/>
        <item m="1" x="25"/>
        <item m="1" x="16"/>
        <item x="1"/>
        <item x="7"/>
        <item m="1" x="17"/>
        <item m="1" x="20"/>
        <item x="2"/>
        <item m="1" x="26"/>
        <item x="12"/>
        <item x="8"/>
        <item m="1" x="27"/>
        <item m="1" x="24"/>
        <item m="1" x="28"/>
        <item x="3"/>
        <item m="1" x="23"/>
        <item x="0"/>
        <item x="4"/>
        <item x="5"/>
        <item x="6"/>
        <item x="9"/>
        <item x="10"/>
        <item x="11"/>
        <item t="default"/>
      </items>
    </pivotField>
    <pivotField showAll="0" defaultSubtota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pivotField showAll="0"/>
    <pivotField showAll="0"/>
    <pivotField showAll="0" defaultSubtotal="0"/>
    <pivotField showAll="0"/>
    <pivotField showAll="0"/>
    <pivotField dataField="1" numFmtId="9" showAll="0"/>
    <pivotField dragToRow="0" dragToCol="0" dragToPage="0" showAll="0" defaultSubtotal="0"/>
  </pivotFields>
  <rowFields count="1">
    <field x="0"/>
  </rowFields>
  <rowItems count="2">
    <i>
      <x/>
    </i>
    <i>
      <x v="1"/>
    </i>
  </rowItems>
  <colItems count="1">
    <i/>
  </colItems>
  <dataFields count="1">
    <dataField name="Promedio de AVENCE PONDERADO" fld="26" subtotal="average" baseField="4" baseItem="0" numFmtId="9"/>
  </dataFields>
  <formats count="16">
    <format dxfId="15">
      <pivotArea outline="0" collapsedLevelsAreSubtotals="1" fieldPosition="0">
        <references count="1">
          <reference field="4294967294" count="1" selected="0">
            <x v="0"/>
          </reference>
        </references>
      </pivotArea>
    </format>
    <format dxfId="14">
      <pivotArea field="4" type="button" dataOnly="0" labelOnly="1" outline="0"/>
    </format>
    <format dxfId="13">
      <pivotArea type="all" dataOnly="0" outline="0" fieldPosition="0"/>
    </format>
    <format dxfId="12">
      <pivotArea outline="0" collapsedLevelsAreSubtotals="1" fieldPosition="0"/>
    </format>
    <format dxfId="11">
      <pivotArea field="4" type="button" dataOnly="0" labelOnly="1" outline="0"/>
    </format>
    <format dxfId="10">
      <pivotArea dataOnly="0" labelOnly="1" grandRow="1" outline="0" fieldPosition="0"/>
    </format>
    <format dxfId="9">
      <pivotArea dataOnly="0" labelOnly="1" outline="0" fieldPosition="0">
        <references count="1">
          <reference field="4294967294" count="1">
            <x v="0"/>
          </reference>
        </references>
      </pivotArea>
    </format>
    <format dxfId="8">
      <pivotArea type="all" dataOnly="0" outline="0" fieldPosition="0"/>
    </format>
    <format dxfId="7">
      <pivotArea outline="0" collapsedLevelsAreSubtotals="1" fieldPosition="0"/>
    </format>
    <format dxfId="6">
      <pivotArea field="4" type="button" dataOnly="0" labelOnly="1" outline="0"/>
    </format>
    <format dxfId="5">
      <pivotArea dataOnly="0" labelOnly="1" outline="0" fieldPosition="0">
        <references count="1">
          <reference field="4294967294" count="1">
            <x v="0"/>
          </reference>
        </references>
      </pivotArea>
    </format>
    <format dxfId="4">
      <pivotArea type="all" dataOnly="0" outline="0" fieldPosition="0"/>
    </format>
    <format dxfId="3">
      <pivotArea outline="0" collapsedLevelsAreSubtotals="1" fieldPosition="0"/>
    </format>
    <format dxfId="2">
      <pivotArea field="4" type="button" dataOnly="0" labelOnly="1" outline="0"/>
    </format>
    <format dxfId="1">
      <pivotArea dataOnly="0" labelOnly="1" outline="0" fieldPosition="0">
        <references count="1">
          <reference field="4294967294" count="1">
            <x v="0"/>
          </reference>
        </references>
      </pivotArea>
    </format>
    <format dxfId="0">
      <pivotArea dataOnly="0" labelOnly="1" outline="0" fieldPosition="0">
        <references count="1">
          <reference field="4294967294" count="1">
            <x v="0"/>
          </reference>
        </references>
      </pivotArea>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Dinámica10" cacheId="2" applyNumberFormats="0" applyBorderFormats="0" applyFontFormats="0" applyPatternFormats="0" applyAlignmentFormats="0" applyWidthHeightFormats="1" dataCaption="Valores" updatedVersion="6" minRefreshableVersion="3" rowGrandTotals="0" colGrandTotals="0" itemPrintTitles="1" createdVersion="6" indent="0" outline="1" outlineData="1" multipleFieldFilters="0">
  <location ref="A20:B33" firstHeaderRow="1" firstDataRow="1" firstDataCol="1"/>
  <pivotFields count="26">
    <pivotField showAll="0"/>
    <pivotField showAll="0"/>
    <pivotField showAll="0"/>
    <pivotField showAll="0"/>
    <pivotField name=" PROCESO 1" axis="axisRow" showAll="0">
      <items count="32">
        <item m="1" x="20"/>
        <item m="1" x="23"/>
        <item m="1" x="15"/>
        <item m="1" x="14"/>
        <item m="1" x="16"/>
        <item m="1" x="19"/>
        <item m="1" x="22"/>
        <item m="1" x="30"/>
        <item m="1" x="26"/>
        <item m="1" x="13"/>
        <item m="1" x="17"/>
        <item x="1"/>
        <item x="7"/>
        <item m="1" x="18"/>
        <item m="1" x="21"/>
        <item x="2"/>
        <item m="1" x="27"/>
        <item x="12"/>
        <item x="8"/>
        <item m="1" x="28"/>
        <item m="1" x="25"/>
        <item m="1" x="29"/>
        <item x="3"/>
        <item m="1" x="24"/>
        <item x="0"/>
        <item x="4"/>
        <item x="5"/>
        <item x="6"/>
        <item x="9"/>
        <item x="10"/>
        <item x="11"/>
        <item t="default"/>
      </items>
    </pivotField>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ragToRow="0" dragToCol="0" dragToPage="0" showAll="0" defaultSubtotal="0"/>
  </pivotFields>
  <rowFields count="1">
    <field x="4"/>
  </rowFields>
  <rowItems count="13">
    <i>
      <x v="11"/>
    </i>
    <i>
      <x v="12"/>
    </i>
    <i>
      <x v="15"/>
    </i>
    <i>
      <x v="17"/>
    </i>
    <i>
      <x v="18"/>
    </i>
    <i>
      <x v="22"/>
    </i>
    <i>
      <x v="24"/>
    </i>
    <i>
      <x v="25"/>
    </i>
    <i>
      <x v="26"/>
    </i>
    <i>
      <x v="27"/>
    </i>
    <i>
      <x v="28"/>
    </i>
    <i>
      <x v="29"/>
    </i>
    <i>
      <x v="30"/>
    </i>
  </rowItems>
  <colItems count="1">
    <i/>
  </colItems>
  <dataFields count="1">
    <dataField name="Suma de AVANCE PONDERADO ACUMULADO PA" fld="24" baseField="0" baseItem="0"/>
  </dataFields>
  <formats count="19">
    <format dxfId="34">
      <pivotArea outline="0" collapsedLevelsAreSubtotals="1" fieldPosition="0"/>
    </format>
    <format dxfId="33">
      <pivotArea outline="0" collapsedLevelsAreSubtotals="1" fieldPosition="0"/>
    </format>
    <format dxfId="32">
      <pivotArea dataOnly="0" labelOnly="1" outline="0" axis="axisValues" fieldPosition="0"/>
    </format>
    <format dxfId="31">
      <pivotArea dataOnly="0" labelOnly="1" outline="0" axis="axisValues" fieldPosition="0"/>
    </format>
    <format dxfId="30">
      <pivotArea type="all" dataOnly="0" outline="0" fieldPosition="0"/>
    </format>
    <format dxfId="29">
      <pivotArea outline="0" collapsedLevelsAreSubtotals="1" fieldPosition="0"/>
    </format>
    <format dxfId="28">
      <pivotArea field="4" type="button" dataOnly="0" labelOnly="1" outline="0" axis="axisRow" fieldPosition="0"/>
    </format>
    <format dxfId="27">
      <pivotArea dataOnly="0" labelOnly="1" outline="0" axis="axisValues" fieldPosition="0"/>
    </format>
    <format dxfId="26">
      <pivotArea dataOnly="0" labelOnly="1" fieldPosition="0">
        <references count="1">
          <reference field="4" count="0"/>
        </references>
      </pivotArea>
    </format>
    <format dxfId="25">
      <pivotArea dataOnly="0" labelOnly="1" outline="0" axis="axisValues" fieldPosition="0"/>
    </format>
    <format dxfId="24">
      <pivotArea field="4" type="button" dataOnly="0" labelOnly="1" outline="0" axis="axisRow" fieldPosition="0"/>
    </format>
    <format dxfId="23">
      <pivotArea dataOnly="0" labelOnly="1" outline="0" axis="axisValues" fieldPosition="0"/>
    </format>
    <format dxfId="22">
      <pivotArea dataOnly="0" labelOnly="1" outline="0" axis="axisValues" fieldPosition="0"/>
    </format>
    <format dxfId="21">
      <pivotArea type="all" dataOnly="0" outline="0" fieldPosition="0"/>
    </format>
    <format dxfId="20">
      <pivotArea outline="0" collapsedLevelsAreSubtotals="1" fieldPosition="0"/>
    </format>
    <format dxfId="19">
      <pivotArea field="4" type="button" dataOnly="0" labelOnly="1" outline="0" axis="axisRow" fieldPosition="0"/>
    </format>
    <format dxfId="18">
      <pivotArea dataOnly="0" labelOnly="1" outline="0" axis="axisValues" fieldPosition="0"/>
    </format>
    <format dxfId="17">
      <pivotArea dataOnly="0" labelOnly="1" fieldPosition="0">
        <references count="1">
          <reference field="4" count="12">
            <x v="10"/>
            <x v="11"/>
            <x v="12"/>
            <x v="13"/>
            <x v="14"/>
            <x v="15"/>
            <x v="16"/>
            <x v="17"/>
            <x v="18"/>
            <x v="19"/>
            <x v="20"/>
            <x v="21"/>
          </reference>
        </references>
      </pivotArea>
    </format>
    <format dxfId="16">
      <pivotArea dataOnly="0" labelOnly="1" outline="0" axis="axisValues" fieldPosition="0"/>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Dinámica1" cacheId="3" applyNumberFormats="0" applyBorderFormats="0" applyFontFormats="0" applyPatternFormats="0" applyAlignmentFormats="0" applyWidthHeightFormats="1" dataCaption="Valores" updatedVersion="6" minRefreshableVersion="3" rowGrandTotals="0" itemPrintTitles="1" createdVersion="6" indent="0" outline="1" outlineData="1" multipleFieldFilters="0">
  <location ref="A3:B16" firstHeaderRow="1" firstDataRow="1" firstDataCol="1"/>
  <pivotFields count="28">
    <pivotField showAll="0"/>
    <pivotField showAll="0"/>
    <pivotField showAll="0"/>
    <pivotField showAll="0"/>
    <pivotField name=" PROCESO " axis="axisRow" showAll="0">
      <items count="31">
        <item m="1" x="19"/>
        <item m="1" x="22"/>
        <item m="1" x="14"/>
        <item m="1" x="13"/>
        <item m="1" x="15"/>
        <item m="1" x="18"/>
        <item m="1" x="21"/>
        <item m="1" x="29"/>
        <item m="1" x="25"/>
        <item m="1" x="16"/>
        <item x="1"/>
        <item x="7"/>
        <item m="1" x="17"/>
        <item m="1" x="20"/>
        <item x="2"/>
        <item m="1" x="26"/>
        <item x="12"/>
        <item x="8"/>
        <item m="1" x="27"/>
        <item m="1" x="24"/>
        <item m="1" x="28"/>
        <item x="3"/>
        <item m="1" x="23"/>
        <item x="0"/>
        <item x="4"/>
        <item x="5"/>
        <item x="6"/>
        <item x="9"/>
        <item x="10"/>
        <item x="11"/>
        <item t="default"/>
      </items>
    </pivotField>
    <pivotField showAll="0" defaultSubtota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pivotField showAll="0"/>
    <pivotField showAll="0"/>
    <pivotField showAll="0" defaultSubtotal="0"/>
    <pivotField showAll="0"/>
    <pivotField showAll="0"/>
    <pivotField dataField="1" showAll="0"/>
    <pivotField dragToRow="0" dragToCol="0" dragToPage="0" showAll="0" defaultSubtotal="0"/>
  </pivotFields>
  <rowFields count="1">
    <field x="4"/>
  </rowFields>
  <rowItems count="13">
    <i>
      <x v="10"/>
    </i>
    <i>
      <x v="11"/>
    </i>
    <i>
      <x v="14"/>
    </i>
    <i>
      <x v="16"/>
    </i>
    <i>
      <x v="17"/>
    </i>
    <i>
      <x v="21"/>
    </i>
    <i>
      <x v="23"/>
    </i>
    <i>
      <x v="24"/>
    </i>
    <i>
      <x v="25"/>
    </i>
    <i>
      <x v="26"/>
    </i>
    <i>
      <x v="27"/>
    </i>
    <i>
      <x v="28"/>
    </i>
    <i>
      <x v="29"/>
    </i>
  </rowItems>
  <colItems count="1">
    <i/>
  </colItems>
  <dataFields count="1">
    <dataField name="Suma de AVENCE PONDERADO" fld="26" baseField="4" baseItem="0" numFmtId="9"/>
  </dataFields>
  <formats count="16">
    <format dxfId="50">
      <pivotArea outline="0" collapsedLevelsAreSubtotals="1" fieldPosition="0"/>
    </format>
    <format dxfId="49">
      <pivotArea type="all" dataOnly="0" outline="0" fieldPosition="0"/>
    </format>
    <format dxfId="48">
      <pivotArea outline="0" collapsedLevelsAreSubtotals="1" fieldPosition="0"/>
    </format>
    <format dxfId="47">
      <pivotArea field="4" type="button" dataOnly="0" labelOnly="1" outline="0" axis="axisRow" fieldPosition="0"/>
    </format>
    <format dxfId="46">
      <pivotArea dataOnly="0" labelOnly="1" outline="0" axis="axisValues" fieldPosition="0"/>
    </format>
    <format dxfId="45">
      <pivotArea dataOnly="0" labelOnly="1" fieldPosition="0">
        <references count="1">
          <reference field="4" count="0"/>
        </references>
      </pivotArea>
    </format>
    <format dxfId="44">
      <pivotArea dataOnly="0" labelOnly="1" outline="0" axis="axisValues" fieldPosition="0"/>
    </format>
    <format dxfId="43">
      <pivotArea field="4" type="button" dataOnly="0" labelOnly="1" outline="0" axis="axisRow" fieldPosition="0"/>
    </format>
    <format dxfId="42">
      <pivotArea field="4" type="button" dataOnly="0" labelOnly="1" outline="0" axis="axisRow" fieldPosition="0"/>
    </format>
    <format dxfId="41">
      <pivotArea dataOnly="0" labelOnly="1" outline="0" axis="axisValues" fieldPosition="0"/>
    </format>
    <format dxfId="40">
      <pivotArea dataOnly="0" labelOnly="1" outline="0" axis="axisValues" fieldPosition="0"/>
    </format>
    <format dxfId="39">
      <pivotArea field="4" type="button" dataOnly="0" labelOnly="1" outline="0" axis="axisRow" fieldPosition="0"/>
    </format>
    <format dxfId="38">
      <pivotArea dataOnly="0" labelOnly="1" outline="0" axis="axisValues" fieldPosition="0"/>
    </format>
    <format dxfId="37">
      <pivotArea dataOnly="0" labelOnly="1" outline="0" axis="axisValues" fieldPosition="0"/>
    </format>
    <format dxfId="36">
      <pivotArea outline="0" collapsedLevelsAreSubtotals="1" fieldPosition="0"/>
    </format>
    <format dxfId="35">
      <pivotArea dataOnly="0" labelOnly="1" fieldPosition="0">
        <references count="1">
          <reference field="4" count="13">
            <x v="9"/>
            <x v="10"/>
            <x v="11"/>
            <x v="12"/>
            <x v="13"/>
            <x v="14"/>
            <x v="15"/>
            <x v="16"/>
            <x v="17"/>
            <x v="18"/>
            <x v="19"/>
            <x v="20"/>
            <x v="21"/>
          </reference>
        </references>
      </pivotArea>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Ejecución" cacheId="3" applyNumberFormats="0" applyBorderFormats="0" applyFontFormats="0" applyPatternFormats="0" applyAlignmentFormats="0" applyWidthHeightFormats="1" dataCaption="Valores" updatedVersion="6" minRefreshableVersion="3" itemPrintTitles="1" createdVersion="6" indent="0" outline="1" outlineData="1" multipleFieldFilters="0" chartFormat="28" rowHeaderCaption="ESTADO">
  <location ref="A37:B40" firstHeaderRow="1" firstDataRow="1" firstDataCol="1"/>
  <pivotFields count="28">
    <pivotField showAll="0"/>
    <pivotField showAll="0"/>
    <pivotField showAll="0"/>
    <pivotField showAll="0"/>
    <pivotField showAll="0">
      <items count="31">
        <item m="1" x="19"/>
        <item m="1" x="22"/>
        <item m="1" x="14"/>
        <item m="1" x="13"/>
        <item m="1" x="15"/>
        <item m="1" x="18"/>
        <item m="1" x="21"/>
        <item m="1" x="29"/>
        <item m="1" x="25"/>
        <item m="1" x="26"/>
        <item x="0"/>
        <item x="1"/>
        <item m="1" x="24"/>
        <item x="2"/>
        <item x="3"/>
        <item x="4"/>
        <item m="1" x="16"/>
        <item x="5"/>
        <item m="1" x="23"/>
        <item m="1" x="20"/>
        <item m="1" x="28"/>
        <item x="6"/>
        <item x="7"/>
        <item x="8"/>
        <item x="9"/>
        <item x="10"/>
        <item m="1" x="27"/>
        <item x="11"/>
        <item m="1" x="17"/>
        <item x="12"/>
        <item t="default"/>
      </items>
    </pivotField>
    <pivotField showAll="0" defaultSubtota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pivotField showAll="0"/>
    <pivotField showAll="0"/>
    <pivotField showAll="0" defaultSubtotal="0"/>
    <pivotField showAll="0">
      <items count="11">
        <item m="1" x="8"/>
        <item m="1" x="4"/>
        <item x="1"/>
        <item m="1" x="7"/>
        <item x="0"/>
        <item m="1" x="9"/>
        <item m="1" x="3"/>
        <item m="1" x="6"/>
        <item m="1" x="5"/>
        <item m="1" x="2"/>
        <item t="default"/>
      </items>
    </pivotField>
    <pivotField axis="axisRow" dataField="1" showAll="0">
      <items count="7">
        <item m="1" x="5"/>
        <item x="0"/>
        <item m="1" x="2"/>
        <item m="1" x="4"/>
        <item m="1" x="3"/>
        <item x="1"/>
        <item t="default"/>
      </items>
    </pivotField>
    <pivotField numFmtId="9" showAll="0"/>
    <pivotField dragToRow="0" dragToCol="0" dragToPage="0" showAll="0" defaultSubtotal="0"/>
  </pivotFields>
  <rowFields count="1">
    <field x="25"/>
  </rowFields>
  <rowItems count="3">
    <i>
      <x v="1"/>
    </i>
    <i>
      <x v="5"/>
    </i>
    <i t="grand">
      <x/>
    </i>
  </rowItems>
  <colItems count="1">
    <i/>
  </colItems>
  <dataFields count="1">
    <dataField name="No. De Producto" fld="25" subtotal="count" baseField="0" baseItem="0"/>
  </dataFields>
  <formats count="14">
    <format dxfId="64">
      <pivotArea type="all" dataOnly="0" outline="0" fieldPosition="0"/>
    </format>
    <format dxfId="63">
      <pivotArea outline="0" collapsedLevelsAreSubtotals="1" fieldPosition="0"/>
    </format>
    <format dxfId="62">
      <pivotArea field="25" type="button" dataOnly="0" labelOnly="1" outline="0" axis="axisRow" fieldPosition="0"/>
    </format>
    <format dxfId="61">
      <pivotArea dataOnly="0" labelOnly="1" outline="0" axis="axisValues" fieldPosition="0"/>
    </format>
    <format dxfId="60">
      <pivotArea dataOnly="0" labelOnly="1" fieldPosition="0">
        <references count="1">
          <reference field="25" count="0"/>
        </references>
      </pivotArea>
    </format>
    <format dxfId="59">
      <pivotArea dataOnly="0" labelOnly="1" grandRow="1" outline="0" fieldPosition="0"/>
    </format>
    <format dxfId="58">
      <pivotArea dataOnly="0" labelOnly="1" outline="0" axis="axisValues" fieldPosition="0"/>
    </format>
    <format dxfId="57">
      <pivotArea type="all" dataOnly="0" outline="0" fieldPosition="0"/>
    </format>
    <format dxfId="56">
      <pivotArea outline="0" collapsedLevelsAreSubtotals="1" fieldPosition="0"/>
    </format>
    <format dxfId="55">
      <pivotArea field="25" type="button" dataOnly="0" labelOnly="1" outline="0" axis="axisRow" fieldPosition="0"/>
    </format>
    <format dxfId="54">
      <pivotArea dataOnly="0" labelOnly="1" outline="0" axis="axisValues" fieldPosition="0"/>
    </format>
    <format dxfId="53">
      <pivotArea dataOnly="0" labelOnly="1" fieldPosition="0">
        <references count="1">
          <reference field="25" count="0"/>
        </references>
      </pivotArea>
    </format>
    <format dxfId="52">
      <pivotArea dataOnly="0" labelOnly="1" grandRow="1" outline="0" fieldPosition="0"/>
    </format>
    <format dxfId="51">
      <pivotArea dataOnly="0" labelOnly="1" outline="0" axis="axisValues" fieldPosition="0"/>
    </format>
  </formats>
  <chartFormats count="4">
    <chartFormat chart="7" format="0" series="1">
      <pivotArea type="data" outline="0" fieldPosition="0">
        <references count="1">
          <reference field="4294967294" count="1" selected="0">
            <x v="0"/>
          </reference>
        </references>
      </pivotArea>
    </chartFormat>
    <chartFormat chart="10" format="0" series="1">
      <pivotArea type="data" outline="0" fieldPosition="0">
        <references count="1">
          <reference field="4294967294" count="1" selected="0">
            <x v="0"/>
          </reference>
        </references>
      </pivotArea>
    </chartFormat>
    <chartFormat chart="12" format="0" series="1">
      <pivotArea type="data" outline="0" fieldPosition="0">
        <references count="1">
          <reference field="4294967294" count="1" selected="0">
            <x v="0"/>
          </reference>
        </references>
      </pivotArea>
    </chartFormat>
    <chartFormat chart="16" format="6" series="1">
      <pivotArea type="data" outline="0" fieldPosition="0">
        <references count="1">
          <reference field="4294967294" count="1" selected="0">
            <x v="0"/>
          </reference>
        </references>
      </pivotArea>
    </chartFormat>
  </chart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Dinámica11" cacheId="3"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rowHeaderCaption="Producto">
  <location ref="A86:B144" firstHeaderRow="1" firstDataRow="1" firstDataCol="2" rowPageCount="1" colPageCount="1"/>
  <pivotFields count="28">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name="PROCESO  " axis="axisPage" compact="0" outline="0" subtotalTop="0" showAll="0" defaultSubtotal="0">
      <items count="30">
        <item m="1" x="19"/>
        <item m="1" x="22"/>
        <item m="1" x="14"/>
        <item m="1" x="13"/>
        <item m="1" x="15"/>
        <item m="1" x="18"/>
        <item m="1" x="21"/>
        <item m="1" x="29"/>
        <item m="1" x="25"/>
        <item m="1" x="16"/>
        <item x="1"/>
        <item x="7"/>
        <item m="1" x="17"/>
        <item m="1" x="20"/>
        <item x="2"/>
        <item m="1" x="26"/>
        <item x="12"/>
        <item x="8"/>
        <item m="1" x="27"/>
        <item m="1" x="24"/>
        <item m="1" x="28"/>
        <item x="3"/>
        <item m="1" x="23"/>
        <item x="0"/>
        <item x="4"/>
        <item x="5"/>
        <item x="6"/>
        <item x="9"/>
        <item x="10"/>
        <item x="11"/>
      </items>
    </pivotField>
    <pivotField compact="0" outline="0" showAll="0" defaultSubtotal="0"/>
    <pivotField compact="0" outline="0" subtotalTop="0" showAll="0" defaultSubtotal="0"/>
    <pivotField axis="axisRow" compact="0" outline="0" subtotalTop="0" showAll="0" defaultSubtotal="0">
      <items count="174">
        <item m="1" x="58"/>
        <item m="1" x="59"/>
        <item m="1" x="92"/>
        <item m="1" x="136"/>
        <item m="1" x="121"/>
        <item m="1" x="69"/>
        <item m="1" x="118"/>
        <item m="1" x="60"/>
        <item m="1" x="65"/>
        <item m="1" x="139"/>
        <item m="1" x="154"/>
        <item m="1" x="85"/>
        <item m="1" x="161"/>
        <item m="1" x="164"/>
        <item m="1" x="143"/>
        <item m="1" x="62"/>
        <item x="10"/>
        <item m="1" x="173"/>
        <item m="1" x="146"/>
        <item m="1" x="99"/>
        <item m="1" x="116"/>
        <item m="1" x="144"/>
        <item m="1" x="78"/>
        <item m="1" x="74"/>
        <item m="1" x="114"/>
        <item m="1" x="91"/>
        <item m="1" x="138"/>
        <item m="1" x="169"/>
        <item m="1" x="79"/>
        <item m="1" x="157"/>
        <item x="11"/>
        <item m="1" x="135"/>
        <item m="1" x="70"/>
        <item m="1" x="101"/>
        <item m="1" x="95"/>
        <item m="1" x="117"/>
        <item x="14"/>
        <item m="1" x="156"/>
        <item m="1" x="66"/>
        <item m="1" x="77"/>
        <item m="1" x="106"/>
        <item m="1" x="111"/>
        <item m="1" x="125"/>
        <item x="12"/>
        <item x="9"/>
        <item m="1" x="158"/>
        <item m="1" x="67"/>
        <item x="13"/>
        <item m="1" x="128"/>
        <item m="1" x="105"/>
        <item m="1" x="166"/>
        <item m="1" x="76"/>
        <item m="1" x="171"/>
        <item m="1" x="97"/>
        <item m="1" x="152"/>
        <item m="1" x="131"/>
        <item m="1" x="148"/>
        <item m="1" x="90"/>
        <item m="1" x="63"/>
        <item m="1" x="150"/>
        <item m="1" x="84"/>
        <item m="1" x="81"/>
        <item x="15"/>
        <item m="1" x="102"/>
        <item m="1" x="168"/>
        <item m="1" x="145"/>
        <item m="1" x="96"/>
        <item m="1" x="103"/>
        <item m="1" x="129"/>
        <item m="1" x="149"/>
        <item m="1" x="127"/>
        <item m="1" x="122"/>
        <item m="1" x="64"/>
        <item x="25"/>
        <item m="1" x="110"/>
        <item x="16"/>
        <item x="17"/>
        <item x="18"/>
        <item x="19"/>
        <item x="20"/>
        <item m="1" x="98"/>
        <item m="1" x="142"/>
        <item m="1" x="86"/>
        <item m="1" x="153"/>
        <item m="1" x="120"/>
        <item m="1" x="134"/>
        <item m="1" x="88"/>
        <item m="1" x="87"/>
        <item m="1" x="155"/>
        <item m="1" x="75"/>
        <item m="1" x="115"/>
        <item m="1" x="80"/>
        <item m="1" x="151"/>
        <item m="1" x="165"/>
        <item x="22"/>
        <item m="1" x="112"/>
        <item m="1" x="170"/>
        <item m="1" x="100"/>
        <item m="1" x="147"/>
        <item m="1" x="162"/>
        <item m="1" x="163"/>
        <item m="1" x="124"/>
        <item m="1" x="137"/>
        <item m="1" x="130"/>
        <item m="1" x="73"/>
        <item m="1" x="72"/>
        <item m="1" x="167"/>
        <item m="1" x="126"/>
        <item m="1" x="68"/>
        <item m="1" x="132"/>
        <item m="1" x="123"/>
        <item m="1" x="172"/>
        <item m="1" x="83"/>
        <item m="1" x="159"/>
        <item m="1" x="104"/>
        <item x="37"/>
        <item m="1" x="107"/>
        <item m="1" x="108"/>
        <item m="1" x="133"/>
        <item x="38"/>
        <item m="1" x="113"/>
        <item m="1" x="141"/>
        <item m="1" x="140"/>
        <item m="1" x="71"/>
        <item m="1" x="93"/>
        <item m="1" x="94"/>
        <item x="31"/>
        <item m="1" x="61"/>
        <item x="33"/>
        <item m="1" x="89"/>
        <item m="1" x="160"/>
        <item m="1" x="82"/>
        <item m="1" x="119"/>
        <item m="1" x="109"/>
        <item x="0"/>
        <item x="1"/>
        <item x="2"/>
        <item x="3"/>
        <item x="4"/>
        <item x="5"/>
        <item x="6"/>
        <item x="7"/>
        <item x="8"/>
        <item x="21"/>
        <item x="23"/>
        <item x="24"/>
        <item x="26"/>
        <item x="27"/>
        <item x="28"/>
        <item x="29"/>
        <item x="30"/>
        <item x="32"/>
        <item x="34"/>
        <item x="35"/>
        <item x="36"/>
        <item x="39"/>
        <item x="40"/>
        <item x="41"/>
        <item x="42"/>
        <item x="43"/>
        <item x="44"/>
        <item x="45"/>
        <item x="46"/>
        <item x="47"/>
        <item x="48"/>
        <item x="49"/>
        <item x="50"/>
        <item x="51"/>
        <item x="52"/>
        <item x="53"/>
        <item x="54"/>
        <item x="55"/>
        <item x="56"/>
        <item x="57"/>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axis="axisRow" compact="0" outline="0" subtotalTop="0" showAll="0" defaultSubtotal="0">
      <items count="10">
        <item m="1" x="8"/>
        <item x="0"/>
        <item m="1" x="6"/>
        <item m="1" x="3"/>
        <item m="1" x="7"/>
        <item m="1" x="2"/>
        <item m="1" x="9"/>
        <item m="1" x="4"/>
        <item m="1" x="5"/>
        <item x="1"/>
      </items>
    </pivotField>
    <pivotField compact="0" outline="0" subtotalTop="0" showAll="0" defaultSubtotal="0">
      <items count="6">
        <item m="1" x="3"/>
        <item x="1"/>
        <item m="1" x="5"/>
        <item m="1" x="4"/>
        <item x="0"/>
        <item m="1" x="2"/>
      </items>
    </pivotField>
    <pivotField compact="0" numFmtId="9" outline="0" subtotalTop="0" showAll="0" defaultSubtotal="0"/>
    <pivotField compact="0" outline="0" subtotalTop="0" dragToRow="0" dragToCol="0" dragToPage="0" showAll="0" defaultSubtotal="0"/>
  </pivotFields>
  <rowFields count="2">
    <field x="7"/>
    <field x="24"/>
  </rowFields>
  <rowItems count="58">
    <i>
      <x v="16"/>
      <x v="9"/>
    </i>
    <i>
      <x v="30"/>
      <x v="1"/>
    </i>
    <i>
      <x v="36"/>
      <x v="9"/>
    </i>
    <i>
      <x v="43"/>
      <x v="1"/>
    </i>
    <i>
      <x v="44"/>
      <x v="9"/>
    </i>
    <i>
      <x v="47"/>
      <x v="1"/>
    </i>
    <i>
      <x v="62"/>
      <x v="1"/>
    </i>
    <i>
      <x v="73"/>
      <x v="9"/>
    </i>
    <i>
      <x v="75"/>
      <x v="9"/>
    </i>
    <i>
      <x v="76"/>
      <x v="1"/>
    </i>
    <i>
      <x v="77"/>
      <x v="9"/>
    </i>
    <i>
      <x v="78"/>
      <x v="1"/>
    </i>
    <i>
      <x v="79"/>
      <x v="1"/>
    </i>
    <i>
      <x v="94"/>
      <x v="1"/>
    </i>
    <i>
      <x v="115"/>
      <x v="1"/>
    </i>
    <i>
      <x v="119"/>
      <x v="1"/>
    </i>
    <i>
      <x v="126"/>
      <x v="1"/>
    </i>
    <i>
      <x v="128"/>
      <x v="1"/>
    </i>
    <i>
      <x v="134"/>
      <x v="1"/>
    </i>
    <i>
      <x v="135"/>
      <x v="1"/>
    </i>
    <i>
      <x v="136"/>
      <x v="1"/>
    </i>
    <i>
      <x v="137"/>
      <x v="1"/>
    </i>
    <i>
      <x v="138"/>
      <x v="9"/>
    </i>
    <i>
      <x v="139"/>
      <x v="1"/>
    </i>
    <i>
      <x v="140"/>
      <x v="1"/>
    </i>
    <i>
      <x v="141"/>
      <x v="1"/>
    </i>
    <i>
      <x v="142"/>
      <x v="1"/>
    </i>
    <i>
      <x v="143"/>
      <x v="1"/>
    </i>
    <i>
      <x v="144"/>
      <x v="1"/>
    </i>
    <i>
      <x v="145"/>
      <x v="1"/>
    </i>
    <i>
      <x v="146"/>
      <x v="9"/>
    </i>
    <i>
      <x v="147"/>
      <x v="9"/>
    </i>
    <i>
      <x v="148"/>
      <x v="1"/>
    </i>
    <i>
      <x v="149"/>
      <x v="1"/>
    </i>
    <i>
      <x v="150"/>
      <x v="1"/>
    </i>
    <i>
      <x v="151"/>
      <x v="1"/>
    </i>
    <i>
      <x v="152"/>
      <x v="9"/>
    </i>
    <i>
      <x v="153"/>
      <x v="1"/>
    </i>
    <i>
      <x v="154"/>
      <x v="1"/>
    </i>
    <i>
      <x v="155"/>
      <x v="1"/>
    </i>
    <i>
      <x v="156"/>
      <x v="1"/>
    </i>
    <i>
      <x v="157"/>
      <x v="1"/>
    </i>
    <i>
      <x v="158"/>
      <x v="9"/>
    </i>
    <i>
      <x v="159"/>
      <x v="1"/>
    </i>
    <i>
      <x v="160"/>
      <x v="1"/>
    </i>
    <i>
      <x v="161"/>
      <x v="1"/>
    </i>
    <i>
      <x v="162"/>
      <x v="9"/>
    </i>
    <i>
      <x v="163"/>
      <x v="1"/>
    </i>
    <i>
      <x v="164"/>
      <x v="1"/>
    </i>
    <i>
      <x v="165"/>
      <x v="1"/>
    </i>
    <i>
      <x v="166"/>
      <x v="1"/>
    </i>
    <i>
      <x v="167"/>
      <x v="1"/>
    </i>
    <i>
      <x v="168"/>
      <x v="1"/>
    </i>
    <i>
      <x v="169"/>
      <x v="1"/>
    </i>
    <i>
      <x v="170"/>
      <x v="1"/>
    </i>
    <i>
      <x v="171"/>
      <x v="1"/>
    </i>
    <i>
      <x v="172"/>
      <x v="1"/>
    </i>
    <i>
      <x v="173"/>
      <x v="1"/>
    </i>
  </rowItems>
  <colItems count="1">
    <i/>
  </colItems>
  <pageFields count="1">
    <pageField fld="4" hier="-1"/>
  </pageFields>
  <formats count="984">
    <format dxfId="1048">
      <pivotArea field="4" type="button" dataOnly="0" labelOnly="1" outline="0" axis="axisPage" fieldPosition="0"/>
    </format>
    <format dxfId="1047">
      <pivotArea type="all" dataOnly="0" outline="0" fieldPosition="0"/>
    </format>
    <format dxfId="1046">
      <pivotArea outline="0" collapsedLevelsAreSubtotals="1" fieldPosition="0"/>
    </format>
    <format dxfId="1045">
      <pivotArea field="4" type="button" dataOnly="0" labelOnly="1" outline="0" axis="axisPage" fieldPosition="0"/>
    </format>
    <format dxfId="1044">
      <pivotArea dataOnly="0" labelOnly="1" grandRow="1" outline="0" fieldPosition="0"/>
    </format>
    <format dxfId="1043">
      <pivotArea type="all" dataOnly="0" outline="0" fieldPosition="0"/>
    </format>
    <format dxfId="1042">
      <pivotArea outline="0" collapsedLevelsAreSubtotals="1" fieldPosition="0"/>
    </format>
    <format dxfId="1041">
      <pivotArea field="4" type="button" dataOnly="0" labelOnly="1" outline="0" axis="axisPage" fieldPosition="0"/>
    </format>
    <format dxfId="1040">
      <pivotArea type="all" dataOnly="0" outline="0" fieldPosition="0"/>
    </format>
    <format dxfId="1039">
      <pivotArea outline="0" collapsedLevelsAreSubtotals="1" fieldPosition="0"/>
    </format>
    <format dxfId="1038">
      <pivotArea field="4" type="button" dataOnly="0" labelOnly="1" outline="0" axis="axisPage" fieldPosition="0"/>
    </format>
    <format dxfId="1037">
      <pivotArea field="7" type="button" dataOnly="0" labelOnly="1" outline="0" axis="axisRow" fieldPosition="0"/>
    </format>
    <format dxfId="1036">
      <pivotArea type="all" dataOnly="0" outline="0" fieldPosition="0"/>
    </format>
    <format dxfId="1035">
      <pivotArea field="7" type="button" dataOnly="0" labelOnly="1" outline="0" axis="axisRow" fieldPosition="0"/>
    </format>
    <format dxfId="1034">
      <pivotArea dataOnly="0" labelOnly="1" fieldPosition="0">
        <references count="1">
          <reference field="7"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033">
      <pivotArea dataOnly="0" labelOnly="1" fieldPosition="0">
        <references count="1">
          <reference field="7" count="24">
            <x v="50"/>
            <x v="51"/>
            <x v="52"/>
            <x v="53"/>
            <x v="54"/>
            <x v="55"/>
            <x v="56"/>
            <x v="57"/>
            <x v="58"/>
            <x v="59"/>
            <x v="60"/>
            <x v="61"/>
            <x v="62"/>
            <x v="63"/>
            <x v="64"/>
            <x v="65"/>
            <x v="66"/>
            <x v="67"/>
            <x v="68"/>
            <x v="69"/>
            <x v="70"/>
            <x v="71"/>
            <x v="72"/>
            <x v="73"/>
          </reference>
        </references>
      </pivotArea>
    </format>
    <format dxfId="1032">
      <pivotArea type="all" dataOnly="0" outline="0" fieldPosition="0"/>
    </format>
    <format dxfId="1031">
      <pivotArea field="7" type="button" dataOnly="0" labelOnly="1" outline="0" axis="axisRow" fieldPosition="0"/>
    </format>
    <format dxfId="1030">
      <pivotArea dataOnly="0" labelOnly="1" fieldPosition="0">
        <references count="1">
          <reference field="7"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029">
      <pivotArea dataOnly="0" labelOnly="1" fieldPosition="0">
        <references count="1">
          <reference field="7" count="24">
            <x v="50"/>
            <x v="51"/>
            <x v="52"/>
            <x v="53"/>
            <x v="54"/>
            <x v="55"/>
            <x v="56"/>
            <x v="57"/>
            <x v="58"/>
            <x v="59"/>
            <x v="60"/>
            <x v="61"/>
            <x v="62"/>
            <x v="63"/>
            <x v="64"/>
            <x v="65"/>
            <x v="66"/>
            <x v="67"/>
            <x v="68"/>
            <x v="69"/>
            <x v="70"/>
            <x v="71"/>
            <x v="72"/>
            <x v="73"/>
          </reference>
        </references>
      </pivotArea>
    </format>
    <format dxfId="1028">
      <pivotArea type="all" dataOnly="0" outline="0" fieldPosition="0"/>
    </format>
    <format dxfId="1027">
      <pivotArea field="7" type="button" dataOnly="0" labelOnly="1" outline="0" axis="axisRow" fieldPosition="0"/>
    </format>
    <format dxfId="1026">
      <pivotArea dataOnly="0" labelOnly="1" fieldPosition="0">
        <references count="1">
          <reference field="7"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025">
      <pivotArea dataOnly="0" labelOnly="1" fieldPosition="0">
        <references count="1">
          <reference field="7" count="24">
            <x v="50"/>
            <x v="51"/>
            <x v="52"/>
            <x v="53"/>
            <x v="54"/>
            <x v="55"/>
            <x v="56"/>
            <x v="57"/>
            <x v="58"/>
            <x v="59"/>
            <x v="60"/>
            <x v="61"/>
            <x v="62"/>
            <x v="63"/>
            <x v="64"/>
            <x v="65"/>
            <x v="66"/>
            <x v="67"/>
            <x v="68"/>
            <x v="69"/>
            <x v="70"/>
            <x v="71"/>
            <x v="72"/>
            <x v="73"/>
          </reference>
        </references>
      </pivotArea>
    </format>
    <format dxfId="1024">
      <pivotArea outline="0" collapsedLevelsAreSubtotals="1" fieldPosition="0"/>
    </format>
    <format dxfId="1023">
      <pivotArea outline="0" collapsedLevelsAreSubtotals="1" fieldPosition="0"/>
    </format>
    <format dxfId="1022">
      <pivotArea field="7" type="button" dataOnly="0" labelOnly="1" outline="0" axis="axisRow" fieldPosition="0"/>
    </format>
    <format dxfId="1021">
      <pivotArea collapsedLevelsAreSubtotals="1" fieldPosition="0">
        <references count="1">
          <reference field="7" count="7">
            <x v="11"/>
            <x v="37"/>
            <x v="38"/>
            <x v="51"/>
            <x v="52"/>
            <x v="54"/>
            <x v="72"/>
          </reference>
        </references>
      </pivotArea>
    </format>
    <format dxfId="1020">
      <pivotArea collapsedLevelsAreSubtotals="1" fieldPosition="0">
        <references count="1">
          <reference field="7" count="1">
            <x v="71"/>
          </reference>
        </references>
      </pivotArea>
    </format>
    <format dxfId="1019">
      <pivotArea collapsedLevelsAreSubtotals="1" fieldPosition="0">
        <references count="1">
          <reference field="7" count="1">
            <x v="48"/>
          </reference>
        </references>
      </pivotArea>
    </format>
    <format dxfId="1018">
      <pivotArea collapsedLevelsAreSubtotals="1" fieldPosition="0">
        <references count="1">
          <reference field="7" count="1">
            <x v="26"/>
          </reference>
        </references>
      </pivotArea>
    </format>
    <format dxfId="1017">
      <pivotArea collapsedLevelsAreSubtotals="1" fieldPosition="0">
        <references count="1">
          <reference field="7" count="2">
            <x v="20"/>
            <x v="21"/>
          </reference>
        </references>
      </pivotArea>
    </format>
    <format dxfId="1016">
      <pivotArea collapsedLevelsAreSubtotals="1" fieldPosition="0">
        <references count="1">
          <reference field="7" count="1">
            <x v="73"/>
          </reference>
        </references>
      </pivotArea>
    </format>
    <format dxfId="1015">
      <pivotArea type="all" dataOnly="0" outline="0" fieldPosition="0"/>
    </format>
    <format dxfId="1014">
      <pivotArea outline="0" collapsedLevelsAreSubtotals="1" fieldPosition="0"/>
    </format>
    <format dxfId="1013">
      <pivotArea field="7" type="button" dataOnly="0" labelOnly="1" outline="0" axis="axisRow" fieldPosition="0"/>
    </format>
    <format dxfId="1012">
      <pivotArea dataOnly="0" labelOnly="1" fieldPosition="0">
        <references count="1">
          <reference field="7"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011">
      <pivotArea dataOnly="0" labelOnly="1" fieldPosition="0">
        <references count="1">
          <reference field="7" count="24">
            <x v="50"/>
            <x v="51"/>
            <x v="52"/>
            <x v="53"/>
            <x v="54"/>
            <x v="55"/>
            <x v="56"/>
            <x v="57"/>
            <x v="58"/>
            <x v="59"/>
            <x v="60"/>
            <x v="61"/>
            <x v="62"/>
            <x v="63"/>
            <x v="64"/>
            <x v="65"/>
            <x v="66"/>
            <x v="67"/>
            <x v="68"/>
            <x v="69"/>
            <x v="70"/>
            <x v="71"/>
            <x v="72"/>
            <x v="73"/>
          </reference>
        </references>
      </pivotArea>
    </format>
    <format dxfId="1010">
      <pivotArea field="7" type="button" dataOnly="0" labelOnly="1" outline="0" axis="axisRow" fieldPosition="0"/>
    </format>
    <format dxfId="1009">
      <pivotArea dataOnly="0" labelOnly="1" outline="0" fieldPosition="0">
        <references count="1">
          <reference field="7"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008">
      <pivotArea dataOnly="0" labelOnly="1" outline="0" fieldPosition="0">
        <references count="1">
          <reference field="7" count="24">
            <x v="50"/>
            <x v="51"/>
            <x v="52"/>
            <x v="53"/>
            <x v="54"/>
            <x v="55"/>
            <x v="56"/>
            <x v="57"/>
            <x v="58"/>
            <x v="59"/>
            <x v="60"/>
            <x v="61"/>
            <x v="62"/>
            <x v="63"/>
            <x v="64"/>
            <x v="65"/>
            <x v="66"/>
            <x v="67"/>
            <x v="68"/>
            <x v="69"/>
            <x v="70"/>
            <x v="71"/>
            <x v="72"/>
            <x v="73"/>
          </reference>
        </references>
      </pivotArea>
    </format>
    <format dxfId="1007">
      <pivotArea dataOnly="0" labelOnly="1" outline="0" fieldPosition="0">
        <references count="2">
          <reference field="7" count="1" selected="0">
            <x v="0"/>
          </reference>
          <reference field="24" count="1">
            <x v="4"/>
          </reference>
        </references>
      </pivotArea>
    </format>
    <format dxfId="1006">
      <pivotArea dataOnly="0" labelOnly="1" outline="0" fieldPosition="0">
        <references count="2">
          <reference field="7" count="1" selected="0">
            <x v="1"/>
          </reference>
          <reference field="24" count="1">
            <x v="4"/>
          </reference>
        </references>
      </pivotArea>
    </format>
    <format dxfId="1005">
      <pivotArea dataOnly="0" labelOnly="1" outline="0" fieldPosition="0">
        <references count="2">
          <reference field="7" count="1" selected="0">
            <x v="2"/>
          </reference>
          <reference field="24" count="1">
            <x v="4"/>
          </reference>
        </references>
      </pivotArea>
    </format>
    <format dxfId="1004">
      <pivotArea dataOnly="0" labelOnly="1" outline="0" fieldPosition="0">
        <references count="2">
          <reference field="7" count="1" selected="0">
            <x v="3"/>
          </reference>
          <reference field="24" count="1">
            <x v="4"/>
          </reference>
        </references>
      </pivotArea>
    </format>
    <format dxfId="1003">
      <pivotArea dataOnly="0" labelOnly="1" outline="0" fieldPosition="0">
        <references count="2">
          <reference field="7" count="1" selected="0">
            <x v="4"/>
          </reference>
          <reference field="24" count="1">
            <x v="0"/>
          </reference>
        </references>
      </pivotArea>
    </format>
    <format dxfId="1002">
      <pivotArea dataOnly="0" labelOnly="1" outline="0" fieldPosition="0">
        <references count="2">
          <reference field="7" count="1" selected="0">
            <x v="5"/>
          </reference>
          <reference field="24" count="1">
            <x v="4"/>
          </reference>
        </references>
      </pivotArea>
    </format>
    <format dxfId="1001">
      <pivotArea dataOnly="0" labelOnly="1" outline="0" fieldPosition="0">
        <references count="2">
          <reference field="7" count="1" selected="0">
            <x v="6"/>
          </reference>
          <reference field="24" count="1">
            <x v="4"/>
          </reference>
        </references>
      </pivotArea>
    </format>
    <format dxfId="1000">
      <pivotArea dataOnly="0" labelOnly="1" outline="0" fieldPosition="0">
        <references count="2">
          <reference field="7" count="1" selected="0">
            <x v="7"/>
          </reference>
          <reference field="24" count="1">
            <x v="4"/>
          </reference>
        </references>
      </pivotArea>
    </format>
    <format dxfId="999">
      <pivotArea dataOnly="0" labelOnly="1" outline="0" fieldPosition="0">
        <references count="2">
          <reference field="7" count="1" selected="0">
            <x v="8"/>
          </reference>
          <reference field="24" count="1">
            <x v="2"/>
          </reference>
        </references>
      </pivotArea>
    </format>
    <format dxfId="998">
      <pivotArea dataOnly="0" labelOnly="1" outline="0" fieldPosition="0">
        <references count="2">
          <reference field="7" count="1" selected="0">
            <x v="9"/>
          </reference>
          <reference field="24" count="1">
            <x v="1"/>
          </reference>
        </references>
      </pivotArea>
    </format>
    <format dxfId="997">
      <pivotArea dataOnly="0" labelOnly="1" outline="0" fieldPosition="0">
        <references count="2">
          <reference field="7" count="1" selected="0">
            <x v="10"/>
          </reference>
          <reference field="24" count="1">
            <x v="4"/>
          </reference>
        </references>
      </pivotArea>
    </format>
    <format dxfId="996">
      <pivotArea dataOnly="0" labelOnly="1" outline="0" fieldPosition="0">
        <references count="2">
          <reference field="7" count="1" selected="0">
            <x v="11"/>
          </reference>
          <reference field="24" count="1">
            <x v="1"/>
          </reference>
        </references>
      </pivotArea>
    </format>
    <format dxfId="995">
      <pivotArea dataOnly="0" labelOnly="1" outline="0" fieldPosition="0">
        <references count="2">
          <reference field="7" count="1" selected="0">
            <x v="12"/>
          </reference>
          <reference field="24" count="1">
            <x v="4"/>
          </reference>
        </references>
      </pivotArea>
    </format>
    <format dxfId="994">
      <pivotArea dataOnly="0" labelOnly="1" outline="0" fieldPosition="0">
        <references count="2">
          <reference field="7" count="1" selected="0">
            <x v="13"/>
          </reference>
          <reference field="24" count="1">
            <x v="4"/>
          </reference>
        </references>
      </pivotArea>
    </format>
    <format dxfId="993">
      <pivotArea dataOnly="0" labelOnly="1" outline="0" fieldPosition="0">
        <references count="2">
          <reference field="7" count="1" selected="0">
            <x v="14"/>
          </reference>
          <reference field="24" count="1">
            <x v="1"/>
          </reference>
        </references>
      </pivotArea>
    </format>
    <format dxfId="992">
      <pivotArea dataOnly="0" labelOnly="1" outline="0" fieldPosition="0">
        <references count="2">
          <reference field="7" count="1" selected="0">
            <x v="15"/>
          </reference>
          <reference field="24" count="1">
            <x v="1"/>
          </reference>
        </references>
      </pivotArea>
    </format>
    <format dxfId="991">
      <pivotArea dataOnly="0" labelOnly="1" outline="0" fieldPosition="0">
        <references count="2">
          <reference field="7" count="1" selected="0">
            <x v="16"/>
          </reference>
          <reference field="24" count="1">
            <x v="1"/>
          </reference>
        </references>
      </pivotArea>
    </format>
    <format dxfId="990">
      <pivotArea dataOnly="0" labelOnly="1" outline="0" fieldPosition="0">
        <references count="2">
          <reference field="7" count="1" selected="0">
            <x v="17"/>
          </reference>
          <reference field="24" count="1">
            <x v="2"/>
          </reference>
        </references>
      </pivotArea>
    </format>
    <format dxfId="989">
      <pivotArea dataOnly="0" labelOnly="1" outline="0" fieldPosition="0">
        <references count="2">
          <reference field="7" count="1" selected="0">
            <x v="18"/>
          </reference>
          <reference field="24" count="1">
            <x v="4"/>
          </reference>
        </references>
      </pivotArea>
    </format>
    <format dxfId="988">
      <pivotArea dataOnly="0" labelOnly="1" outline="0" fieldPosition="0">
        <references count="2">
          <reference field="7" count="1" selected="0">
            <x v="19"/>
          </reference>
          <reference field="24" count="1">
            <x v="4"/>
          </reference>
        </references>
      </pivotArea>
    </format>
    <format dxfId="987">
      <pivotArea dataOnly="0" labelOnly="1" outline="0" fieldPosition="0">
        <references count="2">
          <reference field="7" count="1" selected="0">
            <x v="20"/>
          </reference>
          <reference field="24" count="1">
            <x v="4"/>
          </reference>
        </references>
      </pivotArea>
    </format>
    <format dxfId="986">
      <pivotArea dataOnly="0" labelOnly="1" outline="0" fieldPosition="0">
        <references count="2">
          <reference field="7" count="1" selected="0">
            <x v="21"/>
          </reference>
          <reference field="24" count="1">
            <x v="1"/>
          </reference>
        </references>
      </pivotArea>
    </format>
    <format dxfId="985">
      <pivotArea dataOnly="0" labelOnly="1" outline="0" fieldPosition="0">
        <references count="2">
          <reference field="7" count="1" selected="0">
            <x v="22"/>
          </reference>
          <reference field="24" count="1">
            <x v="2"/>
          </reference>
        </references>
      </pivotArea>
    </format>
    <format dxfId="984">
      <pivotArea dataOnly="0" labelOnly="1" outline="0" fieldPosition="0">
        <references count="2">
          <reference field="7" count="1" selected="0">
            <x v="23"/>
          </reference>
          <reference field="24" count="1">
            <x v="1"/>
          </reference>
        </references>
      </pivotArea>
    </format>
    <format dxfId="983">
      <pivotArea dataOnly="0" labelOnly="1" outline="0" fieldPosition="0">
        <references count="2">
          <reference field="7" count="1" selected="0">
            <x v="24"/>
          </reference>
          <reference field="24" count="1">
            <x v="1"/>
          </reference>
        </references>
      </pivotArea>
    </format>
    <format dxfId="982">
      <pivotArea dataOnly="0" labelOnly="1" outline="0" fieldPosition="0">
        <references count="2">
          <reference field="7" count="1" selected="0">
            <x v="25"/>
          </reference>
          <reference field="24" count="1">
            <x v="4"/>
          </reference>
        </references>
      </pivotArea>
    </format>
    <format dxfId="981">
      <pivotArea dataOnly="0" labelOnly="1" outline="0" fieldPosition="0">
        <references count="2">
          <reference field="7" count="1" selected="0">
            <x v="26"/>
          </reference>
          <reference field="24" count="1">
            <x v="1"/>
          </reference>
        </references>
      </pivotArea>
    </format>
    <format dxfId="980">
      <pivotArea dataOnly="0" labelOnly="1" outline="0" fieldPosition="0">
        <references count="2">
          <reference field="7" count="1" selected="0">
            <x v="27"/>
          </reference>
          <reference field="24" count="1">
            <x v="4"/>
          </reference>
        </references>
      </pivotArea>
    </format>
    <format dxfId="979">
      <pivotArea dataOnly="0" labelOnly="1" outline="0" fieldPosition="0">
        <references count="2">
          <reference field="7" count="1" selected="0">
            <x v="28"/>
          </reference>
          <reference field="24" count="1">
            <x v="1"/>
          </reference>
        </references>
      </pivotArea>
    </format>
    <format dxfId="978">
      <pivotArea dataOnly="0" labelOnly="1" outline="0" fieldPosition="0">
        <references count="2">
          <reference field="7" count="1" selected="0">
            <x v="29"/>
          </reference>
          <reference field="24" count="1">
            <x v="4"/>
          </reference>
        </references>
      </pivotArea>
    </format>
    <format dxfId="977">
      <pivotArea dataOnly="0" labelOnly="1" outline="0" fieldPosition="0">
        <references count="2">
          <reference field="7" count="1" selected="0">
            <x v="30"/>
          </reference>
          <reference field="24" count="1">
            <x v="4"/>
          </reference>
        </references>
      </pivotArea>
    </format>
    <format dxfId="976">
      <pivotArea dataOnly="0" labelOnly="1" outline="0" fieldPosition="0">
        <references count="2">
          <reference field="7" count="1" selected="0">
            <x v="31"/>
          </reference>
          <reference field="24" count="1">
            <x v="4"/>
          </reference>
        </references>
      </pivotArea>
    </format>
    <format dxfId="975">
      <pivotArea dataOnly="0" labelOnly="1" outline="0" fieldPosition="0">
        <references count="2">
          <reference field="7" count="1" selected="0">
            <x v="32"/>
          </reference>
          <reference field="24" count="1">
            <x v="4"/>
          </reference>
        </references>
      </pivotArea>
    </format>
    <format dxfId="974">
      <pivotArea dataOnly="0" labelOnly="1" outline="0" fieldPosition="0">
        <references count="2">
          <reference field="7" count="1" selected="0">
            <x v="33"/>
          </reference>
          <reference field="24" count="1">
            <x v="4"/>
          </reference>
        </references>
      </pivotArea>
    </format>
    <format dxfId="973">
      <pivotArea dataOnly="0" labelOnly="1" outline="0" fieldPosition="0">
        <references count="2">
          <reference field="7" count="1" selected="0">
            <x v="34"/>
          </reference>
          <reference field="24" count="1">
            <x v="4"/>
          </reference>
        </references>
      </pivotArea>
    </format>
    <format dxfId="972">
      <pivotArea dataOnly="0" labelOnly="1" outline="0" fieldPosition="0">
        <references count="2">
          <reference field="7" count="1" selected="0">
            <x v="35"/>
          </reference>
          <reference field="24" count="1">
            <x v="4"/>
          </reference>
        </references>
      </pivotArea>
    </format>
    <format dxfId="971">
      <pivotArea dataOnly="0" labelOnly="1" outline="0" fieldPosition="0">
        <references count="2">
          <reference field="7" count="1" selected="0">
            <x v="36"/>
          </reference>
          <reference field="24" count="1">
            <x v="1"/>
          </reference>
        </references>
      </pivotArea>
    </format>
    <format dxfId="970">
      <pivotArea dataOnly="0" labelOnly="1" outline="0" fieldPosition="0">
        <references count="2">
          <reference field="7" count="1" selected="0">
            <x v="37"/>
          </reference>
          <reference field="24" count="1">
            <x v="1"/>
          </reference>
        </references>
      </pivotArea>
    </format>
    <format dxfId="969">
      <pivotArea dataOnly="0" labelOnly="1" outline="0" fieldPosition="0">
        <references count="2">
          <reference field="7" count="1" selected="0">
            <x v="38"/>
          </reference>
          <reference field="24" count="1">
            <x v="4"/>
          </reference>
        </references>
      </pivotArea>
    </format>
    <format dxfId="968">
      <pivotArea dataOnly="0" labelOnly="1" outline="0" fieldPosition="0">
        <references count="2">
          <reference field="7" count="1" selected="0">
            <x v="39"/>
          </reference>
          <reference field="24" count="1">
            <x v="1"/>
          </reference>
        </references>
      </pivotArea>
    </format>
    <format dxfId="967">
      <pivotArea dataOnly="0" labelOnly="1" outline="0" fieldPosition="0">
        <references count="2">
          <reference field="7" count="1" selected="0">
            <x v="40"/>
          </reference>
          <reference field="24" count="1">
            <x v="4"/>
          </reference>
        </references>
      </pivotArea>
    </format>
    <format dxfId="966">
      <pivotArea dataOnly="0" labelOnly="1" outline="0" fieldPosition="0">
        <references count="2">
          <reference field="7" count="1" selected="0">
            <x v="41"/>
          </reference>
          <reference field="24" count="1">
            <x v="4"/>
          </reference>
        </references>
      </pivotArea>
    </format>
    <format dxfId="965">
      <pivotArea dataOnly="0" labelOnly="1" outline="0" fieldPosition="0">
        <references count="2">
          <reference field="7" count="1" selected="0">
            <x v="42"/>
          </reference>
          <reference field="24" count="1">
            <x v="4"/>
          </reference>
        </references>
      </pivotArea>
    </format>
    <format dxfId="964">
      <pivotArea dataOnly="0" labelOnly="1" outline="0" fieldPosition="0">
        <references count="2">
          <reference field="7" count="1" selected="0">
            <x v="43"/>
          </reference>
          <reference field="24" count="1">
            <x v="4"/>
          </reference>
        </references>
      </pivotArea>
    </format>
    <format dxfId="963">
      <pivotArea dataOnly="0" labelOnly="1" outline="0" fieldPosition="0">
        <references count="2">
          <reference field="7" count="1" selected="0">
            <x v="44"/>
          </reference>
          <reference field="24" count="1">
            <x v="4"/>
          </reference>
        </references>
      </pivotArea>
    </format>
    <format dxfId="962">
      <pivotArea dataOnly="0" labelOnly="1" outline="0" fieldPosition="0">
        <references count="2">
          <reference field="7" count="1" selected="0">
            <x v="45"/>
          </reference>
          <reference field="24" count="1">
            <x v="4"/>
          </reference>
        </references>
      </pivotArea>
    </format>
    <format dxfId="961">
      <pivotArea dataOnly="0" labelOnly="1" outline="0" fieldPosition="0">
        <references count="2">
          <reference field="7" count="1" selected="0">
            <x v="46"/>
          </reference>
          <reference field="24" count="1">
            <x v="4"/>
          </reference>
        </references>
      </pivotArea>
    </format>
    <format dxfId="960">
      <pivotArea dataOnly="0" labelOnly="1" outline="0" fieldPosition="0">
        <references count="2">
          <reference field="7" count="1" selected="0">
            <x v="47"/>
          </reference>
          <reference field="24" count="1">
            <x v="4"/>
          </reference>
        </references>
      </pivotArea>
    </format>
    <format dxfId="959">
      <pivotArea dataOnly="0" labelOnly="1" outline="0" fieldPosition="0">
        <references count="2">
          <reference field="7" count="1" selected="0">
            <x v="48"/>
          </reference>
          <reference field="24" count="1">
            <x v="1"/>
          </reference>
        </references>
      </pivotArea>
    </format>
    <format dxfId="958">
      <pivotArea dataOnly="0" labelOnly="1" outline="0" fieldPosition="0">
        <references count="2">
          <reference field="7" count="1" selected="0">
            <x v="49"/>
          </reference>
          <reference field="24" count="1">
            <x v="4"/>
          </reference>
        </references>
      </pivotArea>
    </format>
    <format dxfId="957">
      <pivotArea dataOnly="0" labelOnly="1" outline="0" fieldPosition="0">
        <references count="2">
          <reference field="7" count="1" selected="0">
            <x v="50"/>
          </reference>
          <reference field="24" count="1">
            <x v="4"/>
          </reference>
        </references>
      </pivotArea>
    </format>
    <format dxfId="956">
      <pivotArea dataOnly="0" labelOnly="1" outline="0" fieldPosition="0">
        <references count="2">
          <reference field="7" count="1" selected="0">
            <x v="51"/>
          </reference>
          <reference field="24" count="1">
            <x v="4"/>
          </reference>
        </references>
      </pivotArea>
    </format>
    <format dxfId="955">
      <pivotArea dataOnly="0" labelOnly="1" outline="0" fieldPosition="0">
        <references count="2">
          <reference field="7" count="1" selected="0">
            <x v="52"/>
          </reference>
          <reference field="24" count="1">
            <x v="1"/>
          </reference>
        </references>
      </pivotArea>
    </format>
    <format dxfId="954">
      <pivotArea dataOnly="0" labelOnly="1" outline="0" fieldPosition="0">
        <references count="2">
          <reference field="7" count="1" selected="0">
            <x v="53"/>
          </reference>
          <reference field="24" count="1">
            <x v="4"/>
          </reference>
        </references>
      </pivotArea>
    </format>
    <format dxfId="953">
      <pivotArea dataOnly="0" labelOnly="1" outline="0" fieldPosition="0">
        <references count="2">
          <reference field="7" count="1" selected="0">
            <x v="54"/>
          </reference>
          <reference field="24" count="1">
            <x v="1"/>
          </reference>
        </references>
      </pivotArea>
    </format>
    <format dxfId="952">
      <pivotArea dataOnly="0" labelOnly="1" outline="0" fieldPosition="0">
        <references count="2">
          <reference field="7" count="1" selected="0">
            <x v="55"/>
          </reference>
          <reference field="24" count="1">
            <x v="4"/>
          </reference>
        </references>
      </pivotArea>
    </format>
    <format dxfId="951">
      <pivotArea dataOnly="0" labelOnly="1" outline="0" fieldPosition="0">
        <references count="2">
          <reference field="7" count="1" selected="0">
            <x v="56"/>
          </reference>
          <reference field="24" count="1">
            <x v="4"/>
          </reference>
        </references>
      </pivotArea>
    </format>
    <format dxfId="950">
      <pivotArea dataOnly="0" labelOnly="1" outline="0" fieldPosition="0">
        <references count="2">
          <reference field="7" count="1" selected="0">
            <x v="57"/>
          </reference>
          <reference field="24" count="1">
            <x v="1"/>
          </reference>
        </references>
      </pivotArea>
    </format>
    <format dxfId="949">
      <pivotArea dataOnly="0" labelOnly="1" outline="0" fieldPosition="0">
        <references count="2">
          <reference field="7" count="1" selected="0">
            <x v="58"/>
          </reference>
          <reference field="24" count="1">
            <x v="4"/>
          </reference>
        </references>
      </pivotArea>
    </format>
    <format dxfId="948">
      <pivotArea dataOnly="0" labelOnly="1" outline="0" fieldPosition="0">
        <references count="2">
          <reference field="7" count="1" selected="0">
            <x v="59"/>
          </reference>
          <reference field="24" count="1">
            <x v="4"/>
          </reference>
        </references>
      </pivotArea>
    </format>
    <format dxfId="947">
      <pivotArea dataOnly="0" labelOnly="1" outline="0" fieldPosition="0">
        <references count="2">
          <reference field="7" count="1" selected="0">
            <x v="60"/>
          </reference>
          <reference field="24" count="1">
            <x v="4"/>
          </reference>
        </references>
      </pivotArea>
    </format>
    <format dxfId="946">
      <pivotArea dataOnly="0" labelOnly="1" outline="0" fieldPosition="0">
        <references count="2">
          <reference field="7" count="1" selected="0">
            <x v="61"/>
          </reference>
          <reference field="24" count="1">
            <x v="4"/>
          </reference>
        </references>
      </pivotArea>
    </format>
    <format dxfId="945">
      <pivotArea dataOnly="0" labelOnly="1" outline="0" fieldPosition="0">
        <references count="2">
          <reference field="7" count="1" selected="0">
            <x v="62"/>
          </reference>
          <reference field="24" count="1">
            <x v="4"/>
          </reference>
        </references>
      </pivotArea>
    </format>
    <format dxfId="944">
      <pivotArea dataOnly="0" labelOnly="1" outline="0" fieldPosition="0">
        <references count="2">
          <reference field="7" count="1" selected="0">
            <x v="63"/>
          </reference>
          <reference field="24" count="1">
            <x v="4"/>
          </reference>
        </references>
      </pivotArea>
    </format>
    <format dxfId="943">
      <pivotArea dataOnly="0" labelOnly="1" outline="0" fieldPosition="0">
        <references count="2">
          <reference field="7" count="1" selected="0">
            <x v="64"/>
          </reference>
          <reference field="24" count="1">
            <x v="4"/>
          </reference>
        </references>
      </pivotArea>
    </format>
    <format dxfId="942">
      <pivotArea dataOnly="0" labelOnly="1" outline="0" fieldPosition="0">
        <references count="2">
          <reference field="7" count="1" selected="0">
            <x v="65"/>
          </reference>
          <reference field="24" count="1">
            <x v="1"/>
          </reference>
        </references>
      </pivotArea>
    </format>
    <format dxfId="941">
      <pivotArea dataOnly="0" labelOnly="1" outline="0" fieldPosition="0">
        <references count="2">
          <reference field="7" count="1" selected="0">
            <x v="66"/>
          </reference>
          <reference field="24" count="1">
            <x v="4"/>
          </reference>
        </references>
      </pivotArea>
    </format>
    <format dxfId="940">
      <pivotArea dataOnly="0" labelOnly="1" outline="0" fieldPosition="0">
        <references count="2">
          <reference field="7" count="1" selected="0">
            <x v="67"/>
          </reference>
          <reference field="24" count="1">
            <x v="1"/>
          </reference>
        </references>
      </pivotArea>
    </format>
    <format dxfId="939">
      <pivotArea dataOnly="0" labelOnly="1" outline="0" fieldPosition="0">
        <references count="2">
          <reference field="7" count="1" selected="0">
            <x v="68"/>
          </reference>
          <reference field="24" count="1">
            <x v="1"/>
          </reference>
        </references>
      </pivotArea>
    </format>
    <format dxfId="938">
      <pivotArea dataOnly="0" labelOnly="1" outline="0" fieldPosition="0">
        <references count="2">
          <reference field="7" count="1" selected="0">
            <x v="69"/>
          </reference>
          <reference field="24" count="1">
            <x v="4"/>
          </reference>
        </references>
      </pivotArea>
    </format>
    <format dxfId="937">
      <pivotArea dataOnly="0" labelOnly="1" outline="0" fieldPosition="0">
        <references count="2">
          <reference field="7" count="1" selected="0">
            <x v="70"/>
          </reference>
          <reference field="24" count="1">
            <x v="4"/>
          </reference>
        </references>
      </pivotArea>
    </format>
    <format dxfId="936">
      <pivotArea dataOnly="0" labelOnly="1" outline="0" fieldPosition="0">
        <references count="2">
          <reference field="7" count="1" selected="0">
            <x v="71"/>
          </reference>
          <reference field="24" count="1">
            <x v="1"/>
          </reference>
        </references>
      </pivotArea>
    </format>
    <format dxfId="935">
      <pivotArea dataOnly="0" labelOnly="1" outline="0" fieldPosition="0">
        <references count="2">
          <reference field="7" count="1" selected="0">
            <x v="72"/>
          </reference>
          <reference field="24" count="1">
            <x v="1"/>
          </reference>
        </references>
      </pivotArea>
    </format>
    <format dxfId="934">
      <pivotArea dataOnly="0" labelOnly="1" outline="0" fieldPosition="0">
        <references count="2">
          <reference field="7" count="1" selected="0">
            <x v="73"/>
          </reference>
          <reference field="24" count="1">
            <x v="1"/>
          </reference>
        </references>
      </pivotArea>
    </format>
    <format dxfId="933">
      <pivotArea dataOnly="0" labelOnly="1" outline="0" fieldPosition="0">
        <references count="2">
          <reference field="7" count="1" selected="0">
            <x v="0"/>
          </reference>
          <reference field="24" count="1">
            <x v="4"/>
          </reference>
        </references>
      </pivotArea>
    </format>
    <format dxfId="932">
      <pivotArea dataOnly="0" labelOnly="1" outline="0" fieldPosition="0">
        <references count="2">
          <reference field="7" count="1" selected="0">
            <x v="1"/>
          </reference>
          <reference field="24" count="1">
            <x v="4"/>
          </reference>
        </references>
      </pivotArea>
    </format>
    <format dxfId="931">
      <pivotArea dataOnly="0" labelOnly="1" outline="0" fieldPosition="0">
        <references count="2">
          <reference field="7" count="1" selected="0">
            <x v="2"/>
          </reference>
          <reference field="24" count="1">
            <x v="4"/>
          </reference>
        </references>
      </pivotArea>
    </format>
    <format dxfId="930">
      <pivotArea dataOnly="0" labelOnly="1" outline="0" fieldPosition="0">
        <references count="2">
          <reference field="7" count="1" selected="0">
            <x v="3"/>
          </reference>
          <reference field="24" count="1">
            <x v="4"/>
          </reference>
        </references>
      </pivotArea>
    </format>
    <format dxfId="929">
      <pivotArea dataOnly="0" labelOnly="1" outline="0" fieldPosition="0">
        <references count="2">
          <reference field="7" count="1" selected="0">
            <x v="4"/>
          </reference>
          <reference field="24" count="1">
            <x v="0"/>
          </reference>
        </references>
      </pivotArea>
    </format>
    <format dxfId="928">
      <pivotArea dataOnly="0" labelOnly="1" outline="0" fieldPosition="0">
        <references count="2">
          <reference field="7" count="1" selected="0">
            <x v="5"/>
          </reference>
          <reference field="24" count="1">
            <x v="4"/>
          </reference>
        </references>
      </pivotArea>
    </format>
    <format dxfId="927">
      <pivotArea dataOnly="0" labelOnly="1" outline="0" fieldPosition="0">
        <references count="2">
          <reference field="7" count="1" selected="0">
            <x v="6"/>
          </reference>
          <reference field="24" count="1">
            <x v="4"/>
          </reference>
        </references>
      </pivotArea>
    </format>
    <format dxfId="926">
      <pivotArea dataOnly="0" labelOnly="1" outline="0" fieldPosition="0">
        <references count="2">
          <reference field="7" count="1" selected="0">
            <x v="7"/>
          </reference>
          <reference field="24" count="1">
            <x v="4"/>
          </reference>
        </references>
      </pivotArea>
    </format>
    <format dxfId="925">
      <pivotArea dataOnly="0" labelOnly="1" outline="0" fieldPosition="0">
        <references count="2">
          <reference field="7" count="1" selected="0">
            <x v="8"/>
          </reference>
          <reference field="24" count="1">
            <x v="2"/>
          </reference>
        </references>
      </pivotArea>
    </format>
    <format dxfId="924">
      <pivotArea dataOnly="0" labelOnly="1" outline="0" fieldPosition="0">
        <references count="2">
          <reference field="7" count="1" selected="0">
            <x v="9"/>
          </reference>
          <reference field="24" count="1">
            <x v="1"/>
          </reference>
        </references>
      </pivotArea>
    </format>
    <format dxfId="923">
      <pivotArea dataOnly="0" labelOnly="1" outline="0" fieldPosition="0">
        <references count="2">
          <reference field="7" count="1" selected="0">
            <x v="10"/>
          </reference>
          <reference field="24" count="1">
            <x v="4"/>
          </reference>
        </references>
      </pivotArea>
    </format>
    <format dxfId="922">
      <pivotArea dataOnly="0" labelOnly="1" outline="0" fieldPosition="0">
        <references count="2">
          <reference field="7" count="1" selected="0">
            <x v="11"/>
          </reference>
          <reference field="24" count="1">
            <x v="3"/>
          </reference>
        </references>
      </pivotArea>
    </format>
    <format dxfId="921">
      <pivotArea dataOnly="0" labelOnly="1" outline="0" fieldPosition="0">
        <references count="2">
          <reference field="7" count="1" selected="0">
            <x v="12"/>
          </reference>
          <reference field="24" count="1">
            <x v="4"/>
          </reference>
        </references>
      </pivotArea>
    </format>
    <format dxfId="920">
      <pivotArea dataOnly="0" labelOnly="1" outline="0" fieldPosition="0">
        <references count="2">
          <reference field="7" count="1" selected="0">
            <x v="13"/>
          </reference>
          <reference field="24" count="1">
            <x v="4"/>
          </reference>
        </references>
      </pivotArea>
    </format>
    <format dxfId="919">
      <pivotArea dataOnly="0" labelOnly="1" outline="0" fieldPosition="0">
        <references count="2">
          <reference field="7" count="1" selected="0">
            <x v="14"/>
          </reference>
          <reference field="24" count="1">
            <x v="3"/>
          </reference>
        </references>
      </pivotArea>
    </format>
    <format dxfId="918">
      <pivotArea dataOnly="0" labelOnly="1" outline="0" fieldPosition="0">
        <references count="2">
          <reference field="7" count="1" selected="0">
            <x v="15"/>
          </reference>
          <reference field="24" count="1">
            <x v="3"/>
          </reference>
        </references>
      </pivotArea>
    </format>
    <format dxfId="917">
      <pivotArea dataOnly="0" labelOnly="1" outline="0" fieldPosition="0">
        <references count="2">
          <reference field="7" count="1" selected="0">
            <x v="16"/>
          </reference>
          <reference field="24" count="1">
            <x v="1"/>
          </reference>
        </references>
      </pivotArea>
    </format>
    <format dxfId="916">
      <pivotArea dataOnly="0" labelOnly="1" outline="0" fieldPosition="0">
        <references count="2">
          <reference field="7" count="1" selected="0">
            <x v="17"/>
          </reference>
          <reference field="24" count="1">
            <x v="2"/>
          </reference>
        </references>
      </pivotArea>
    </format>
    <format dxfId="915">
      <pivotArea dataOnly="0" labelOnly="1" outline="0" fieldPosition="0">
        <references count="2">
          <reference field="7" count="1" selected="0">
            <x v="18"/>
          </reference>
          <reference field="24" count="1">
            <x v="4"/>
          </reference>
        </references>
      </pivotArea>
    </format>
    <format dxfId="914">
      <pivotArea dataOnly="0" labelOnly="1" outline="0" fieldPosition="0">
        <references count="2">
          <reference field="7" count="1" selected="0">
            <x v="19"/>
          </reference>
          <reference field="24" count="1">
            <x v="4"/>
          </reference>
        </references>
      </pivotArea>
    </format>
    <format dxfId="913">
      <pivotArea dataOnly="0" labelOnly="1" outline="0" fieldPosition="0">
        <references count="2">
          <reference field="7" count="1" selected="0">
            <x v="20"/>
          </reference>
          <reference field="24" count="1">
            <x v="4"/>
          </reference>
        </references>
      </pivotArea>
    </format>
    <format dxfId="912">
      <pivotArea dataOnly="0" labelOnly="1" outline="0" fieldPosition="0">
        <references count="2">
          <reference field="7" count="1" selected="0">
            <x v="21"/>
          </reference>
          <reference field="24" count="1">
            <x v="3"/>
          </reference>
        </references>
      </pivotArea>
    </format>
    <format dxfId="911">
      <pivotArea dataOnly="0" labelOnly="1" outline="0" fieldPosition="0">
        <references count="2">
          <reference field="7" count="1" selected="0">
            <x v="22"/>
          </reference>
          <reference field="24" count="1">
            <x v="2"/>
          </reference>
        </references>
      </pivotArea>
    </format>
    <format dxfId="910">
      <pivotArea dataOnly="0" labelOnly="1" outline="0" fieldPosition="0">
        <references count="2">
          <reference field="7" count="1" selected="0">
            <x v="23"/>
          </reference>
          <reference field="24" count="1">
            <x v="1"/>
          </reference>
        </references>
      </pivotArea>
    </format>
    <format dxfId="909">
      <pivotArea dataOnly="0" labelOnly="1" outline="0" fieldPosition="0">
        <references count="2">
          <reference field="7" count="1" selected="0">
            <x v="24"/>
          </reference>
          <reference field="24" count="1">
            <x v="1"/>
          </reference>
        </references>
      </pivotArea>
    </format>
    <format dxfId="908">
      <pivotArea dataOnly="0" labelOnly="1" outline="0" fieldPosition="0">
        <references count="2">
          <reference field="7" count="1" selected="0">
            <x v="25"/>
          </reference>
          <reference field="24" count="1">
            <x v="4"/>
          </reference>
        </references>
      </pivotArea>
    </format>
    <format dxfId="907">
      <pivotArea dataOnly="0" labelOnly="1" outline="0" fieldPosition="0">
        <references count="2">
          <reference field="7" count="1" selected="0">
            <x v="26"/>
          </reference>
          <reference field="24" count="1">
            <x v="3"/>
          </reference>
        </references>
      </pivotArea>
    </format>
    <format dxfId="906">
      <pivotArea dataOnly="0" labelOnly="1" outline="0" fieldPosition="0">
        <references count="2">
          <reference field="7" count="1" selected="0">
            <x v="27"/>
          </reference>
          <reference field="24" count="1">
            <x v="4"/>
          </reference>
        </references>
      </pivotArea>
    </format>
    <format dxfId="905">
      <pivotArea dataOnly="0" labelOnly="1" outline="0" fieldPosition="0">
        <references count="2">
          <reference field="7" count="1" selected="0">
            <x v="28"/>
          </reference>
          <reference field="24" count="1">
            <x v="1"/>
          </reference>
        </references>
      </pivotArea>
    </format>
    <format dxfId="904">
      <pivotArea dataOnly="0" labelOnly="1" outline="0" fieldPosition="0">
        <references count="2">
          <reference field="7" count="1" selected="0">
            <x v="29"/>
          </reference>
          <reference field="24" count="1">
            <x v="4"/>
          </reference>
        </references>
      </pivotArea>
    </format>
    <format dxfId="903">
      <pivotArea dataOnly="0" labelOnly="1" outline="0" fieldPosition="0">
        <references count="2">
          <reference field="7" count="1" selected="0">
            <x v="30"/>
          </reference>
          <reference field="24" count="1">
            <x v="4"/>
          </reference>
        </references>
      </pivotArea>
    </format>
    <format dxfId="902">
      <pivotArea dataOnly="0" labelOnly="1" outline="0" fieldPosition="0">
        <references count="2">
          <reference field="7" count="1" selected="0">
            <x v="31"/>
          </reference>
          <reference field="24" count="1">
            <x v="4"/>
          </reference>
        </references>
      </pivotArea>
    </format>
    <format dxfId="901">
      <pivotArea dataOnly="0" labelOnly="1" outline="0" fieldPosition="0">
        <references count="2">
          <reference field="7" count="1" selected="0">
            <x v="32"/>
          </reference>
          <reference field="24" count="1">
            <x v="4"/>
          </reference>
        </references>
      </pivotArea>
    </format>
    <format dxfId="900">
      <pivotArea dataOnly="0" labelOnly="1" outline="0" fieldPosition="0">
        <references count="2">
          <reference field="7" count="1" selected="0">
            <x v="33"/>
          </reference>
          <reference field="24" count="1">
            <x v="4"/>
          </reference>
        </references>
      </pivotArea>
    </format>
    <format dxfId="899">
      <pivotArea dataOnly="0" labelOnly="1" outline="0" fieldPosition="0">
        <references count="2">
          <reference field="7" count="1" selected="0">
            <x v="34"/>
          </reference>
          <reference field="24" count="1">
            <x v="4"/>
          </reference>
        </references>
      </pivotArea>
    </format>
    <format dxfId="898">
      <pivotArea dataOnly="0" labelOnly="1" outline="0" fieldPosition="0">
        <references count="2">
          <reference field="7" count="1" selected="0">
            <x v="35"/>
          </reference>
          <reference field="24" count="1">
            <x v="4"/>
          </reference>
        </references>
      </pivotArea>
    </format>
    <format dxfId="897">
      <pivotArea dataOnly="0" labelOnly="1" outline="0" fieldPosition="0">
        <references count="2">
          <reference field="7" count="1" selected="0">
            <x v="36"/>
          </reference>
          <reference field="24" count="1">
            <x v="1"/>
          </reference>
        </references>
      </pivotArea>
    </format>
    <format dxfId="896">
      <pivotArea dataOnly="0" labelOnly="1" outline="0" fieldPosition="0">
        <references count="2">
          <reference field="7" count="1" selected="0">
            <x v="37"/>
          </reference>
          <reference field="24" count="1">
            <x v="1"/>
          </reference>
        </references>
      </pivotArea>
    </format>
    <format dxfId="895">
      <pivotArea dataOnly="0" labelOnly="1" outline="0" fieldPosition="0">
        <references count="2">
          <reference field="7" count="1" selected="0">
            <x v="38"/>
          </reference>
          <reference field="24" count="1">
            <x v="4"/>
          </reference>
        </references>
      </pivotArea>
    </format>
    <format dxfId="894">
      <pivotArea dataOnly="0" labelOnly="1" outline="0" fieldPosition="0">
        <references count="2">
          <reference field="7" count="1" selected="0">
            <x v="39"/>
          </reference>
          <reference field="24" count="1">
            <x v="3"/>
          </reference>
        </references>
      </pivotArea>
    </format>
    <format dxfId="893">
      <pivotArea dataOnly="0" labelOnly="1" outline="0" fieldPosition="0">
        <references count="2">
          <reference field="7" count="1" selected="0">
            <x v="40"/>
          </reference>
          <reference field="24" count="1">
            <x v="4"/>
          </reference>
        </references>
      </pivotArea>
    </format>
    <format dxfId="892">
      <pivotArea dataOnly="0" labelOnly="1" outline="0" fieldPosition="0">
        <references count="2">
          <reference field="7" count="1" selected="0">
            <x v="41"/>
          </reference>
          <reference field="24" count="1">
            <x v="4"/>
          </reference>
        </references>
      </pivotArea>
    </format>
    <format dxfId="891">
      <pivotArea dataOnly="0" labelOnly="1" outline="0" fieldPosition="0">
        <references count="2">
          <reference field="7" count="1" selected="0">
            <x v="42"/>
          </reference>
          <reference field="24" count="1">
            <x v="4"/>
          </reference>
        </references>
      </pivotArea>
    </format>
    <format dxfId="890">
      <pivotArea dataOnly="0" labelOnly="1" outline="0" fieldPosition="0">
        <references count="2">
          <reference field="7" count="1" selected="0">
            <x v="43"/>
          </reference>
          <reference field="24" count="1">
            <x v="4"/>
          </reference>
        </references>
      </pivotArea>
    </format>
    <format dxfId="889">
      <pivotArea dataOnly="0" labelOnly="1" outline="0" fieldPosition="0">
        <references count="2">
          <reference field="7" count="1" selected="0">
            <x v="44"/>
          </reference>
          <reference field="24" count="1">
            <x v="4"/>
          </reference>
        </references>
      </pivotArea>
    </format>
    <format dxfId="888">
      <pivotArea dataOnly="0" labelOnly="1" outline="0" fieldPosition="0">
        <references count="2">
          <reference field="7" count="1" selected="0">
            <x v="45"/>
          </reference>
          <reference field="24" count="1">
            <x v="4"/>
          </reference>
        </references>
      </pivotArea>
    </format>
    <format dxfId="887">
      <pivotArea dataOnly="0" labelOnly="1" outline="0" fieldPosition="0">
        <references count="2">
          <reference field="7" count="1" selected="0">
            <x v="46"/>
          </reference>
          <reference field="24" count="1">
            <x v="4"/>
          </reference>
        </references>
      </pivotArea>
    </format>
    <format dxfId="886">
      <pivotArea dataOnly="0" labelOnly="1" outline="0" fieldPosition="0">
        <references count="2">
          <reference field="7" count="1" selected="0">
            <x v="47"/>
          </reference>
          <reference field="24" count="1">
            <x v="4"/>
          </reference>
        </references>
      </pivotArea>
    </format>
    <format dxfId="885">
      <pivotArea dataOnly="0" labelOnly="1" outline="0" fieldPosition="0">
        <references count="2">
          <reference field="7" count="1" selected="0">
            <x v="48"/>
          </reference>
          <reference field="24" count="1">
            <x v="1"/>
          </reference>
        </references>
      </pivotArea>
    </format>
    <format dxfId="884">
      <pivotArea dataOnly="0" labelOnly="1" outline="0" fieldPosition="0">
        <references count="2">
          <reference field="7" count="1" selected="0">
            <x v="49"/>
          </reference>
          <reference field="24" count="1">
            <x v="4"/>
          </reference>
        </references>
      </pivotArea>
    </format>
    <format dxfId="883">
      <pivotArea dataOnly="0" labelOnly="1" outline="0" fieldPosition="0">
        <references count="2">
          <reference field="7" count="1" selected="0">
            <x v="50"/>
          </reference>
          <reference field="24" count="1">
            <x v="4"/>
          </reference>
        </references>
      </pivotArea>
    </format>
    <format dxfId="882">
      <pivotArea dataOnly="0" labelOnly="1" outline="0" fieldPosition="0">
        <references count="2">
          <reference field="7" count="1" selected="0">
            <x v="51"/>
          </reference>
          <reference field="24" count="1">
            <x v="4"/>
          </reference>
        </references>
      </pivotArea>
    </format>
    <format dxfId="881">
      <pivotArea dataOnly="0" labelOnly="1" outline="0" fieldPosition="0">
        <references count="2">
          <reference field="7" count="1" selected="0">
            <x v="52"/>
          </reference>
          <reference field="24" count="1">
            <x v="3"/>
          </reference>
        </references>
      </pivotArea>
    </format>
    <format dxfId="880">
      <pivotArea dataOnly="0" labelOnly="1" outline="0" fieldPosition="0">
        <references count="2">
          <reference field="7" count="1" selected="0">
            <x v="53"/>
          </reference>
          <reference field="24" count="1">
            <x v="4"/>
          </reference>
        </references>
      </pivotArea>
    </format>
    <format dxfId="879">
      <pivotArea dataOnly="0" labelOnly="1" outline="0" fieldPosition="0">
        <references count="2">
          <reference field="7" count="1" selected="0">
            <x v="54"/>
          </reference>
          <reference field="24" count="1">
            <x v="3"/>
          </reference>
        </references>
      </pivotArea>
    </format>
    <format dxfId="878">
      <pivotArea dataOnly="0" labelOnly="1" outline="0" fieldPosition="0">
        <references count="2">
          <reference field="7" count="1" selected="0">
            <x v="55"/>
          </reference>
          <reference field="24" count="1">
            <x v="4"/>
          </reference>
        </references>
      </pivotArea>
    </format>
    <format dxfId="877">
      <pivotArea dataOnly="0" labelOnly="1" outline="0" fieldPosition="0">
        <references count="2">
          <reference field="7" count="1" selected="0">
            <x v="56"/>
          </reference>
          <reference field="24" count="1">
            <x v="4"/>
          </reference>
        </references>
      </pivotArea>
    </format>
    <format dxfId="876">
      <pivotArea dataOnly="0" labelOnly="1" outline="0" fieldPosition="0">
        <references count="2">
          <reference field="7" count="1" selected="0">
            <x v="57"/>
          </reference>
          <reference field="24" count="1">
            <x v="1"/>
          </reference>
        </references>
      </pivotArea>
    </format>
    <format dxfId="875">
      <pivotArea dataOnly="0" labelOnly="1" outline="0" fieldPosition="0">
        <references count="2">
          <reference field="7" count="1" selected="0">
            <x v="58"/>
          </reference>
          <reference field="24" count="1">
            <x v="4"/>
          </reference>
        </references>
      </pivotArea>
    </format>
    <format dxfId="874">
      <pivotArea dataOnly="0" labelOnly="1" outline="0" fieldPosition="0">
        <references count="2">
          <reference field="7" count="1" selected="0">
            <x v="59"/>
          </reference>
          <reference field="24" count="1">
            <x v="4"/>
          </reference>
        </references>
      </pivotArea>
    </format>
    <format dxfId="873">
      <pivotArea dataOnly="0" labelOnly="1" outline="0" fieldPosition="0">
        <references count="2">
          <reference field="7" count="1" selected="0">
            <x v="60"/>
          </reference>
          <reference field="24" count="1">
            <x v="4"/>
          </reference>
        </references>
      </pivotArea>
    </format>
    <format dxfId="872">
      <pivotArea dataOnly="0" labelOnly="1" outline="0" fieldPosition="0">
        <references count="2">
          <reference field="7" count="1" selected="0">
            <x v="61"/>
          </reference>
          <reference field="24" count="1">
            <x v="4"/>
          </reference>
        </references>
      </pivotArea>
    </format>
    <format dxfId="871">
      <pivotArea dataOnly="0" labelOnly="1" outline="0" fieldPosition="0">
        <references count="2">
          <reference field="7" count="1" selected="0">
            <x v="62"/>
          </reference>
          <reference field="24" count="1">
            <x v="4"/>
          </reference>
        </references>
      </pivotArea>
    </format>
    <format dxfId="870">
      <pivotArea dataOnly="0" labelOnly="1" outline="0" fieldPosition="0">
        <references count="2">
          <reference field="7" count="1" selected="0">
            <x v="63"/>
          </reference>
          <reference field="24" count="1">
            <x v="4"/>
          </reference>
        </references>
      </pivotArea>
    </format>
    <format dxfId="869">
      <pivotArea dataOnly="0" labelOnly="1" outline="0" fieldPosition="0">
        <references count="2">
          <reference field="7" count="1" selected="0">
            <x v="64"/>
          </reference>
          <reference field="24" count="1">
            <x v="4"/>
          </reference>
        </references>
      </pivotArea>
    </format>
    <format dxfId="868">
      <pivotArea dataOnly="0" labelOnly="1" outline="0" fieldPosition="0">
        <references count="2">
          <reference field="7" count="1" selected="0">
            <x v="65"/>
          </reference>
          <reference field="24" count="1">
            <x v="1"/>
          </reference>
        </references>
      </pivotArea>
    </format>
    <format dxfId="867">
      <pivotArea dataOnly="0" labelOnly="1" outline="0" fieldPosition="0">
        <references count="2">
          <reference field="7" count="1" selected="0">
            <x v="66"/>
          </reference>
          <reference field="24" count="1">
            <x v="4"/>
          </reference>
        </references>
      </pivotArea>
    </format>
    <format dxfId="866">
      <pivotArea dataOnly="0" labelOnly="1" outline="0" fieldPosition="0">
        <references count="2">
          <reference field="7" count="1" selected="0">
            <x v="67"/>
          </reference>
          <reference field="24" count="1">
            <x v="1"/>
          </reference>
        </references>
      </pivotArea>
    </format>
    <format dxfId="865">
      <pivotArea dataOnly="0" labelOnly="1" outline="0" fieldPosition="0">
        <references count="2">
          <reference field="7" count="1" selected="0">
            <x v="68"/>
          </reference>
          <reference field="24" count="1">
            <x v="4"/>
          </reference>
        </references>
      </pivotArea>
    </format>
    <format dxfId="864">
      <pivotArea dataOnly="0" labelOnly="1" outline="0" fieldPosition="0">
        <references count="2">
          <reference field="7" count="1" selected="0">
            <x v="69"/>
          </reference>
          <reference field="24" count="1">
            <x v="4"/>
          </reference>
        </references>
      </pivotArea>
    </format>
    <format dxfId="863">
      <pivotArea dataOnly="0" labelOnly="1" outline="0" fieldPosition="0">
        <references count="2">
          <reference field="7" count="1" selected="0">
            <x v="70"/>
          </reference>
          <reference field="24" count="1">
            <x v="4"/>
          </reference>
        </references>
      </pivotArea>
    </format>
    <format dxfId="862">
      <pivotArea dataOnly="0" labelOnly="1" outline="0" fieldPosition="0">
        <references count="2">
          <reference field="7" count="1" selected="0">
            <x v="71"/>
          </reference>
          <reference field="24" count="1">
            <x v="1"/>
          </reference>
        </references>
      </pivotArea>
    </format>
    <format dxfId="861">
      <pivotArea dataOnly="0" labelOnly="1" outline="0" fieldPosition="0">
        <references count="2">
          <reference field="7" count="1" selected="0">
            <x v="72"/>
          </reference>
          <reference field="24" count="1">
            <x v="3"/>
          </reference>
        </references>
      </pivotArea>
    </format>
    <format dxfId="860">
      <pivotArea dataOnly="0" labelOnly="1" outline="0" fieldPosition="0">
        <references count="2">
          <reference field="7" count="1" selected="0">
            <x v="73"/>
          </reference>
          <reference field="24" count="1">
            <x v="3"/>
          </reference>
        </references>
      </pivotArea>
    </format>
    <format dxfId="859">
      <pivotArea dataOnly="0" labelOnly="1" outline="0" fieldPosition="0">
        <references count="2">
          <reference field="7" count="1" selected="0">
            <x v="0"/>
          </reference>
          <reference field="24" count="1">
            <x v="4"/>
          </reference>
        </references>
      </pivotArea>
    </format>
    <format dxfId="858">
      <pivotArea dataOnly="0" labelOnly="1" outline="0" fieldPosition="0">
        <references count="2">
          <reference field="7" count="1" selected="0">
            <x v="1"/>
          </reference>
          <reference field="24" count="1">
            <x v="4"/>
          </reference>
        </references>
      </pivotArea>
    </format>
    <format dxfId="857">
      <pivotArea dataOnly="0" labelOnly="1" outline="0" fieldPosition="0">
        <references count="2">
          <reference field="7" count="1" selected="0">
            <x v="2"/>
          </reference>
          <reference field="24" count="1">
            <x v="4"/>
          </reference>
        </references>
      </pivotArea>
    </format>
    <format dxfId="856">
      <pivotArea dataOnly="0" labelOnly="1" outline="0" fieldPosition="0">
        <references count="2">
          <reference field="7" count="1" selected="0">
            <x v="3"/>
          </reference>
          <reference field="24" count="1">
            <x v="4"/>
          </reference>
        </references>
      </pivotArea>
    </format>
    <format dxfId="855">
      <pivotArea dataOnly="0" labelOnly="1" outline="0" fieldPosition="0">
        <references count="2">
          <reference field="7" count="1" selected="0">
            <x v="4"/>
          </reference>
          <reference field="24" count="1">
            <x v="0"/>
          </reference>
        </references>
      </pivotArea>
    </format>
    <format dxfId="854">
      <pivotArea dataOnly="0" labelOnly="1" outline="0" fieldPosition="0">
        <references count="2">
          <reference field="7" count="1" selected="0">
            <x v="5"/>
          </reference>
          <reference field="24" count="1">
            <x v="4"/>
          </reference>
        </references>
      </pivotArea>
    </format>
    <format dxfId="853">
      <pivotArea dataOnly="0" labelOnly="1" outline="0" fieldPosition="0">
        <references count="2">
          <reference field="7" count="1" selected="0">
            <x v="6"/>
          </reference>
          <reference field="24" count="1">
            <x v="4"/>
          </reference>
        </references>
      </pivotArea>
    </format>
    <format dxfId="852">
      <pivotArea dataOnly="0" labelOnly="1" outline="0" fieldPosition="0">
        <references count="2">
          <reference field="7" count="1" selected="0">
            <x v="7"/>
          </reference>
          <reference field="24" count="1">
            <x v="4"/>
          </reference>
        </references>
      </pivotArea>
    </format>
    <format dxfId="851">
      <pivotArea dataOnly="0" labelOnly="1" outline="0" fieldPosition="0">
        <references count="2">
          <reference field="7" count="1" selected="0">
            <x v="8"/>
          </reference>
          <reference field="24" count="1">
            <x v="2"/>
          </reference>
        </references>
      </pivotArea>
    </format>
    <format dxfId="850">
      <pivotArea dataOnly="0" labelOnly="1" outline="0" fieldPosition="0">
        <references count="2">
          <reference field="7" count="1" selected="0">
            <x v="9"/>
          </reference>
          <reference field="24" count="1">
            <x v="1"/>
          </reference>
        </references>
      </pivotArea>
    </format>
    <format dxfId="849">
      <pivotArea dataOnly="0" labelOnly="1" outline="0" fieldPosition="0">
        <references count="2">
          <reference field="7" count="1" selected="0">
            <x v="10"/>
          </reference>
          <reference field="24" count="1">
            <x v="4"/>
          </reference>
        </references>
      </pivotArea>
    </format>
    <format dxfId="848">
      <pivotArea dataOnly="0" labelOnly="1" outline="0" fieldPosition="0">
        <references count="2">
          <reference field="7" count="1" selected="0">
            <x v="11"/>
          </reference>
          <reference field="24" count="1">
            <x v="3"/>
          </reference>
        </references>
      </pivotArea>
    </format>
    <format dxfId="847">
      <pivotArea dataOnly="0" labelOnly="1" outline="0" fieldPosition="0">
        <references count="2">
          <reference field="7" count="1" selected="0">
            <x v="12"/>
          </reference>
          <reference field="24" count="1">
            <x v="4"/>
          </reference>
        </references>
      </pivotArea>
    </format>
    <format dxfId="846">
      <pivotArea dataOnly="0" labelOnly="1" outline="0" fieldPosition="0">
        <references count="2">
          <reference field="7" count="1" selected="0">
            <x v="13"/>
          </reference>
          <reference field="24" count="1">
            <x v="4"/>
          </reference>
        </references>
      </pivotArea>
    </format>
    <format dxfId="845">
      <pivotArea dataOnly="0" labelOnly="1" outline="0" fieldPosition="0">
        <references count="2">
          <reference field="7" count="1" selected="0">
            <x v="14"/>
          </reference>
          <reference field="24" count="1">
            <x v="3"/>
          </reference>
        </references>
      </pivotArea>
    </format>
    <format dxfId="844">
      <pivotArea dataOnly="0" labelOnly="1" outline="0" fieldPosition="0">
        <references count="2">
          <reference field="7" count="1" selected="0">
            <x v="15"/>
          </reference>
          <reference field="24" count="1">
            <x v="3"/>
          </reference>
        </references>
      </pivotArea>
    </format>
    <format dxfId="843">
      <pivotArea dataOnly="0" labelOnly="1" outline="0" fieldPosition="0">
        <references count="2">
          <reference field="7" count="1" selected="0">
            <x v="16"/>
          </reference>
          <reference field="24" count="1">
            <x v="1"/>
          </reference>
        </references>
      </pivotArea>
    </format>
    <format dxfId="842">
      <pivotArea dataOnly="0" labelOnly="1" outline="0" fieldPosition="0">
        <references count="2">
          <reference field="7" count="1" selected="0">
            <x v="17"/>
          </reference>
          <reference field="24" count="1">
            <x v="2"/>
          </reference>
        </references>
      </pivotArea>
    </format>
    <format dxfId="841">
      <pivotArea dataOnly="0" labelOnly="1" outline="0" fieldPosition="0">
        <references count="2">
          <reference field="7" count="1" selected="0">
            <x v="18"/>
          </reference>
          <reference field="24" count="1">
            <x v="4"/>
          </reference>
        </references>
      </pivotArea>
    </format>
    <format dxfId="840">
      <pivotArea dataOnly="0" labelOnly="1" outline="0" fieldPosition="0">
        <references count="2">
          <reference field="7" count="1" selected="0">
            <x v="19"/>
          </reference>
          <reference field="24" count="1">
            <x v="4"/>
          </reference>
        </references>
      </pivotArea>
    </format>
    <format dxfId="839">
      <pivotArea dataOnly="0" labelOnly="1" outline="0" fieldPosition="0">
        <references count="2">
          <reference field="7" count="1" selected="0">
            <x v="20"/>
          </reference>
          <reference field="24" count="1">
            <x v="4"/>
          </reference>
        </references>
      </pivotArea>
    </format>
    <format dxfId="838">
      <pivotArea dataOnly="0" labelOnly="1" outline="0" fieldPosition="0">
        <references count="2">
          <reference field="7" count="1" selected="0">
            <x v="21"/>
          </reference>
          <reference field="24" count="1">
            <x v="3"/>
          </reference>
        </references>
      </pivotArea>
    </format>
    <format dxfId="837">
      <pivotArea dataOnly="0" labelOnly="1" outline="0" fieldPosition="0">
        <references count="2">
          <reference field="7" count="1" selected="0">
            <x v="22"/>
          </reference>
          <reference field="24" count="1">
            <x v="2"/>
          </reference>
        </references>
      </pivotArea>
    </format>
    <format dxfId="836">
      <pivotArea dataOnly="0" labelOnly="1" outline="0" fieldPosition="0">
        <references count="2">
          <reference field="7" count="1" selected="0">
            <x v="23"/>
          </reference>
          <reference field="24" count="1">
            <x v="1"/>
          </reference>
        </references>
      </pivotArea>
    </format>
    <format dxfId="835">
      <pivotArea dataOnly="0" labelOnly="1" outline="0" fieldPosition="0">
        <references count="2">
          <reference field="7" count="1" selected="0">
            <x v="24"/>
          </reference>
          <reference field="24" count="1">
            <x v="1"/>
          </reference>
        </references>
      </pivotArea>
    </format>
    <format dxfId="834">
      <pivotArea dataOnly="0" labelOnly="1" outline="0" fieldPosition="0">
        <references count="2">
          <reference field="7" count="1" selected="0">
            <x v="25"/>
          </reference>
          <reference field="24" count="1">
            <x v="4"/>
          </reference>
        </references>
      </pivotArea>
    </format>
    <format dxfId="833">
      <pivotArea dataOnly="0" labelOnly="1" outline="0" fieldPosition="0">
        <references count="2">
          <reference field="7" count="1" selected="0">
            <x v="26"/>
          </reference>
          <reference field="24" count="1">
            <x v="3"/>
          </reference>
        </references>
      </pivotArea>
    </format>
    <format dxfId="832">
      <pivotArea dataOnly="0" labelOnly="1" outline="0" fieldPosition="0">
        <references count="2">
          <reference field="7" count="1" selected="0">
            <x v="27"/>
          </reference>
          <reference field="24" count="1">
            <x v="4"/>
          </reference>
        </references>
      </pivotArea>
    </format>
    <format dxfId="831">
      <pivotArea dataOnly="0" labelOnly="1" outline="0" fieldPosition="0">
        <references count="2">
          <reference field="7" count="1" selected="0">
            <x v="28"/>
          </reference>
          <reference field="24" count="1">
            <x v="1"/>
          </reference>
        </references>
      </pivotArea>
    </format>
    <format dxfId="830">
      <pivotArea dataOnly="0" labelOnly="1" outline="0" fieldPosition="0">
        <references count="2">
          <reference field="7" count="1" selected="0">
            <x v="29"/>
          </reference>
          <reference field="24" count="1">
            <x v="4"/>
          </reference>
        </references>
      </pivotArea>
    </format>
    <format dxfId="829">
      <pivotArea dataOnly="0" labelOnly="1" outline="0" fieldPosition="0">
        <references count="2">
          <reference field="7" count="1" selected="0">
            <x v="30"/>
          </reference>
          <reference field="24" count="1">
            <x v="4"/>
          </reference>
        </references>
      </pivotArea>
    </format>
    <format dxfId="828">
      <pivotArea dataOnly="0" labelOnly="1" outline="0" fieldPosition="0">
        <references count="2">
          <reference field="7" count="1" selected="0">
            <x v="31"/>
          </reference>
          <reference field="24" count="1">
            <x v="4"/>
          </reference>
        </references>
      </pivotArea>
    </format>
    <format dxfId="827">
      <pivotArea dataOnly="0" labelOnly="1" outline="0" fieldPosition="0">
        <references count="2">
          <reference field="7" count="1" selected="0">
            <x v="32"/>
          </reference>
          <reference field="24" count="1">
            <x v="4"/>
          </reference>
        </references>
      </pivotArea>
    </format>
    <format dxfId="826">
      <pivotArea dataOnly="0" labelOnly="1" outline="0" fieldPosition="0">
        <references count="2">
          <reference field="7" count="1" selected="0">
            <x v="33"/>
          </reference>
          <reference field="24" count="1">
            <x v="4"/>
          </reference>
        </references>
      </pivotArea>
    </format>
    <format dxfId="825">
      <pivotArea dataOnly="0" labelOnly="1" outline="0" fieldPosition="0">
        <references count="2">
          <reference field="7" count="1" selected="0">
            <x v="34"/>
          </reference>
          <reference field="24" count="1">
            <x v="4"/>
          </reference>
        </references>
      </pivotArea>
    </format>
    <format dxfId="824">
      <pivotArea dataOnly="0" labelOnly="1" outline="0" fieldPosition="0">
        <references count="2">
          <reference field="7" count="1" selected="0">
            <x v="35"/>
          </reference>
          <reference field="24" count="1">
            <x v="4"/>
          </reference>
        </references>
      </pivotArea>
    </format>
    <format dxfId="823">
      <pivotArea dataOnly="0" labelOnly="1" outline="0" fieldPosition="0">
        <references count="2">
          <reference field="7" count="1" selected="0">
            <x v="36"/>
          </reference>
          <reference field="24" count="1">
            <x v="1"/>
          </reference>
        </references>
      </pivotArea>
    </format>
    <format dxfId="822">
      <pivotArea dataOnly="0" labelOnly="1" outline="0" fieldPosition="0">
        <references count="2">
          <reference field="7" count="1" selected="0">
            <x v="37"/>
          </reference>
          <reference field="24" count="1">
            <x v="1"/>
          </reference>
        </references>
      </pivotArea>
    </format>
    <format dxfId="821">
      <pivotArea dataOnly="0" labelOnly="1" outline="0" fieldPosition="0">
        <references count="2">
          <reference field="7" count="1" selected="0">
            <x v="38"/>
          </reference>
          <reference field="24" count="1">
            <x v="4"/>
          </reference>
        </references>
      </pivotArea>
    </format>
    <format dxfId="820">
      <pivotArea dataOnly="0" labelOnly="1" outline="0" fieldPosition="0">
        <references count="2">
          <reference field="7" count="1" selected="0">
            <x v="39"/>
          </reference>
          <reference field="24" count="1">
            <x v="3"/>
          </reference>
        </references>
      </pivotArea>
    </format>
    <format dxfId="819">
      <pivotArea dataOnly="0" labelOnly="1" outline="0" fieldPosition="0">
        <references count="2">
          <reference field="7" count="1" selected="0">
            <x v="40"/>
          </reference>
          <reference field="24" count="1">
            <x v="4"/>
          </reference>
        </references>
      </pivotArea>
    </format>
    <format dxfId="818">
      <pivotArea dataOnly="0" labelOnly="1" outline="0" fieldPosition="0">
        <references count="2">
          <reference field="7" count="1" selected="0">
            <x v="41"/>
          </reference>
          <reference field="24" count="1">
            <x v="4"/>
          </reference>
        </references>
      </pivotArea>
    </format>
    <format dxfId="817">
      <pivotArea dataOnly="0" labelOnly="1" outline="0" fieldPosition="0">
        <references count="2">
          <reference field="7" count="1" selected="0">
            <x v="42"/>
          </reference>
          <reference field="24" count="1">
            <x v="4"/>
          </reference>
        </references>
      </pivotArea>
    </format>
    <format dxfId="816">
      <pivotArea dataOnly="0" labelOnly="1" outline="0" fieldPosition="0">
        <references count="2">
          <reference field="7" count="1" selected="0">
            <x v="43"/>
          </reference>
          <reference field="24" count="1">
            <x v="4"/>
          </reference>
        </references>
      </pivotArea>
    </format>
    <format dxfId="815">
      <pivotArea dataOnly="0" labelOnly="1" outline="0" fieldPosition="0">
        <references count="2">
          <reference field="7" count="1" selected="0">
            <x v="44"/>
          </reference>
          <reference field="24" count="1">
            <x v="4"/>
          </reference>
        </references>
      </pivotArea>
    </format>
    <format dxfId="814">
      <pivotArea dataOnly="0" labelOnly="1" outline="0" fieldPosition="0">
        <references count="2">
          <reference field="7" count="1" selected="0">
            <x v="45"/>
          </reference>
          <reference field="24" count="1">
            <x v="4"/>
          </reference>
        </references>
      </pivotArea>
    </format>
    <format dxfId="813">
      <pivotArea dataOnly="0" labelOnly="1" outline="0" fieldPosition="0">
        <references count="2">
          <reference field="7" count="1" selected="0">
            <x v="46"/>
          </reference>
          <reference field="24" count="1">
            <x v="4"/>
          </reference>
        </references>
      </pivotArea>
    </format>
    <format dxfId="812">
      <pivotArea dataOnly="0" labelOnly="1" outline="0" fieldPosition="0">
        <references count="2">
          <reference field="7" count="1" selected="0">
            <x v="47"/>
          </reference>
          <reference field="24" count="1">
            <x v="4"/>
          </reference>
        </references>
      </pivotArea>
    </format>
    <format dxfId="811">
      <pivotArea dataOnly="0" labelOnly="1" outline="0" fieldPosition="0">
        <references count="2">
          <reference field="7" count="1" selected="0">
            <x v="48"/>
          </reference>
          <reference field="24" count="1">
            <x v="1"/>
          </reference>
        </references>
      </pivotArea>
    </format>
    <format dxfId="810">
      <pivotArea dataOnly="0" labelOnly="1" outline="0" fieldPosition="0">
        <references count="2">
          <reference field="7" count="1" selected="0">
            <x v="49"/>
          </reference>
          <reference field="24" count="1">
            <x v="4"/>
          </reference>
        </references>
      </pivotArea>
    </format>
    <format dxfId="809">
      <pivotArea dataOnly="0" labelOnly="1" outline="0" fieldPosition="0">
        <references count="2">
          <reference field="7" count="1" selected="0">
            <x v="50"/>
          </reference>
          <reference field="24" count="1">
            <x v="4"/>
          </reference>
        </references>
      </pivotArea>
    </format>
    <format dxfId="808">
      <pivotArea dataOnly="0" labelOnly="1" outline="0" fieldPosition="0">
        <references count="2">
          <reference field="7" count="1" selected="0">
            <x v="51"/>
          </reference>
          <reference field="24" count="1">
            <x v="4"/>
          </reference>
        </references>
      </pivotArea>
    </format>
    <format dxfId="807">
      <pivotArea dataOnly="0" labelOnly="1" outline="0" fieldPosition="0">
        <references count="2">
          <reference field="7" count="1" selected="0">
            <x v="52"/>
          </reference>
          <reference field="24" count="1">
            <x v="3"/>
          </reference>
        </references>
      </pivotArea>
    </format>
    <format dxfId="806">
      <pivotArea dataOnly="0" labelOnly="1" outline="0" fieldPosition="0">
        <references count="2">
          <reference field="7" count="1" selected="0">
            <x v="53"/>
          </reference>
          <reference field="24" count="1">
            <x v="4"/>
          </reference>
        </references>
      </pivotArea>
    </format>
    <format dxfId="805">
      <pivotArea dataOnly="0" labelOnly="1" outline="0" fieldPosition="0">
        <references count="2">
          <reference field="7" count="1" selected="0">
            <x v="54"/>
          </reference>
          <reference field="24" count="1">
            <x v="3"/>
          </reference>
        </references>
      </pivotArea>
    </format>
    <format dxfId="804">
      <pivotArea dataOnly="0" labelOnly="1" outline="0" fieldPosition="0">
        <references count="2">
          <reference field="7" count="1" selected="0">
            <x v="55"/>
          </reference>
          <reference field="24" count="1">
            <x v="4"/>
          </reference>
        </references>
      </pivotArea>
    </format>
    <format dxfId="803">
      <pivotArea dataOnly="0" labelOnly="1" outline="0" fieldPosition="0">
        <references count="2">
          <reference field="7" count="1" selected="0">
            <x v="56"/>
          </reference>
          <reference field="24" count="1">
            <x v="4"/>
          </reference>
        </references>
      </pivotArea>
    </format>
    <format dxfId="802">
      <pivotArea dataOnly="0" labelOnly="1" outline="0" fieldPosition="0">
        <references count="2">
          <reference field="7" count="1" selected="0">
            <x v="57"/>
          </reference>
          <reference field="24" count="1">
            <x v="1"/>
          </reference>
        </references>
      </pivotArea>
    </format>
    <format dxfId="801">
      <pivotArea dataOnly="0" labelOnly="1" outline="0" fieldPosition="0">
        <references count="2">
          <reference field="7" count="1" selected="0">
            <x v="58"/>
          </reference>
          <reference field="24" count="1">
            <x v="4"/>
          </reference>
        </references>
      </pivotArea>
    </format>
    <format dxfId="800">
      <pivotArea dataOnly="0" labelOnly="1" outline="0" fieldPosition="0">
        <references count="2">
          <reference field="7" count="1" selected="0">
            <x v="59"/>
          </reference>
          <reference field="24" count="1">
            <x v="4"/>
          </reference>
        </references>
      </pivotArea>
    </format>
    <format dxfId="799">
      <pivotArea dataOnly="0" labelOnly="1" outline="0" fieldPosition="0">
        <references count="2">
          <reference field="7" count="1" selected="0">
            <x v="60"/>
          </reference>
          <reference field="24" count="1">
            <x v="4"/>
          </reference>
        </references>
      </pivotArea>
    </format>
    <format dxfId="798">
      <pivotArea dataOnly="0" labelOnly="1" outline="0" fieldPosition="0">
        <references count="2">
          <reference field="7" count="1" selected="0">
            <x v="61"/>
          </reference>
          <reference field="24" count="1">
            <x v="4"/>
          </reference>
        </references>
      </pivotArea>
    </format>
    <format dxfId="797">
      <pivotArea dataOnly="0" labelOnly="1" outline="0" fieldPosition="0">
        <references count="2">
          <reference field="7" count="1" selected="0">
            <x v="62"/>
          </reference>
          <reference field="24" count="1">
            <x v="4"/>
          </reference>
        </references>
      </pivotArea>
    </format>
    <format dxfId="796">
      <pivotArea dataOnly="0" labelOnly="1" outline="0" fieldPosition="0">
        <references count="2">
          <reference field="7" count="1" selected="0">
            <x v="63"/>
          </reference>
          <reference field="24" count="1">
            <x v="4"/>
          </reference>
        </references>
      </pivotArea>
    </format>
    <format dxfId="795">
      <pivotArea dataOnly="0" labelOnly="1" outline="0" fieldPosition="0">
        <references count="2">
          <reference field="7" count="1" selected="0">
            <x v="64"/>
          </reference>
          <reference field="24" count="1">
            <x v="4"/>
          </reference>
        </references>
      </pivotArea>
    </format>
    <format dxfId="794">
      <pivotArea dataOnly="0" labelOnly="1" outline="0" fieldPosition="0">
        <references count="2">
          <reference field="7" count="1" selected="0">
            <x v="65"/>
          </reference>
          <reference field="24" count="1">
            <x v="1"/>
          </reference>
        </references>
      </pivotArea>
    </format>
    <format dxfId="793">
      <pivotArea dataOnly="0" labelOnly="1" outline="0" fieldPosition="0">
        <references count="2">
          <reference field="7" count="1" selected="0">
            <x v="66"/>
          </reference>
          <reference field="24" count="1">
            <x v="4"/>
          </reference>
        </references>
      </pivotArea>
    </format>
    <format dxfId="792">
      <pivotArea dataOnly="0" labelOnly="1" outline="0" fieldPosition="0">
        <references count="2">
          <reference field="7" count="1" selected="0">
            <x v="67"/>
          </reference>
          <reference field="24" count="1">
            <x v="1"/>
          </reference>
        </references>
      </pivotArea>
    </format>
    <format dxfId="791">
      <pivotArea dataOnly="0" labelOnly="1" outline="0" fieldPosition="0">
        <references count="2">
          <reference field="7" count="1" selected="0">
            <x v="68"/>
          </reference>
          <reference field="24" count="1">
            <x v="4"/>
          </reference>
        </references>
      </pivotArea>
    </format>
    <format dxfId="790">
      <pivotArea dataOnly="0" labelOnly="1" outline="0" fieldPosition="0">
        <references count="2">
          <reference field="7" count="1" selected="0">
            <x v="69"/>
          </reference>
          <reference field="24" count="1">
            <x v="4"/>
          </reference>
        </references>
      </pivotArea>
    </format>
    <format dxfId="789">
      <pivotArea dataOnly="0" labelOnly="1" outline="0" fieldPosition="0">
        <references count="2">
          <reference field="7" count="1" selected="0">
            <x v="70"/>
          </reference>
          <reference field="24" count="1">
            <x v="4"/>
          </reference>
        </references>
      </pivotArea>
    </format>
    <format dxfId="788">
      <pivotArea dataOnly="0" labelOnly="1" outline="0" fieldPosition="0">
        <references count="2">
          <reference field="7" count="1" selected="0">
            <x v="71"/>
          </reference>
          <reference field="24" count="1">
            <x v="1"/>
          </reference>
        </references>
      </pivotArea>
    </format>
    <format dxfId="787">
      <pivotArea dataOnly="0" labelOnly="1" outline="0" fieldPosition="0">
        <references count="2">
          <reference field="7" count="1" selected="0">
            <x v="72"/>
          </reference>
          <reference field="24" count="1">
            <x v="3"/>
          </reference>
        </references>
      </pivotArea>
    </format>
    <format dxfId="786">
      <pivotArea dataOnly="0" labelOnly="1" outline="0" fieldPosition="0">
        <references count="2">
          <reference field="7" count="1" selected="0">
            <x v="73"/>
          </reference>
          <reference field="24" count="1">
            <x v="3"/>
          </reference>
        </references>
      </pivotArea>
    </format>
    <format dxfId="785">
      <pivotArea field="24" type="button" dataOnly="0" labelOnly="1" outline="0" axis="axisRow" fieldPosition="1"/>
    </format>
    <format dxfId="784">
      <pivotArea field="7" type="button" dataOnly="0" labelOnly="1" outline="0" axis="axisRow" fieldPosition="0"/>
    </format>
    <format dxfId="783">
      <pivotArea field="24" type="button" dataOnly="0" labelOnly="1" outline="0" axis="axisRow" fieldPosition="1"/>
    </format>
    <format dxfId="782">
      <pivotArea dataOnly="0" labelOnly="1" outline="0" fieldPosition="0">
        <references count="1">
          <reference field="7" count="14">
            <x v="0"/>
            <x v="12"/>
            <x v="13"/>
            <x v="39"/>
            <x v="45"/>
            <x v="46"/>
            <x v="49"/>
            <x v="58"/>
            <x v="60"/>
            <x v="61"/>
            <x v="63"/>
            <x v="68"/>
            <x v="69"/>
            <x v="70"/>
          </reference>
        </references>
      </pivotArea>
    </format>
    <format dxfId="781">
      <pivotArea dataOnly="0" labelOnly="1" outline="0" fieldPosition="0">
        <references count="1">
          <reference field="7" count="14">
            <x v="0"/>
            <x v="12"/>
            <x v="13"/>
            <x v="39"/>
            <x v="45"/>
            <x v="46"/>
            <x v="49"/>
            <x v="58"/>
            <x v="60"/>
            <x v="61"/>
            <x v="63"/>
            <x v="68"/>
            <x v="69"/>
            <x v="70"/>
          </reference>
        </references>
      </pivotArea>
    </format>
    <format dxfId="780">
      <pivotArea dataOnly="0" labelOnly="1" outline="0" fieldPosition="0">
        <references count="1">
          <reference field="7" count="1">
            <x v="70"/>
          </reference>
        </references>
      </pivotArea>
    </format>
    <format dxfId="779">
      <pivotArea dataOnly="0" labelOnly="1" outline="0" fieldPosition="0">
        <references count="1">
          <reference field="7" count="1">
            <x v="70"/>
          </reference>
        </references>
      </pivotArea>
    </format>
    <format dxfId="778">
      <pivotArea dataOnly="0" labelOnly="1" outline="0" fieldPosition="0">
        <references count="2">
          <reference field="7" count="1" selected="0">
            <x v="0"/>
          </reference>
          <reference field="24" count="1">
            <x v="4"/>
          </reference>
        </references>
      </pivotArea>
    </format>
    <format dxfId="777">
      <pivotArea dataOnly="0" labelOnly="1" outline="0" fieldPosition="0">
        <references count="2">
          <reference field="7" count="1" selected="0">
            <x v="1"/>
          </reference>
          <reference field="24" count="1">
            <x v="4"/>
          </reference>
        </references>
      </pivotArea>
    </format>
    <format dxfId="776">
      <pivotArea dataOnly="0" labelOnly="1" outline="0" fieldPosition="0">
        <references count="2">
          <reference field="7" count="1" selected="0">
            <x v="2"/>
          </reference>
          <reference field="24" count="1">
            <x v="4"/>
          </reference>
        </references>
      </pivotArea>
    </format>
    <format dxfId="775">
      <pivotArea dataOnly="0" labelOnly="1" outline="0" fieldPosition="0">
        <references count="2">
          <reference field="7" count="1" selected="0">
            <x v="3"/>
          </reference>
          <reference field="24" count="1">
            <x v="0"/>
          </reference>
        </references>
      </pivotArea>
    </format>
    <format dxfId="774">
      <pivotArea dataOnly="0" labelOnly="1" outline="0" fieldPosition="0">
        <references count="2">
          <reference field="7" count="1" selected="0">
            <x v="4"/>
          </reference>
          <reference field="24" count="1">
            <x v="1"/>
          </reference>
        </references>
      </pivotArea>
    </format>
    <format dxfId="773">
      <pivotArea dataOnly="0" labelOnly="1" outline="0" fieldPosition="0">
        <references count="2">
          <reference field="7" count="1" selected="0">
            <x v="5"/>
          </reference>
          <reference field="24" count="1">
            <x v="4"/>
          </reference>
        </references>
      </pivotArea>
    </format>
    <format dxfId="772">
      <pivotArea dataOnly="0" labelOnly="1" outline="0" fieldPosition="0">
        <references count="2">
          <reference field="7" count="1" selected="0">
            <x v="6"/>
          </reference>
          <reference field="24" count="1">
            <x v="4"/>
          </reference>
        </references>
      </pivotArea>
    </format>
    <format dxfId="771">
      <pivotArea dataOnly="0" labelOnly="1" outline="0" fieldPosition="0">
        <references count="2">
          <reference field="7" count="1" selected="0">
            <x v="7"/>
          </reference>
          <reference field="24" count="1">
            <x v="2"/>
          </reference>
        </references>
      </pivotArea>
    </format>
    <format dxfId="770">
      <pivotArea dataOnly="0" labelOnly="1" outline="0" fieldPosition="0">
        <references count="2">
          <reference field="7" count="1" selected="0">
            <x v="8"/>
          </reference>
          <reference field="24" count="1">
            <x v="4"/>
          </reference>
        </references>
      </pivotArea>
    </format>
    <format dxfId="769">
      <pivotArea dataOnly="0" labelOnly="1" outline="0" fieldPosition="0">
        <references count="2">
          <reference field="7" count="1" selected="0">
            <x v="9"/>
          </reference>
          <reference field="24" count="1">
            <x v="1"/>
          </reference>
        </references>
      </pivotArea>
    </format>
    <format dxfId="768">
      <pivotArea dataOnly="0" labelOnly="1" outline="0" fieldPosition="0">
        <references count="2">
          <reference field="7" count="1" selected="0">
            <x v="10"/>
          </reference>
          <reference field="24" count="1">
            <x v="4"/>
          </reference>
        </references>
      </pivotArea>
    </format>
    <format dxfId="767">
      <pivotArea dataOnly="0" labelOnly="1" outline="0" fieldPosition="0">
        <references count="2">
          <reference field="7" count="1" selected="0">
            <x v="11"/>
          </reference>
          <reference field="24" count="1">
            <x v="4"/>
          </reference>
        </references>
      </pivotArea>
    </format>
    <format dxfId="766">
      <pivotArea dataOnly="0" labelOnly="1" outline="0" fieldPosition="0">
        <references count="2">
          <reference field="7" count="1" selected="0">
            <x v="12"/>
          </reference>
          <reference field="24" count="1">
            <x v="4"/>
          </reference>
        </references>
      </pivotArea>
    </format>
    <format dxfId="765">
      <pivotArea dataOnly="0" labelOnly="1" outline="0" fieldPosition="0">
        <references count="2">
          <reference field="7" count="1" selected="0">
            <x v="13"/>
          </reference>
          <reference field="24" count="1">
            <x v="4"/>
          </reference>
        </references>
      </pivotArea>
    </format>
    <format dxfId="764">
      <pivotArea dataOnly="0" labelOnly="1" outline="0" fieldPosition="0">
        <references count="2">
          <reference field="7" count="1" selected="0">
            <x v="14"/>
          </reference>
          <reference field="24" count="1">
            <x v="1"/>
          </reference>
        </references>
      </pivotArea>
    </format>
    <format dxfId="763">
      <pivotArea dataOnly="0" labelOnly="1" outline="0" fieldPosition="0">
        <references count="2">
          <reference field="7" count="1" selected="0">
            <x v="15"/>
          </reference>
          <reference field="24" count="1">
            <x v="4"/>
          </reference>
        </references>
      </pivotArea>
    </format>
    <format dxfId="762">
      <pivotArea dataOnly="0" labelOnly="1" outline="0" fieldPosition="0">
        <references count="2">
          <reference field="7" count="1" selected="0">
            <x v="16"/>
          </reference>
          <reference field="24" count="1">
            <x v="4"/>
          </reference>
        </references>
      </pivotArea>
    </format>
    <format dxfId="761">
      <pivotArea dataOnly="0" labelOnly="1" outline="0" fieldPosition="0">
        <references count="2">
          <reference field="7" count="1" selected="0">
            <x v="17"/>
          </reference>
          <reference field="24" count="1">
            <x v="4"/>
          </reference>
        </references>
      </pivotArea>
    </format>
    <format dxfId="760">
      <pivotArea dataOnly="0" labelOnly="1" outline="0" fieldPosition="0">
        <references count="2">
          <reference field="7" count="1" selected="0">
            <x v="18"/>
          </reference>
          <reference field="24" count="1">
            <x v="4"/>
          </reference>
        </references>
      </pivotArea>
    </format>
    <format dxfId="759">
      <pivotArea dataOnly="0" labelOnly="1" outline="0" fieldPosition="0">
        <references count="2">
          <reference field="7" count="1" selected="0">
            <x v="19"/>
          </reference>
          <reference field="24" count="1">
            <x v="4"/>
          </reference>
        </references>
      </pivotArea>
    </format>
    <format dxfId="758">
      <pivotArea dataOnly="0" labelOnly="1" outline="0" fieldPosition="0">
        <references count="2">
          <reference field="7" count="1" selected="0">
            <x v="20"/>
          </reference>
          <reference field="24" count="1">
            <x v="4"/>
          </reference>
        </references>
      </pivotArea>
    </format>
    <format dxfId="757">
      <pivotArea dataOnly="0" labelOnly="1" outline="0" fieldPosition="0">
        <references count="2">
          <reference field="7" count="1" selected="0">
            <x v="21"/>
          </reference>
          <reference field="24" count="1">
            <x v="4"/>
          </reference>
        </references>
      </pivotArea>
    </format>
    <format dxfId="756">
      <pivotArea dataOnly="0" labelOnly="1" outline="0" fieldPosition="0">
        <references count="2">
          <reference field="7" count="1" selected="0">
            <x v="23"/>
          </reference>
          <reference field="24" count="1">
            <x v="4"/>
          </reference>
        </references>
      </pivotArea>
    </format>
    <format dxfId="755">
      <pivotArea dataOnly="0" labelOnly="1" outline="0" fieldPosition="0">
        <references count="2">
          <reference field="7" count="1" selected="0">
            <x v="24"/>
          </reference>
          <reference field="24" count="1">
            <x v="4"/>
          </reference>
        </references>
      </pivotArea>
    </format>
    <format dxfId="754">
      <pivotArea dataOnly="0" labelOnly="1" outline="0" fieldPosition="0">
        <references count="2">
          <reference field="7" count="1" selected="0">
            <x v="25"/>
          </reference>
          <reference field="24" count="1">
            <x v="4"/>
          </reference>
        </references>
      </pivotArea>
    </format>
    <format dxfId="753">
      <pivotArea dataOnly="0" labelOnly="1" outline="0" fieldPosition="0">
        <references count="2">
          <reference field="7" count="1" selected="0">
            <x v="26"/>
          </reference>
          <reference field="24" count="1">
            <x v="4"/>
          </reference>
        </references>
      </pivotArea>
    </format>
    <format dxfId="752">
      <pivotArea dataOnly="0" labelOnly="1" outline="0" fieldPosition="0">
        <references count="2">
          <reference field="7" count="1" selected="0">
            <x v="27"/>
          </reference>
          <reference field="24" count="1">
            <x v="4"/>
          </reference>
        </references>
      </pivotArea>
    </format>
    <format dxfId="751">
      <pivotArea dataOnly="0" labelOnly="1" outline="0" fieldPosition="0">
        <references count="2">
          <reference field="7" count="1" selected="0">
            <x v="28"/>
          </reference>
          <reference field="24" count="1">
            <x v="4"/>
          </reference>
        </references>
      </pivotArea>
    </format>
    <format dxfId="750">
      <pivotArea dataOnly="0" labelOnly="1" outline="0" fieldPosition="0">
        <references count="2">
          <reference field="7" count="1" selected="0">
            <x v="29"/>
          </reference>
          <reference field="24" count="1">
            <x v="4"/>
          </reference>
        </references>
      </pivotArea>
    </format>
    <format dxfId="749">
      <pivotArea dataOnly="0" labelOnly="1" outline="0" fieldPosition="0">
        <references count="2">
          <reference field="7" count="1" selected="0">
            <x v="30"/>
          </reference>
          <reference field="24" count="1">
            <x v="4"/>
          </reference>
        </references>
      </pivotArea>
    </format>
    <format dxfId="748">
      <pivotArea dataOnly="0" labelOnly="1" outline="0" fieldPosition="0">
        <references count="2">
          <reference field="7" count="1" selected="0">
            <x v="31"/>
          </reference>
          <reference field="24" count="1">
            <x v="4"/>
          </reference>
        </references>
      </pivotArea>
    </format>
    <format dxfId="747">
      <pivotArea dataOnly="0" labelOnly="1" outline="0" fieldPosition="0">
        <references count="2">
          <reference field="7" count="1" selected="0">
            <x v="32"/>
          </reference>
          <reference field="24" count="1">
            <x v="4"/>
          </reference>
        </references>
      </pivotArea>
    </format>
    <format dxfId="746">
      <pivotArea dataOnly="0" labelOnly="1" outline="0" fieldPosition="0">
        <references count="2">
          <reference field="7" count="1" selected="0">
            <x v="33"/>
          </reference>
          <reference field="24" count="1">
            <x v="4"/>
          </reference>
        </references>
      </pivotArea>
    </format>
    <format dxfId="745">
      <pivotArea dataOnly="0" labelOnly="1" outline="0" fieldPosition="0">
        <references count="2">
          <reference field="7" count="1" selected="0">
            <x v="34"/>
          </reference>
          <reference field="24" count="1">
            <x v="4"/>
          </reference>
        </references>
      </pivotArea>
    </format>
    <format dxfId="744">
      <pivotArea dataOnly="0" labelOnly="1" outline="0" fieldPosition="0">
        <references count="2">
          <reference field="7" count="1" selected="0">
            <x v="35"/>
          </reference>
          <reference field="24" count="1">
            <x v="4"/>
          </reference>
        </references>
      </pivotArea>
    </format>
    <format dxfId="743">
      <pivotArea dataOnly="0" labelOnly="1" outline="0" fieldPosition="0">
        <references count="2">
          <reference field="7" count="1" selected="0">
            <x v="36"/>
          </reference>
          <reference field="24" count="1">
            <x v="0"/>
          </reference>
        </references>
      </pivotArea>
    </format>
    <format dxfId="742">
      <pivotArea dataOnly="0" labelOnly="1" outline="0" fieldPosition="0">
        <references count="2">
          <reference field="7" count="1" selected="0">
            <x v="37"/>
          </reference>
          <reference field="24" count="1">
            <x v="4"/>
          </reference>
        </references>
      </pivotArea>
    </format>
    <format dxfId="741">
      <pivotArea dataOnly="0" labelOnly="1" outline="0" fieldPosition="0">
        <references count="2">
          <reference field="7" count="1" selected="0">
            <x v="38"/>
          </reference>
          <reference field="24" count="1">
            <x v="4"/>
          </reference>
        </references>
      </pivotArea>
    </format>
    <format dxfId="740">
      <pivotArea dataOnly="0" labelOnly="1" outline="0" fieldPosition="0">
        <references count="2">
          <reference field="7" count="1" selected="0">
            <x v="39"/>
          </reference>
          <reference field="24" count="1">
            <x v="4"/>
          </reference>
        </references>
      </pivotArea>
    </format>
    <format dxfId="739">
      <pivotArea dataOnly="0" labelOnly="1" outline="0" fieldPosition="0">
        <references count="2">
          <reference field="7" count="1" selected="0">
            <x v="40"/>
          </reference>
          <reference field="24" count="1">
            <x v="4"/>
          </reference>
        </references>
      </pivotArea>
    </format>
    <format dxfId="738">
      <pivotArea dataOnly="0" labelOnly="1" outline="0" fieldPosition="0">
        <references count="2">
          <reference field="7" count="1" selected="0">
            <x v="41"/>
          </reference>
          <reference field="24" count="1">
            <x v="4"/>
          </reference>
        </references>
      </pivotArea>
    </format>
    <format dxfId="737">
      <pivotArea dataOnly="0" labelOnly="1" outline="0" fieldPosition="0">
        <references count="2">
          <reference field="7" count="1" selected="0">
            <x v="42"/>
          </reference>
          <reference field="24" count="1">
            <x v="4"/>
          </reference>
        </references>
      </pivotArea>
    </format>
    <format dxfId="736">
      <pivotArea dataOnly="0" labelOnly="1" outline="0" fieldPosition="0">
        <references count="2">
          <reference field="7" count="1" selected="0">
            <x v="43"/>
          </reference>
          <reference field="24" count="1">
            <x v="0"/>
          </reference>
        </references>
      </pivotArea>
    </format>
    <format dxfId="735">
      <pivotArea dataOnly="0" labelOnly="1" outline="0" fieldPosition="0">
        <references count="2">
          <reference field="7" count="1" selected="0">
            <x v="44"/>
          </reference>
          <reference field="24" count="1">
            <x v="2"/>
          </reference>
        </references>
      </pivotArea>
    </format>
    <format dxfId="734">
      <pivotArea dataOnly="0" labelOnly="1" outline="0" fieldPosition="0">
        <references count="2">
          <reference field="7" count="1" selected="0">
            <x v="45"/>
          </reference>
          <reference field="24" count="1">
            <x v="4"/>
          </reference>
        </references>
      </pivotArea>
    </format>
    <format dxfId="733">
      <pivotArea dataOnly="0" labelOnly="1" outline="0" fieldPosition="0">
        <references count="2">
          <reference field="7" count="1" selected="0">
            <x v="46"/>
          </reference>
          <reference field="24" count="1">
            <x v="4"/>
          </reference>
        </references>
      </pivotArea>
    </format>
    <format dxfId="732">
      <pivotArea dataOnly="0" labelOnly="1" outline="0" fieldPosition="0">
        <references count="2">
          <reference field="7" count="1" selected="0">
            <x v="47"/>
          </reference>
          <reference field="24" count="1">
            <x v="0"/>
          </reference>
        </references>
      </pivotArea>
    </format>
    <format dxfId="731">
      <pivotArea dataOnly="0" labelOnly="1" outline="0" fieldPosition="0">
        <references count="2">
          <reference field="7" count="1" selected="0">
            <x v="48"/>
          </reference>
          <reference field="24" count="1">
            <x v="1"/>
          </reference>
        </references>
      </pivotArea>
    </format>
    <format dxfId="730">
      <pivotArea dataOnly="0" labelOnly="1" outline="0" fieldPosition="0">
        <references count="2">
          <reference field="7" count="1" selected="0">
            <x v="49"/>
          </reference>
          <reference field="24" count="1">
            <x v="4"/>
          </reference>
        </references>
      </pivotArea>
    </format>
    <format dxfId="729">
      <pivotArea dataOnly="0" labelOnly="1" outline="0" fieldPosition="0">
        <references count="2">
          <reference field="7" count="1" selected="0">
            <x v="50"/>
          </reference>
          <reference field="24" count="1">
            <x v="4"/>
          </reference>
        </references>
      </pivotArea>
    </format>
    <format dxfId="728">
      <pivotArea dataOnly="0" labelOnly="1" outline="0" fieldPosition="0">
        <references count="2">
          <reference field="7" count="1" selected="0">
            <x v="51"/>
          </reference>
          <reference field="24" count="1">
            <x v="4"/>
          </reference>
        </references>
      </pivotArea>
    </format>
    <format dxfId="727">
      <pivotArea dataOnly="0" labelOnly="1" outline="0" fieldPosition="0">
        <references count="2">
          <reference field="7" count="1" selected="0">
            <x v="52"/>
          </reference>
          <reference field="24" count="1">
            <x v="1"/>
          </reference>
        </references>
      </pivotArea>
    </format>
    <format dxfId="726">
      <pivotArea dataOnly="0" labelOnly="1" outline="0" fieldPosition="0">
        <references count="2">
          <reference field="7" count="1" selected="0">
            <x v="53"/>
          </reference>
          <reference field="24" count="1">
            <x v="0"/>
          </reference>
        </references>
      </pivotArea>
    </format>
    <format dxfId="725">
      <pivotArea dataOnly="0" labelOnly="1" outline="0" fieldPosition="0">
        <references count="2">
          <reference field="7" count="1" selected="0">
            <x v="54"/>
          </reference>
          <reference field="24" count="1">
            <x v="1"/>
          </reference>
        </references>
      </pivotArea>
    </format>
    <format dxfId="724">
      <pivotArea dataOnly="0" labelOnly="1" outline="0" fieldPosition="0">
        <references count="2">
          <reference field="7" count="1" selected="0">
            <x v="55"/>
          </reference>
          <reference field="24" count="1">
            <x v="1"/>
          </reference>
        </references>
      </pivotArea>
    </format>
    <format dxfId="723">
      <pivotArea dataOnly="0" labelOnly="1" outline="0" fieldPosition="0">
        <references count="2">
          <reference field="7" count="1" selected="0">
            <x v="56"/>
          </reference>
          <reference field="24" count="1">
            <x v="4"/>
          </reference>
        </references>
      </pivotArea>
    </format>
    <format dxfId="722">
      <pivotArea dataOnly="0" labelOnly="1" outline="0" fieldPosition="0">
        <references count="2">
          <reference field="7" count="1" selected="0">
            <x v="57"/>
          </reference>
          <reference field="24" count="1">
            <x v="4"/>
          </reference>
        </references>
      </pivotArea>
    </format>
    <format dxfId="721">
      <pivotArea dataOnly="0" labelOnly="1" outline="0" fieldPosition="0">
        <references count="2">
          <reference field="7" count="1" selected="0">
            <x v="58"/>
          </reference>
          <reference field="24" count="1">
            <x v="4"/>
          </reference>
        </references>
      </pivotArea>
    </format>
    <format dxfId="720">
      <pivotArea dataOnly="0" labelOnly="1" outline="0" fieldPosition="0">
        <references count="2">
          <reference field="7" count="1" selected="0">
            <x v="59"/>
          </reference>
          <reference field="24" count="1">
            <x v="4"/>
          </reference>
        </references>
      </pivotArea>
    </format>
    <format dxfId="719">
      <pivotArea dataOnly="0" labelOnly="1" outline="0" fieldPosition="0">
        <references count="2">
          <reference field="7" count="1" selected="0">
            <x v="60"/>
          </reference>
          <reference field="24" count="1">
            <x v="4"/>
          </reference>
        </references>
      </pivotArea>
    </format>
    <format dxfId="718">
      <pivotArea dataOnly="0" labelOnly="1" outline="0" fieldPosition="0">
        <references count="2">
          <reference field="7" count="1" selected="0">
            <x v="61"/>
          </reference>
          <reference field="24" count="1">
            <x v="4"/>
          </reference>
        </references>
      </pivotArea>
    </format>
    <format dxfId="717">
      <pivotArea dataOnly="0" labelOnly="1" outline="0" fieldPosition="0">
        <references count="2">
          <reference field="7" count="1" selected="0">
            <x v="62"/>
          </reference>
          <reference field="24" count="1">
            <x v="4"/>
          </reference>
        </references>
      </pivotArea>
    </format>
    <format dxfId="716">
      <pivotArea dataOnly="0" labelOnly="1" outline="0" fieldPosition="0">
        <references count="2">
          <reference field="7" count="1" selected="0">
            <x v="63"/>
          </reference>
          <reference field="24" count="1">
            <x v="4"/>
          </reference>
        </references>
      </pivotArea>
    </format>
    <format dxfId="715">
      <pivotArea dataOnly="0" labelOnly="1" outline="0" fieldPosition="0">
        <references count="2">
          <reference field="7" count="1" selected="0">
            <x v="64"/>
          </reference>
          <reference field="24" count="1">
            <x v="2"/>
          </reference>
        </references>
      </pivotArea>
    </format>
    <format dxfId="714">
      <pivotArea dataOnly="0" labelOnly="1" outline="0" fieldPosition="0">
        <references count="2">
          <reference field="7" count="1" selected="0">
            <x v="65"/>
          </reference>
          <reference field="24" count="1">
            <x v="1"/>
          </reference>
        </references>
      </pivotArea>
    </format>
    <format dxfId="713">
      <pivotArea dataOnly="0" labelOnly="1" outline="0" fieldPosition="0">
        <references count="2">
          <reference field="7" count="1" selected="0">
            <x v="66"/>
          </reference>
          <reference field="24" count="1">
            <x v="1"/>
          </reference>
        </references>
      </pivotArea>
    </format>
    <format dxfId="712">
      <pivotArea dataOnly="0" labelOnly="1" outline="0" fieldPosition="0">
        <references count="2">
          <reference field="7" count="1" selected="0">
            <x v="67"/>
          </reference>
          <reference field="24" count="1">
            <x v="1"/>
          </reference>
        </references>
      </pivotArea>
    </format>
    <format dxfId="711">
      <pivotArea dataOnly="0" labelOnly="1" outline="0" fieldPosition="0">
        <references count="2">
          <reference field="7" count="1" selected="0">
            <x v="68"/>
          </reference>
          <reference field="24" count="1">
            <x v="4"/>
          </reference>
        </references>
      </pivotArea>
    </format>
    <format dxfId="710">
      <pivotArea dataOnly="0" labelOnly="1" outline="0" fieldPosition="0">
        <references count="2">
          <reference field="7" count="1" selected="0">
            <x v="69"/>
          </reference>
          <reference field="24" count="1">
            <x v="2"/>
          </reference>
        </references>
      </pivotArea>
    </format>
    <format dxfId="709">
      <pivotArea dataOnly="0" labelOnly="1" outline="0" fieldPosition="0">
        <references count="2">
          <reference field="7" count="1" selected="0">
            <x v="70"/>
          </reference>
          <reference field="24" count="1">
            <x v="2"/>
          </reference>
        </references>
      </pivotArea>
    </format>
    <format dxfId="708">
      <pivotArea dataOnly="0" labelOnly="1" outline="0" fieldPosition="0">
        <references count="2">
          <reference field="7" count="1" selected="0">
            <x v="71"/>
          </reference>
          <reference field="24" count="1">
            <x v="1"/>
          </reference>
        </references>
      </pivotArea>
    </format>
    <format dxfId="707">
      <pivotArea dataOnly="0" labelOnly="1" outline="0" fieldPosition="0">
        <references count="2">
          <reference field="7" count="1" selected="0">
            <x v="72"/>
          </reference>
          <reference field="24" count="1">
            <x v="4"/>
          </reference>
        </references>
      </pivotArea>
    </format>
    <format dxfId="706">
      <pivotArea dataOnly="0" labelOnly="1" outline="0" fieldPosition="0">
        <references count="2">
          <reference field="7" count="1" selected="0">
            <x v="73"/>
          </reference>
          <reference field="24" count="1">
            <x v="4"/>
          </reference>
        </references>
      </pivotArea>
    </format>
    <format dxfId="705">
      <pivotArea dataOnly="0" labelOnly="1" outline="0" fieldPosition="0">
        <references count="2">
          <reference field="7" count="1" selected="0">
            <x v="74"/>
          </reference>
          <reference field="24" count="1">
            <x v="4"/>
          </reference>
        </references>
      </pivotArea>
    </format>
    <format dxfId="704">
      <pivotArea dataOnly="0" labelOnly="1" outline="0" fieldPosition="0">
        <references count="2">
          <reference field="7" count="1" selected="0">
            <x v="0"/>
          </reference>
          <reference field="24" count="1">
            <x v="4"/>
          </reference>
        </references>
      </pivotArea>
    </format>
    <format dxfId="703">
      <pivotArea dataOnly="0" labelOnly="1" outline="0" fieldPosition="0">
        <references count="2">
          <reference field="7" count="1" selected="0">
            <x v="1"/>
          </reference>
          <reference field="24" count="1">
            <x v="4"/>
          </reference>
        </references>
      </pivotArea>
    </format>
    <format dxfId="702">
      <pivotArea dataOnly="0" labelOnly="1" outline="0" fieldPosition="0">
        <references count="2">
          <reference field="7" count="1" selected="0">
            <x v="2"/>
          </reference>
          <reference field="24" count="1">
            <x v="4"/>
          </reference>
        </references>
      </pivotArea>
    </format>
    <format dxfId="701">
      <pivotArea dataOnly="0" labelOnly="1" outline="0" fieldPosition="0">
        <references count="2">
          <reference field="7" count="1" selected="0">
            <x v="3"/>
          </reference>
          <reference field="24" count="1">
            <x v="0"/>
          </reference>
        </references>
      </pivotArea>
    </format>
    <format dxfId="700">
      <pivotArea dataOnly="0" labelOnly="1" outline="0" fieldPosition="0">
        <references count="2">
          <reference field="7" count="1" selected="0">
            <x v="4"/>
          </reference>
          <reference field="24" count="1">
            <x v="1"/>
          </reference>
        </references>
      </pivotArea>
    </format>
    <format dxfId="699">
      <pivotArea dataOnly="0" labelOnly="1" outline="0" fieldPosition="0">
        <references count="2">
          <reference field="7" count="1" selected="0">
            <x v="5"/>
          </reference>
          <reference field="24" count="1">
            <x v="4"/>
          </reference>
        </references>
      </pivotArea>
    </format>
    <format dxfId="698">
      <pivotArea dataOnly="0" labelOnly="1" outline="0" fieldPosition="0">
        <references count="2">
          <reference field="7" count="1" selected="0">
            <x v="6"/>
          </reference>
          <reference field="24" count="1">
            <x v="4"/>
          </reference>
        </references>
      </pivotArea>
    </format>
    <format dxfId="697">
      <pivotArea dataOnly="0" labelOnly="1" outline="0" fieldPosition="0">
        <references count="2">
          <reference field="7" count="1" selected="0">
            <x v="7"/>
          </reference>
          <reference field="24" count="1">
            <x v="2"/>
          </reference>
        </references>
      </pivotArea>
    </format>
    <format dxfId="696">
      <pivotArea dataOnly="0" labelOnly="1" outline="0" fieldPosition="0">
        <references count="2">
          <reference field="7" count="1" selected="0">
            <x v="8"/>
          </reference>
          <reference field="24" count="1">
            <x v="4"/>
          </reference>
        </references>
      </pivotArea>
    </format>
    <format dxfId="695">
      <pivotArea dataOnly="0" labelOnly="1" outline="0" fieldPosition="0">
        <references count="2">
          <reference field="7" count="1" selected="0">
            <x v="9"/>
          </reference>
          <reference field="24" count="1">
            <x v="1"/>
          </reference>
        </references>
      </pivotArea>
    </format>
    <format dxfId="694">
      <pivotArea dataOnly="0" labelOnly="1" outline="0" fieldPosition="0">
        <references count="2">
          <reference field="7" count="1" selected="0">
            <x v="10"/>
          </reference>
          <reference field="24" count="1">
            <x v="4"/>
          </reference>
        </references>
      </pivotArea>
    </format>
    <format dxfId="693">
      <pivotArea dataOnly="0" labelOnly="1" outline="0" fieldPosition="0">
        <references count="2">
          <reference field="7" count="1" selected="0">
            <x v="11"/>
          </reference>
          <reference field="24" count="1">
            <x v="4"/>
          </reference>
        </references>
      </pivotArea>
    </format>
    <format dxfId="692">
      <pivotArea dataOnly="0" labelOnly="1" outline="0" fieldPosition="0">
        <references count="2">
          <reference field="7" count="1" selected="0">
            <x v="12"/>
          </reference>
          <reference field="24" count="1">
            <x v="4"/>
          </reference>
        </references>
      </pivotArea>
    </format>
    <format dxfId="691">
      <pivotArea dataOnly="0" labelOnly="1" outline="0" fieldPosition="0">
        <references count="2">
          <reference field="7" count="1" selected="0">
            <x v="13"/>
          </reference>
          <reference field="24" count="1">
            <x v="4"/>
          </reference>
        </references>
      </pivotArea>
    </format>
    <format dxfId="690">
      <pivotArea dataOnly="0" labelOnly="1" outline="0" fieldPosition="0">
        <references count="2">
          <reference field="7" count="1" selected="0">
            <x v="14"/>
          </reference>
          <reference field="24" count="1">
            <x v="1"/>
          </reference>
        </references>
      </pivotArea>
    </format>
    <format dxfId="689">
      <pivotArea dataOnly="0" labelOnly="1" outline="0" fieldPosition="0">
        <references count="2">
          <reference field="7" count="1" selected="0">
            <x v="15"/>
          </reference>
          <reference field="24" count="1">
            <x v="4"/>
          </reference>
        </references>
      </pivotArea>
    </format>
    <format dxfId="688">
      <pivotArea dataOnly="0" labelOnly="1" outline="0" fieldPosition="0">
        <references count="2">
          <reference field="7" count="1" selected="0">
            <x v="16"/>
          </reference>
          <reference field="24" count="1">
            <x v="4"/>
          </reference>
        </references>
      </pivotArea>
    </format>
    <format dxfId="687">
      <pivotArea dataOnly="0" labelOnly="1" outline="0" fieldPosition="0">
        <references count="2">
          <reference field="7" count="1" selected="0">
            <x v="17"/>
          </reference>
          <reference field="24" count="1">
            <x v="4"/>
          </reference>
        </references>
      </pivotArea>
    </format>
    <format dxfId="686">
      <pivotArea dataOnly="0" labelOnly="1" outline="0" fieldPosition="0">
        <references count="2">
          <reference field="7" count="1" selected="0">
            <x v="18"/>
          </reference>
          <reference field="24" count="1">
            <x v="4"/>
          </reference>
        </references>
      </pivotArea>
    </format>
    <format dxfId="685">
      <pivotArea dataOnly="0" labelOnly="1" outline="0" fieldPosition="0">
        <references count="2">
          <reference field="7" count="1" selected="0">
            <x v="19"/>
          </reference>
          <reference field="24" count="1">
            <x v="4"/>
          </reference>
        </references>
      </pivotArea>
    </format>
    <format dxfId="684">
      <pivotArea dataOnly="0" labelOnly="1" outline="0" fieldPosition="0">
        <references count="2">
          <reference field="7" count="1" selected="0">
            <x v="20"/>
          </reference>
          <reference field="24" count="1">
            <x v="4"/>
          </reference>
        </references>
      </pivotArea>
    </format>
    <format dxfId="683">
      <pivotArea dataOnly="0" labelOnly="1" outline="0" fieldPosition="0">
        <references count="2">
          <reference field="7" count="1" selected="0">
            <x v="21"/>
          </reference>
          <reference field="24" count="1">
            <x v="4"/>
          </reference>
        </references>
      </pivotArea>
    </format>
    <format dxfId="682">
      <pivotArea dataOnly="0" labelOnly="1" outline="0" fieldPosition="0">
        <references count="2">
          <reference field="7" count="1" selected="0">
            <x v="23"/>
          </reference>
          <reference field="24" count="1">
            <x v="4"/>
          </reference>
        </references>
      </pivotArea>
    </format>
    <format dxfId="681">
      <pivotArea dataOnly="0" labelOnly="1" outline="0" fieldPosition="0">
        <references count="2">
          <reference field="7" count="1" selected="0">
            <x v="24"/>
          </reference>
          <reference field="24" count="1">
            <x v="4"/>
          </reference>
        </references>
      </pivotArea>
    </format>
    <format dxfId="680">
      <pivotArea dataOnly="0" labelOnly="1" outline="0" fieldPosition="0">
        <references count="2">
          <reference field="7" count="1" selected="0">
            <x v="25"/>
          </reference>
          <reference field="24" count="1">
            <x v="4"/>
          </reference>
        </references>
      </pivotArea>
    </format>
    <format dxfId="679">
      <pivotArea dataOnly="0" labelOnly="1" outline="0" fieldPosition="0">
        <references count="2">
          <reference field="7" count="1" selected="0">
            <x v="26"/>
          </reference>
          <reference field="24" count="1">
            <x v="4"/>
          </reference>
        </references>
      </pivotArea>
    </format>
    <format dxfId="678">
      <pivotArea dataOnly="0" labelOnly="1" outline="0" fieldPosition="0">
        <references count="2">
          <reference field="7" count="1" selected="0">
            <x v="27"/>
          </reference>
          <reference field="24" count="1">
            <x v="4"/>
          </reference>
        </references>
      </pivotArea>
    </format>
    <format dxfId="677">
      <pivotArea dataOnly="0" labelOnly="1" outline="0" fieldPosition="0">
        <references count="2">
          <reference field="7" count="1" selected="0">
            <x v="28"/>
          </reference>
          <reference field="24" count="1">
            <x v="4"/>
          </reference>
        </references>
      </pivotArea>
    </format>
    <format dxfId="676">
      <pivotArea dataOnly="0" labelOnly="1" outline="0" fieldPosition="0">
        <references count="2">
          <reference field="7" count="1" selected="0">
            <x v="29"/>
          </reference>
          <reference field="24" count="1">
            <x v="4"/>
          </reference>
        </references>
      </pivotArea>
    </format>
    <format dxfId="675">
      <pivotArea dataOnly="0" labelOnly="1" outline="0" fieldPosition="0">
        <references count="2">
          <reference field="7" count="1" selected="0">
            <x v="30"/>
          </reference>
          <reference field="24" count="1">
            <x v="4"/>
          </reference>
        </references>
      </pivotArea>
    </format>
    <format dxfId="674">
      <pivotArea dataOnly="0" labelOnly="1" outline="0" fieldPosition="0">
        <references count="2">
          <reference field="7" count="1" selected="0">
            <x v="31"/>
          </reference>
          <reference field="24" count="1">
            <x v="4"/>
          </reference>
        </references>
      </pivotArea>
    </format>
    <format dxfId="673">
      <pivotArea dataOnly="0" labelOnly="1" outline="0" fieldPosition="0">
        <references count="2">
          <reference field="7" count="1" selected="0">
            <x v="32"/>
          </reference>
          <reference field="24" count="1">
            <x v="4"/>
          </reference>
        </references>
      </pivotArea>
    </format>
    <format dxfId="672">
      <pivotArea dataOnly="0" labelOnly="1" outline="0" fieldPosition="0">
        <references count="2">
          <reference field="7" count="1" selected="0">
            <x v="33"/>
          </reference>
          <reference field="24" count="1">
            <x v="4"/>
          </reference>
        </references>
      </pivotArea>
    </format>
    <format dxfId="671">
      <pivotArea dataOnly="0" labelOnly="1" outline="0" fieldPosition="0">
        <references count="2">
          <reference field="7" count="1" selected="0">
            <x v="34"/>
          </reference>
          <reference field="24" count="1">
            <x v="4"/>
          </reference>
        </references>
      </pivotArea>
    </format>
    <format dxfId="670">
      <pivotArea dataOnly="0" labelOnly="1" outline="0" fieldPosition="0">
        <references count="2">
          <reference field="7" count="1" selected="0">
            <x v="35"/>
          </reference>
          <reference field="24" count="1">
            <x v="4"/>
          </reference>
        </references>
      </pivotArea>
    </format>
    <format dxfId="669">
      <pivotArea dataOnly="0" labelOnly="1" outline="0" fieldPosition="0">
        <references count="2">
          <reference field="7" count="1" selected="0">
            <x v="36"/>
          </reference>
          <reference field="24" count="1">
            <x v="0"/>
          </reference>
        </references>
      </pivotArea>
    </format>
    <format dxfId="668">
      <pivotArea dataOnly="0" labelOnly="1" outline="0" fieldPosition="0">
        <references count="2">
          <reference field="7" count="1" selected="0">
            <x v="37"/>
          </reference>
          <reference field="24" count="1">
            <x v="4"/>
          </reference>
        </references>
      </pivotArea>
    </format>
    <format dxfId="667">
      <pivotArea dataOnly="0" labelOnly="1" outline="0" fieldPosition="0">
        <references count="2">
          <reference field="7" count="1" selected="0">
            <x v="38"/>
          </reference>
          <reference field="24" count="1">
            <x v="4"/>
          </reference>
        </references>
      </pivotArea>
    </format>
    <format dxfId="666">
      <pivotArea dataOnly="0" labelOnly="1" outline="0" fieldPosition="0">
        <references count="2">
          <reference field="7" count="1" selected="0">
            <x v="39"/>
          </reference>
          <reference field="24" count="1">
            <x v="4"/>
          </reference>
        </references>
      </pivotArea>
    </format>
    <format dxfId="665">
      <pivotArea dataOnly="0" labelOnly="1" outline="0" fieldPosition="0">
        <references count="2">
          <reference field="7" count="1" selected="0">
            <x v="40"/>
          </reference>
          <reference field="24" count="1">
            <x v="4"/>
          </reference>
        </references>
      </pivotArea>
    </format>
    <format dxfId="664">
      <pivotArea dataOnly="0" labelOnly="1" outline="0" fieldPosition="0">
        <references count="2">
          <reference field="7" count="1" selected="0">
            <x v="41"/>
          </reference>
          <reference field="24" count="1">
            <x v="4"/>
          </reference>
        </references>
      </pivotArea>
    </format>
    <format dxfId="663">
      <pivotArea dataOnly="0" labelOnly="1" outline="0" fieldPosition="0">
        <references count="2">
          <reference field="7" count="1" selected="0">
            <x v="42"/>
          </reference>
          <reference field="24" count="1">
            <x v="4"/>
          </reference>
        </references>
      </pivotArea>
    </format>
    <format dxfId="662">
      <pivotArea dataOnly="0" labelOnly="1" outline="0" fieldPosition="0">
        <references count="2">
          <reference field="7" count="1" selected="0">
            <x v="43"/>
          </reference>
          <reference field="24" count="1">
            <x v="0"/>
          </reference>
        </references>
      </pivotArea>
    </format>
    <format dxfId="661">
      <pivotArea dataOnly="0" labelOnly="1" outline="0" fieldPosition="0">
        <references count="2">
          <reference field="7" count="1" selected="0">
            <x v="44"/>
          </reference>
          <reference field="24" count="1">
            <x v="2"/>
          </reference>
        </references>
      </pivotArea>
    </format>
    <format dxfId="660">
      <pivotArea dataOnly="0" labelOnly="1" outline="0" fieldPosition="0">
        <references count="2">
          <reference field="7" count="1" selected="0">
            <x v="45"/>
          </reference>
          <reference field="24" count="1">
            <x v="4"/>
          </reference>
        </references>
      </pivotArea>
    </format>
    <format dxfId="659">
      <pivotArea dataOnly="0" labelOnly="1" outline="0" fieldPosition="0">
        <references count="2">
          <reference field="7" count="1" selected="0">
            <x v="46"/>
          </reference>
          <reference field="24" count="1">
            <x v="4"/>
          </reference>
        </references>
      </pivotArea>
    </format>
    <format dxfId="658">
      <pivotArea dataOnly="0" labelOnly="1" outline="0" fieldPosition="0">
        <references count="2">
          <reference field="7" count="1" selected="0">
            <x v="47"/>
          </reference>
          <reference field="24" count="1">
            <x v="0"/>
          </reference>
        </references>
      </pivotArea>
    </format>
    <format dxfId="657">
      <pivotArea dataOnly="0" labelOnly="1" outline="0" fieldPosition="0">
        <references count="2">
          <reference field="7" count="1" selected="0">
            <x v="48"/>
          </reference>
          <reference field="24" count="1">
            <x v="1"/>
          </reference>
        </references>
      </pivotArea>
    </format>
    <format dxfId="656">
      <pivotArea dataOnly="0" labelOnly="1" outline="0" fieldPosition="0">
        <references count="2">
          <reference field="7" count="1" selected="0">
            <x v="49"/>
          </reference>
          <reference field="24" count="1">
            <x v="4"/>
          </reference>
        </references>
      </pivotArea>
    </format>
    <format dxfId="655">
      <pivotArea dataOnly="0" labelOnly="1" outline="0" fieldPosition="0">
        <references count="2">
          <reference field="7" count="1" selected="0">
            <x v="50"/>
          </reference>
          <reference field="24" count="1">
            <x v="4"/>
          </reference>
        </references>
      </pivotArea>
    </format>
    <format dxfId="654">
      <pivotArea dataOnly="0" labelOnly="1" outline="0" fieldPosition="0">
        <references count="2">
          <reference field="7" count="1" selected="0">
            <x v="51"/>
          </reference>
          <reference field="24" count="1">
            <x v="4"/>
          </reference>
        </references>
      </pivotArea>
    </format>
    <format dxfId="653">
      <pivotArea dataOnly="0" labelOnly="1" outline="0" fieldPosition="0">
        <references count="2">
          <reference field="7" count="1" selected="0">
            <x v="52"/>
          </reference>
          <reference field="24" count="1">
            <x v="1"/>
          </reference>
        </references>
      </pivotArea>
    </format>
    <format dxfId="652">
      <pivotArea dataOnly="0" labelOnly="1" outline="0" fieldPosition="0">
        <references count="2">
          <reference field="7" count="1" selected="0">
            <x v="53"/>
          </reference>
          <reference field="24" count="1">
            <x v="0"/>
          </reference>
        </references>
      </pivotArea>
    </format>
    <format dxfId="651">
      <pivotArea dataOnly="0" labelOnly="1" outline="0" fieldPosition="0">
        <references count="2">
          <reference field="7" count="1" selected="0">
            <x v="54"/>
          </reference>
          <reference field="24" count="1">
            <x v="1"/>
          </reference>
        </references>
      </pivotArea>
    </format>
    <format dxfId="650">
      <pivotArea dataOnly="0" labelOnly="1" outline="0" fieldPosition="0">
        <references count="2">
          <reference field="7" count="1" selected="0">
            <x v="55"/>
          </reference>
          <reference field="24" count="1">
            <x v="1"/>
          </reference>
        </references>
      </pivotArea>
    </format>
    <format dxfId="649">
      <pivotArea dataOnly="0" labelOnly="1" outline="0" fieldPosition="0">
        <references count="2">
          <reference field="7" count="1" selected="0">
            <x v="56"/>
          </reference>
          <reference field="24" count="1">
            <x v="4"/>
          </reference>
        </references>
      </pivotArea>
    </format>
    <format dxfId="648">
      <pivotArea dataOnly="0" labelOnly="1" outline="0" fieldPosition="0">
        <references count="2">
          <reference field="7" count="1" selected="0">
            <x v="57"/>
          </reference>
          <reference field="24" count="1">
            <x v="4"/>
          </reference>
        </references>
      </pivotArea>
    </format>
    <format dxfId="647">
      <pivotArea dataOnly="0" labelOnly="1" outline="0" fieldPosition="0">
        <references count="2">
          <reference field="7" count="1" selected="0">
            <x v="58"/>
          </reference>
          <reference field="24" count="1">
            <x v="4"/>
          </reference>
        </references>
      </pivotArea>
    </format>
    <format dxfId="646">
      <pivotArea dataOnly="0" labelOnly="1" outline="0" fieldPosition="0">
        <references count="2">
          <reference field="7" count="1" selected="0">
            <x v="59"/>
          </reference>
          <reference field="24" count="1">
            <x v="4"/>
          </reference>
        </references>
      </pivotArea>
    </format>
    <format dxfId="645">
      <pivotArea dataOnly="0" labelOnly="1" outline="0" fieldPosition="0">
        <references count="2">
          <reference field="7" count="1" selected="0">
            <x v="60"/>
          </reference>
          <reference field="24" count="1">
            <x v="4"/>
          </reference>
        </references>
      </pivotArea>
    </format>
    <format dxfId="644">
      <pivotArea dataOnly="0" labelOnly="1" outline="0" fieldPosition="0">
        <references count="2">
          <reference field="7" count="1" selected="0">
            <x v="61"/>
          </reference>
          <reference field="24" count="1">
            <x v="4"/>
          </reference>
        </references>
      </pivotArea>
    </format>
    <format dxfId="643">
      <pivotArea dataOnly="0" labelOnly="1" outline="0" fieldPosition="0">
        <references count="2">
          <reference field="7" count="1" selected="0">
            <x v="62"/>
          </reference>
          <reference field="24" count="1">
            <x v="4"/>
          </reference>
        </references>
      </pivotArea>
    </format>
    <format dxfId="642">
      <pivotArea dataOnly="0" labelOnly="1" outline="0" fieldPosition="0">
        <references count="2">
          <reference field="7" count="1" selected="0">
            <x v="63"/>
          </reference>
          <reference field="24" count="1">
            <x v="4"/>
          </reference>
        </references>
      </pivotArea>
    </format>
    <format dxfId="641">
      <pivotArea dataOnly="0" labelOnly="1" outline="0" fieldPosition="0">
        <references count="2">
          <reference field="7" count="1" selected="0">
            <x v="64"/>
          </reference>
          <reference field="24" count="1">
            <x v="2"/>
          </reference>
        </references>
      </pivotArea>
    </format>
    <format dxfId="640">
      <pivotArea dataOnly="0" labelOnly="1" outline="0" fieldPosition="0">
        <references count="2">
          <reference field="7" count="1" selected="0">
            <x v="65"/>
          </reference>
          <reference field="24" count="1">
            <x v="1"/>
          </reference>
        </references>
      </pivotArea>
    </format>
    <format dxfId="639">
      <pivotArea dataOnly="0" labelOnly="1" outline="0" fieldPosition="0">
        <references count="2">
          <reference field="7" count="1" selected="0">
            <x v="66"/>
          </reference>
          <reference field="24" count="1">
            <x v="1"/>
          </reference>
        </references>
      </pivotArea>
    </format>
    <format dxfId="638">
      <pivotArea dataOnly="0" labelOnly="1" outline="0" fieldPosition="0">
        <references count="2">
          <reference field="7" count="1" selected="0">
            <x v="67"/>
          </reference>
          <reference field="24" count="1">
            <x v="1"/>
          </reference>
        </references>
      </pivotArea>
    </format>
    <format dxfId="637">
      <pivotArea dataOnly="0" labelOnly="1" outline="0" fieldPosition="0">
        <references count="2">
          <reference field="7" count="1" selected="0">
            <x v="68"/>
          </reference>
          <reference field="24" count="1">
            <x v="4"/>
          </reference>
        </references>
      </pivotArea>
    </format>
    <format dxfId="636">
      <pivotArea dataOnly="0" labelOnly="1" outline="0" fieldPosition="0">
        <references count="2">
          <reference field="7" count="1" selected="0">
            <x v="69"/>
          </reference>
          <reference field="24" count="1">
            <x v="2"/>
          </reference>
        </references>
      </pivotArea>
    </format>
    <format dxfId="635">
      <pivotArea dataOnly="0" labelOnly="1" outline="0" fieldPosition="0">
        <references count="2">
          <reference field="7" count="1" selected="0">
            <x v="70"/>
          </reference>
          <reference field="24" count="1">
            <x v="2"/>
          </reference>
        </references>
      </pivotArea>
    </format>
    <format dxfId="634">
      <pivotArea dataOnly="0" labelOnly="1" outline="0" fieldPosition="0">
        <references count="2">
          <reference field="7" count="1" selected="0">
            <x v="71"/>
          </reference>
          <reference field="24" count="1">
            <x v="1"/>
          </reference>
        </references>
      </pivotArea>
    </format>
    <format dxfId="633">
      <pivotArea dataOnly="0" labelOnly="1" outline="0" fieldPosition="0">
        <references count="2">
          <reference field="7" count="1" selected="0">
            <x v="72"/>
          </reference>
          <reference field="24" count="1">
            <x v="4"/>
          </reference>
        </references>
      </pivotArea>
    </format>
    <format dxfId="632">
      <pivotArea dataOnly="0" labelOnly="1" outline="0" fieldPosition="0">
        <references count="2">
          <reference field="7" count="1" selected="0">
            <x v="73"/>
          </reference>
          <reference field="24" count="1">
            <x v="4"/>
          </reference>
        </references>
      </pivotArea>
    </format>
    <format dxfId="631">
      <pivotArea dataOnly="0" labelOnly="1" outline="0" fieldPosition="0">
        <references count="2">
          <reference field="7" count="1" selected="0">
            <x v="74"/>
          </reference>
          <reference field="24" count="1">
            <x v="4"/>
          </reference>
        </references>
      </pivotArea>
    </format>
    <format dxfId="630">
      <pivotArea dataOnly="0" labelOnly="1" outline="0" fieldPosition="0">
        <references count="2">
          <reference field="7" count="1" selected="0">
            <x v="15"/>
          </reference>
          <reference field="24" count="1">
            <x v="2"/>
          </reference>
        </references>
      </pivotArea>
    </format>
    <format dxfId="629">
      <pivotArea dataOnly="0" labelOnly="1" outline="0" fieldPosition="0">
        <references count="2">
          <reference field="7" count="1" selected="0">
            <x v="51"/>
          </reference>
          <reference field="24" count="1">
            <x v="1"/>
          </reference>
        </references>
      </pivotArea>
    </format>
    <format dxfId="628">
      <pivotArea dataOnly="0" labelOnly="1" outline="0" fieldPosition="0">
        <references count="1">
          <reference field="7" count="1">
            <x v="74"/>
          </reference>
        </references>
      </pivotArea>
    </format>
    <format dxfId="627">
      <pivotArea outline="0" collapsedLevelsAreSubtotals="1" fieldPosition="0"/>
    </format>
    <format dxfId="626">
      <pivotArea outline="0" fieldPosition="0">
        <references count="2">
          <reference field="7" count="2" selected="0">
            <x v="2"/>
            <x v="16"/>
          </reference>
          <reference field="24" count="1" selected="0">
            <x v="4"/>
          </reference>
        </references>
      </pivotArea>
    </format>
    <format dxfId="625">
      <pivotArea outline="0" fieldPosition="0">
        <references count="2">
          <reference field="7" count="4" selected="0">
            <x v="30"/>
            <x v="36"/>
            <x v="43"/>
            <x v="44"/>
          </reference>
          <reference field="24" count="2" selected="0">
            <x v="0"/>
            <x v="4"/>
          </reference>
        </references>
      </pivotArea>
    </format>
    <format dxfId="624">
      <pivotArea outline="0" fieldPosition="0">
        <references count="2">
          <reference field="7" count="1" selected="0">
            <x v="47"/>
          </reference>
          <reference field="24" count="1" selected="0">
            <x v="4"/>
          </reference>
        </references>
      </pivotArea>
    </format>
    <format dxfId="623">
      <pivotArea outline="0" fieldPosition="0">
        <references count="2">
          <reference field="7" count="1" selected="0">
            <x v="68"/>
          </reference>
          <reference field="24" count="1" selected="0">
            <x v="4"/>
          </reference>
        </references>
      </pivotArea>
    </format>
    <format dxfId="622">
      <pivotArea outline="0" fieldPosition="0">
        <references count="2">
          <reference field="7" count="5" selected="0">
            <x v="75"/>
            <x v="76"/>
            <x v="77"/>
            <x v="78"/>
            <x v="79"/>
          </reference>
          <reference field="24" count="1" selected="0">
            <x v="4"/>
          </reference>
        </references>
      </pivotArea>
    </format>
    <format dxfId="621">
      <pivotArea outline="0" fieldPosition="0">
        <references count="2">
          <reference field="7" count="2" selected="0">
            <x v="82"/>
            <x v="83"/>
          </reference>
          <reference field="24" count="2" selected="0">
            <x v="1"/>
            <x v="4"/>
          </reference>
        </references>
      </pivotArea>
    </format>
    <format dxfId="620">
      <pivotArea outline="0" fieldPosition="0">
        <references count="2">
          <reference field="7" count="1" selected="0">
            <x v="117"/>
          </reference>
          <reference field="24" count="1" selected="0">
            <x v="4"/>
          </reference>
        </references>
      </pivotArea>
    </format>
    <format dxfId="619">
      <pivotArea outline="0" fieldPosition="0">
        <references count="2">
          <reference field="7" count="8" selected="0">
            <x v="121"/>
            <x v="122"/>
            <x v="123"/>
            <x v="124"/>
            <x v="125"/>
            <x v="126"/>
            <x v="127"/>
            <x v="128"/>
          </reference>
          <reference field="24" count="4" selected="0">
            <x v="0"/>
            <x v="1"/>
            <x v="4"/>
            <x v="5"/>
          </reference>
        </references>
      </pivotArea>
    </format>
    <format dxfId="618">
      <pivotArea dataOnly="0" labelOnly="1" outline="0" fieldPosition="0">
        <references count="2">
          <reference field="7" count="1" selected="0">
            <x v="46"/>
          </reference>
          <reference field="24" count="1">
            <x v="4"/>
          </reference>
        </references>
      </pivotArea>
    </format>
    <format dxfId="617">
      <pivotArea dataOnly="0" labelOnly="1" outline="0" fieldPosition="0">
        <references count="2">
          <reference field="7" count="1" selected="0">
            <x v="68"/>
          </reference>
          <reference field="24" count="1">
            <x v="4"/>
          </reference>
        </references>
      </pivotArea>
    </format>
    <format dxfId="616">
      <pivotArea dataOnly="0" labelOnly="1" outline="0" fieldPosition="0">
        <references count="2">
          <reference field="7" count="1" selected="0">
            <x v="101"/>
          </reference>
          <reference field="24" count="1">
            <x v="4"/>
          </reference>
        </references>
      </pivotArea>
    </format>
    <format dxfId="615">
      <pivotArea dataOnly="0" labelOnly="1" outline="0" fieldPosition="0">
        <references count="2">
          <reference field="7" count="1" selected="0">
            <x v="102"/>
          </reference>
          <reference field="24" count="1">
            <x v="4"/>
          </reference>
        </references>
      </pivotArea>
    </format>
    <format dxfId="614">
      <pivotArea dataOnly="0" labelOnly="1" outline="0" fieldPosition="0">
        <references count="2">
          <reference field="7" count="1" selected="0">
            <x v="103"/>
          </reference>
          <reference field="24" count="1">
            <x v="1"/>
          </reference>
        </references>
      </pivotArea>
    </format>
    <format dxfId="613">
      <pivotArea dataOnly="0" labelOnly="1" outline="0" fieldPosition="0">
        <references count="2">
          <reference field="7" count="1" selected="0">
            <x v="104"/>
          </reference>
          <reference field="24" count="1">
            <x v="4"/>
          </reference>
        </references>
      </pivotArea>
    </format>
    <format dxfId="612">
      <pivotArea dataOnly="0" labelOnly="1" outline="0" fieldPosition="0">
        <references count="2">
          <reference field="7" count="1" selected="0">
            <x v="105"/>
          </reference>
          <reference field="24" count="1">
            <x v="0"/>
          </reference>
        </references>
      </pivotArea>
    </format>
    <format dxfId="611">
      <pivotArea dataOnly="0" labelOnly="1" outline="0" fieldPosition="0">
        <references count="2">
          <reference field="7" count="1" selected="0">
            <x v="106"/>
          </reference>
          <reference field="24" count="1">
            <x v="4"/>
          </reference>
        </references>
      </pivotArea>
    </format>
    <format dxfId="610">
      <pivotArea dataOnly="0" labelOnly="1" outline="0" fieldPosition="0">
        <references count="2">
          <reference field="7" count="1" selected="0">
            <x v="107"/>
          </reference>
          <reference field="24" count="1">
            <x v="4"/>
          </reference>
        </references>
      </pivotArea>
    </format>
    <format dxfId="609">
      <pivotArea dataOnly="0" labelOnly="1" outline="0" fieldPosition="0">
        <references count="2">
          <reference field="7" count="1" selected="0">
            <x v="108"/>
          </reference>
          <reference field="24" count="1">
            <x v="5"/>
          </reference>
        </references>
      </pivotArea>
    </format>
    <format dxfId="608">
      <pivotArea dataOnly="0" labelOnly="1" outline="0" fieldPosition="0">
        <references count="2">
          <reference field="7" count="1" selected="0">
            <x v="109"/>
          </reference>
          <reference field="24" count="1">
            <x v="4"/>
          </reference>
        </references>
      </pivotArea>
    </format>
    <format dxfId="607">
      <pivotArea dataOnly="0" labelOnly="1" outline="0" fieldPosition="0">
        <references count="2">
          <reference field="7" count="1" selected="0">
            <x v="110"/>
          </reference>
          <reference field="24" count="1">
            <x v="4"/>
          </reference>
        </references>
      </pivotArea>
    </format>
    <format dxfId="606">
      <pivotArea dataOnly="0" labelOnly="1" outline="0" fieldPosition="0">
        <references count="2">
          <reference field="7" count="1" selected="0">
            <x v="111"/>
          </reference>
          <reference field="24" count="1">
            <x v="2"/>
          </reference>
        </references>
      </pivotArea>
    </format>
    <format dxfId="605">
      <pivotArea dataOnly="0" labelOnly="1" outline="0" fieldPosition="0">
        <references count="2">
          <reference field="7" count="1" selected="0">
            <x v="112"/>
          </reference>
          <reference field="24" count="1">
            <x v="4"/>
          </reference>
        </references>
      </pivotArea>
    </format>
    <format dxfId="604">
      <pivotArea dataOnly="0" labelOnly="1" outline="0" fieldPosition="0">
        <references count="2">
          <reference field="7" count="1" selected="0">
            <x v="113"/>
          </reference>
          <reference field="24" count="1">
            <x v="2"/>
          </reference>
        </references>
      </pivotArea>
    </format>
    <format dxfId="603">
      <pivotArea dataOnly="0" labelOnly="1" outline="0" fieldPosition="0">
        <references count="2">
          <reference field="7" count="1" selected="0">
            <x v="114"/>
          </reference>
          <reference field="24" count="1">
            <x v="4"/>
          </reference>
        </references>
      </pivotArea>
    </format>
    <format dxfId="602">
      <pivotArea dataOnly="0" labelOnly="1" outline="0" fieldPosition="0">
        <references count="2">
          <reference field="7" count="1" selected="0">
            <x v="46"/>
          </reference>
          <reference field="24" count="1">
            <x v="4"/>
          </reference>
        </references>
      </pivotArea>
    </format>
    <format dxfId="601">
      <pivotArea dataOnly="0" labelOnly="1" outline="0" fieldPosition="0">
        <references count="2">
          <reference field="7" count="1" selected="0">
            <x v="68"/>
          </reference>
          <reference field="24" count="1">
            <x v="4"/>
          </reference>
        </references>
      </pivotArea>
    </format>
    <format dxfId="600">
      <pivotArea dataOnly="0" labelOnly="1" outline="0" fieldPosition="0">
        <references count="2">
          <reference field="7" count="1" selected="0">
            <x v="101"/>
          </reference>
          <reference field="24" count="1">
            <x v="4"/>
          </reference>
        </references>
      </pivotArea>
    </format>
    <format dxfId="599">
      <pivotArea dataOnly="0" labelOnly="1" outline="0" fieldPosition="0">
        <references count="2">
          <reference field="7" count="1" selected="0">
            <x v="102"/>
          </reference>
          <reference field="24" count="1">
            <x v="4"/>
          </reference>
        </references>
      </pivotArea>
    </format>
    <format dxfId="598">
      <pivotArea dataOnly="0" labelOnly="1" outline="0" fieldPosition="0">
        <references count="2">
          <reference field="7" count="1" selected="0">
            <x v="103"/>
          </reference>
          <reference field="24" count="1">
            <x v="1"/>
          </reference>
        </references>
      </pivotArea>
    </format>
    <format dxfId="597">
      <pivotArea dataOnly="0" labelOnly="1" outline="0" fieldPosition="0">
        <references count="2">
          <reference field="7" count="1" selected="0">
            <x v="104"/>
          </reference>
          <reference field="24" count="1">
            <x v="4"/>
          </reference>
        </references>
      </pivotArea>
    </format>
    <format dxfId="596">
      <pivotArea dataOnly="0" labelOnly="1" outline="0" fieldPosition="0">
        <references count="2">
          <reference field="7" count="1" selected="0">
            <x v="105"/>
          </reference>
          <reference field="24" count="1">
            <x v="0"/>
          </reference>
        </references>
      </pivotArea>
    </format>
    <format dxfId="595">
      <pivotArea dataOnly="0" labelOnly="1" outline="0" fieldPosition="0">
        <references count="2">
          <reference field="7" count="1" selected="0">
            <x v="106"/>
          </reference>
          <reference field="24" count="1">
            <x v="4"/>
          </reference>
        </references>
      </pivotArea>
    </format>
    <format dxfId="594">
      <pivotArea dataOnly="0" labelOnly="1" outline="0" fieldPosition="0">
        <references count="2">
          <reference field="7" count="1" selected="0">
            <x v="107"/>
          </reference>
          <reference field="24" count="1">
            <x v="4"/>
          </reference>
        </references>
      </pivotArea>
    </format>
    <format dxfId="593">
      <pivotArea dataOnly="0" labelOnly="1" outline="0" fieldPosition="0">
        <references count="2">
          <reference field="7" count="1" selected="0">
            <x v="108"/>
          </reference>
          <reference field="24" count="1">
            <x v="5"/>
          </reference>
        </references>
      </pivotArea>
    </format>
    <format dxfId="592">
      <pivotArea dataOnly="0" labelOnly="1" outline="0" fieldPosition="0">
        <references count="2">
          <reference field="7" count="1" selected="0">
            <x v="109"/>
          </reference>
          <reference field="24" count="1">
            <x v="4"/>
          </reference>
        </references>
      </pivotArea>
    </format>
    <format dxfId="591">
      <pivotArea dataOnly="0" labelOnly="1" outline="0" fieldPosition="0">
        <references count="2">
          <reference field="7" count="1" selected="0">
            <x v="110"/>
          </reference>
          <reference field="24" count="1">
            <x v="4"/>
          </reference>
        </references>
      </pivotArea>
    </format>
    <format dxfId="590">
      <pivotArea dataOnly="0" labelOnly="1" outline="0" fieldPosition="0">
        <references count="2">
          <reference field="7" count="1" selected="0">
            <x v="111"/>
          </reference>
          <reference field="24" count="1">
            <x v="2"/>
          </reference>
        </references>
      </pivotArea>
    </format>
    <format dxfId="589">
      <pivotArea dataOnly="0" labelOnly="1" outline="0" fieldPosition="0">
        <references count="2">
          <reference field="7" count="1" selected="0">
            <x v="112"/>
          </reference>
          <reference field="24" count="1">
            <x v="4"/>
          </reference>
        </references>
      </pivotArea>
    </format>
    <format dxfId="588">
      <pivotArea dataOnly="0" labelOnly="1" outline="0" fieldPosition="0">
        <references count="2">
          <reference field="7" count="1" selected="0">
            <x v="113"/>
          </reference>
          <reference field="24" count="1">
            <x v="2"/>
          </reference>
        </references>
      </pivotArea>
    </format>
    <format dxfId="587">
      <pivotArea dataOnly="0" labelOnly="1" outline="0" fieldPosition="0">
        <references count="2">
          <reference field="7" count="1" selected="0">
            <x v="114"/>
          </reference>
          <reference field="24" count="1">
            <x v="4"/>
          </reference>
        </references>
      </pivotArea>
    </format>
    <format dxfId="586">
      <pivotArea dataOnly="0" labelOnly="1" outline="0" fieldPosition="0">
        <references count="1">
          <reference field="7" count="14">
            <x v="101"/>
            <x v="102"/>
            <x v="103"/>
            <x v="104"/>
            <x v="105"/>
            <x v="106"/>
            <x v="107"/>
            <x v="108"/>
            <x v="109"/>
            <x v="110"/>
            <x v="111"/>
            <x v="112"/>
            <x v="113"/>
            <x v="114"/>
          </reference>
        </references>
      </pivotArea>
    </format>
    <format dxfId="585">
      <pivotArea dataOnly="0" labelOnly="1" outline="0" fieldPosition="0">
        <references count="2">
          <reference field="7" count="1" selected="0">
            <x v="2"/>
          </reference>
          <reference field="24" count="1">
            <x v="4"/>
          </reference>
        </references>
      </pivotArea>
    </format>
    <format dxfId="584">
      <pivotArea dataOnly="0" labelOnly="1" outline="0" fieldPosition="0">
        <references count="2">
          <reference field="7" count="1" selected="0">
            <x v="16"/>
          </reference>
          <reference field="24" count="1">
            <x v="1"/>
          </reference>
        </references>
      </pivotArea>
    </format>
    <format dxfId="583">
      <pivotArea dataOnly="0" labelOnly="1" outline="0" fieldPosition="0">
        <references count="2">
          <reference field="7" count="1" selected="0">
            <x v="20"/>
          </reference>
          <reference field="24" count="1">
            <x v="4"/>
          </reference>
        </references>
      </pivotArea>
    </format>
    <format dxfId="582">
      <pivotArea dataOnly="0" labelOnly="1" outline="0" fieldPosition="0">
        <references count="2">
          <reference field="7" count="1" selected="0">
            <x v="27"/>
          </reference>
          <reference field="24" count="1">
            <x v="4"/>
          </reference>
        </references>
      </pivotArea>
    </format>
    <format dxfId="581">
      <pivotArea dataOnly="0" labelOnly="1" outline="0" fieldPosition="0">
        <references count="2">
          <reference field="7" count="1" selected="0">
            <x v="30"/>
          </reference>
          <reference field="24" count="1">
            <x v="4"/>
          </reference>
        </references>
      </pivotArea>
    </format>
    <format dxfId="580">
      <pivotArea dataOnly="0" labelOnly="1" outline="0" fieldPosition="0">
        <references count="2">
          <reference field="7" count="1" selected="0">
            <x v="36"/>
          </reference>
          <reference field="24" count="1">
            <x v="4"/>
          </reference>
        </references>
      </pivotArea>
    </format>
    <format dxfId="579">
      <pivotArea dataOnly="0" labelOnly="1" outline="0" fieldPosition="0">
        <references count="2">
          <reference field="7" count="1" selected="0">
            <x v="43"/>
          </reference>
          <reference field="24" count="1">
            <x v="1"/>
          </reference>
        </references>
      </pivotArea>
    </format>
    <format dxfId="578">
      <pivotArea dataOnly="0" labelOnly="1" outline="0" fieldPosition="0">
        <references count="2">
          <reference field="7" count="1" selected="0">
            <x v="44"/>
          </reference>
          <reference field="24" count="1">
            <x v="1"/>
          </reference>
        </references>
      </pivotArea>
    </format>
    <format dxfId="577">
      <pivotArea dataOnly="0" labelOnly="1" outline="0" fieldPosition="0">
        <references count="2">
          <reference field="7" count="1" selected="0">
            <x v="46"/>
          </reference>
          <reference field="24" count="1">
            <x v="4"/>
          </reference>
        </references>
      </pivotArea>
    </format>
    <format dxfId="576">
      <pivotArea dataOnly="0" labelOnly="1" outline="0" fieldPosition="0">
        <references count="2">
          <reference field="7" count="1" selected="0">
            <x v="47"/>
          </reference>
          <reference field="24" count="1">
            <x v="1"/>
          </reference>
        </references>
      </pivotArea>
    </format>
    <format dxfId="575">
      <pivotArea dataOnly="0" labelOnly="1" outline="0" fieldPosition="0">
        <references count="2">
          <reference field="7" count="1" selected="0">
            <x v="62"/>
          </reference>
          <reference field="24" count="1">
            <x v="4"/>
          </reference>
        </references>
      </pivotArea>
    </format>
    <format dxfId="574">
      <pivotArea dataOnly="0" labelOnly="1" outline="0" fieldPosition="0">
        <references count="2">
          <reference field="7" count="1" selected="0">
            <x v="68"/>
          </reference>
          <reference field="24" count="1">
            <x v="4"/>
          </reference>
        </references>
      </pivotArea>
    </format>
    <format dxfId="573">
      <pivotArea dataOnly="0" labelOnly="1" outline="0" fieldPosition="0">
        <references count="2">
          <reference field="7" count="1" selected="0">
            <x v="73"/>
          </reference>
          <reference field="24" count="1">
            <x v="1"/>
          </reference>
        </references>
      </pivotArea>
    </format>
    <format dxfId="572">
      <pivotArea dataOnly="0" labelOnly="1" outline="0" fieldPosition="0">
        <references count="2">
          <reference field="7" count="1" selected="0">
            <x v="75"/>
          </reference>
          <reference field="24" count="1">
            <x v="4"/>
          </reference>
        </references>
      </pivotArea>
    </format>
    <format dxfId="571">
      <pivotArea dataOnly="0" labelOnly="1" outline="0" fieldPosition="0">
        <references count="2">
          <reference field="7" count="1" selected="0">
            <x v="76"/>
          </reference>
          <reference field="24" count="1">
            <x v="4"/>
          </reference>
        </references>
      </pivotArea>
    </format>
    <format dxfId="570">
      <pivotArea dataOnly="0" labelOnly="1" outline="0" fieldPosition="0">
        <references count="2">
          <reference field="7" count="1" selected="0">
            <x v="77"/>
          </reference>
          <reference field="24" count="1">
            <x v="4"/>
          </reference>
        </references>
      </pivotArea>
    </format>
    <format dxfId="569">
      <pivotArea dataOnly="0" labelOnly="1" outline="0" fieldPosition="0">
        <references count="2">
          <reference field="7" count="1" selected="0">
            <x v="78"/>
          </reference>
          <reference field="24" count="1">
            <x v="4"/>
          </reference>
        </references>
      </pivotArea>
    </format>
    <format dxfId="568">
      <pivotArea dataOnly="0" labelOnly="1" outline="0" fieldPosition="0">
        <references count="2">
          <reference field="7" count="1" selected="0">
            <x v="79"/>
          </reference>
          <reference field="24" count="1">
            <x v="4"/>
          </reference>
        </references>
      </pivotArea>
    </format>
    <format dxfId="567">
      <pivotArea dataOnly="0" labelOnly="1" outline="0" fieldPosition="0">
        <references count="2">
          <reference field="7" count="1" selected="0">
            <x v="80"/>
          </reference>
          <reference field="24" count="1">
            <x v="0"/>
          </reference>
        </references>
      </pivotArea>
    </format>
    <format dxfId="566">
      <pivotArea dataOnly="0" labelOnly="1" outline="0" fieldPosition="0">
        <references count="2">
          <reference field="7" count="1" selected="0">
            <x v="81"/>
          </reference>
          <reference field="24" count="1">
            <x v="4"/>
          </reference>
        </references>
      </pivotArea>
    </format>
    <format dxfId="565">
      <pivotArea dataOnly="0" labelOnly="1" outline="0" fieldPosition="0">
        <references count="2">
          <reference field="7" count="1" selected="0">
            <x v="82"/>
          </reference>
          <reference field="24" count="1">
            <x v="4"/>
          </reference>
        </references>
      </pivotArea>
    </format>
    <format dxfId="564">
      <pivotArea dataOnly="0" labelOnly="1" outline="0" fieldPosition="0">
        <references count="2">
          <reference field="7" count="1" selected="0">
            <x v="83"/>
          </reference>
          <reference field="24" count="1">
            <x v="1"/>
          </reference>
        </references>
      </pivotArea>
    </format>
    <format dxfId="563">
      <pivotArea dataOnly="0" labelOnly="1" outline="0" fieldPosition="0">
        <references count="2">
          <reference field="7" count="1" selected="0">
            <x v="84"/>
          </reference>
          <reference field="24" count="1">
            <x v="4"/>
          </reference>
        </references>
      </pivotArea>
    </format>
    <format dxfId="562">
      <pivotArea dataOnly="0" labelOnly="1" outline="0" fieldPosition="0">
        <references count="2">
          <reference field="7" count="1" selected="0">
            <x v="85"/>
          </reference>
          <reference field="24" count="1">
            <x v="4"/>
          </reference>
        </references>
      </pivotArea>
    </format>
    <format dxfId="561">
      <pivotArea dataOnly="0" labelOnly="1" outline="0" fieldPosition="0">
        <references count="2">
          <reference field="7" count="1" selected="0">
            <x v="86"/>
          </reference>
          <reference field="24" count="1">
            <x v="4"/>
          </reference>
        </references>
      </pivotArea>
    </format>
    <format dxfId="560">
      <pivotArea dataOnly="0" labelOnly="1" outline="0" fieldPosition="0">
        <references count="2">
          <reference field="7" count="1" selected="0">
            <x v="87"/>
          </reference>
          <reference field="24" count="1">
            <x v="4"/>
          </reference>
        </references>
      </pivotArea>
    </format>
    <format dxfId="559">
      <pivotArea dataOnly="0" labelOnly="1" outline="0" fieldPosition="0">
        <references count="2">
          <reference field="7" count="1" selected="0">
            <x v="88"/>
          </reference>
          <reference field="24" count="1">
            <x v="5"/>
          </reference>
        </references>
      </pivotArea>
    </format>
    <format dxfId="558">
      <pivotArea dataOnly="0" labelOnly="1" outline="0" fieldPosition="0">
        <references count="2">
          <reference field="7" count="1" selected="0">
            <x v="89"/>
          </reference>
          <reference field="24" count="1">
            <x v="5"/>
          </reference>
        </references>
      </pivotArea>
    </format>
    <format dxfId="557">
      <pivotArea dataOnly="0" labelOnly="1" outline="0" fieldPosition="0">
        <references count="2">
          <reference field="7" count="1" selected="0">
            <x v="90"/>
          </reference>
          <reference field="24" count="1">
            <x v="4"/>
          </reference>
        </references>
      </pivotArea>
    </format>
    <format dxfId="556">
      <pivotArea dataOnly="0" labelOnly="1" outline="0" fieldPosition="0">
        <references count="2">
          <reference field="7" count="1" selected="0">
            <x v="91"/>
          </reference>
          <reference field="24" count="1">
            <x v="4"/>
          </reference>
        </references>
      </pivotArea>
    </format>
    <format dxfId="555">
      <pivotArea dataOnly="0" labelOnly="1" outline="0" fieldPosition="0">
        <references count="2">
          <reference field="7" count="1" selected="0">
            <x v="92"/>
          </reference>
          <reference field="24" count="1">
            <x v="4"/>
          </reference>
        </references>
      </pivotArea>
    </format>
    <format dxfId="554">
      <pivotArea dataOnly="0" labelOnly="1" outline="0" fieldPosition="0">
        <references count="2">
          <reference field="7" count="1" selected="0">
            <x v="93"/>
          </reference>
          <reference field="24" count="1">
            <x v="4"/>
          </reference>
        </references>
      </pivotArea>
    </format>
    <format dxfId="553">
      <pivotArea dataOnly="0" labelOnly="1" outline="0" fieldPosition="0">
        <references count="2">
          <reference field="7" count="1" selected="0">
            <x v="94"/>
          </reference>
          <reference field="24" count="1">
            <x v="4"/>
          </reference>
        </references>
      </pivotArea>
    </format>
    <format dxfId="552">
      <pivotArea dataOnly="0" labelOnly="1" outline="0" fieldPosition="0">
        <references count="2">
          <reference field="7" count="1" selected="0">
            <x v="95"/>
          </reference>
          <reference field="24" count="1">
            <x v="4"/>
          </reference>
        </references>
      </pivotArea>
    </format>
    <format dxfId="551">
      <pivotArea dataOnly="0" labelOnly="1" outline="0" fieldPosition="0">
        <references count="2">
          <reference field="7" count="1" selected="0">
            <x v="96"/>
          </reference>
          <reference field="24" count="1">
            <x v="4"/>
          </reference>
        </references>
      </pivotArea>
    </format>
    <format dxfId="550">
      <pivotArea dataOnly="0" labelOnly="1" outline="0" fieldPosition="0">
        <references count="2">
          <reference field="7" count="1" selected="0">
            <x v="97"/>
          </reference>
          <reference field="24" count="1">
            <x v="4"/>
          </reference>
        </references>
      </pivotArea>
    </format>
    <format dxfId="549">
      <pivotArea dataOnly="0" labelOnly="1" outline="0" fieldPosition="0">
        <references count="2">
          <reference field="7" count="1" selected="0">
            <x v="98"/>
          </reference>
          <reference field="24" count="1">
            <x v="3"/>
          </reference>
        </references>
      </pivotArea>
    </format>
    <format dxfId="548">
      <pivotArea dataOnly="0" labelOnly="1" outline="0" fieldPosition="0">
        <references count="2">
          <reference field="7" count="1" selected="0">
            <x v="99"/>
          </reference>
          <reference field="24" count="1">
            <x v="4"/>
          </reference>
        </references>
      </pivotArea>
    </format>
    <format dxfId="547">
      <pivotArea dataOnly="0" labelOnly="1" outline="0" fieldPosition="0">
        <references count="2">
          <reference field="7" count="1" selected="0">
            <x v="100"/>
          </reference>
          <reference field="24" count="1">
            <x v="1"/>
          </reference>
        </references>
      </pivotArea>
    </format>
    <format dxfId="546">
      <pivotArea dataOnly="0" labelOnly="1" outline="0" fieldPosition="0">
        <references count="2">
          <reference field="7" count="1" selected="0">
            <x v="101"/>
          </reference>
          <reference field="24" count="1">
            <x v="4"/>
          </reference>
        </references>
      </pivotArea>
    </format>
    <format dxfId="545">
      <pivotArea dataOnly="0" labelOnly="1" outline="0" fieldPosition="0">
        <references count="2">
          <reference field="7" count="1" selected="0">
            <x v="102"/>
          </reference>
          <reference field="24" count="1">
            <x v="4"/>
          </reference>
        </references>
      </pivotArea>
    </format>
    <format dxfId="544">
      <pivotArea dataOnly="0" labelOnly="1" outline="0" fieldPosition="0">
        <references count="2">
          <reference field="7" count="1" selected="0">
            <x v="103"/>
          </reference>
          <reference field="24" count="1">
            <x v="1"/>
          </reference>
        </references>
      </pivotArea>
    </format>
    <format dxfId="543">
      <pivotArea dataOnly="0" labelOnly="1" outline="0" fieldPosition="0">
        <references count="2">
          <reference field="7" count="1" selected="0">
            <x v="104"/>
          </reference>
          <reference field="24" count="1">
            <x v="4"/>
          </reference>
        </references>
      </pivotArea>
    </format>
    <format dxfId="542">
      <pivotArea dataOnly="0" labelOnly="1" outline="0" fieldPosition="0">
        <references count="2">
          <reference field="7" count="1" selected="0">
            <x v="105"/>
          </reference>
          <reference field="24" count="1">
            <x v="0"/>
          </reference>
        </references>
      </pivotArea>
    </format>
    <format dxfId="541">
      <pivotArea dataOnly="0" labelOnly="1" outline="0" fieldPosition="0">
        <references count="2">
          <reference field="7" count="1" selected="0">
            <x v="106"/>
          </reference>
          <reference field="24" count="1">
            <x v="4"/>
          </reference>
        </references>
      </pivotArea>
    </format>
    <format dxfId="540">
      <pivotArea dataOnly="0" labelOnly="1" outline="0" fieldPosition="0">
        <references count="2">
          <reference field="7" count="1" selected="0">
            <x v="107"/>
          </reference>
          <reference field="24" count="1">
            <x v="4"/>
          </reference>
        </references>
      </pivotArea>
    </format>
    <format dxfId="539">
      <pivotArea dataOnly="0" labelOnly="1" outline="0" fieldPosition="0">
        <references count="2">
          <reference field="7" count="1" selected="0">
            <x v="108"/>
          </reference>
          <reference field="24" count="1">
            <x v="5"/>
          </reference>
        </references>
      </pivotArea>
    </format>
    <format dxfId="538">
      <pivotArea dataOnly="0" labelOnly="1" outline="0" fieldPosition="0">
        <references count="2">
          <reference field="7" count="1" selected="0">
            <x v="109"/>
          </reference>
          <reference field="24" count="1">
            <x v="4"/>
          </reference>
        </references>
      </pivotArea>
    </format>
    <format dxfId="537">
      <pivotArea dataOnly="0" labelOnly="1" outline="0" fieldPosition="0">
        <references count="2">
          <reference field="7" count="1" selected="0">
            <x v="110"/>
          </reference>
          <reference field="24" count="1">
            <x v="4"/>
          </reference>
        </references>
      </pivotArea>
    </format>
    <format dxfId="536">
      <pivotArea dataOnly="0" labelOnly="1" outline="0" fieldPosition="0">
        <references count="2">
          <reference field="7" count="1" selected="0">
            <x v="111"/>
          </reference>
          <reference field="24" count="1">
            <x v="2"/>
          </reference>
        </references>
      </pivotArea>
    </format>
    <format dxfId="535">
      <pivotArea dataOnly="0" labelOnly="1" outline="0" fieldPosition="0">
        <references count="2">
          <reference field="7" count="1" selected="0">
            <x v="112"/>
          </reference>
          <reference field="24" count="1">
            <x v="4"/>
          </reference>
        </references>
      </pivotArea>
    </format>
    <format dxfId="534">
      <pivotArea dataOnly="0" labelOnly="1" outline="0" fieldPosition="0">
        <references count="2">
          <reference field="7" count="1" selected="0">
            <x v="113"/>
          </reference>
          <reference field="24" count="1">
            <x v="2"/>
          </reference>
        </references>
      </pivotArea>
    </format>
    <format dxfId="533">
      <pivotArea dataOnly="0" labelOnly="1" outline="0" fieldPosition="0">
        <references count="2">
          <reference field="7" count="1" selected="0">
            <x v="114"/>
          </reference>
          <reference field="24" count="1">
            <x v="4"/>
          </reference>
        </references>
      </pivotArea>
    </format>
    <format dxfId="532">
      <pivotArea dataOnly="0" labelOnly="1" outline="0" fieldPosition="0">
        <references count="2">
          <reference field="7" count="1" selected="0">
            <x v="115"/>
          </reference>
          <reference field="24" count="1">
            <x v="4"/>
          </reference>
        </references>
      </pivotArea>
    </format>
    <format dxfId="531">
      <pivotArea dataOnly="0" labelOnly="1" outline="0" fieldPosition="0">
        <references count="2">
          <reference field="7" count="1" selected="0">
            <x v="116"/>
          </reference>
          <reference field="24" count="1">
            <x v="1"/>
          </reference>
        </references>
      </pivotArea>
    </format>
    <format dxfId="530">
      <pivotArea dataOnly="0" labelOnly="1" outline="0" fieldPosition="0">
        <references count="2">
          <reference field="7" count="1" selected="0">
            <x v="117"/>
          </reference>
          <reference field="24" count="1">
            <x v="1"/>
          </reference>
        </references>
      </pivotArea>
    </format>
    <format dxfId="529">
      <pivotArea dataOnly="0" labelOnly="1" outline="0" fieldPosition="0">
        <references count="2">
          <reference field="7" count="1" selected="0">
            <x v="118"/>
          </reference>
          <reference field="24" count="1">
            <x v="1"/>
          </reference>
        </references>
      </pivotArea>
    </format>
    <format dxfId="528">
      <pivotArea dataOnly="0" labelOnly="1" outline="0" fieldPosition="0">
        <references count="2">
          <reference field="7" count="1" selected="0">
            <x v="119"/>
          </reference>
          <reference field="24" count="1">
            <x v="0"/>
          </reference>
        </references>
      </pivotArea>
    </format>
    <format dxfId="527">
      <pivotArea dataOnly="0" labelOnly="1" outline="0" fieldPosition="0">
        <references count="2">
          <reference field="7" count="1" selected="0">
            <x v="120"/>
          </reference>
          <reference field="24" count="1">
            <x v="4"/>
          </reference>
        </references>
      </pivotArea>
    </format>
    <format dxfId="526">
      <pivotArea dataOnly="0" labelOnly="1" outline="0" fieldPosition="0">
        <references count="2">
          <reference field="7" count="1" selected="0">
            <x v="121"/>
          </reference>
          <reference field="24" count="1">
            <x v="2"/>
          </reference>
        </references>
      </pivotArea>
    </format>
    <format dxfId="525">
      <pivotArea dataOnly="0" labelOnly="1" outline="0" fieldPosition="0">
        <references count="2">
          <reference field="7" count="1" selected="0">
            <x v="122"/>
          </reference>
          <reference field="24" count="1">
            <x v="1"/>
          </reference>
        </references>
      </pivotArea>
    </format>
    <format dxfId="524">
      <pivotArea dataOnly="0" labelOnly="1" outline="0" fieldPosition="0">
        <references count="2">
          <reference field="7" count="1" selected="0">
            <x v="123"/>
          </reference>
          <reference field="24" count="1">
            <x v="1"/>
          </reference>
        </references>
      </pivotArea>
    </format>
    <format dxfId="523">
      <pivotArea dataOnly="0" labelOnly="1" outline="0" fieldPosition="0">
        <references count="2">
          <reference field="7" count="1" selected="0">
            <x v="124"/>
          </reference>
          <reference field="24" count="1">
            <x v="4"/>
          </reference>
        </references>
      </pivotArea>
    </format>
    <format dxfId="522">
      <pivotArea dataOnly="0" labelOnly="1" outline="0" fieldPosition="0">
        <references count="2">
          <reference field="7" count="1" selected="0">
            <x v="125"/>
          </reference>
          <reference field="24" count="1">
            <x v="4"/>
          </reference>
        </references>
      </pivotArea>
    </format>
    <format dxfId="521">
      <pivotArea dataOnly="0" labelOnly="1" outline="0" fieldPosition="0">
        <references count="2">
          <reference field="7" count="1" selected="0">
            <x v="126"/>
          </reference>
          <reference field="24" count="1">
            <x v="5"/>
          </reference>
        </references>
      </pivotArea>
    </format>
    <format dxfId="520">
      <pivotArea dataOnly="0" labelOnly="1" outline="0" fieldPosition="0">
        <references count="2">
          <reference field="7" count="1" selected="0">
            <x v="127"/>
          </reference>
          <reference field="24" count="1">
            <x v="0"/>
          </reference>
        </references>
      </pivotArea>
    </format>
    <format dxfId="519">
      <pivotArea dataOnly="0" labelOnly="1" outline="0" fieldPosition="0">
        <references count="2">
          <reference field="7" count="1" selected="0">
            <x v="128"/>
          </reference>
          <reference field="24" count="1">
            <x v="1"/>
          </reference>
        </references>
      </pivotArea>
    </format>
    <format dxfId="518">
      <pivotArea dataOnly="0" labelOnly="1" outline="0" fieldPosition="0">
        <references count="2">
          <reference field="7" count="1" selected="0">
            <x v="129"/>
          </reference>
          <reference field="24" count="1">
            <x v="4"/>
          </reference>
        </references>
      </pivotArea>
    </format>
    <format dxfId="517">
      <pivotArea dataOnly="0" labelOnly="1" outline="0" fieldPosition="0">
        <references count="2">
          <reference field="7" count="1" selected="0">
            <x v="130"/>
          </reference>
          <reference field="24" count="1">
            <x v="1"/>
          </reference>
        </references>
      </pivotArea>
    </format>
    <format dxfId="516">
      <pivotArea dataOnly="0" labelOnly="1" outline="0" fieldPosition="0">
        <references count="2">
          <reference field="7" count="1" selected="0">
            <x v="131"/>
          </reference>
          <reference field="24" count="1">
            <x v="4"/>
          </reference>
        </references>
      </pivotArea>
    </format>
    <format dxfId="515">
      <pivotArea dataOnly="0" labelOnly="1" outline="0" fieldPosition="0">
        <references count="2">
          <reference field="7" count="1" selected="0">
            <x v="132"/>
          </reference>
          <reference field="24" count="1">
            <x v="4"/>
          </reference>
        </references>
      </pivotArea>
    </format>
    <format dxfId="514">
      <pivotArea dataOnly="0" labelOnly="1" outline="0" fieldPosition="0">
        <references count="2">
          <reference field="7" count="1" selected="0">
            <x v="133"/>
          </reference>
          <reference field="24" count="1">
            <x v="2"/>
          </reference>
        </references>
      </pivotArea>
    </format>
    <format dxfId="513">
      <pivotArea dataOnly="0" labelOnly="1" outline="0" fieldPosition="0">
        <references count="2">
          <reference field="7" count="1" selected="0">
            <x v="2"/>
          </reference>
          <reference field="24" count="1">
            <x v="4"/>
          </reference>
        </references>
      </pivotArea>
    </format>
    <format dxfId="512">
      <pivotArea dataOnly="0" labelOnly="1" outline="0" fieldPosition="0">
        <references count="2">
          <reference field="7" count="1" selected="0">
            <x v="16"/>
          </reference>
          <reference field="24" count="1">
            <x v="1"/>
          </reference>
        </references>
      </pivotArea>
    </format>
    <format dxfId="511">
      <pivotArea dataOnly="0" labelOnly="1" outline="0" fieldPosition="0">
        <references count="2">
          <reference field="7" count="1" selected="0">
            <x v="20"/>
          </reference>
          <reference field="24" count="1">
            <x v="4"/>
          </reference>
        </references>
      </pivotArea>
    </format>
    <format dxfId="510">
      <pivotArea dataOnly="0" labelOnly="1" outline="0" fieldPosition="0">
        <references count="2">
          <reference field="7" count="1" selected="0">
            <x v="27"/>
          </reference>
          <reference field="24" count="1">
            <x v="4"/>
          </reference>
        </references>
      </pivotArea>
    </format>
    <format dxfId="509">
      <pivotArea dataOnly="0" labelOnly="1" outline="0" fieldPosition="0">
        <references count="2">
          <reference field="7" count="1" selected="0">
            <x v="30"/>
          </reference>
          <reference field="24" count="1">
            <x v="4"/>
          </reference>
        </references>
      </pivotArea>
    </format>
    <format dxfId="508">
      <pivotArea dataOnly="0" labelOnly="1" outline="0" fieldPosition="0">
        <references count="2">
          <reference field="7" count="1" selected="0">
            <x v="36"/>
          </reference>
          <reference field="24" count="1">
            <x v="4"/>
          </reference>
        </references>
      </pivotArea>
    </format>
    <format dxfId="507">
      <pivotArea dataOnly="0" labelOnly="1" outline="0" fieldPosition="0">
        <references count="2">
          <reference field="7" count="1" selected="0">
            <x v="43"/>
          </reference>
          <reference field="24" count="1">
            <x v="1"/>
          </reference>
        </references>
      </pivotArea>
    </format>
    <format dxfId="506">
      <pivotArea dataOnly="0" labelOnly="1" outline="0" fieldPosition="0">
        <references count="2">
          <reference field="7" count="1" selected="0">
            <x v="44"/>
          </reference>
          <reference field="24" count="1">
            <x v="1"/>
          </reference>
        </references>
      </pivotArea>
    </format>
    <format dxfId="505">
      <pivotArea dataOnly="0" labelOnly="1" outline="0" fieldPosition="0">
        <references count="2">
          <reference field="7" count="1" selected="0">
            <x v="46"/>
          </reference>
          <reference field="24" count="1">
            <x v="4"/>
          </reference>
        </references>
      </pivotArea>
    </format>
    <format dxfId="504">
      <pivotArea dataOnly="0" labelOnly="1" outline="0" fieldPosition="0">
        <references count="2">
          <reference field="7" count="1" selected="0">
            <x v="47"/>
          </reference>
          <reference field="24" count="1">
            <x v="1"/>
          </reference>
        </references>
      </pivotArea>
    </format>
    <format dxfId="503">
      <pivotArea dataOnly="0" labelOnly="1" outline="0" fieldPosition="0">
        <references count="2">
          <reference field="7" count="1" selected="0">
            <x v="62"/>
          </reference>
          <reference field="24" count="1">
            <x v="4"/>
          </reference>
        </references>
      </pivotArea>
    </format>
    <format dxfId="502">
      <pivotArea dataOnly="0" labelOnly="1" outline="0" fieldPosition="0">
        <references count="2">
          <reference field="7" count="1" selected="0">
            <x v="68"/>
          </reference>
          <reference field="24" count="1">
            <x v="4"/>
          </reference>
        </references>
      </pivotArea>
    </format>
    <format dxfId="501">
      <pivotArea dataOnly="0" labelOnly="1" outline="0" fieldPosition="0">
        <references count="2">
          <reference field="7" count="1" selected="0">
            <x v="73"/>
          </reference>
          <reference field="24" count="1">
            <x v="1"/>
          </reference>
        </references>
      </pivotArea>
    </format>
    <format dxfId="500">
      <pivotArea dataOnly="0" labelOnly="1" outline="0" fieldPosition="0">
        <references count="2">
          <reference field="7" count="1" selected="0">
            <x v="75"/>
          </reference>
          <reference field="24" count="1">
            <x v="4"/>
          </reference>
        </references>
      </pivotArea>
    </format>
    <format dxfId="499">
      <pivotArea dataOnly="0" labelOnly="1" outline="0" fieldPosition="0">
        <references count="2">
          <reference field="7" count="1" selected="0">
            <x v="76"/>
          </reference>
          <reference field="24" count="1">
            <x v="4"/>
          </reference>
        </references>
      </pivotArea>
    </format>
    <format dxfId="498">
      <pivotArea dataOnly="0" labelOnly="1" outline="0" fieldPosition="0">
        <references count="2">
          <reference field="7" count="1" selected="0">
            <x v="77"/>
          </reference>
          <reference field="24" count="1">
            <x v="4"/>
          </reference>
        </references>
      </pivotArea>
    </format>
    <format dxfId="497">
      <pivotArea dataOnly="0" labelOnly="1" outline="0" fieldPosition="0">
        <references count="2">
          <reference field="7" count="1" selected="0">
            <x v="78"/>
          </reference>
          <reference field="24" count="1">
            <x v="4"/>
          </reference>
        </references>
      </pivotArea>
    </format>
    <format dxfId="496">
      <pivotArea dataOnly="0" labelOnly="1" outline="0" fieldPosition="0">
        <references count="2">
          <reference field="7" count="1" selected="0">
            <x v="79"/>
          </reference>
          <reference field="24" count="1">
            <x v="4"/>
          </reference>
        </references>
      </pivotArea>
    </format>
    <format dxfId="495">
      <pivotArea dataOnly="0" labelOnly="1" outline="0" fieldPosition="0">
        <references count="2">
          <reference field="7" count="1" selected="0">
            <x v="80"/>
          </reference>
          <reference field="24" count="1">
            <x v="0"/>
          </reference>
        </references>
      </pivotArea>
    </format>
    <format dxfId="494">
      <pivotArea dataOnly="0" labelOnly="1" outline="0" fieldPosition="0">
        <references count="2">
          <reference field="7" count="1" selected="0">
            <x v="81"/>
          </reference>
          <reference field="24" count="1">
            <x v="4"/>
          </reference>
        </references>
      </pivotArea>
    </format>
    <format dxfId="493">
      <pivotArea dataOnly="0" labelOnly="1" outline="0" fieldPosition="0">
        <references count="2">
          <reference field="7" count="1" selected="0">
            <x v="82"/>
          </reference>
          <reference field="24" count="1">
            <x v="4"/>
          </reference>
        </references>
      </pivotArea>
    </format>
    <format dxfId="492">
      <pivotArea dataOnly="0" labelOnly="1" outline="0" fieldPosition="0">
        <references count="2">
          <reference field="7" count="1" selected="0">
            <x v="83"/>
          </reference>
          <reference field="24" count="1">
            <x v="1"/>
          </reference>
        </references>
      </pivotArea>
    </format>
    <format dxfId="491">
      <pivotArea dataOnly="0" labelOnly="1" outline="0" fieldPosition="0">
        <references count="2">
          <reference field="7" count="1" selected="0">
            <x v="84"/>
          </reference>
          <reference field="24" count="1">
            <x v="4"/>
          </reference>
        </references>
      </pivotArea>
    </format>
    <format dxfId="490">
      <pivotArea dataOnly="0" labelOnly="1" outline="0" fieldPosition="0">
        <references count="2">
          <reference field="7" count="1" selected="0">
            <x v="85"/>
          </reference>
          <reference field="24" count="1">
            <x v="4"/>
          </reference>
        </references>
      </pivotArea>
    </format>
    <format dxfId="489">
      <pivotArea dataOnly="0" labelOnly="1" outline="0" fieldPosition="0">
        <references count="2">
          <reference field="7" count="1" selected="0">
            <x v="86"/>
          </reference>
          <reference field="24" count="1">
            <x v="4"/>
          </reference>
        </references>
      </pivotArea>
    </format>
    <format dxfId="488">
      <pivotArea dataOnly="0" labelOnly="1" outline="0" fieldPosition="0">
        <references count="2">
          <reference field="7" count="1" selected="0">
            <x v="87"/>
          </reference>
          <reference field="24" count="1">
            <x v="4"/>
          </reference>
        </references>
      </pivotArea>
    </format>
    <format dxfId="487">
      <pivotArea dataOnly="0" labelOnly="1" outline="0" fieldPosition="0">
        <references count="2">
          <reference field="7" count="1" selected="0">
            <x v="88"/>
          </reference>
          <reference field="24" count="1">
            <x v="5"/>
          </reference>
        </references>
      </pivotArea>
    </format>
    <format dxfId="486">
      <pivotArea dataOnly="0" labelOnly="1" outline="0" fieldPosition="0">
        <references count="2">
          <reference field="7" count="1" selected="0">
            <x v="89"/>
          </reference>
          <reference field="24" count="1">
            <x v="5"/>
          </reference>
        </references>
      </pivotArea>
    </format>
    <format dxfId="485">
      <pivotArea dataOnly="0" labelOnly="1" outline="0" fieldPosition="0">
        <references count="2">
          <reference field="7" count="1" selected="0">
            <x v="90"/>
          </reference>
          <reference field="24" count="1">
            <x v="4"/>
          </reference>
        </references>
      </pivotArea>
    </format>
    <format dxfId="484">
      <pivotArea dataOnly="0" labelOnly="1" outline="0" fieldPosition="0">
        <references count="2">
          <reference field="7" count="1" selected="0">
            <x v="91"/>
          </reference>
          <reference field="24" count="1">
            <x v="4"/>
          </reference>
        </references>
      </pivotArea>
    </format>
    <format dxfId="483">
      <pivotArea dataOnly="0" labelOnly="1" outline="0" fieldPosition="0">
        <references count="2">
          <reference field="7" count="1" selected="0">
            <x v="92"/>
          </reference>
          <reference field="24" count="1">
            <x v="4"/>
          </reference>
        </references>
      </pivotArea>
    </format>
    <format dxfId="482">
      <pivotArea dataOnly="0" labelOnly="1" outline="0" fieldPosition="0">
        <references count="2">
          <reference field="7" count="1" selected="0">
            <x v="93"/>
          </reference>
          <reference field="24" count="1">
            <x v="4"/>
          </reference>
        </references>
      </pivotArea>
    </format>
    <format dxfId="481">
      <pivotArea dataOnly="0" labelOnly="1" outline="0" fieldPosition="0">
        <references count="2">
          <reference field="7" count="1" selected="0">
            <x v="94"/>
          </reference>
          <reference field="24" count="1">
            <x v="4"/>
          </reference>
        </references>
      </pivotArea>
    </format>
    <format dxfId="480">
      <pivotArea dataOnly="0" labelOnly="1" outline="0" fieldPosition="0">
        <references count="2">
          <reference field="7" count="1" selected="0">
            <x v="95"/>
          </reference>
          <reference field="24" count="1">
            <x v="4"/>
          </reference>
        </references>
      </pivotArea>
    </format>
    <format dxfId="479">
      <pivotArea dataOnly="0" labelOnly="1" outline="0" fieldPosition="0">
        <references count="2">
          <reference field="7" count="1" selected="0">
            <x v="96"/>
          </reference>
          <reference field="24" count="1">
            <x v="4"/>
          </reference>
        </references>
      </pivotArea>
    </format>
    <format dxfId="478">
      <pivotArea dataOnly="0" labelOnly="1" outline="0" fieldPosition="0">
        <references count="2">
          <reference field="7" count="1" selected="0">
            <x v="97"/>
          </reference>
          <reference field="24" count="1">
            <x v="4"/>
          </reference>
        </references>
      </pivotArea>
    </format>
    <format dxfId="477">
      <pivotArea dataOnly="0" labelOnly="1" outline="0" fieldPosition="0">
        <references count="2">
          <reference field="7" count="1" selected="0">
            <x v="98"/>
          </reference>
          <reference field="24" count="1">
            <x v="3"/>
          </reference>
        </references>
      </pivotArea>
    </format>
    <format dxfId="476">
      <pivotArea dataOnly="0" labelOnly="1" outline="0" fieldPosition="0">
        <references count="2">
          <reference field="7" count="1" selected="0">
            <x v="99"/>
          </reference>
          <reference field="24" count="1">
            <x v="4"/>
          </reference>
        </references>
      </pivotArea>
    </format>
    <format dxfId="475">
      <pivotArea dataOnly="0" labelOnly="1" outline="0" fieldPosition="0">
        <references count="2">
          <reference field="7" count="1" selected="0">
            <x v="100"/>
          </reference>
          <reference field="24" count="1">
            <x v="1"/>
          </reference>
        </references>
      </pivotArea>
    </format>
    <format dxfId="474">
      <pivotArea dataOnly="0" labelOnly="1" outline="0" fieldPosition="0">
        <references count="2">
          <reference field="7" count="1" selected="0">
            <x v="101"/>
          </reference>
          <reference field="24" count="1">
            <x v="4"/>
          </reference>
        </references>
      </pivotArea>
    </format>
    <format dxfId="473">
      <pivotArea dataOnly="0" labelOnly="1" outline="0" fieldPosition="0">
        <references count="2">
          <reference field="7" count="1" selected="0">
            <x v="102"/>
          </reference>
          <reference field="24" count="1">
            <x v="4"/>
          </reference>
        </references>
      </pivotArea>
    </format>
    <format dxfId="472">
      <pivotArea dataOnly="0" labelOnly="1" outline="0" fieldPosition="0">
        <references count="2">
          <reference field="7" count="1" selected="0">
            <x v="103"/>
          </reference>
          <reference field="24" count="1">
            <x v="1"/>
          </reference>
        </references>
      </pivotArea>
    </format>
    <format dxfId="471">
      <pivotArea dataOnly="0" labelOnly="1" outline="0" fieldPosition="0">
        <references count="2">
          <reference field="7" count="1" selected="0">
            <x v="104"/>
          </reference>
          <reference field="24" count="1">
            <x v="4"/>
          </reference>
        </references>
      </pivotArea>
    </format>
    <format dxfId="470">
      <pivotArea dataOnly="0" labelOnly="1" outline="0" fieldPosition="0">
        <references count="2">
          <reference field="7" count="1" selected="0">
            <x v="105"/>
          </reference>
          <reference field="24" count="1">
            <x v="0"/>
          </reference>
        </references>
      </pivotArea>
    </format>
    <format dxfId="469">
      <pivotArea dataOnly="0" labelOnly="1" outline="0" fieldPosition="0">
        <references count="2">
          <reference field="7" count="1" selected="0">
            <x v="106"/>
          </reference>
          <reference field="24" count="1">
            <x v="4"/>
          </reference>
        </references>
      </pivotArea>
    </format>
    <format dxfId="468">
      <pivotArea dataOnly="0" labelOnly="1" outline="0" fieldPosition="0">
        <references count="2">
          <reference field="7" count="1" selected="0">
            <x v="107"/>
          </reference>
          <reference field="24" count="1">
            <x v="4"/>
          </reference>
        </references>
      </pivotArea>
    </format>
    <format dxfId="467">
      <pivotArea dataOnly="0" labelOnly="1" outline="0" fieldPosition="0">
        <references count="2">
          <reference field="7" count="1" selected="0">
            <x v="108"/>
          </reference>
          <reference field="24" count="1">
            <x v="5"/>
          </reference>
        </references>
      </pivotArea>
    </format>
    <format dxfId="466">
      <pivotArea dataOnly="0" labelOnly="1" outline="0" fieldPosition="0">
        <references count="2">
          <reference field="7" count="1" selected="0">
            <x v="109"/>
          </reference>
          <reference field="24" count="1">
            <x v="4"/>
          </reference>
        </references>
      </pivotArea>
    </format>
    <format dxfId="465">
      <pivotArea dataOnly="0" labelOnly="1" outline="0" fieldPosition="0">
        <references count="2">
          <reference field="7" count="1" selected="0">
            <x v="110"/>
          </reference>
          <reference field="24" count="1">
            <x v="4"/>
          </reference>
        </references>
      </pivotArea>
    </format>
    <format dxfId="464">
      <pivotArea dataOnly="0" labelOnly="1" outline="0" fieldPosition="0">
        <references count="2">
          <reference field="7" count="1" selected="0">
            <x v="111"/>
          </reference>
          <reference field="24" count="1">
            <x v="2"/>
          </reference>
        </references>
      </pivotArea>
    </format>
    <format dxfId="463">
      <pivotArea dataOnly="0" labelOnly="1" outline="0" fieldPosition="0">
        <references count="2">
          <reference field="7" count="1" selected="0">
            <x v="112"/>
          </reference>
          <reference field="24" count="1">
            <x v="4"/>
          </reference>
        </references>
      </pivotArea>
    </format>
    <format dxfId="462">
      <pivotArea dataOnly="0" labelOnly="1" outline="0" fieldPosition="0">
        <references count="2">
          <reference field="7" count="1" selected="0">
            <x v="113"/>
          </reference>
          <reference field="24" count="1">
            <x v="2"/>
          </reference>
        </references>
      </pivotArea>
    </format>
    <format dxfId="461">
      <pivotArea dataOnly="0" labelOnly="1" outline="0" fieldPosition="0">
        <references count="2">
          <reference field="7" count="1" selected="0">
            <x v="114"/>
          </reference>
          <reference field="24" count="1">
            <x v="4"/>
          </reference>
        </references>
      </pivotArea>
    </format>
    <format dxfId="460">
      <pivotArea dataOnly="0" labelOnly="1" outline="0" fieldPosition="0">
        <references count="2">
          <reference field="7" count="1" selected="0">
            <x v="115"/>
          </reference>
          <reference field="24" count="1">
            <x v="4"/>
          </reference>
        </references>
      </pivotArea>
    </format>
    <format dxfId="459">
      <pivotArea dataOnly="0" labelOnly="1" outline="0" fieldPosition="0">
        <references count="2">
          <reference field="7" count="1" selected="0">
            <x v="116"/>
          </reference>
          <reference field="24" count="1">
            <x v="1"/>
          </reference>
        </references>
      </pivotArea>
    </format>
    <format dxfId="458">
      <pivotArea dataOnly="0" labelOnly="1" outline="0" fieldPosition="0">
        <references count="2">
          <reference field="7" count="1" selected="0">
            <x v="117"/>
          </reference>
          <reference field="24" count="1">
            <x v="1"/>
          </reference>
        </references>
      </pivotArea>
    </format>
    <format dxfId="457">
      <pivotArea dataOnly="0" labelOnly="1" outline="0" fieldPosition="0">
        <references count="2">
          <reference field="7" count="1" selected="0">
            <x v="118"/>
          </reference>
          <reference field="24" count="1">
            <x v="1"/>
          </reference>
        </references>
      </pivotArea>
    </format>
    <format dxfId="456">
      <pivotArea dataOnly="0" labelOnly="1" outline="0" fieldPosition="0">
        <references count="2">
          <reference field="7" count="1" selected="0">
            <x v="119"/>
          </reference>
          <reference field="24" count="1">
            <x v="0"/>
          </reference>
        </references>
      </pivotArea>
    </format>
    <format dxfId="455">
      <pivotArea dataOnly="0" labelOnly="1" outline="0" fieldPosition="0">
        <references count="2">
          <reference field="7" count="1" selected="0">
            <x v="120"/>
          </reference>
          <reference field="24" count="1">
            <x v="4"/>
          </reference>
        </references>
      </pivotArea>
    </format>
    <format dxfId="454">
      <pivotArea dataOnly="0" labelOnly="1" outline="0" fieldPosition="0">
        <references count="2">
          <reference field="7" count="1" selected="0">
            <x v="121"/>
          </reference>
          <reference field="24" count="1">
            <x v="2"/>
          </reference>
        </references>
      </pivotArea>
    </format>
    <format dxfId="453">
      <pivotArea dataOnly="0" labelOnly="1" outline="0" fieldPosition="0">
        <references count="2">
          <reference field="7" count="1" selected="0">
            <x v="122"/>
          </reference>
          <reference field="24" count="1">
            <x v="1"/>
          </reference>
        </references>
      </pivotArea>
    </format>
    <format dxfId="452">
      <pivotArea dataOnly="0" labelOnly="1" outline="0" fieldPosition="0">
        <references count="2">
          <reference field="7" count="1" selected="0">
            <x v="123"/>
          </reference>
          <reference field="24" count="1">
            <x v="1"/>
          </reference>
        </references>
      </pivotArea>
    </format>
    <format dxfId="451">
      <pivotArea dataOnly="0" labelOnly="1" outline="0" fieldPosition="0">
        <references count="2">
          <reference field="7" count="1" selected="0">
            <x v="124"/>
          </reference>
          <reference field="24" count="1">
            <x v="4"/>
          </reference>
        </references>
      </pivotArea>
    </format>
    <format dxfId="450">
      <pivotArea dataOnly="0" labelOnly="1" outline="0" fieldPosition="0">
        <references count="2">
          <reference field="7" count="1" selected="0">
            <x v="125"/>
          </reference>
          <reference field="24" count="1">
            <x v="4"/>
          </reference>
        </references>
      </pivotArea>
    </format>
    <format dxfId="449">
      <pivotArea dataOnly="0" labelOnly="1" outline="0" fieldPosition="0">
        <references count="2">
          <reference field="7" count="1" selected="0">
            <x v="126"/>
          </reference>
          <reference field="24" count="1">
            <x v="5"/>
          </reference>
        </references>
      </pivotArea>
    </format>
    <format dxfId="448">
      <pivotArea dataOnly="0" labelOnly="1" outline="0" fieldPosition="0">
        <references count="2">
          <reference field="7" count="1" selected="0">
            <x v="127"/>
          </reference>
          <reference field="24" count="1">
            <x v="0"/>
          </reference>
        </references>
      </pivotArea>
    </format>
    <format dxfId="447">
      <pivotArea dataOnly="0" labelOnly="1" outline="0" fieldPosition="0">
        <references count="2">
          <reference field="7" count="1" selected="0">
            <x v="128"/>
          </reference>
          <reference field="24" count="1">
            <x v="1"/>
          </reference>
        </references>
      </pivotArea>
    </format>
    <format dxfId="446">
      <pivotArea dataOnly="0" labelOnly="1" outline="0" fieldPosition="0">
        <references count="2">
          <reference field="7" count="1" selected="0">
            <x v="129"/>
          </reference>
          <reference field="24" count="1">
            <x v="4"/>
          </reference>
        </references>
      </pivotArea>
    </format>
    <format dxfId="445">
      <pivotArea dataOnly="0" labelOnly="1" outline="0" fieldPosition="0">
        <references count="2">
          <reference field="7" count="1" selected="0">
            <x v="130"/>
          </reference>
          <reference field="24" count="1">
            <x v="1"/>
          </reference>
        </references>
      </pivotArea>
    </format>
    <format dxfId="444">
      <pivotArea dataOnly="0" labelOnly="1" outline="0" fieldPosition="0">
        <references count="2">
          <reference field="7" count="1" selected="0">
            <x v="131"/>
          </reference>
          <reference field="24" count="1">
            <x v="4"/>
          </reference>
        </references>
      </pivotArea>
    </format>
    <format dxfId="443">
      <pivotArea dataOnly="0" labelOnly="1" outline="0" fieldPosition="0">
        <references count="2">
          <reference field="7" count="1" selected="0">
            <x v="132"/>
          </reference>
          <reference field="24" count="1">
            <x v="4"/>
          </reference>
        </references>
      </pivotArea>
    </format>
    <format dxfId="442">
      <pivotArea dataOnly="0" labelOnly="1" outline="0" fieldPosition="0">
        <references count="2">
          <reference field="7" count="1" selected="0">
            <x v="133"/>
          </reference>
          <reference field="24" count="1">
            <x v="2"/>
          </reference>
        </references>
      </pivotArea>
    </format>
    <format dxfId="441">
      <pivotArea dataOnly="0" labelOnly="1" outline="0" fieldPosition="0">
        <references count="1">
          <reference field="7" count="26">
            <x v="75"/>
            <x v="76"/>
            <x v="77"/>
            <x v="78"/>
            <x v="79"/>
            <x v="80"/>
            <x v="81"/>
            <x v="82"/>
            <x v="83"/>
            <x v="84"/>
            <x v="85"/>
            <x v="86"/>
            <x v="87"/>
            <x v="88"/>
            <x v="89"/>
            <x v="90"/>
            <x v="91"/>
            <x v="92"/>
            <x v="93"/>
            <x v="94"/>
            <x v="95"/>
            <x v="96"/>
            <x v="97"/>
            <x v="98"/>
            <x v="99"/>
            <x v="100"/>
          </reference>
        </references>
      </pivotArea>
    </format>
    <format dxfId="440">
      <pivotArea dataOnly="0" labelOnly="1" outline="0" fieldPosition="0">
        <references count="1">
          <reference field="7" count="19">
            <x v="115"/>
            <x v="116"/>
            <x v="117"/>
            <x v="118"/>
            <x v="119"/>
            <x v="120"/>
            <x v="121"/>
            <x v="122"/>
            <x v="123"/>
            <x v="124"/>
            <x v="125"/>
            <x v="126"/>
            <x v="127"/>
            <x v="128"/>
            <x v="129"/>
            <x v="130"/>
            <x v="131"/>
            <x v="132"/>
            <x v="133"/>
          </reference>
        </references>
      </pivotArea>
    </format>
    <format dxfId="439">
      <pivotArea outline="0" collapsedLevelsAreSubtotals="1" fieldPosition="0"/>
    </format>
    <format dxfId="438">
      <pivotArea outline="0" collapsedLevelsAreSubtotals="1" fieldPosition="0"/>
    </format>
    <format dxfId="437">
      <pivotArea outline="0" collapsedLevelsAreSubtotals="1" fieldPosition="0">
        <references count="2">
          <reference field="7" count="1" selected="0">
            <x v="82"/>
          </reference>
          <reference field="24" count="1" selected="0">
            <x v="4"/>
          </reference>
        </references>
      </pivotArea>
    </format>
    <format dxfId="436">
      <pivotArea outline="0" collapsedLevelsAreSubtotals="1" fieldPosition="0">
        <references count="2">
          <reference field="7" count="1" selected="0">
            <x v="83"/>
          </reference>
          <reference field="24" count="1" selected="0">
            <x v="1"/>
          </reference>
        </references>
      </pivotArea>
    </format>
    <format dxfId="435">
      <pivotArea dataOnly="0" labelOnly="1" outline="0" fieldPosition="0">
        <references count="2">
          <reference field="7" count="1" selected="0">
            <x v="100"/>
          </reference>
          <reference field="24" count="1">
            <x v="1"/>
          </reference>
        </references>
      </pivotArea>
    </format>
    <format dxfId="434">
      <pivotArea dataOnly="0" labelOnly="1" outline="0" fieldPosition="0">
        <references count="2">
          <reference field="7" count="1" selected="0">
            <x v="100"/>
          </reference>
          <reference field="24" count="1">
            <x v="1"/>
          </reference>
        </references>
      </pivotArea>
    </format>
    <format dxfId="433">
      <pivotArea dataOnly="0" labelOnly="1" outline="0" fieldPosition="0">
        <references count="2">
          <reference field="7" count="1" selected="0">
            <x v="98"/>
          </reference>
          <reference field="24" count="1">
            <x v="4"/>
          </reference>
        </references>
      </pivotArea>
    </format>
    <format dxfId="432">
      <pivotArea outline="0" collapsedLevelsAreSubtotals="1" fieldPosition="0">
        <references count="2">
          <reference field="7" count="1" selected="0">
            <x v="117"/>
          </reference>
          <reference field="24" count="1" selected="0">
            <x v="1"/>
          </reference>
        </references>
      </pivotArea>
    </format>
    <format dxfId="431">
      <pivotArea outline="0" collapsedLevelsAreSubtotals="1" fieldPosition="0">
        <references count="2">
          <reference field="7" count="2" selected="0">
            <x v="120"/>
            <x v="121"/>
          </reference>
          <reference field="24" count="2" selected="0">
            <x v="2"/>
            <x v="4"/>
          </reference>
        </references>
      </pivotArea>
    </format>
    <format dxfId="430">
      <pivotArea outline="0" collapsedLevelsAreSubtotals="1" fieldPosition="0">
        <references count="1">
          <reference field="7" count="1" selected="0">
            <x v="122"/>
          </reference>
        </references>
      </pivotArea>
    </format>
    <format dxfId="429">
      <pivotArea outline="0" collapsedLevelsAreSubtotals="1" fieldPosition="0">
        <references count="2">
          <reference field="7" count="1" selected="0">
            <x v="2"/>
          </reference>
          <reference field="24" count="1" selected="0">
            <x v="4"/>
          </reference>
        </references>
      </pivotArea>
    </format>
    <format dxfId="428">
      <pivotArea outline="0" collapsedLevelsAreSubtotals="1" fieldPosition="0">
        <references count="2">
          <reference field="7" count="1" selected="0">
            <x v="16"/>
          </reference>
          <reference field="24" count="1" selected="0">
            <x v="1"/>
          </reference>
        </references>
      </pivotArea>
    </format>
    <format dxfId="427">
      <pivotArea outline="0" collapsedLevelsAreSubtotals="1" fieldPosition="0">
        <references count="2">
          <reference field="7" count="1" selected="0">
            <x v="20"/>
          </reference>
          <reference field="24" count="1" selected="0">
            <x v="4"/>
          </reference>
        </references>
      </pivotArea>
    </format>
    <format dxfId="426">
      <pivotArea outline="0" collapsedLevelsAreSubtotals="1" fieldPosition="0">
        <references count="2">
          <reference field="7" count="1" selected="0">
            <x v="30"/>
          </reference>
          <reference field="24" count="1" selected="0">
            <x v="4"/>
          </reference>
        </references>
      </pivotArea>
    </format>
    <format dxfId="425">
      <pivotArea outline="0" collapsedLevelsAreSubtotals="1" fieldPosition="0">
        <references count="2">
          <reference field="7" count="2" selected="0">
            <x v="36"/>
            <x v="43"/>
          </reference>
          <reference field="24" count="2" selected="0">
            <x v="1"/>
            <x v="4"/>
          </reference>
        </references>
      </pivotArea>
    </format>
    <format dxfId="424">
      <pivotArea outline="0" collapsedLevelsAreSubtotals="1" fieldPosition="0">
        <references count="2">
          <reference field="7" count="1" selected="0">
            <x v="44"/>
          </reference>
          <reference field="24" count="1" selected="0">
            <x v="1"/>
          </reference>
        </references>
      </pivotArea>
    </format>
    <format dxfId="423">
      <pivotArea outline="0" collapsedLevelsAreSubtotals="1" fieldPosition="0">
        <references count="2">
          <reference field="7" count="1" selected="0">
            <x v="47"/>
          </reference>
          <reference field="24" count="1" selected="0">
            <x v="1"/>
          </reference>
        </references>
      </pivotArea>
    </format>
    <format dxfId="422">
      <pivotArea outline="0" collapsedLevelsAreSubtotals="1" fieldPosition="0">
        <references count="2">
          <reference field="7" count="1" selected="0">
            <x v="123"/>
          </reference>
          <reference field="24" count="1" selected="0">
            <x v="1"/>
          </reference>
        </references>
      </pivotArea>
    </format>
    <format dxfId="421">
      <pivotArea outline="0" collapsedLevelsAreSubtotals="1" fieldPosition="0">
        <references count="2">
          <reference field="7" count="1" selected="0">
            <x v="124"/>
          </reference>
          <reference field="24" count="1" selected="0">
            <x v="4"/>
          </reference>
        </references>
      </pivotArea>
    </format>
    <format dxfId="420">
      <pivotArea outline="0" collapsedLevelsAreSubtotals="1" fieldPosition="0">
        <references count="2">
          <reference field="7" count="1" selected="0">
            <x v="125"/>
          </reference>
          <reference field="24" count="1" selected="0">
            <x v="4"/>
          </reference>
        </references>
      </pivotArea>
    </format>
    <format dxfId="419">
      <pivotArea outline="0" collapsedLevelsAreSubtotals="1" fieldPosition="0">
        <references count="1">
          <reference field="7" count="2" selected="0">
            <x v="127"/>
            <x v="128"/>
          </reference>
        </references>
      </pivotArea>
    </format>
    <format dxfId="418">
      <pivotArea outline="0" collapsedLevelsAreSubtotals="1" fieldPosition="0">
        <references count="1">
          <reference field="7" count="1" selected="0">
            <x v="128"/>
          </reference>
        </references>
      </pivotArea>
    </format>
    <format dxfId="417">
      <pivotArea outline="0" collapsedLevelsAreSubtotals="1" fieldPosition="0">
        <references count="1">
          <reference field="7" count="2" selected="0">
            <x v="127"/>
            <x v="128"/>
          </reference>
        </references>
      </pivotArea>
    </format>
    <format dxfId="416">
      <pivotArea dataOnly="0" labelOnly="1" outline="0" fieldPosition="0">
        <references count="2">
          <reference field="7" count="1" selected="0">
            <x v="115"/>
          </reference>
          <reference field="24" count="1">
            <x v="4"/>
          </reference>
        </references>
      </pivotArea>
    </format>
    <format dxfId="415">
      <pivotArea dataOnly="0" labelOnly="1" outline="0" fieldPosition="0">
        <references count="2">
          <reference field="7" count="1" selected="0">
            <x v="116"/>
          </reference>
          <reference field="24" count="1">
            <x v="1"/>
          </reference>
        </references>
      </pivotArea>
    </format>
    <format dxfId="414">
      <pivotArea dataOnly="0" labelOnly="1" outline="0" fieldPosition="0">
        <references count="2">
          <reference field="7" count="1" selected="0">
            <x v="117"/>
          </reference>
          <reference field="24" count="1">
            <x v="4"/>
          </reference>
        </references>
      </pivotArea>
    </format>
    <format dxfId="413">
      <pivotArea dataOnly="0" labelOnly="1" outline="0" fieldPosition="0">
        <references count="2">
          <reference field="7" count="1" selected="0">
            <x v="118"/>
          </reference>
          <reference field="24" count="1">
            <x v="1"/>
          </reference>
        </references>
      </pivotArea>
    </format>
    <format dxfId="412">
      <pivotArea dataOnly="0" labelOnly="1" outline="0" fieldPosition="0">
        <references count="2">
          <reference field="7" count="1" selected="0">
            <x v="119"/>
          </reference>
          <reference field="24" count="1">
            <x v="0"/>
          </reference>
        </references>
      </pivotArea>
    </format>
    <format dxfId="411">
      <pivotArea dataOnly="0" labelOnly="1" outline="0" fieldPosition="0">
        <references count="2">
          <reference field="7" count="1" selected="0">
            <x v="115"/>
          </reference>
          <reference field="24" count="1">
            <x v="4"/>
          </reference>
        </references>
      </pivotArea>
    </format>
    <format dxfId="410">
      <pivotArea dataOnly="0" labelOnly="1" outline="0" fieldPosition="0">
        <references count="2">
          <reference field="7" count="1" selected="0">
            <x v="116"/>
          </reference>
          <reference field="24" count="1">
            <x v="1"/>
          </reference>
        </references>
      </pivotArea>
    </format>
    <format dxfId="409">
      <pivotArea dataOnly="0" labelOnly="1" outline="0" fieldPosition="0">
        <references count="2">
          <reference field="7" count="1" selected="0">
            <x v="117"/>
          </reference>
          <reference field="24" count="1">
            <x v="4"/>
          </reference>
        </references>
      </pivotArea>
    </format>
    <format dxfId="408">
      <pivotArea dataOnly="0" labelOnly="1" outline="0" fieldPosition="0">
        <references count="2">
          <reference field="7" count="1" selected="0">
            <x v="118"/>
          </reference>
          <reference field="24" count="1">
            <x v="1"/>
          </reference>
        </references>
      </pivotArea>
    </format>
    <format dxfId="407">
      <pivotArea dataOnly="0" labelOnly="1" outline="0" fieldPosition="0">
        <references count="2">
          <reference field="7" count="1" selected="0">
            <x v="119"/>
          </reference>
          <reference field="24" count="1">
            <x v="0"/>
          </reference>
        </references>
      </pivotArea>
    </format>
    <format dxfId="406">
      <pivotArea outline="0" collapsedLevelsAreSubtotals="1" fieldPosition="0">
        <references count="2">
          <reference field="7" count="1" selected="0">
            <x v="117"/>
          </reference>
          <reference field="24" count="1" selected="0">
            <x v="4"/>
          </reference>
        </references>
      </pivotArea>
    </format>
    <format dxfId="405">
      <pivotArea outline="0" collapsedLevelsAreSubtotals="1" fieldPosition="0">
        <references count="2">
          <reference field="7" count="1" selected="0">
            <x v="62"/>
          </reference>
          <reference field="24" count="1" selected="0">
            <x v="4"/>
          </reference>
        </references>
      </pivotArea>
    </format>
    <format dxfId="404">
      <pivotArea outline="0" collapsedLevelsAreSubtotals="1" fieldPosition="0">
        <references count="2">
          <reference field="7" count="5" selected="0">
            <x v="75"/>
            <x v="76"/>
            <x v="77"/>
            <x v="78"/>
            <x v="79"/>
          </reference>
          <reference field="24" count="1" selected="0">
            <x v="4"/>
          </reference>
        </references>
      </pivotArea>
    </format>
    <format dxfId="403">
      <pivotArea outline="0" collapsedLevelsAreSubtotals="1" fieldPosition="0">
        <references count="2">
          <reference field="7" count="1" selected="0">
            <x v="122"/>
          </reference>
          <reference field="24" count="1" selected="0">
            <x v="1"/>
          </reference>
        </references>
      </pivotArea>
    </format>
    <format dxfId="402">
      <pivotArea outline="0" collapsedLevelsAreSubtotals="1" fieldPosition="0">
        <references count="2">
          <reference field="7" count="2" selected="0">
            <x v="127"/>
            <x v="128"/>
          </reference>
          <reference field="24" count="2" selected="0">
            <x v="0"/>
            <x v="1"/>
          </reference>
        </references>
      </pivotArea>
    </format>
    <format dxfId="401">
      <pivotArea dataOnly="0" labelOnly="1" outline="0" fieldPosition="0">
        <references count="2">
          <reference field="7" count="1" selected="0">
            <x v="88"/>
          </reference>
          <reference field="24" count="1">
            <x v="7"/>
          </reference>
        </references>
      </pivotArea>
    </format>
    <format dxfId="400">
      <pivotArea dataOnly="0" labelOnly="1" outline="0" fieldPosition="0">
        <references count="2">
          <reference field="7" count="1" selected="0">
            <x v="89"/>
          </reference>
          <reference field="24" count="1">
            <x v="7"/>
          </reference>
        </references>
      </pivotArea>
    </format>
    <format dxfId="399">
      <pivotArea dataOnly="0" labelOnly="1" outline="0" fieldPosition="0">
        <references count="2">
          <reference field="7" count="1" selected="0">
            <x v="108"/>
          </reference>
          <reference field="24" count="1">
            <x v="1"/>
          </reference>
        </references>
      </pivotArea>
    </format>
    <format dxfId="398">
      <pivotArea dataOnly="0" labelOnly="1" outline="0" fieldPosition="0">
        <references count="2">
          <reference field="7" count="1" selected="0">
            <x v="126"/>
          </reference>
          <reference field="24" count="1">
            <x v="1"/>
          </reference>
        </references>
      </pivotArea>
    </format>
    <format dxfId="397">
      <pivotArea outline="0" fieldPosition="0">
        <references count="2">
          <reference field="7" count="1" selected="0">
            <x v="122"/>
          </reference>
          <reference field="24" count="1" selected="0">
            <x v="1"/>
          </reference>
        </references>
      </pivotArea>
    </format>
    <format dxfId="396">
      <pivotArea dataOnly="0" labelOnly="1" outline="0" fieldPosition="0">
        <references count="2">
          <reference field="7" count="1" selected="0">
            <x v="122"/>
          </reference>
          <reference field="24" count="1">
            <x v="1"/>
          </reference>
        </references>
      </pivotArea>
    </format>
    <format dxfId="395">
      <pivotArea dataOnly="0" labelOnly="1" outline="0" fieldPosition="0">
        <references count="2">
          <reference field="7" count="1" selected="0">
            <x v="125"/>
          </reference>
          <reference field="24" count="1">
            <x v="4"/>
          </reference>
        </references>
      </pivotArea>
    </format>
    <format dxfId="394">
      <pivotArea outline="0" collapsedLevelsAreSubtotals="1" fieldPosition="0"/>
    </format>
    <format dxfId="393">
      <pivotArea dataOnly="0" labelOnly="1" outline="0" fieldPosition="0">
        <references count="2">
          <reference field="7" count="1" selected="0">
            <x v="90"/>
          </reference>
          <reference field="24" count="1">
            <x v="1"/>
          </reference>
        </references>
      </pivotArea>
    </format>
    <format dxfId="392">
      <pivotArea dataOnly="0" labelOnly="1" outline="0" fieldPosition="0">
        <references count="2">
          <reference field="7" count="1" selected="0">
            <x v="108"/>
          </reference>
          <reference field="24" count="1">
            <x v="5"/>
          </reference>
        </references>
      </pivotArea>
    </format>
    <format dxfId="391">
      <pivotArea dataOnly="0" labelOnly="1" outline="0" fieldPosition="0">
        <references count="2">
          <reference field="7" count="1" selected="0">
            <x v="118"/>
          </reference>
          <reference field="24" count="1">
            <x v="8"/>
          </reference>
        </references>
      </pivotArea>
    </format>
    <format dxfId="390">
      <pivotArea dataOnly="0" labelOnly="1" outline="0" fieldPosition="0">
        <references count="2">
          <reference field="7" count="1" selected="0">
            <x v="126"/>
          </reference>
          <reference field="24" count="1">
            <x v="5"/>
          </reference>
        </references>
      </pivotArea>
    </format>
    <format dxfId="389">
      <pivotArea dataOnly="0" labelOnly="1" outline="0" fieldPosition="0">
        <references count="2">
          <reference field="7" count="1" selected="0">
            <x v="2"/>
          </reference>
          <reference field="24" count="1">
            <x v="1"/>
          </reference>
        </references>
      </pivotArea>
    </format>
    <format dxfId="388">
      <pivotArea dataOnly="0" labelOnly="1" outline="0" fieldPosition="0">
        <references count="2">
          <reference field="7" count="1" selected="0">
            <x v="16"/>
          </reference>
          <reference field="24" count="1">
            <x v="0"/>
          </reference>
        </references>
      </pivotArea>
    </format>
    <format dxfId="387">
      <pivotArea dataOnly="0" labelOnly="1" outline="0" fieldPosition="0">
        <references count="2">
          <reference field="7" count="1" selected="0">
            <x v="20"/>
          </reference>
          <reference field="24" count="1">
            <x v="1"/>
          </reference>
        </references>
      </pivotArea>
    </format>
    <format dxfId="386">
      <pivotArea dataOnly="0" labelOnly="1" outline="0" fieldPosition="0">
        <references count="2">
          <reference field="7" count="1" selected="0">
            <x v="27"/>
          </reference>
          <reference field="24" count="1">
            <x v="4"/>
          </reference>
        </references>
      </pivotArea>
    </format>
    <format dxfId="385">
      <pivotArea dataOnly="0" labelOnly="1" outline="0" fieldPosition="0">
        <references count="2">
          <reference field="7" count="1" selected="0">
            <x v="30"/>
          </reference>
          <reference field="24" count="1">
            <x v="4"/>
          </reference>
        </references>
      </pivotArea>
    </format>
    <format dxfId="384">
      <pivotArea dataOnly="0" labelOnly="1" outline="0" fieldPosition="0">
        <references count="2">
          <reference field="7" count="1" selected="0">
            <x v="36"/>
          </reference>
          <reference field="24" count="1">
            <x v="1"/>
          </reference>
        </references>
      </pivotArea>
    </format>
    <format dxfId="383">
      <pivotArea dataOnly="0" labelOnly="1" outline="0" fieldPosition="0">
        <references count="2">
          <reference field="7" count="1" selected="0">
            <x v="43"/>
          </reference>
          <reference field="24" count="1">
            <x v="1"/>
          </reference>
        </references>
      </pivotArea>
    </format>
    <format dxfId="382">
      <pivotArea dataOnly="0" labelOnly="1" outline="0" fieldPosition="0">
        <references count="2">
          <reference field="7" count="1" selected="0">
            <x v="44"/>
          </reference>
          <reference field="24" count="1">
            <x v="1"/>
          </reference>
        </references>
      </pivotArea>
    </format>
    <format dxfId="381">
      <pivotArea dataOnly="0" labelOnly="1" outline="0" fieldPosition="0">
        <references count="2">
          <reference field="7" count="1" selected="0">
            <x v="46"/>
          </reference>
          <reference field="24" count="1">
            <x v="4"/>
          </reference>
        </references>
      </pivotArea>
    </format>
    <format dxfId="380">
      <pivotArea dataOnly="0" labelOnly="1" outline="0" fieldPosition="0">
        <references count="2">
          <reference field="7" count="1" selected="0">
            <x v="47"/>
          </reference>
          <reference field="24" count="1">
            <x v="2"/>
          </reference>
        </references>
      </pivotArea>
    </format>
    <format dxfId="379">
      <pivotArea dataOnly="0" labelOnly="1" outline="0" fieldPosition="0">
        <references count="2">
          <reference field="7" count="1" selected="0">
            <x v="62"/>
          </reference>
          <reference field="24" count="1">
            <x v="4"/>
          </reference>
        </references>
      </pivotArea>
    </format>
    <format dxfId="378">
      <pivotArea dataOnly="0" labelOnly="1" outline="0" fieldPosition="0">
        <references count="2">
          <reference field="7" count="1" selected="0">
            <x v="68"/>
          </reference>
          <reference field="24" count="1">
            <x v="4"/>
          </reference>
        </references>
      </pivotArea>
    </format>
    <format dxfId="377">
      <pivotArea dataOnly="0" labelOnly="1" outline="0" fieldPosition="0">
        <references count="2">
          <reference field="7" count="1" selected="0">
            <x v="73"/>
          </reference>
          <reference field="24" count="1">
            <x v="8"/>
          </reference>
        </references>
      </pivotArea>
    </format>
    <format dxfId="376">
      <pivotArea dataOnly="0" labelOnly="1" outline="0" fieldPosition="0">
        <references count="2">
          <reference field="7" count="1" selected="0">
            <x v="75"/>
          </reference>
          <reference field="24" count="1">
            <x v="4"/>
          </reference>
        </references>
      </pivotArea>
    </format>
    <format dxfId="375">
      <pivotArea dataOnly="0" labelOnly="1" outline="0" fieldPosition="0">
        <references count="2">
          <reference field="7" count="1" selected="0">
            <x v="76"/>
          </reference>
          <reference field="24" count="1">
            <x v="4"/>
          </reference>
        </references>
      </pivotArea>
    </format>
    <format dxfId="374">
      <pivotArea dataOnly="0" labelOnly="1" outline="0" fieldPosition="0">
        <references count="2">
          <reference field="7" count="1" selected="0">
            <x v="77"/>
          </reference>
          <reference field="24" count="1">
            <x v="4"/>
          </reference>
        </references>
      </pivotArea>
    </format>
    <format dxfId="373">
      <pivotArea dataOnly="0" labelOnly="1" outline="0" fieldPosition="0">
        <references count="2">
          <reference field="7" count="1" selected="0">
            <x v="78"/>
          </reference>
          <reference field="24" count="1">
            <x v="4"/>
          </reference>
        </references>
      </pivotArea>
    </format>
    <format dxfId="372">
      <pivotArea dataOnly="0" labelOnly="1" outline="0" fieldPosition="0">
        <references count="2">
          <reference field="7" count="1" selected="0">
            <x v="79"/>
          </reference>
          <reference field="24" count="1">
            <x v="4"/>
          </reference>
        </references>
      </pivotArea>
    </format>
    <format dxfId="371">
      <pivotArea dataOnly="0" labelOnly="1" outline="0" fieldPosition="0">
        <references count="2">
          <reference field="7" count="1" selected="0">
            <x v="80"/>
          </reference>
          <reference field="24" count="1">
            <x v="4"/>
          </reference>
        </references>
      </pivotArea>
    </format>
    <format dxfId="370">
      <pivotArea dataOnly="0" labelOnly="1" outline="0" fieldPosition="0">
        <references count="2">
          <reference field="7" count="1" selected="0">
            <x v="81"/>
          </reference>
          <reference field="24" count="1">
            <x v="0"/>
          </reference>
        </references>
      </pivotArea>
    </format>
    <format dxfId="369">
      <pivotArea dataOnly="0" labelOnly="1" outline="0" fieldPosition="0">
        <references count="2">
          <reference field="7" count="1" selected="0">
            <x v="82"/>
          </reference>
          <reference field="24" count="1">
            <x v="8"/>
          </reference>
        </references>
      </pivotArea>
    </format>
    <format dxfId="368">
      <pivotArea dataOnly="0" labelOnly="1" outline="0" fieldPosition="0">
        <references count="2">
          <reference field="7" count="1" selected="0">
            <x v="83"/>
          </reference>
          <reference field="24" count="1">
            <x v="4"/>
          </reference>
        </references>
      </pivotArea>
    </format>
    <format dxfId="367">
      <pivotArea dataOnly="0" labelOnly="1" outline="0" fieldPosition="0">
        <references count="2">
          <reference field="7" count="1" selected="0">
            <x v="84"/>
          </reference>
          <reference field="24" count="1">
            <x v="1"/>
          </reference>
        </references>
      </pivotArea>
    </format>
    <format dxfId="366">
      <pivotArea dataOnly="0" labelOnly="1" outline="0" fieldPosition="0">
        <references count="2">
          <reference field="7" count="1" selected="0">
            <x v="85"/>
          </reference>
          <reference field="24" count="1">
            <x v="4"/>
          </reference>
        </references>
      </pivotArea>
    </format>
    <format dxfId="365">
      <pivotArea dataOnly="0" labelOnly="1" outline="0" fieldPosition="0">
        <references count="2">
          <reference field="7" count="1" selected="0">
            <x v="86"/>
          </reference>
          <reference field="24" count="1">
            <x v="4"/>
          </reference>
        </references>
      </pivotArea>
    </format>
    <format dxfId="364">
      <pivotArea dataOnly="0" labelOnly="1" outline="0" fieldPosition="0">
        <references count="2">
          <reference field="7" count="1" selected="0">
            <x v="87"/>
          </reference>
          <reference field="24" count="1">
            <x v="8"/>
          </reference>
        </references>
      </pivotArea>
    </format>
    <format dxfId="363">
      <pivotArea dataOnly="0" labelOnly="1" outline="0" fieldPosition="0">
        <references count="2">
          <reference field="7" count="1" selected="0">
            <x v="88"/>
          </reference>
          <reference field="24" count="1">
            <x v="7"/>
          </reference>
        </references>
      </pivotArea>
    </format>
    <format dxfId="362">
      <pivotArea dataOnly="0" labelOnly="1" outline="0" fieldPosition="0">
        <references count="2">
          <reference field="7" count="1" selected="0">
            <x v="89"/>
          </reference>
          <reference field="24" count="1">
            <x v="7"/>
          </reference>
        </references>
      </pivotArea>
    </format>
    <format dxfId="361">
      <pivotArea dataOnly="0" labelOnly="1" outline="0" fieldPosition="0">
        <references count="2">
          <reference field="7" count="1" selected="0">
            <x v="90"/>
          </reference>
          <reference field="24" count="1">
            <x v="8"/>
          </reference>
        </references>
      </pivotArea>
    </format>
    <format dxfId="360">
      <pivotArea dataOnly="0" labelOnly="1" outline="0" fieldPosition="0">
        <references count="2">
          <reference field="7" count="1" selected="0">
            <x v="91"/>
          </reference>
          <reference field="24" count="1">
            <x v="2"/>
          </reference>
        </references>
      </pivotArea>
    </format>
    <format dxfId="359">
      <pivotArea dataOnly="0" labelOnly="1" outline="0" fieldPosition="0">
        <references count="2">
          <reference field="7" count="1" selected="0">
            <x v="92"/>
          </reference>
          <reference field="24" count="1">
            <x v="7"/>
          </reference>
        </references>
      </pivotArea>
    </format>
    <format dxfId="358">
      <pivotArea dataOnly="0" labelOnly="1" outline="0" fieldPosition="0">
        <references count="2">
          <reference field="7" count="1" selected="0">
            <x v="93"/>
          </reference>
          <reference field="24" count="1">
            <x v="7"/>
          </reference>
        </references>
      </pivotArea>
    </format>
    <format dxfId="357">
      <pivotArea dataOnly="0" labelOnly="1" outline="0" fieldPosition="0">
        <references count="2">
          <reference field="7" count="1" selected="0">
            <x v="94"/>
          </reference>
          <reference field="24" count="1">
            <x v="8"/>
          </reference>
        </references>
      </pivotArea>
    </format>
    <format dxfId="356">
      <pivotArea dataOnly="0" labelOnly="1" outline="0" fieldPosition="0">
        <references count="2">
          <reference field="7" count="1" selected="0">
            <x v="95"/>
          </reference>
          <reference field="24" count="1">
            <x v="0"/>
          </reference>
        </references>
      </pivotArea>
    </format>
    <format dxfId="355">
      <pivotArea dataOnly="0" labelOnly="1" outline="0" fieldPosition="0">
        <references count="2">
          <reference field="7" count="1" selected="0">
            <x v="96"/>
          </reference>
          <reference field="24" count="1">
            <x v="4"/>
          </reference>
        </references>
      </pivotArea>
    </format>
    <format dxfId="354">
      <pivotArea dataOnly="0" labelOnly="1" outline="0" fieldPosition="0">
        <references count="2">
          <reference field="7" count="1" selected="0">
            <x v="97"/>
          </reference>
          <reference field="24" count="1">
            <x v="4"/>
          </reference>
        </references>
      </pivotArea>
    </format>
    <format dxfId="353">
      <pivotArea dataOnly="0" labelOnly="1" outline="0" fieldPosition="0">
        <references count="2">
          <reference field="7" count="1" selected="0">
            <x v="98"/>
          </reference>
          <reference field="24" count="1">
            <x v="4"/>
          </reference>
        </references>
      </pivotArea>
    </format>
    <format dxfId="352">
      <pivotArea dataOnly="0" labelOnly="1" outline="0" fieldPosition="0">
        <references count="2">
          <reference field="7" count="1" selected="0">
            <x v="99"/>
          </reference>
          <reference field="24" count="1">
            <x v="4"/>
          </reference>
        </references>
      </pivotArea>
    </format>
    <format dxfId="351">
      <pivotArea dataOnly="0" labelOnly="1" outline="0" fieldPosition="0">
        <references count="2">
          <reference field="7" count="1" selected="0">
            <x v="100"/>
          </reference>
          <reference field="24" count="1">
            <x v="8"/>
          </reference>
        </references>
      </pivotArea>
    </format>
    <format dxfId="350">
      <pivotArea dataOnly="0" labelOnly="1" outline="0" fieldPosition="0">
        <references count="2">
          <reference field="7" count="1" selected="0">
            <x v="101"/>
          </reference>
          <reference field="24" count="1">
            <x v="4"/>
          </reference>
        </references>
      </pivotArea>
    </format>
    <format dxfId="349">
      <pivotArea dataOnly="0" labelOnly="1" outline="0" fieldPosition="0">
        <references count="2">
          <reference field="7" count="1" selected="0">
            <x v="102"/>
          </reference>
          <reference field="24" count="1">
            <x v="4"/>
          </reference>
        </references>
      </pivotArea>
    </format>
    <format dxfId="348">
      <pivotArea dataOnly="0" labelOnly="1" outline="0" fieldPosition="0">
        <references count="2">
          <reference field="7" count="1" selected="0">
            <x v="103"/>
          </reference>
          <reference field="24" count="1">
            <x v="4"/>
          </reference>
        </references>
      </pivotArea>
    </format>
    <format dxfId="347">
      <pivotArea dataOnly="0" labelOnly="1" outline="0" fieldPosition="0">
        <references count="2">
          <reference field="7" count="1" selected="0">
            <x v="104"/>
          </reference>
          <reference field="24" count="1">
            <x v="0"/>
          </reference>
        </references>
      </pivotArea>
    </format>
    <format dxfId="346">
      <pivotArea dataOnly="0" labelOnly="1" outline="0" fieldPosition="0">
        <references count="2">
          <reference field="7" count="1" selected="0">
            <x v="105"/>
          </reference>
          <reference field="24" count="1">
            <x v="0"/>
          </reference>
        </references>
      </pivotArea>
    </format>
    <format dxfId="345">
      <pivotArea dataOnly="0" labelOnly="1" outline="0" fieldPosition="0">
        <references count="2">
          <reference field="7" count="1" selected="0">
            <x v="106"/>
          </reference>
          <reference field="24" count="1">
            <x v="2"/>
          </reference>
        </references>
      </pivotArea>
    </format>
    <format dxfId="344">
      <pivotArea dataOnly="0" labelOnly="1" outline="0" fieldPosition="0">
        <references count="2">
          <reference field="7" count="1" selected="0">
            <x v="107"/>
          </reference>
          <reference field="24" count="1">
            <x v="4"/>
          </reference>
        </references>
      </pivotArea>
    </format>
    <format dxfId="343">
      <pivotArea dataOnly="0" labelOnly="1" outline="0" fieldPosition="0">
        <references count="2">
          <reference field="7" count="1" selected="0">
            <x v="108"/>
          </reference>
          <reference field="24" count="1">
            <x v="4"/>
          </reference>
        </references>
      </pivotArea>
    </format>
    <format dxfId="342">
      <pivotArea dataOnly="0" labelOnly="1" outline="0" fieldPosition="0">
        <references count="2">
          <reference field="7" count="1" selected="0">
            <x v="109"/>
          </reference>
          <reference field="24" count="1">
            <x v="2"/>
          </reference>
        </references>
      </pivotArea>
    </format>
    <format dxfId="341">
      <pivotArea dataOnly="0" labelOnly="1" outline="0" fieldPosition="0">
        <references count="2">
          <reference field="7" count="1" selected="0">
            <x v="110"/>
          </reference>
          <reference field="24" count="1">
            <x v="4"/>
          </reference>
        </references>
      </pivotArea>
    </format>
    <format dxfId="340">
      <pivotArea dataOnly="0" labelOnly="1" outline="0" fieldPosition="0">
        <references count="2">
          <reference field="7" count="1" selected="0">
            <x v="111"/>
          </reference>
          <reference field="24" count="1">
            <x v="4"/>
          </reference>
        </references>
      </pivotArea>
    </format>
    <format dxfId="339">
      <pivotArea dataOnly="0" labelOnly="1" outline="0" fieldPosition="0">
        <references count="2">
          <reference field="7" count="1" selected="0">
            <x v="112"/>
          </reference>
          <reference field="24" count="1">
            <x v="2"/>
          </reference>
        </references>
      </pivotArea>
    </format>
    <format dxfId="338">
      <pivotArea dataOnly="0" labelOnly="1" outline="0" fieldPosition="0">
        <references count="2">
          <reference field="7" count="1" selected="0">
            <x v="113"/>
          </reference>
          <reference field="24" count="1">
            <x v="4"/>
          </reference>
        </references>
      </pivotArea>
    </format>
    <format dxfId="337">
      <pivotArea dataOnly="0" labelOnly="1" outline="0" fieldPosition="0">
        <references count="2">
          <reference field="7" count="1" selected="0">
            <x v="114"/>
          </reference>
          <reference field="24" count="1">
            <x v="0"/>
          </reference>
        </references>
      </pivotArea>
    </format>
    <format dxfId="336">
      <pivotArea dataOnly="0" labelOnly="1" outline="0" fieldPosition="0">
        <references count="2">
          <reference field="7" count="1" selected="0">
            <x v="115"/>
          </reference>
          <reference field="24" count="1">
            <x v="8"/>
          </reference>
        </references>
      </pivotArea>
    </format>
    <format dxfId="335">
      <pivotArea dataOnly="0" labelOnly="1" outline="0" fieldPosition="0">
        <references count="2">
          <reference field="7" count="1" selected="0">
            <x v="116"/>
          </reference>
          <reference field="24" count="1">
            <x v="1"/>
          </reference>
        </references>
      </pivotArea>
    </format>
    <format dxfId="334">
      <pivotArea dataOnly="0" labelOnly="1" outline="0" fieldPosition="0">
        <references count="2">
          <reference field="7" count="1" selected="0">
            <x v="117"/>
          </reference>
          <reference field="24" count="1">
            <x v="4"/>
          </reference>
        </references>
      </pivotArea>
    </format>
    <format dxfId="333">
      <pivotArea dataOnly="0" labelOnly="1" outline="0" fieldPosition="0">
        <references count="2">
          <reference field="7" count="1" selected="0">
            <x v="118"/>
          </reference>
          <reference field="24" count="1">
            <x v="4"/>
          </reference>
        </references>
      </pivotArea>
    </format>
    <format dxfId="332">
      <pivotArea dataOnly="0" labelOnly="1" outline="0" fieldPosition="0">
        <references count="2">
          <reference field="7" count="1" selected="0">
            <x v="119"/>
          </reference>
          <reference field="24" count="1">
            <x v="4"/>
          </reference>
        </references>
      </pivotArea>
    </format>
    <format dxfId="331">
      <pivotArea dataOnly="0" labelOnly="1" outline="0" fieldPosition="0">
        <references count="2">
          <reference field="7" count="1" selected="0">
            <x v="120"/>
          </reference>
          <reference field="24" count="1">
            <x v="7"/>
          </reference>
        </references>
      </pivotArea>
    </format>
    <format dxfId="330">
      <pivotArea dataOnly="0" labelOnly="1" outline="0" fieldPosition="0">
        <references count="2">
          <reference field="7" count="1" selected="0">
            <x v="121"/>
          </reference>
          <reference field="24" count="1">
            <x v="4"/>
          </reference>
        </references>
      </pivotArea>
    </format>
    <format dxfId="329">
      <pivotArea dataOnly="0" labelOnly="1" outline="0" fieldPosition="0">
        <references count="2">
          <reference field="7" count="1" selected="0">
            <x v="122"/>
          </reference>
          <reference field="24" count="1">
            <x v="4"/>
          </reference>
        </references>
      </pivotArea>
    </format>
    <format dxfId="328">
      <pivotArea dataOnly="0" labelOnly="1" outline="0" fieldPosition="0">
        <references count="2">
          <reference field="7" count="1" selected="0">
            <x v="123"/>
          </reference>
          <reference field="24" count="1">
            <x v="1"/>
          </reference>
        </references>
      </pivotArea>
    </format>
    <format dxfId="327">
      <pivotArea dataOnly="0" labelOnly="1" outline="0" fieldPosition="0">
        <references count="2">
          <reference field="7" count="1" selected="0">
            <x v="124"/>
          </reference>
          <reference field="24" count="1">
            <x v="4"/>
          </reference>
        </references>
      </pivotArea>
    </format>
    <format dxfId="326">
      <pivotArea dataOnly="0" labelOnly="1" outline="0" fieldPosition="0">
        <references count="2">
          <reference field="7" count="1" selected="0">
            <x v="125"/>
          </reference>
          <reference field="24" count="1">
            <x v="4"/>
          </reference>
        </references>
      </pivotArea>
    </format>
    <format dxfId="325">
      <pivotArea dataOnly="0" labelOnly="1" outline="0" fieldPosition="0">
        <references count="2">
          <reference field="7" count="1" selected="0">
            <x v="126"/>
          </reference>
          <reference field="24" count="1">
            <x v="1"/>
          </reference>
        </references>
      </pivotArea>
    </format>
    <format dxfId="324">
      <pivotArea dataOnly="0" labelOnly="1" outline="0" fieldPosition="0">
        <references count="2">
          <reference field="7" count="1" selected="0">
            <x v="127"/>
          </reference>
          <reference field="24" count="1">
            <x v="4"/>
          </reference>
        </references>
      </pivotArea>
    </format>
    <format dxfId="323">
      <pivotArea dataOnly="0" labelOnly="1" outline="0" fieldPosition="0">
        <references count="2">
          <reference field="7" count="1" selected="0">
            <x v="128"/>
          </reference>
          <reference field="24" count="1">
            <x v="4"/>
          </reference>
        </references>
      </pivotArea>
    </format>
    <format dxfId="322">
      <pivotArea dataOnly="0" labelOnly="1" outline="0" fieldPosition="0">
        <references count="2">
          <reference field="7" count="1" selected="0">
            <x v="129"/>
          </reference>
          <reference field="24" count="1">
            <x v="1"/>
          </reference>
        </references>
      </pivotArea>
    </format>
    <format dxfId="321">
      <pivotArea dataOnly="0" labelOnly="1" outline="0" fieldPosition="0">
        <references count="2">
          <reference field="7" count="1" selected="0">
            <x v="130"/>
          </reference>
          <reference field="24" count="1">
            <x v="1"/>
          </reference>
        </references>
      </pivotArea>
    </format>
    <format dxfId="320">
      <pivotArea dataOnly="0" labelOnly="1" outline="0" fieldPosition="0">
        <references count="2">
          <reference field="7" count="1" selected="0">
            <x v="131"/>
          </reference>
          <reference field="24" count="1">
            <x v="4"/>
          </reference>
        </references>
      </pivotArea>
    </format>
    <format dxfId="319">
      <pivotArea dataOnly="0" labelOnly="1" outline="0" fieldPosition="0">
        <references count="2">
          <reference field="7" count="1" selected="0">
            <x v="132"/>
          </reference>
          <reference field="24" count="1">
            <x v="4"/>
          </reference>
        </references>
      </pivotArea>
    </format>
    <format dxfId="318">
      <pivotArea dataOnly="0" labelOnly="1" outline="0" fieldPosition="0">
        <references count="2">
          <reference field="7" count="1" selected="0">
            <x v="133"/>
          </reference>
          <reference field="24" count="1">
            <x v="4"/>
          </reference>
        </references>
      </pivotArea>
    </format>
    <format dxfId="317">
      <pivotArea dataOnly="0" labelOnly="1" outline="0" fieldPosition="0">
        <references count="2">
          <reference field="7" count="1" selected="0">
            <x v="2"/>
          </reference>
          <reference field="24" count="1">
            <x v="1"/>
          </reference>
        </references>
      </pivotArea>
    </format>
    <format dxfId="316">
      <pivotArea dataOnly="0" labelOnly="1" outline="0" fieldPosition="0">
        <references count="2">
          <reference field="7" count="1" selected="0">
            <x v="16"/>
          </reference>
          <reference field="24" count="1">
            <x v="0"/>
          </reference>
        </references>
      </pivotArea>
    </format>
    <format dxfId="315">
      <pivotArea dataOnly="0" labelOnly="1" outline="0" fieldPosition="0">
        <references count="2">
          <reference field="7" count="1" selected="0">
            <x v="20"/>
          </reference>
          <reference field="24" count="1">
            <x v="1"/>
          </reference>
        </references>
      </pivotArea>
    </format>
    <format dxfId="314">
      <pivotArea dataOnly="0" labelOnly="1" outline="0" fieldPosition="0">
        <references count="2">
          <reference field="7" count="1" selected="0">
            <x v="27"/>
          </reference>
          <reference field="24" count="1">
            <x v="4"/>
          </reference>
        </references>
      </pivotArea>
    </format>
    <format dxfId="313">
      <pivotArea dataOnly="0" labelOnly="1" outline="0" fieldPosition="0">
        <references count="2">
          <reference field="7" count="1" selected="0">
            <x v="30"/>
          </reference>
          <reference field="24" count="1">
            <x v="4"/>
          </reference>
        </references>
      </pivotArea>
    </format>
    <format dxfId="312">
      <pivotArea dataOnly="0" labelOnly="1" outline="0" fieldPosition="0">
        <references count="2">
          <reference field="7" count="1" selected="0">
            <x v="36"/>
          </reference>
          <reference field="24" count="1">
            <x v="1"/>
          </reference>
        </references>
      </pivotArea>
    </format>
    <format dxfId="311">
      <pivotArea dataOnly="0" labelOnly="1" outline="0" fieldPosition="0">
        <references count="2">
          <reference field="7" count="1" selected="0">
            <x v="43"/>
          </reference>
          <reference field="24" count="1">
            <x v="1"/>
          </reference>
        </references>
      </pivotArea>
    </format>
    <format dxfId="310">
      <pivotArea dataOnly="0" labelOnly="1" outline="0" fieldPosition="0">
        <references count="2">
          <reference field="7" count="1" selected="0">
            <x v="44"/>
          </reference>
          <reference field="24" count="1">
            <x v="1"/>
          </reference>
        </references>
      </pivotArea>
    </format>
    <format dxfId="309">
      <pivotArea dataOnly="0" labelOnly="1" outline="0" fieldPosition="0">
        <references count="2">
          <reference field="7" count="1" selected="0">
            <x v="46"/>
          </reference>
          <reference field="24" count="1">
            <x v="4"/>
          </reference>
        </references>
      </pivotArea>
    </format>
    <format dxfId="308">
      <pivotArea dataOnly="0" labelOnly="1" outline="0" fieldPosition="0">
        <references count="2">
          <reference field="7" count="1" selected="0">
            <x v="47"/>
          </reference>
          <reference field="24" count="1">
            <x v="2"/>
          </reference>
        </references>
      </pivotArea>
    </format>
    <format dxfId="307">
      <pivotArea dataOnly="0" labelOnly="1" outline="0" fieldPosition="0">
        <references count="2">
          <reference field="7" count="1" selected="0">
            <x v="62"/>
          </reference>
          <reference field="24" count="1">
            <x v="4"/>
          </reference>
        </references>
      </pivotArea>
    </format>
    <format dxfId="306">
      <pivotArea dataOnly="0" labelOnly="1" outline="0" fieldPosition="0">
        <references count="2">
          <reference field="7" count="1" selected="0">
            <x v="68"/>
          </reference>
          <reference field="24" count="1">
            <x v="4"/>
          </reference>
        </references>
      </pivotArea>
    </format>
    <format dxfId="305">
      <pivotArea dataOnly="0" labelOnly="1" outline="0" fieldPosition="0">
        <references count="2">
          <reference field="7" count="1" selected="0">
            <x v="73"/>
          </reference>
          <reference field="24" count="1">
            <x v="8"/>
          </reference>
        </references>
      </pivotArea>
    </format>
    <format dxfId="304">
      <pivotArea dataOnly="0" labelOnly="1" outline="0" fieldPosition="0">
        <references count="2">
          <reference field="7" count="1" selected="0">
            <x v="75"/>
          </reference>
          <reference field="24" count="1">
            <x v="4"/>
          </reference>
        </references>
      </pivotArea>
    </format>
    <format dxfId="303">
      <pivotArea dataOnly="0" labelOnly="1" outline="0" fieldPosition="0">
        <references count="2">
          <reference field="7" count="1" selected="0">
            <x v="76"/>
          </reference>
          <reference field="24" count="1">
            <x v="4"/>
          </reference>
        </references>
      </pivotArea>
    </format>
    <format dxfId="302">
      <pivotArea dataOnly="0" labelOnly="1" outline="0" fieldPosition="0">
        <references count="2">
          <reference field="7" count="1" selected="0">
            <x v="77"/>
          </reference>
          <reference field="24" count="1">
            <x v="4"/>
          </reference>
        </references>
      </pivotArea>
    </format>
    <format dxfId="301">
      <pivotArea dataOnly="0" labelOnly="1" outline="0" fieldPosition="0">
        <references count="2">
          <reference field="7" count="1" selected="0">
            <x v="78"/>
          </reference>
          <reference field="24" count="1">
            <x v="4"/>
          </reference>
        </references>
      </pivotArea>
    </format>
    <format dxfId="300">
      <pivotArea dataOnly="0" labelOnly="1" outline="0" fieldPosition="0">
        <references count="2">
          <reference field="7" count="1" selected="0">
            <x v="79"/>
          </reference>
          <reference field="24" count="1">
            <x v="4"/>
          </reference>
        </references>
      </pivotArea>
    </format>
    <format dxfId="299">
      <pivotArea dataOnly="0" labelOnly="1" outline="0" fieldPosition="0">
        <references count="2">
          <reference field="7" count="1" selected="0">
            <x v="80"/>
          </reference>
          <reference field="24" count="1">
            <x v="4"/>
          </reference>
        </references>
      </pivotArea>
    </format>
    <format dxfId="298">
      <pivotArea dataOnly="0" labelOnly="1" outline="0" fieldPosition="0">
        <references count="2">
          <reference field="7" count="1" selected="0">
            <x v="81"/>
          </reference>
          <reference field="24" count="1">
            <x v="0"/>
          </reference>
        </references>
      </pivotArea>
    </format>
    <format dxfId="297">
      <pivotArea dataOnly="0" labelOnly="1" outline="0" fieldPosition="0">
        <references count="2">
          <reference field="7" count="1" selected="0">
            <x v="82"/>
          </reference>
          <reference field="24" count="1">
            <x v="8"/>
          </reference>
        </references>
      </pivotArea>
    </format>
    <format dxfId="296">
      <pivotArea dataOnly="0" labelOnly="1" outline="0" fieldPosition="0">
        <references count="2">
          <reference field="7" count="1" selected="0">
            <x v="83"/>
          </reference>
          <reference field="24" count="1">
            <x v="4"/>
          </reference>
        </references>
      </pivotArea>
    </format>
    <format dxfId="295">
      <pivotArea dataOnly="0" labelOnly="1" outline="0" fieldPosition="0">
        <references count="2">
          <reference field="7" count="1" selected="0">
            <x v="84"/>
          </reference>
          <reference field="24" count="1">
            <x v="1"/>
          </reference>
        </references>
      </pivotArea>
    </format>
    <format dxfId="294">
      <pivotArea dataOnly="0" labelOnly="1" outline="0" fieldPosition="0">
        <references count="2">
          <reference field="7" count="1" selected="0">
            <x v="85"/>
          </reference>
          <reference field="24" count="1">
            <x v="4"/>
          </reference>
        </references>
      </pivotArea>
    </format>
    <format dxfId="293">
      <pivotArea dataOnly="0" labelOnly="1" outline="0" fieldPosition="0">
        <references count="2">
          <reference field="7" count="1" selected="0">
            <x v="86"/>
          </reference>
          <reference field="24" count="1">
            <x v="4"/>
          </reference>
        </references>
      </pivotArea>
    </format>
    <format dxfId="292">
      <pivotArea dataOnly="0" labelOnly="1" outline="0" fieldPosition="0">
        <references count="2">
          <reference field="7" count="1" selected="0">
            <x v="87"/>
          </reference>
          <reference field="24" count="1">
            <x v="8"/>
          </reference>
        </references>
      </pivotArea>
    </format>
    <format dxfId="291">
      <pivotArea dataOnly="0" labelOnly="1" outline="0" fieldPosition="0">
        <references count="2">
          <reference field="7" count="1" selected="0">
            <x v="88"/>
          </reference>
          <reference field="24" count="1">
            <x v="7"/>
          </reference>
        </references>
      </pivotArea>
    </format>
    <format dxfId="290">
      <pivotArea dataOnly="0" labelOnly="1" outline="0" fieldPosition="0">
        <references count="2">
          <reference field="7" count="1" selected="0">
            <x v="89"/>
          </reference>
          <reference field="24" count="1">
            <x v="7"/>
          </reference>
        </references>
      </pivotArea>
    </format>
    <format dxfId="289">
      <pivotArea dataOnly="0" labelOnly="1" outline="0" fieldPosition="0">
        <references count="2">
          <reference field="7" count="1" selected="0">
            <x v="90"/>
          </reference>
          <reference field="24" count="1">
            <x v="8"/>
          </reference>
        </references>
      </pivotArea>
    </format>
    <format dxfId="288">
      <pivotArea dataOnly="0" labelOnly="1" outline="0" fieldPosition="0">
        <references count="2">
          <reference field="7" count="1" selected="0">
            <x v="91"/>
          </reference>
          <reference field="24" count="1">
            <x v="2"/>
          </reference>
        </references>
      </pivotArea>
    </format>
    <format dxfId="287">
      <pivotArea dataOnly="0" labelOnly="1" outline="0" fieldPosition="0">
        <references count="2">
          <reference field="7" count="1" selected="0">
            <x v="92"/>
          </reference>
          <reference field="24" count="1">
            <x v="7"/>
          </reference>
        </references>
      </pivotArea>
    </format>
    <format dxfId="286">
      <pivotArea dataOnly="0" labelOnly="1" outline="0" fieldPosition="0">
        <references count="2">
          <reference field="7" count="1" selected="0">
            <x v="93"/>
          </reference>
          <reference field="24" count="1">
            <x v="7"/>
          </reference>
        </references>
      </pivotArea>
    </format>
    <format dxfId="285">
      <pivotArea dataOnly="0" labelOnly="1" outline="0" fieldPosition="0">
        <references count="2">
          <reference field="7" count="1" selected="0">
            <x v="94"/>
          </reference>
          <reference field="24" count="1">
            <x v="8"/>
          </reference>
        </references>
      </pivotArea>
    </format>
    <format dxfId="284">
      <pivotArea dataOnly="0" labelOnly="1" outline="0" fieldPosition="0">
        <references count="2">
          <reference field="7" count="1" selected="0">
            <x v="95"/>
          </reference>
          <reference field="24" count="1">
            <x v="0"/>
          </reference>
        </references>
      </pivotArea>
    </format>
    <format dxfId="283">
      <pivotArea dataOnly="0" labelOnly="1" outline="0" fieldPosition="0">
        <references count="2">
          <reference field="7" count="1" selected="0">
            <x v="96"/>
          </reference>
          <reference field="24" count="1">
            <x v="4"/>
          </reference>
        </references>
      </pivotArea>
    </format>
    <format dxfId="282">
      <pivotArea dataOnly="0" labelOnly="1" outline="0" fieldPosition="0">
        <references count="2">
          <reference field="7" count="1" selected="0">
            <x v="97"/>
          </reference>
          <reference field="24" count="1">
            <x v="4"/>
          </reference>
        </references>
      </pivotArea>
    </format>
    <format dxfId="281">
      <pivotArea dataOnly="0" labelOnly="1" outline="0" fieldPosition="0">
        <references count="2">
          <reference field="7" count="1" selected="0">
            <x v="98"/>
          </reference>
          <reference field="24" count="1">
            <x v="4"/>
          </reference>
        </references>
      </pivotArea>
    </format>
    <format dxfId="280">
      <pivotArea dataOnly="0" labelOnly="1" outline="0" fieldPosition="0">
        <references count="2">
          <reference field="7" count="1" selected="0">
            <x v="99"/>
          </reference>
          <reference field="24" count="1">
            <x v="4"/>
          </reference>
        </references>
      </pivotArea>
    </format>
    <format dxfId="279">
      <pivotArea dataOnly="0" labelOnly="1" outline="0" fieldPosition="0">
        <references count="2">
          <reference field="7" count="1" selected="0">
            <x v="100"/>
          </reference>
          <reference field="24" count="1">
            <x v="8"/>
          </reference>
        </references>
      </pivotArea>
    </format>
    <format dxfId="278">
      <pivotArea dataOnly="0" labelOnly="1" outline="0" fieldPosition="0">
        <references count="2">
          <reference field="7" count="1" selected="0">
            <x v="101"/>
          </reference>
          <reference field="24" count="1">
            <x v="4"/>
          </reference>
        </references>
      </pivotArea>
    </format>
    <format dxfId="277">
      <pivotArea dataOnly="0" labelOnly="1" outline="0" fieldPosition="0">
        <references count="2">
          <reference field="7" count="1" selected="0">
            <x v="102"/>
          </reference>
          <reference field="24" count="1">
            <x v="4"/>
          </reference>
        </references>
      </pivotArea>
    </format>
    <format dxfId="276">
      <pivotArea dataOnly="0" labelOnly="1" outline="0" fieldPosition="0">
        <references count="2">
          <reference field="7" count="1" selected="0">
            <x v="103"/>
          </reference>
          <reference field="24" count="1">
            <x v="4"/>
          </reference>
        </references>
      </pivotArea>
    </format>
    <format dxfId="275">
      <pivotArea dataOnly="0" labelOnly="1" outline="0" fieldPosition="0">
        <references count="2">
          <reference field="7" count="1" selected="0">
            <x v="104"/>
          </reference>
          <reference field="24" count="1">
            <x v="0"/>
          </reference>
        </references>
      </pivotArea>
    </format>
    <format dxfId="274">
      <pivotArea dataOnly="0" labelOnly="1" outline="0" fieldPosition="0">
        <references count="2">
          <reference field="7" count="1" selected="0">
            <x v="105"/>
          </reference>
          <reference field="24" count="1">
            <x v="0"/>
          </reference>
        </references>
      </pivotArea>
    </format>
    <format dxfId="273">
      <pivotArea dataOnly="0" labelOnly="1" outline="0" fieldPosition="0">
        <references count="2">
          <reference field="7" count="1" selected="0">
            <x v="106"/>
          </reference>
          <reference field="24" count="1">
            <x v="2"/>
          </reference>
        </references>
      </pivotArea>
    </format>
    <format dxfId="272">
      <pivotArea dataOnly="0" labelOnly="1" outline="0" fieldPosition="0">
        <references count="2">
          <reference field="7" count="1" selected="0">
            <x v="107"/>
          </reference>
          <reference field="24" count="1">
            <x v="4"/>
          </reference>
        </references>
      </pivotArea>
    </format>
    <format dxfId="271">
      <pivotArea dataOnly="0" labelOnly="1" outline="0" fieldPosition="0">
        <references count="2">
          <reference field="7" count="1" selected="0">
            <x v="108"/>
          </reference>
          <reference field="24" count="1">
            <x v="4"/>
          </reference>
        </references>
      </pivotArea>
    </format>
    <format dxfId="270">
      <pivotArea dataOnly="0" labelOnly="1" outline="0" fieldPosition="0">
        <references count="2">
          <reference field="7" count="1" selected="0">
            <x v="109"/>
          </reference>
          <reference field="24" count="1">
            <x v="2"/>
          </reference>
        </references>
      </pivotArea>
    </format>
    <format dxfId="269">
      <pivotArea dataOnly="0" labelOnly="1" outline="0" fieldPosition="0">
        <references count="2">
          <reference field="7" count="1" selected="0">
            <x v="110"/>
          </reference>
          <reference field="24" count="1">
            <x v="4"/>
          </reference>
        </references>
      </pivotArea>
    </format>
    <format dxfId="268">
      <pivotArea dataOnly="0" labelOnly="1" outline="0" fieldPosition="0">
        <references count="2">
          <reference field="7" count="1" selected="0">
            <x v="111"/>
          </reference>
          <reference field="24" count="1">
            <x v="4"/>
          </reference>
        </references>
      </pivotArea>
    </format>
    <format dxfId="267">
      <pivotArea dataOnly="0" labelOnly="1" outline="0" fieldPosition="0">
        <references count="2">
          <reference field="7" count="1" selected="0">
            <x v="112"/>
          </reference>
          <reference field="24" count="1">
            <x v="2"/>
          </reference>
        </references>
      </pivotArea>
    </format>
    <format dxfId="266">
      <pivotArea dataOnly="0" labelOnly="1" outline="0" fieldPosition="0">
        <references count="2">
          <reference field="7" count="1" selected="0">
            <x v="113"/>
          </reference>
          <reference field="24" count="1">
            <x v="4"/>
          </reference>
        </references>
      </pivotArea>
    </format>
    <format dxfId="265">
      <pivotArea dataOnly="0" labelOnly="1" outline="0" fieldPosition="0">
        <references count="2">
          <reference field="7" count="1" selected="0">
            <x v="114"/>
          </reference>
          <reference field="24" count="1">
            <x v="0"/>
          </reference>
        </references>
      </pivotArea>
    </format>
    <format dxfId="264">
      <pivotArea dataOnly="0" labelOnly="1" outline="0" fieldPosition="0">
        <references count="2">
          <reference field="7" count="1" selected="0">
            <x v="115"/>
          </reference>
          <reference field="24" count="1">
            <x v="8"/>
          </reference>
        </references>
      </pivotArea>
    </format>
    <format dxfId="263">
      <pivotArea dataOnly="0" labelOnly="1" outline="0" fieldPosition="0">
        <references count="2">
          <reference field="7" count="1" selected="0">
            <x v="116"/>
          </reference>
          <reference field="24" count="1">
            <x v="1"/>
          </reference>
        </references>
      </pivotArea>
    </format>
    <format dxfId="262">
      <pivotArea dataOnly="0" labelOnly="1" outline="0" fieldPosition="0">
        <references count="2">
          <reference field="7" count="1" selected="0">
            <x v="117"/>
          </reference>
          <reference field="24" count="1">
            <x v="4"/>
          </reference>
        </references>
      </pivotArea>
    </format>
    <format dxfId="261">
      <pivotArea dataOnly="0" labelOnly="1" outline="0" fieldPosition="0">
        <references count="2">
          <reference field="7" count="1" selected="0">
            <x v="118"/>
          </reference>
          <reference field="24" count="1">
            <x v="4"/>
          </reference>
        </references>
      </pivotArea>
    </format>
    <format dxfId="260">
      <pivotArea dataOnly="0" labelOnly="1" outline="0" fieldPosition="0">
        <references count="2">
          <reference field="7" count="1" selected="0">
            <x v="119"/>
          </reference>
          <reference field="24" count="1">
            <x v="4"/>
          </reference>
        </references>
      </pivotArea>
    </format>
    <format dxfId="259">
      <pivotArea dataOnly="0" labelOnly="1" outline="0" fieldPosition="0">
        <references count="2">
          <reference field="7" count="1" selected="0">
            <x v="120"/>
          </reference>
          <reference field="24" count="1">
            <x v="7"/>
          </reference>
        </references>
      </pivotArea>
    </format>
    <format dxfId="258">
      <pivotArea dataOnly="0" labelOnly="1" outline="0" fieldPosition="0">
        <references count="2">
          <reference field="7" count="1" selected="0">
            <x v="121"/>
          </reference>
          <reference field="24" count="1">
            <x v="4"/>
          </reference>
        </references>
      </pivotArea>
    </format>
    <format dxfId="257">
      <pivotArea dataOnly="0" labelOnly="1" outline="0" fieldPosition="0">
        <references count="2">
          <reference field="7" count="1" selected="0">
            <x v="122"/>
          </reference>
          <reference field="24" count="1">
            <x v="4"/>
          </reference>
        </references>
      </pivotArea>
    </format>
    <format dxfId="256">
      <pivotArea dataOnly="0" labelOnly="1" outline="0" fieldPosition="0">
        <references count="2">
          <reference field="7" count="1" selected="0">
            <x v="123"/>
          </reference>
          <reference field="24" count="1">
            <x v="1"/>
          </reference>
        </references>
      </pivotArea>
    </format>
    <format dxfId="255">
      <pivotArea dataOnly="0" labelOnly="1" outline="0" fieldPosition="0">
        <references count="2">
          <reference field="7" count="1" selected="0">
            <x v="124"/>
          </reference>
          <reference field="24" count="1">
            <x v="4"/>
          </reference>
        </references>
      </pivotArea>
    </format>
    <format dxfId="254">
      <pivotArea dataOnly="0" labelOnly="1" outline="0" fieldPosition="0">
        <references count="2">
          <reference field="7" count="1" selected="0">
            <x v="125"/>
          </reference>
          <reference field="24" count="1">
            <x v="4"/>
          </reference>
        </references>
      </pivotArea>
    </format>
    <format dxfId="253">
      <pivotArea dataOnly="0" labelOnly="1" outline="0" fieldPosition="0">
        <references count="2">
          <reference field="7" count="1" selected="0">
            <x v="126"/>
          </reference>
          <reference field="24" count="1">
            <x v="1"/>
          </reference>
        </references>
      </pivotArea>
    </format>
    <format dxfId="252">
      <pivotArea dataOnly="0" labelOnly="1" outline="0" fieldPosition="0">
        <references count="2">
          <reference field="7" count="1" selected="0">
            <x v="127"/>
          </reference>
          <reference field="24" count="1">
            <x v="4"/>
          </reference>
        </references>
      </pivotArea>
    </format>
    <format dxfId="251">
      <pivotArea dataOnly="0" labelOnly="1" outline="0" fieldPosition="0">
        <references count="2">
          <reference field="7" count="1" selected="0">
            <x v="128"/>
          </reference>
          <reference field="24" count="1">
            <x v="4"/>
          </reference>
        </references>
      </pivotArea>
    </format>
    <format dxfId="250">
      <pivotArea dataOnly="0" labelOnly="1" outline="0" fieldPosition="0">
        <references count="2">
          <reference field="7" count="1" selected="0">
            <x v="129"/>
          </reference>
          <reference field="24" count="1">
            <x v="1"/>
          </reference>
        </references>
      </pivotArea>
    </format>
    <format dxfId="249">
      <pivotArea dataOnly="0" labelOnly="1" outline="0" fieldPosition="0">
        <references count="2">
          <reference field="7" count="1" selected="0">
            <x v="130"/>
          </reference>
          <reference field="24" count="1">
            <x v="1"/>
          </reference>
        </references>
      </pivotArea>
    </format>
    <format dxfId="248">
      <pivotArea dataOnly="0" labelOnly="1" outline="0" fieldPosition="0">
        <references count="2">
          <reference field="7" count="1" selected="0">
            <x v="131"/>
          </reference>
          <reference field="24" count="1">
            <x v="4"/>
          </reference>
        </references>
      </pivotArea>
    </format>
    <format dxfId="247">
      <pivotArea dataOnly="0" labelOnly="1" outline="0" fieldPosition="0">
        <references count="2">
          <reference field="7" count="1" selected="0">
            <x v="132"/>
          </reference>
          <reference field="24" count="1">
            <x v="4"/>
          </reference>
        </references>
      </pivotArea>
    </format>
    <format dxfId="246">
      <pivotArea dataOnly="0" labelOnly="1" outline="0" fieldPosition="0">
        <references count="2">
          <reference field="7" count="1" selected="0">
            <x v="133"/>
          </reference>
          <reference field="24" count="1">
            <x v="4"/>
          </reference>
        </references>
      </pivotArea>
    </format>
    <format dxfId="245">
      <pivotArea outline="0" fieldPosition="0">
        <references count="2">
          <reference field="7" count="1" selected="0">
            <x v="27"/>
          </reference>
          <reference field="24" count="1" selected="0">
            <x v="4"/>
          </reference>
        </references>
      </pivotArea>
    </format>
    <format dxfId="244">
      <pivotArea outline="0" fieldPosition="0">
        <references count="2">
          <reference field="7" count="1" selected="0">
            <x v="46"/>
          </reference>
          <reference field="24" count="1" selected="0">
            <x v="4"/>
          </reference>
        </references>
      </pivotArea>
    </format>
    <format dxfId="243">
      <pivotArea outline="0" fieldPosition="0">
        <references count="2">
          <reference field="7" count="1" selected="0">
            <x v="80"/>
          </reference>
          <reference field="24" count="1" selected="0">
            <x v="4"/>
          </reference>
        </references>
      </pivotArea>
    </format>
    <format dxfId="242">
      <pivotArea outline="0" fieldPosition="0">
        <references count="2">
          <reference field="7" count="1" selected="0">
            <x v="81"/>
          </reference>
          <reference field="24" count="1" selected="0">
            <x v="0"/>
          </reference>
        </references>
      </pivotArea>
    </format>
    <format dxfId="241">
      <pivotArea outline="0" fieldPosition="0">
        <references count="2">
          <reference field="7" count="1" selected="0">
            <x v="84"/>
          </reference>
          <reference field="24" count="1" selected="0">
            <x v="1"/>
          </reference>
        </references>
      </pivotArea>
    </format>
    <format dxfId="240">
      <pivotArea outline="0" fieldPosition="0">
        <references count="2">
          <reference field="7" count="32" selected="0">
            <x v="85"/>
            <x v="86"/>
            <x v="87"/>
            <x v="88"/>
            <x v="89"/>
            <x v="90"/>
            <x v="91"/>
            <x v="92"/>
            <x v="93"/>
            <x v="94"/>
            <x v="95"/>
            <x v="96"/>
            <x v="97"/>
            <x v="98"/>
            <x v="99"/>
            <x v="100"/>
            <x v="101"/>
            <x v="102"/>
            <x v="103"/>
            <x v="104"/>
            <x v="105"/>
            <x v="106"/>
            <x v="107"/>
            <x v="108"/>
            <x v="109"/>
            <x v="110"/>
            <x v="111"/>
            <x v="112"/>
            <x v="113"/>
            <x v="114"/>
            <x v="115"/>
            <x v="116"/>
          </reference>
          <reference field="24" count="0" selected="0"/>
        </references>
      </pivotArea>
    </format>
    <format dxfId="239">
      <pivotArea outline="0" fieldPosition="0">
        <references count="2">
          <reference field="7" count="3" selected="0">
            <x v="118"/>
            <x v="119"/>
            <x v="120"/>
          </reference>
          <reference field="24" count="2" selected="0">
            <x v="4"/>
            <x v="7"/>
          </reference>
        </references>
      </pivotArea>
    </format>
    <format dxfId="238">
      <pivotArea dataOnly="0" labelOnly="1" outline="0" fieldPosition="0">
        <references count="1">
          <reference field="7" count="1">
            <x v="122"/>
          </reference>
        </references>
      </pivotArea>
    </format>
    <format dxfId="237">
      <pivotArea dataOnly="0" labelOnly="1" outline="0" fieldPosition="0">
        <references count="1">
          <reference field="7" count="1">
            <x v="125"/>
          </reference>
        </references>
      </pivotArea>
    </format>
    <format dxfId="236">
      <pivotArea outline="0" fieldPosition="0">
        <references count="2">
          <reference field="7" count="1" selected="0">
            <x v="125"/>
          </reference>
          <reference field="24" count="1" selected="0">
            <x v="4"/>
          </reference>
        </references>
      </pivotArea>
    </format>
    <format dxfId="235">
      <pivotArea dataOnly="0" labelOnly="1" outline="0" fieldPosition="0">
        <references count="2">
          <reference field="7" count="1" selected="0">
            <x v="125"/>
          </reference>
          <reference field="24" count="1">
            <x v="4"/>
          </reference>
        </references>
      </pivotArea>
    </format>
    <format dxfId="234">
      <pivotArea outline="0" fieldPosition="0">
        <references count="2">
          <reference field="7" count="2" selected="0">
            <x v="126"/>
            <x v="127"/>
          </reference>
          <reference field="24" count="2" selected="0">
            <x v="1"/>
            <x v="4"/>
          </reference>
        </references>
      </pivotArea>
    </format>
    <format dxfId="233">
      <pivotArea outline="0" fieldPosition="0">
        <references count="1">
          <reference field="7" count="5" selected="0">
            <x v="129"/>
            <x v="130"/>
            <x v="131"/>
            <x v="132"/>
            <x v="133"/>
          </reference>
        </references>
      </pivotArea>
    </format>
    <format dxfId="232">
      <pivotArea dataOnly="0" labelOnly="1" outline="0" fieldPosition="0">
        <references count="2">
          <reference field="7" count="1" selected="0">
            <x v="2"/>
          </reference>
          <reference field="24" count="1">
            <x v="1"/>
          </reference>
        </references>
      </pivotArea>
    </format>
    <format dxfId="231">
      <pivotArea dataOnly="0" labelOnly="1" outline="0" fieldPosition="0">
        <references count="2">
          <reference field="7" count="1" selected="0">
            <x v="16"/>
          </reference>
          <reference field="24" count="1">
            <x v="2"/>
          </reference>
        </references>
      </pivotArea>
    </format>
    <format dxfId="230">
      <pivotArea dataOnly="0" labelOnly="1" outline="0" fieldPosition="0">
        <references count="2">
          <reference field="7" count="1" selected="0">
            <x v="20"/>
          </reference>
          <reference field="24" count="1">
            <x v="1"/>
          </reference>
        </references>
      </pivotArea>
    </format>
    <format dxfId="229">
      <pivotArea dataOnly="0" labelOnly="1" outline="0" fieldPosition="0">
        <references count="2">
          <reference field="7" count="1" selected="0">
            <x v="27"/>
          </reference>
          <reference field="24" count="1">
            <x v="2"/>
          </reference>
        </references>
      </pivotArea>
    </format>
    <format dxfId="228">
      <pivotArea dataOnly="0" labelOnly="1" outline="0" fieldPosition="0">
        <references count="2">
          <reference field="7" count="1" selected="0">
            <x v="30"/>
          </reference>
          <reference field="24" count="1">
            <x v="2"/>
          </reference>
        </references>
      </pivotArea>
    </format>
    <format dxfId="227">
      <pivotArea dataOnly="0" labelOnly="1" outline="0" fieldPosition="0">
        <references count="2">
          <reference field="7" count="1" selected="0">
            <x v="36"/>
          </reference>
          <reference field="24" count="1">
            <x v="1"/>
          </reference>
        </references>
      </pivotArea>
    </format>
    <format dxfId="226">
      <pivotArea dataOnly="0" labelOnly="1" outline="0" fieldPosition="0">
        <references count="2">
          <reference field="7" count="1" selected="0">
            <x v="43"/>
          </reference>
          <reference field="24" count="1">
            <x v="1"/>
          </reference>
        </references>
      </pivotArea>
    </format>
    <format dxfId="225">
      <pivotArea dataOnly="0" labelOnly="1" outline="0" fieldPosition="0">
        <references count="2">
          <reference field="7" count="1" selected="0">
            <x v="44"/>
          </reference>
          <reference field="24" count="1">
            <x v="1"/>
          </reference>
        </references>
      </pivotArea>
    </format>
    <format dxfId="224">
      <pivotArea dataOnly="0" labelOnly="1" outline="0" fieldPosition="0">
        <references count="2">
          <reference field="7" count="1" selected="0">
            <x v="46"/>
          </reference>
          <reference field="24" count="1">
            <x v="2"/>
          </reference>
        </references>
      </pivotArea>
    </format>
    <format dxfId="223">
      <pivotArea dataOnly="0" labelOnly="1" outline="0" fieldPosition="0">
        <references count="2">
          <reference field="7" count="1" selected="0">
            <x v="47"/>
          </reference>
          <reference field="24" count="1">
            <x v="1"/>
          </reference>
        </references>
      </pivotArea>
    </format>
    <format dxfId="222">
      <pivotArea dataOnly="0" labelOnly="1" outline="0" fieldPosition="0">
        <references count="2">
          <reference field="7" count="1" selected="0">
            <x v="62"/>
          </reference>
          <reference field="24" count="1">
            <x v="2"/>
          </reference>
        </references>
      </pivotArea>
    </format>
    <format dxfId="221">
      <pivotArea dataOnly="0" labelOnly="1" outline="0" fieldPosition="0">
        <references count="2">
          <reference field="7" count="1" selected="0">
            <x v="68"/>
          </reference>
          <reference field="24" count="1">
            <x v="2"/>
          </reference>
        </references>
      </pivotArea>
    </format>
    <format dxfId="220">
      <pivotArea dataOnly="0" labelOnly="1" outline="0" fieldPosition="0">
        <references count="2">
          <reference field="7" count="1" selected="0">
            <x v="73"/>
          </reference>
          <reference field="24" count="1">
            <x v="1"/>
          </reference>
        </references>
      </pivotArea>
    </format>
    <format dxfId="219">
      <pivotArea dataOnly="0" labelOnly="1" outline="0" fieldPosition="0">
        <references count="2">
          <reference field="7" count="1" selected="0">
            <x v="75"/>
          </reference>
          <reference field="24" count="1">
            <x v="2"/>
          </reference>
        </references>
      </pivotArea>
    </format>
    <format dxfId="218">
      <pivotArea dataOnly="0" labelOnly="1" outline="0" fieldPosition="0">
        <references count="2">
          <reference field="7" count="1" selected="0">
            <x v="76"/>
          </reference>
          <reference field="24" count="1">
            <x v="2"/>
          </reference>
        </references>
      </pivotArea>
    </format>
    <format dxfId="217">
      <pivotArea dataOnly="0" labelOnly="1" outline="0" fieldPosition="0">
        <references count="2">
          <reference field="7" count="1" selected="0">
            <x v="77"/>
          </reference>
          <reference field="24" count="1">
            <x v="2"/>
          </reference>
        </references>
      </pivotArea>
    </format>
    <format dxfId="216">
      <pivotArea dataOnly="0" labelOnly="1" outline="0" fieldPosition="0">
        <references count="2">
          <reference field="7" count="1" selected="0">
            <x v="78"/>
          </reference>
          <reference field="24" count="1">
            <x v="2"/>
          </reference>
        </references>
      </pivotArea>
    </format>
    <format dxfId="215">
      <pivotArea dataOnly="0" labelOnly="1" outline="0" fieldPosition="0">
        <references count="2">
          <reference field="7" count="1" selected="0">
            <x v="79"/>
          </reference>
          <reference field="24" count="1">
            <x v="2"/>
          </reference>
        </references>
      </pivotArea>
    </format>
    <format dxfId="214">
      <pivotArea dataOnly="0" labelOnly="1" outline="0" fieldPosition="0">
        <references count="2">
          <reference field="7" count="1" selected="0">
            <x v="80"/>
          </reference>
          <reference field="24" count="1">
            <x v="2"/>
          </reference>
        </references>
      </pivotArea>
    </format>
    <format dxfId="213">
      <pivotArea dataOnly="0" labelOnly="1" outline="0" fieldPosition="0">
        <references count="2">
          <reference field="7" count="1" selected="0">
            <x v="81"/>
          </reference>
          <reference field="24" count="1">
            <x v="1"/>
          </reference>
        </references>
      </pivotArea>
    </format>
    <format dxfId="212">
      <pivotArea dataOnly="0" labelOnly="1" outline="0" fieldPosition="0">
        <references count="2">
          <reference field="7" count="1" selected="0">
            <x v="82"/>
          </reference>
          <reference field="24" count="1">
            <x v="1"/>
          </reference>
        </references>
      </pivotArea>
    </format>
    <format dxfId="211">
      <pivotArea dataOnly="0" labelOnly="1" outline="0" fieldPosition="0">
        <references count="2">
          <reference field="7" count="1" selected="0">
            <x v="83"/>
          </reference>
          <reference field="24" count="1">
            <x v="1"/>
          </reference>
        </references>
      </pivotArea>
    </format>
    <format dxfId="210">
      <pivotArea dataOnly="0" labelOnly="1" outline="0" fieldPosition="0">
        <references count="2">
          <reference field="7" count="1" selected="0">
            <x v="84"/>
          </reference>
          <reference field="24" count="1">
            <x v="1"/>
          </reference>
        </references>
      </pivotArea>
    </format>
    <format dxfId="209">
      <pivotArea dataOnly="0" labelOnly="1" outline="0" fieldPosition="0">
        <references count="2">
          <reference field="7" count="1" selected="0">
            <x v="85"/>
          </reference>
          <reference field="24" count="1">
            <x v="2"/>
          </reference>
        </references>
      </pivotArea>
    </format>
    <format dxfId="208">
      <pivotArea dataOnly="0" labelOnly="1" outline="0" fieldPosition="0">
        <references count="2">
          <reference field="7" count="1" selected="0">
            <x v="86"/>
          </reference>
          <reference field="24" count="1">
            <x v="2"/>
          </reference>
        </references>
      </pivotArea>
    </format>
    <format dxfId="207">
      <pivotArea dataOnly="0" labelOnly="1" outline="0" fieldPosition="0">
        <references count="2">
          <reference field="7" count="1" selected="0">
            <x v="87"/>
          </reference>
          <reference field="24" count="1">
            <x v="1"/>
          </reference>
        </references>
      </pivotArea>
    </format>
    <format dxfId="206">
      <pivotArea dataOnly="0" labelOnly="1" outline="0" fieldPosition="0">
        <references count="2">
          <reference field="7" count="1" selected="0">
            <x v="88"/>
          </reference>
          <reference field="24" count="1">
            <x v="1"/>
          </reference>
        </references>
      </pivotArea>
    </format>
    <format dxfId="205">
      <pivotArea dataOnly="0" labelOnly="1" outline="0" fieldPosition="0">
        <references count="2">
          <reference field="7" count="1" selected="0">
            <x v="89"/>
          </reference>
          <reference field="24" count="1">
            <x v="1"/>
          </reference>
        </references>
      </pivotArea>
    </format>
    <format dxfId="204">
      <pivotArea dataOnly="0" labelOnly="1" outline="0" fieldPosition="0">
        <references count="2">
          <reference field="7" count="1" selected="0">
            <x v="90"/>
          </reference>
          <reference field="24" count="1">
            <x v="1"/>
          </reference>
        </references>
      </pivotArea>
    </format>
    <format dxfId="203">
      <pivotArea dataOnly="0" labelOnly="1" outline="0" fieldPosition="0">
        <references count="2">
          <reference field="7" count="1" selected="0">
            <x v="91"/>
          </reference>
          <reference field="24" count="1">
            <x v="1"/>
          </reference>
        </references>
      </pivotArea>
    </format>
    <format dxfId="202">
      <pivotArea dataOnly="0" labelOnly="1" outline="0" fieldPosition="0">
        <references count="2">
          <reference field="7" count="1" selected="0">
            <x v="92"/>
          </reference>
          <reference field="24" count="1">
            <x v="1"/>
          </reference>
        </references>
      </pivotArea>
    </format>
    <format dxfId="201">
      <pivotArea dataOnly="0" labelOnly="1" outline="0" fieldPosition="0">
        <references count="2">
          <reference field="7" count="1" selected="0">
            <x v="93"/>
          </reference>
          <reference field="24" count="1">
            <x v="1"/>
          </reference>
        </references>
      </pivotArea>
    </format>
    <format dxfId="200">
      <pivotArea dataOnly="0" labelOnly="1" outline="0" fieldPosition="0">
        <references count="2">
          <reference field="7" count="1" selected="0">
            <x v="94"/>
          </reference>
          <reference field="24" count="1">
            <x v="1"/>
          </reference>
        </references>
      </pivotArea>
    </format>
    <format dxfId="199">
      <pivotArea dataOnly="0" labelOnly="1" outline="0" fieldPosition="0">
        <references count="2">
          <reference field="7" count="1" selected="0">
            <x v="95"/>
          </reference>
          <reference field="24" count="1">
            <x v="1"/>
          </reference>
        </references>
      </pivotArea>
    </format>
    <format dxfId="198">
      <pivotArea dataOnly="0" labelOnly="1" outline="0" fieldPosition="0">
        <references count="2">
          <reference field="7" count="1" selected="0">
            <x v="96"/>
          </reference>
          <reference field="24" count="1">
            <x v="2"/>
          </reference>
        </references>
      </pivotArea>
    </format>
    <format dxfId="197">
      <pivotArea dataOnly="0" labelOnly="1" outline="0" fieldPosition="0">
        <references count="2">
          <reference field="7" count="1" selected="0">
            <x v="97"/>
          </reference>
          <reference field="24" count="1">
            <x v="2"/>
          </reference>
        </references>
      </pivotArea>
    </format>
    <format dxfId="196">
      <pivotArea dataOnly="0" labelOnly="1" outline="0" fieldPosition="0">
        <references count="2">
          <reference field="7" count="1" selected="0">
            <x v="98"/>
          </reference>
          <reference field="24" count="1">
            <x v="0"/>
          </reference>
        </references>
      </pivotArea>
    </format>
    <format dxfId="195">
      <pivotArea dataOnly="0" labelOnly="1" outline="0" fieldPosition="0">
        <references count="2">
          <reference field="7" count="1" selected="0">
            <x v="99"/>
          </reference>
          <reference field="24" count="1">
            <x v="1"/>
          </reference>
        </references>
      </pivotArea>
    </format>
    <format dxfId="194">
      <pivotArea dataOnly="0" labelOnly="1" outline="0" fieldPosition="0">
        <references count="2">
          <reference field="7" count="1" selected="0">
            <x v="100"/>
          </reference>
          <reference field="24" count="1">
            <x v="1"/>
          </reference>
        </references>
      </pivotArea>
    </format>
    <format dxfId="193">
      <pivotArea dataOnly="0" labelOnly="1" outline="0" fieldPosition="0">
        <references count="2">
          <reference field="7" count="1" selected="0">
            <x v="101"/>
          </reference>
          <reference field="24" count="1">
            <x v="2"/>
          </reference>
        </references>
      </pivotArea>
    </format>
    <format dxfId="192">
      <pivotArea dataOnly="0" labelOnly="1" outline="0" fieldPosition="0">
        <references count="2">
          <reference field="7" count="1" selected="0">
            <x v="102"/>
          </reference>
          <reference field="24" count="1">
            <x v="2"/>
          </reference>
        </references>
      </pivotArea>
    </format>
    <format dxfId="191">
      <pivotArea dataOnly="0" labelOnly="1" outline="0" fieldPosition="0">
        <references count="2">
          <reference field="7" count="1" selected="0">
            <x v="103"/>
          </reference>
          <reference field="24" count="1">
            <x v="2"/>
          </reference>
        </references>
      </pivotArea>
    </format>
    <format dxfId="190">
      <pivotArea dataOnly="0" labelOnly="1" outline="0" fieldPosition="0">
        <references count="2">
          <reference field="7" count="1" selected="0">
            <x v="104"/>
          </reference>
          <reference field="24" count="1">
            <x v="2"/>
          </reference>
        </references>
      </pivotArea>
    </format>
    <format dxfId="189">
      <pivotArea dataOnly="0" labelOnly="1" outline="0" fieldPosition="0">
        <references count="2">
          <reference field="7" count="1" selected="0">
            <x v="105"/>
          </reference>
          <reference field="24" count="1">
            <x v="2"/>
          </reference>
        </references>
      </pivotArea>
    </format>
    <format dxfId="188">
      <pivotArea dataOnly="0" labelOnly="1" outline="0" fieldPosition="0">
        <references count="2">
          <reference field="7" count="1" selected="0">
            <x v="106"/>
          </reference>
          <reference field="24" count="1">
            <x v="1"/>
          </reference>
        </references>
      </pivotArea>
    </format>
    <format dxfId="187">
      <pivotArea dataOnly="0" labelOnly="1" outline="0" fieldPosition="0">
        <references count="2">
          <reference field="7" count="1" selected="0">
            <x v="107"/>
          </reference>
          <reference field="24" count="1">
            <x v="2"/>
          </reference>
        </references>
      </pivotArea>
    </format>
    <format dxfId="186">
      <pivotArea dataOnly="0" labelOnly="1" outline="0" fieldPosition="0">
        <references count="2">
          <reference field="7" count="1" selected="0">
            <x v="108"/>
          </reference>
          <reference field="24" count="1">
            <x v="1"/>
          </reference>
        </references>
      </pivotArea>
    </format>
    <format dxfId="185">
      <pivotArea dataOnly="0" labelOnly="1" outline="0" fieldPosition="0">
        <references count="2">
          <reference field="7" count="1" selected="0">
            <x v="109"/>
          </reference>
          <reference field="24" count="1">
            <x v="1"/>
          </reference>
        </references>
      </pivotArea>
    </format>
    <format dxfId="184">
      <pivotArea dataOnly="0" labelOnly="1" outline="0" fieldPosition="0">
        <references count="2">
          <reference field="7" count="1" selected="0">
            <x v="110"/>
          </reference>
          <reference field="24" count="1">
            <x v="1"/>
          </reference>
        </references>
      </pivotArea>
    </format>
    <format dxfId="183">
      <pivotArea dataOnly="0" labelOnly="1" outline="0" fieldPosition="0">
        <references count="2">
          <reference field="7" count="1" selected="0">
            <x v="111"/>
          </reference>
          <reference field="24" count="1">
            <x v="2"/>
          </reference>
        </references>
      </pivotArea>
    </format>
    <format dxfId="182">
      <pivotArea dataOnly="0" labelOnly="1" outline="0" fieldPosition="0">
        <references count="2">
          <reference field="7" count="1" selected="0">
            <x v="112"/>
          </reference>
          <reference field="24" count="1">
            <x v="1"/>
          </reference>
        </references>
      </pivotArea>
    </format>
    <format dxfId="181">
      <pivotArea dataOnly="0" labelOnly="1" outline="0" fieldPosition="0">
        <references count="2">
          <reference field="7" count="1" selected="0">
            <x v="113"/>
          </reference>
          <reference field="24" count="1">
            <x v="2"/>
          </reference>
        </references>
      </pivotArea>
    </format>
    <format dxfId="180">
      <pivotArea dataOnly="0" labelOnly="1" outline="0" fieldPosition="0">
        <references count="2">
          <reference field="7" count="1" selected="0">
            <x v="114"/>
          </reference>
          <reference field="24" count="1">
            <x v="2"/>
          </reference>
        </references>
      </pivotArea>
    </format>
    <format dxfId="179">
      <pivotArea dataOnly="0" labelOnly="1" outline="0" fieldPosition="0">
        <references count="2">
          <reference field="7" count="1" selected="0">
            <x v="115"/>
          </reference>
          <reference field="24" count="1">
            <x v="1"/>
          </reference>
        </references>
      </pivotArea>
    </format>
    <format dxfId="178">
      <pivotArea dataOnly="0" labelOnly="1" outline="0" fieldPosition="0">
        <references count="2">
          <reference field="7" count="1" selected="0">
            <x v="116"/>
          </reference>
          <reference field="24" count="1">
            <x v="1"/>
          </reference>
        </references>
      </pivotArea>
    </format>
    <format dxfId="177">
      <pivotArea dataOnly="0" labelOnly="1" outline="0" fieldPosition="0">
        <references count="2">
          <reference field="7" count="1" selected="0">
            <x v="117"/>
          </reference>
          <reference field="24" count="1">
            <x v="2"/>
          </reference>
        </references>
      </pivotArea>
    </format>
    <format dxfId="176">
      <pivotArea dataOnly="0" labelOnly="1" outline="0" fieldPosition="0">
        <references count="2">
          <reference field="7" count="1" selected="0">
            <x v="118"/>
          </reference>
          <reference field="24" count="1">
            <x v="1"/>
          </reference>
        </references>
      </pivotArea>
    </format>
    <format dxfId="175">
      <pivotArea dataOnly="0" labelOnly="1" outline="0" fieldPosition="0">
        <references count="2">
          <reference field="7" count="1" selected="0">
            <x v="119"/>
          </reference>
          <reference field="24" count="1">
            <x v="2"/>
          </reference>
        </references>
      </pivotArea>
    </format>
    <format dxfId="174">
      <pivotArea dataOnly="0" labelOnly="1" outline="0" fieldPosition="0">
        <references count="2">
          <reference field="7" count="1" selected="0">
            <x v="120"/>
          </reference>
          <reference field="24" count="1">
            <x v="1"/>
          </reference>
        </references>
      </pivotArea>
    </format>
    <format dxfId="173">
      <pivotArea dataOnly="0" labelOnly="1" outline="0" fieldPosition="0">
        <references count="2">
          <reference field="7" count="1" selected="0">
            <x v="121"/>
          </reference>
          <reference field="24" count="1">
            <x v="1"/>
          </reference>
        </references>
      </pivotArea>
    </format>
    <format dxfId="172">
      <pivotArea dataOnly="0" labelOnly="1" outline="0" fieldPosition="0">
        <references count="2">
          <reference field="7" count="1" selected="0">
            <x v="122"/>
          </reference>
          <reference field="24" count="1">
            <x v="1"/>
          </reference>
        </references>
      </pivotArea>
    </format>
    <format dxfId="171">
      <pivotArea dataOnly="0" labelOnly="1" outline="0" fieldPosition="0">
        <references count="2">
          <reference field="7" count="1" selected="0">
            <x v="123"/>
          </reference>
          <reference field="24" count="1">
            <x v="1"/>
          </reference>
        </references>
      </pivotArea>
    </format>
    <format dxfId="170">
      <pivotArea dataOnly="0" labelOnly="1" outline="0" fieldPosition="0">
        <references count="2">
          <reference field="7" count="1" selected="0">
            <x v="124"/>
          </reference>
          <reference field="24" count="1">
            <x v="4"/>
          </reference>
        </references>
      </pivotArea>
    </format>
    <format dxfId="169">
      <pivotArea dataOnly="0" labelOnly="1" outline="0" fieldPosition="0">
        <references count="2">
          <reference field="7" count="1" selected="0">
            <x v="125"/>
          </reference>
          <reference field="24" count="1">
            <x v="2"/>
          </reference>
        </references>
      </pivotArea>
    </format>
    <format dxfId="168">
      <pivotArea dataOnly="0" labelOnly="1" outline="0" fieldPosition="0">
        <references count="2">
          <reference field="7" count="1" selected="0">
            <x v="126"/>
          </reference>
          <reference field="24" count="1">
            <x v="1"/>
          </reference>
        </references>
      </pivotArea>
    </format>
    <format dxfId="167">
      <pivotArea dataOnly="0" labelOnly="1" outline="0" fieldPosition="0">
        <references count="2">
          <reference field="7" count="1" selected="0">
            <x v="127"/>
          </reference>
          <reference field="24" count="1">
            <x v="0"/>
          </reference>
        </references>
      </pivotArea>
    </format>
    <format dxfId="166">
      <pivotArea dataOnly="0" labelOnly="1" outline="0" fieldPosition="0">
        <references count="2">
          <reference field="7" count="1" selected="0">
            <x v="128"/>
          </reference>
          <reference field="24" count="1">
            <x v="1"/>
          </reference>
        </references>
      </pivotArea>
    </format>
    <format dxfId="165">
      <pivotArea dataOnly="0" labelOnly="1" outline="0" fieldPosition="0">
        <references count="2">
          <reference field="7" count="1" selected="0">
            <x v="129"/>
          </reference>
          <reference field="24" count="1">
            <x v="1"/>
          </reference>
        </references>
      </pivotArea>
    </format>
    <format dxfId="164">
      <pivotArea dataOnly="0" labelOnly="1" outline="0" fieldPosition="0">
        <references count="2">
          <reference field="7" count="1" selected="0">
            <x v="130"/>
          </reference>
          <reference field="24" count="1">
            <x v="1"/>
          </reference>
        </references>
      </pivotArea>
    </format>
    <format dxfId="163">
      <pivotArea dataOnly="0" labelOnly="1" outline="0" fieldPosition="0">
        <references count="2">
          <reference field="7" count="1" selected="0">
            <x v="131"/>
          </reference>
          <reference field="24" count="1">
            <x v="2"/>
          </reference>
        </references>
      </pivotArea>
    </format>
    <format dxfId="162">
      <pivotArea dataOnly="0" labelOnly="1" outline="0" fieldPosition="0">
        <references count="2">
          <reference field="7" count="1" selected="0">
            <x v="132"/>
          </reference>
          <reference field="24" count="1">
            <x v="2"/>
          </reference>
        </references>
      </pivotArea>
    </format>
    <format dxfId="161">
      <pivotArea dataOnly="0" labelOnly="1" outline="0" fieldPosition="0">
        <references count="2">
          <reference field="7" count="1" selected="0">
            <x v="133"/>
          </reference>
          <reference field="24" count="1">
            <x v="2"/>
          </reference>
        </references>
      </pivotArea>
    </format>
    <format dxfId="160">
      <pivotArea dataOnly="0" labelOnly="1" outline="0" fieldPosition="0">
        <references count="2">
          <reference field="7" count="1" selected="0">
            <x v="2"/>
          </reference>
          <reference field="24" count="1">
            <x v="1"/>
          </reference>
        </references>
      </pivotArea>
    </format>
    <format dxfId="159">
      <pivotArea dataOnly="0" labelOnly="1" outline="0" fieldPosition="0">
        <references count="2">
          <reference field="7" count="1" selected="0">
            <x v="16"/>
          </reference>
          <reference field="24" count="1">
            <x v="2"/>
          </reference>
        </references>
      </pivotArea>
    </format>
    <format dxfId="158">
      <pivotArea dataOnly="0" labelOnly="1" outline="0" fieldPosition="0">
        <references count="2">
          <reference field="7" count="1" selected="0">
            <x v="20"/>
          </reference>
          <reference field="24" count="1">
            <x v="1"/>
          </reference>
        </references>
      </pivotArea>
    </format>
    <format dxfId="157">
      <pivotArea dataOnly="0" labelOnly="1" outline="0" fieldPosition="0">
        <references count="2">
          <reference field="7" count="1" selected="0">
            <x v="27"/>
          </reference>
          <reference field="24" count="1">
            <x v="2"/>
          </reference>
        </references>
      </pivotArea>
    </format>
    <format dxfId="156">
      <pivotArea dataOnly="0" labelOnly="1" outline="0" fieldPosition="0">
        <references count="2">
          <reference field="7" count="1" selected="0">
            <x v="30"/>
          </reference>
          <reference field="24" count="1">
            <x v="2"/>
          </reference>
        </references>
      </pivotArea>
    </format>
    <format dxfId="155">
      <pivotArea dataOnly="0" labelOnly="1" outline="0" fieldPosition="0">
        <references count="2">
          <reference field="7" count="1" selected="0">
            <x v="36"/>
          </reference>
          <reference field="24" count="1">
            <x v="1"/>
          </reference>
        </references>
      </pivotArea>
    </format>
    <format dxfId="154">
      <pivotArea dataOnly="0" labelOnly="1" outline="0" fieldPosition="0">
        <references count="2">
          <reference field="7" count="1" selected="0">
            <x v="43"/>
          </reference>
          <reference field="24" count="1">
            <x v="1"/>
          </reference>
        </references>
      </pivotArea>
    </format>
    <format dxfId="153">
      <pivotArea dataOnly="0" labelOnly="1" outline="0" fieldPosition="0">
        <references count="2">
          <reference field="7" count="1" selected="0">
            <x v="44"/>
          </reference>
          <reference field="24" count="1">
            <x v="1"/>
          </reference>
        </references>
      </pivotArea>
    </format>
    <format dxfId="152">
      <pivotArea dataOnly="0" labelOnly="1" outline="0" fieldPosition="0">
        <references count="2">
          <reference field="7" count="1" selected="0">
            <x v="46"/>
          </reference>
          <reference field="24" count="1">
            <x v="2"/>
          </reference>
        </references>
      </pivotArea>
    </format>
    <format dxfId="151">
      <pivotArea dataOnly="0" labelOnly="1" outline="0" fieldPosition="0">
        <references count="2">
          <reference field="7" count="1" selected="0">
            <x v="47"/>
          </reference>
          <reference field="24" count="1">
            <x v="1"/>
          </reference>
        </references>
      </pivotArea>
    </format>
    <format dxfId="150">
      <pivotArea dataOnly="0" labelOnly="1" outline="0" fieldPosition="0">
        <references count="2">
          <reference field="7" count="1" selected="0">
            <x v="62"/>
          </reference>
          <reference field="24" count="1">
            <x v="2"/>
          </reference>
        </references>
      </pivotArea>
    </format>
    <format dxfId="149">
      <pivotArea dataOnly="0" labelOnly="1" outline="0" fieldPosition="0">
        <references count="2">
          <reference field="7" count="1" selected="0">
            <x v="68"/>
          </reference>
          <reference field="24" count="1">
            <x v="2"/>
          </reference>
        </references>
      </pivotArea>
    </format>
    <format dxfId="148">
      <pivotArea dataOnly="0" labelOnly="1" outline="0" fieldPosition="0">
        <references count="2">
          <reference field="7" count="1" selected="0">
            <x v="73"/>
          </reference>
          <reference field="24" count="1">
            <x v="1"/>
          </reference>
        </references>
      </pivotArea>
    </format>
    <format dxfId="147">
      <pivotArea dataOnly="0" labelOnly="1" outline="0" fieldPosition="0">
        <references count="2">
          <reference field="7" count="1" selected="0">
            <x v="75"/>
          </reference>
          <reference field="24" count="1">
            <x v="2"/>
          </reference>
        </references>
      </pivotArea>
    </format>
    <format dxfId="146">
      <pivotArea dataOnly="0" labelOnly="1" outline="0" fieldPosition="0">
        <references count="2">
          <reference field="7" count="1" selected="0">
            <x v="76"/>
          </reference>
          <reference field="24" count="1">
            <x v="2"/>
          </reference>
        </references>
      </pivotArea>
    </format>
    <format dxfId="145">
      <pivotArea dataOnly="0" labelOnly="1" outline="0" fieldPosition="0">
        <references count="2">
          <reference field="7" count="1" selected="0">
            <x v="77"/>
          </reference>
          <reference field="24" count="1">
            <x v="2"/>
          </reference>
        </references>
      </pivotArea>
    </format>
    <format dxfId="144">
      <pivotArea dataOnly="0" labelOnly="1" outline="0" fieldPosition="0">
        <references count="2">
          <reference field="7" count="1" selected="0">
            <x v="78"/>
          </reference>
          <reference field="24" count="1">
            <x v="2"/>
          </reference>
        </references>
      </pivotArea>
    </format>
    <format dxfId="143">
      <pivotArea dataOnly="0" labelOnly="1" outline="0" fieldPosition="0">
        <references count="2">
          <reference field="7" count="1" selected="0">
            <x v="79"/>
          </reference>
          <reference field="24" count="1">
            <x v="2"/>
          </reference>
        </references>
      </pivotArea>
    </format>
    <format dxfId="142">
      <pivotArea dataOnly="0" labelOnly="1" outline="0" fieldPosition="0">
        <references count="2">
          <reference field="7" count="1" selected="0">
            <x v="80"/>
          </reference>
          <reference field="24" count="1">
            <x v="2"/>
          </reference>
        </references>
      </pivotArea>
    </format>
    <format dxfId="141">
      <pivotArea dataOnly="0" labelOnly="1" outline="0" fieldPosition="0">
        <references count="2">
          <reference field="7" count="1" selected="0">
            <x v="81"/>
          </reference>
          <reference field="24" count="1">
            <x v="1"/>
          </reference>
        </references>
      </pivotArea>
    </format>
    <format dxfId="140">
      <pivotArea dataOnly="0" labelOnly="1" outline="0" fieldPosition="0">
        <references count="2">
          <reference field="7" count="1" selected="0">
            <x v="82"/>
          </reference>
          <reference field="24" count="1">
            <x v="1"/>
          </reference>
        </references>
      </pivotArea>
    </format>
    <format dxfId="139">
      <pivotArea dataOnly="0" labelOnly="1" outline="0" fieldPosition="0">
        <references count="2">
          <reference field="7" count="1" selected="0">
            <x v="83"/>
          </reference>
          <reference field="24" count="1">
            <x v="1"/>
          </reference>
        </references>
      </pivotArea>
    </format>
    <format dxfId="138">
      <pivotArea dataOnly="0" labelOnly="1" outline="0" fieldPosition="0">
        <references count="2">
          <reference field="7" count="1" selected="0">
            <x v="84"/>
          </reference>
          <reference field="24" count="1">
            <x v="1"/>
          </reference>
        </references>
      </pivotArea>
    </format>
    <format dxfId="137">
      <pivotArea dataOnly="0" labelOnly="1" outline="0" fieldPosition="0">
        <references count="2">
          <reference field="7" count="1" selected="0">
            <x v="85"/>
          </reference>
          <reference field="24" count="1">
            <x v="2"/>
          </reference>
        </references>
      </pivotArea>
    </format>
    <format dxfId="136">
      <pivotArea dataOnly="0" labelOnly="1" outline="0" fieldPosition="0">
        <references count="2">
          <reference field="7" count="1" selected="0">
            <x v="86"/>
          </reference>
          <reference field="24" count="1">
            <x v="2"/>
          </reference>
        </references>
      </pivotArea>
    </format>
    <format dxfId="135">
      <pivotArea dataOnly="0" labelOnly="1" outline="0" fieldPosition="0">
        <references count="2">
          <reference field="7" count="1" selected="0">
            <x v="87"/>
          </reference>
          <reference field="24" count="1">
            <x v="1"/>
          </reference>
        </references>
      </pivotArea>
    </format>
    <format dxfId="134">
      <pivotArea dataOnly="0" labelOnly="1" outline="0" fieldPosition="0">
        <references count="2">
          <reference field="7" count="1" selected="0">
            <x v="88"/>
          </reference>
          <reference field="24" count="1">
            <x v="1"/>
          </reference>
        </references>
      </pivotArea>
    </format>
    <format dxfId="133">
      <pivotArea dataOnly="0" labelOnly="1" outline="0" fieldPosition="0">
        <references count="2">
          <reference field="7" count="1" selected="0">
            <x v="89"/>
          </reference>
          <reference field="24" count="1">
            <x v="1"/>
          </reference>
        </references>
      </pivotArea>
    </format>
    <format dxfId="132">
      <pivotArea dataOnly="0" labelOnly="1" outline="0" fieldPosition="0">
        <references count="2">
          <reference field="7" count="1" selected="0">
            <x v="90"/>
          </reference>
          <reference field="24" count="1">
            <x v="1"/>
          </reference>
        </references>
      </pivotArea>
    </format>
    <format dxfId="131">
      <pivotArea dataOnly="0" labelOnly="1" outline="0" fieldPosition="0">
        <references count="2">
          <reference field="7" count="1" selected="0">
            <x v="91"/>
          </reference>
          <reference field="24" count="1">
            <x v="1"/>
          </reference>
        </references>
      </pivotArea>
    </format>
    <format dxfId="130">
      <pivotArea dataOnly="0" labelOnly="1" outline="0" fieldPosition="0">
        <references count="2">
          <reference field="7" count="1" selected="0">
            <x v="92"/>
          </reference>
          <reference field="24" count="1">
            <x v="1"/>
          </reference>
        </references>
      </pivotArea>
    </format>
    <format dxfId="129">
      <pivotArea dataOnly="0" labelOnly="1" outline="0" fieldPosition="0">
        <references count="2">
          <reference field="7" count="1" selected="0">
            <x v="93"/>
          </reference>
          <reference field="24" count="1">
            <x v="1"/>
          </reference>
        </references>
      </pivotArea>
    </format>
    <format dxfId="128">
      <pivotArea dataOnly="0" labelOnly="1" outline="0" fieldPosition="0">
        <references count="2">
          <reference field="7" count="1" selected="0">
            <x v="94"/>
          </reference>
          <reference field="24" count="1">
            <x v="1"/>
          </reference>
        </references>
      </pivotArea>
    </format>
    <format dxfId="127">
      <pivotArea dataOnly="0" labelOnly="1" outline="0" fieldPosition="0">
        <references count="2">
          <reference field="7" count="1" selected="0">
            <x v="95"/>
          </reference>
          <reference field="24" count="1">
            <x v="1"/>
          </reference>
        </references>
      </pivotArea>
    </format>
    <format dxfId="126">
      <pivotArea dataOnly="0" labelOnly="1" outline="0" fieldPosition="0">
        <references count="2">
          <reference field="7" count="1" selected="0">
            <x v="96"/>
          </reference>
          <reference field="24" count="1">
            <x v="2"/>
          </reference>
        </references>
      </pivotArea>
    </format>
    <format dxfId="125">
      <pivotArea dataOnly="0" labelOnly="1" outline="0" fieldPosition="0">
        <references count="2">
          <reference field="7" count="1" selected="0">
            <x v="97"/>
          </reference>
          <reference field="24" count="1">
            <x v="2"/>
          </reference>
        </references>
      </pivotArea>
    </format>
    <format dxfId="124">
      <pivotArea dataOnly="0" labelOnly="1" outline="0" fieldPosition="0">
        <references count="2">
          <reference field="7" count="1" selected="0">
            <x v="98"/>
          </reference>
          <reference field="24" count="1">
            <x v="0"/>
          </reference>
        </references>
      </pivotArea>
    </format>
    <format dxfId="123">
      <pivotArea dataOnly="0" labelOnly="1" outline="0" fieldPosition="0">
        <references count="2">
          <reference field="7" count="1" selected="0">
            <x v="99"/>
          </reference>
          <reference field="24" count="1">
            <x v="1"/>
          </reference>
        </references>
      </pivotArea>
    </format>
    <format dxfId="122">
      <pivotArea dataOnly="0" labelOnly="1" outline="0" fieldPosition="0">
        <references count="2">
          <reference field="7" count="1" selected="0">
            <x v="100"/>
          </reference>
          <reference field="24" count="1">
            <x v="1"/>
          </reference>
        </references>
      </pivotArea>
    </format>
    <format dxfId="121">
      <pivotArea dataOnly="0" labelOnly="1" outline="0" fieldPosition="0">
        <references count="2">
          <reference field="7" count="1" selected="0">
            <x v="101"/>
          </reference>
          <reference field="24" count="1">
            <x v="2"/>
          </reference>
        </references>
      </pivotArea>
    </format>
    <format dxfId="120">
      <pivotArea dataOnly="0" labelOnly="1" outline="0" fieldPosition="0">
        <references count="2">
          <reference field="7" count="1" selected="0">
            <x v="102"/>
          </reference>
          <reference field="24" count="1">
            <x v="2"/>
          </reference>
        </references>
      </pivotArea>
    </format>
    <format dxfId="119">
      <pivotArea dataOnly="0" labelOnly="1" outline="0" fieldPosition="0">
        <references count="2">
          <reference field="7" count="1" selected="0">
            <x v="103"/>
          </reference>
          <reference field="24" count="1">
            <x v="2"/>
          </reference>
        </references>
      </pivotArea>
    </format>
    <format dxfId="118">
      <pivotArea dataOnly="0" labelOnly="1" outline="0" fieldPosition="0">
        <references count="2">
          <reference field="7" count="1" selected="0">
            <x v="104"/>
          </reference>
          <reference field="24" count="1">
            <x v="2"/>
          </reference>
        </references>
      </pivotArea>
    </format>
    <format dxfId="117">
      <pivotArea dataOnly="0" labelOnly="1" outline="0" fieldPosition="0">
        <references count="2">
          <reference field="7" count="1" selected="0">
            <x v="105"/>
          </reference>
          <reference field="24" count="1">
            <x v="2"/>
          </reference>
        </references>
      </pivotArea>
    </format>
    <format dxfId="116">
      <pivotArea dataOnly="0" labelOnly="1" outline="0" fieldPosition="0">
        <references count="2">
          <reference field="7" count="1" selected="0">
            <x v="106"/>
          </reference>
          <reference field="24" count="1">
            <x v="1"/>
          </reference>
        </references>
      </pivotArea>
    </format>
    <format dxfId="115">
      <pivotArea dataOnly="0" labelOnly="1" outline="0" fieldPosition="0">
        <references count="2">
          <reference field="7" count="1" selected="0">
            <x v="107"/>
          </reference>
          <reference field="24" count="1">
            <x v="2"/>
          </reference>
        </references>
      </pivotArea>
    </format>
    <format dxfId="114">
      <pivotArea dataOnly="0" labelOnly="1" outline="0" fieldPosition="0">
        <references count="2">
          <reference field="7" count="1" selected="0">
            <x v="108"/>
          </reference>
          <reference field="24" count="1">
            <x v="1"/>
          </reference>
        </references>
      </pivotArea>
    </format>
    <format dxfId="113">
      <pivotArea dataOnly="0" labelOnly="1" outline="0" fieldPosition="0">
        <references count="2">
          <reference field="7" count="1" selected="0">
            <x v="109"/>
          </reference>
          <reference field="24" count="1">
            <x v="1"/>
          </reference>
        </references>
      </pivotArea>
    </format>
    <format dxfId="112">
      <pivotArea dataOnly="0" labelOnly="1" outline="0" fieldPosition="0">
        <references count="2">
          <reference field="7" count="1" selected="0">
            <x v="110"/>
          </reference>
          <reference field="24" count="1">
            <x v="1"/>
          </reference>
        </references>
      </pivotArea>
    </format>
    <format dxfId="111">
      <pivotArea dataOnly="0" labelOnly="1" outline="0" fieldPosition="0">
        <references count="2">
          <reference field="7" count="1" selected="0">
            <x v="111"/>
          </reference>
          <reference field="24" count="1">
            <x v="2"/>
          </reference>
        </references>
      </pivotArea>
    </format>
    <format dxfId="110">
      <pivotArea dataOnly="0" labelOnly="1" outline="0" fieldPosition="0">
        <references count="2">
          <reference field="7" count="1" selected="0">
            <x v="112"/>
          </reference>
          <reference field="24" count="1">
            <x v="1"/>
          </reference>
        </references>
      </pivotArea>
    </format>
    <format dxfId="109">
      <pivotArea dataOnly="0" labelOnly="1" outline="0" fieldPosition="0">
        <references count="2">
          <reference field="7" count="1" selected="0">
            <x v="113"/>
          </reference>
          <reference field="24" count="1">
            <x v="2"/>
          </reference>
        </references>
      </pivotArea>
    </format>
    <format dxfId="108">
      <pivotArea dataOnly="0" labelOnly="1" outline="0" fieldPosition="0">
        <references count="2">
          <reference field="7" count="1" selected="0">
            <x v="114"/>
          </reference>
          <reference field="24" count="1">
            <x v="2"/>
          </reference>
        </references>
      </pivotArea>
    </format>
    <format dxfId="107">
      <pivotArea dataOnly="0" labelOnly="1" outline="0" fieldPosition="0">
        <references count="2">
          <reference field="7" count="1" selected="0">
            <x v="115"/>
          </reference>
          <reference field="24" count="1">
            <x v="1"/>
          </reference>
        </references>
      </pivotArea>
    </format>
    <format dxfId="106">
      <pivotArea dataOnly="0" labelOnly="1" outline="0" fieldPosition="0">
        <references count="2">
          <reference field="7" count="1" selected="0">
            <x v="116"/>
          </reference>
          <reference field="24" count="1">
            <x v="1"/>
          </reference>
        </references>
      </pivotArea>
    </format>
    <format dxfId="105">
      <pivotArea dataOnly="0" labelOnly="1" outline="0" fieldPosition="0">
        <references count="2">
          <reference field="7" count="1" selected="0">
            <x v="117"/>
          </reference>
          <reference field="24" count="1">
            <x v="2"/>
          </reference>
        </references>
      </pivotArea>
    </format>
    <format dxfId="104">
      <pivotArea dataOnly="0" labelOnly="1" outline="0" fieldPosition="0">
        <references count="2">
          <reference field="7" count="1" selected="0">
            <x v="118"/>
          </reference>
          <reference field="24" count="1">
            <x v="1"/>
          </reference>
        </references>
      </pivotArea>
    </format>
    <format dxfId="103">
      <pivotArea dataOnly="0" labelOnly="1" outline="0" fieldPosition="0">
        <references count="2">
          <reference field="7" count="1" selected="0">
            <x v="119"/>
          </reference>
          <reference field="24" count="1">
            <x v="2"/>
          </reference>
        </references>
      </pivotArea>
    </format>
    <format dxfId="102">
      <pivotArea dataOnly="0" labelOnly="1" outline="0" fieldPosition="0">
        <references count="2">
          <reference field="7" count="1" selected="0">
            <x v="120"/>
          </reference>
          <reference field="24" count="1">
            <x v="1"/>
          </reference>
        </references>
      </pivotArea>
    </format>
    <format dxfId="101">
      <pivotArea dataOnly="0" labelOnly="1" outline="0" fieldPosition="0">
        <references count="2">
          <reference field="7" count="1" selected="0">
            <x v="121"/>
          </reference>
          <reference field="24" count="1">
            <x v="1"/>
          </reference>
        </references>
      </pivotArea>
    </format>
    <format dxfId="100">
      <pivotArea dataOnly="0" labelOnly="1" outline="0" fieldPosition="0">
        <references count="2">
          <reference field="7" count="1" selected="0">
            <x v="122"/>
          </reference>
          <reference field="24" count="1">
            <x v="1"/>
          </reference>
        </references>
      </pivotArea>
    </format>
    <format dxfId="99">
      <pivotArea dataOnly="0" labelOnly="1" outline="0" fieldPosition="0">
        <references count="2">
          <reference field="7" count="1" selected="0">
            <x v="123"/>
          </reference>
          <reference field="24" count="1">
            <x v="1"/>
          </reference>
        </references>
      </pivotArea>
    </format>
    <format dxfId="98">
      <pivotArea dataOnly="0" labelOnly="1" outline="0" fieldPosition="0">
        <references count="2">
          <reference field="7" count="1" selected="0">
            <x v="124"/>
          </reference>
          <reference field="24" count="1">
            <x v="4"/>
          </reference>
        </references>
      </pivotArea>
    </format>
    <format dxfId="97">
      <pivotArea dataOnly="0" labelOnly="1" outline="0" fieldPosition="0">
        <references count="2">
          <reference field="7" count="1" selected="0">
            <x v="125"/>
          </reference>
          <reference field="24" count="1">
            <x v="2"/>
          </reference>
        </references>
      </pivotArea>
    </format>
    <format dxfId="96">
      <pivotArea dataOnly="0" labelOnly="1" outline="0" fieldPosition="0">
        <references count="2">
          <reference field="7" count="1" selected="0">
            <x v="126"/>
          </reference>
          <reference field="24" count="1">
            <x v="1"/>
          </reference>
        </references>
      </pivotArea>
    </format>
    <format dxfId="95">
      <pivotArea dataOnly="0" labelOnly="1" outline="0" fieldPosition="0">
        <references count="2">
          <reference field="7" count="1" selected="0">
            <x v="127"/>
          </reference>
          <reference field="24" count="1">
            <x v="0"/>
          </reference>
        </references>
      </pivotArea>
    </format>
    <format dxfId="94">
      <pivotArea dataOnly="0" labelOnly="1" outline="0" fieldPosition="0">
        <references count="2">
          <reference field="7" count="1" selected="0">
            <x v="128"/>
          </reference>
          <reference field="24" count="1">
            <x v="1"/>
          </reference>
        </references>
      </pivotArea>
    </format>
    <format dxfId="93">
      <pivotArea dataOnly="0" labelOnly="1" outline="0" fieldPosition="0">
        <references count="2">
          <reference field="7" count="1" selected="0">
            <x v="129"/>
          </reference>
          <reference field="24" count="1">
            <x v="1"/>
          </reference>
        </references>
      </pivotArea>
    </format>
    <format dxfId="92">
      <pivotArea dataOnly="0" labelOnly="1" outline="0" fieldPosition="0">
        <references count="2">
          <reference field="7" count="1" selected="0">
            <x v="130"/>
          </reference>
          <reference field="24" count="1">
            <x v="1"/>
          </reference>
        </references>
      </pivotArea>
    </format>
    <format dxfId="91">
      <pivotArea dataOnly="0" labelOnly="1" outline="0" fieldPosition="0">
        <references count="2">
          <reference field="7" count="1" selected="0">
            <x v="131"/>
          </reference>
          <reference field="24" count="1">
            <x v="2"/>
          </reference>
        </references>
      </pivotArea>
    </format>
    <format dxfId="90">
      <pivotArea dataOnly="0" labelOnly="1" outline="0" fieldPosition="0">
        <references count="2">
          <reference field="7" count="1" selected="0">
            <x v="132"/>
          </reference>
          <reference field="24" count="1">
            <x v="2"/>
          </reference>
        </references>
      </pivotArea>
    </format>
    <format dxfId="89">
      <pivotArea dataOnly="0" labelOnly="1" outline="0" fieldPosition="0">
        <references count="2">
          <reference field="7" count="1" selected="0">
            <x v="133"/>
          </reference>
          <reference field="24" count="1">
            <x v="2"/>
          </reference>
        </references>
      </pivotArea>
    </format>
    <format dxfId="88">
      <pivotArea outline="0" collapsedLevelsAreSubtotals="1" fieldPosition="0"/>
    </format>
    <format dxfId="87">
      <pivotArea outline="0" collapsedLevelsAreSubtotals="1" fieldPosition="0"/>
    </format>
    <format dxfId="86">
      <pivotArea outline="0" collapsedLevelsAreSubtotals="1" fieldPosition="0"/>
    </format>
    <format dxfId="85">
      <pivotArea outline="0" collapsedLevelsAreSubtotals="1" fieldPosition="0">
        <references count="2">
          <reference field="7" count="3" selected="0">
            <x v="2"/>
            <x v="16"/>
            <x v="20"/>
          </reference>
          <reference field="24" count="2" selected="0">
            <x v="1"/>
            <x v="2"/>
          </reference>
        </references>
      </pivotArea>
    </format>
    <format dxfId="84">
      <pivotArea outline="0" collapsedLevelsAreSubtotals="1" fieldPosition="0">
        <references count="2">
          <reference field="7" count="3" selected="0">
            <x v="2"/>
            <x v="16"/>
            <x v="20"/>
          </reference>
          <reference field="24" count="2" selected="0">
            <x v="1"/>
            <x v="2"/>
          </reference>
        </references>
      </pivotArea>
    </format>
    <format dxfId="83">
      <pivotArea outline="0" collapsedLevelsAreSubtotals="1" fieldPosition="0">
        <references count="2">
          <reference field="7" count="3" selected="0">
            <x v="2"/>
            <x v="16"/>
            <x v="20"/>
          </reference>
          <reference field="24" count="2" selected="0">
            <x v="1"/>
            <x v="2"/>
          </reference>
        </references>
      </pivotArea>
    </format>
    <format dxfId="82">
      <pivotArea outline="0" collapsedLevelsAreSubtotals="1" fieldPosition="0">
        <references count="2">
          <reference field="7" count="3" selected="0">
            <x v="2"/>
            <x v="16"/>
            <x v="20"/>
          </reference>
          <reference field="24" count="2" selected="0">
            <x v="1"/>
            <x v="2"/>
          </reference>
        </references>
      </pivotArea>
    </format>
    <format dxfId="81">
      <pivotArea outline="0" collapsedLevelsAreSubtotals="1" fieldPosition="0">
        <references count="2">
          <reference field="7" count="3" selected="0">
            <x v="2"/>
            <x v="16"/>
            <x v="20"/>
          </reference>
          <reference field="24" count="2" selected="0">
            <x v="1"/>
            <x v="2"/>
          </reference>
        </references>
      </pivotArea>
    </format>
    <format dxfId="80">
      <pivotArea outline="0" collapsedLevelsAreSubtotals="1" fieldPosition="0">
        <references count="2">
          <reference field="7" count="3" selected="0">
            <x v="2"/>
            <x v="16"/>
            <x v="20"/>
          </reference>
          <reference field="24" count="2" selected="0">
            <x v="1"/>
            <x v="2"/>
          </reference>
        </references>
      </pivotArea>
    </format>
    <format dxfId="79">
      <pivotArea outline="0" collapsedLevelsAreSubtotals="1" fieldPosition="0">
        <references count="2">
          <reference field="7" count="4" selected="0">
            <x v="30"/>
            <x v="36"/>
            <x v="43"/>
            <x v="44"/>
          </reference>
          <reference field="24" count="2" selected="0">
            <x v="1"/>
            <x v="2"/>
          </reference>
        </references>
      </pivotArea>
    </format>
    <format dxfId="78">
      <pivotArea outline="0" collapsedLevelsAreSubtotals="1" fieldPosition="0">
        <references count="2">
          <reference field="7" count="4" selected="0">
            <x v="30"/>
            <x v="36"/>
            <x v="43"/>
            <x v="44"/>
          </reference>
          <reference field="24" count="2" selected="0">
            <x v="1"/>
            <x v="2"/>
          </reference>
        </references>
      </pivotArea>
    </format>
    <format dxfId="77">
      <pivotArea outline="0" collapsedLevelsAreSubtotals="1" fieldPosition="0">
        <references count="2">
          <reference field="7" count="9" selected="0">
            <x v="47"/>
            <x v="62"/>
            <x v="68"/>
            <x v="73"/>
            <x v="75"/>
            <x v="76"/>
            <x v="77"/>
            <x v="78"/>
            <x v="79"/>
          </reference>
          <reference field="24" count="2" selected="0">
            <x v="1"/>
            <x v="2"/>
          </reference>
        </references>
      </pivotArea>
    </format>
    <format dxfId="76">
      <pivotArea outline="0" collapsedLevelsAreSubtotals="1" fieldPosition="0">
        <references count="2">
          <reference field="7" count="1" selected="0">
            <x v="83"/>
          </reference>
          <reference field="24" count="1" selected="0">
            <x v="1"/>
          </reference>
        </references>
      </pivotArea>
    </format>
    <format dxfId="75">
      <pivotArea outline="0" collapsedLevelsAreSubtotals="1" fieldPosition="0">
        <references count="2">
          <reference field="7" count="1" selected="0">
            <x v="83"/>
          </reference>
          <reference field="24" count="1" selected="0">
            <x v="1"/>
          </reference>
        </references>
      </pivotArea>
    </format>
    <format dxfId="74">
      <pivotArea outline="0" collapsedLevelsAreSubtotals="1" fieldPosition="0">
        <references count="2">
          <reference field="7" count="1" selected="0">
            <x v="83"/>
          </reference>
          <reference field="24" count="1" selected="0">
            <x v="1"/>
          </reference>
        </references>
      </pivotArea>
    </format>
    <format dxfId="73">
      <pivotArea outline="0" collapsedLevelsAreSubtotals="1" fieldPosition="0">
        <references count="2">
          <reference field="7" count="1" selected="0">
            <x v="83"/>
          </reference>
          <reference field="24" count="1" selected="0">
            <x v="1"/>
          </reference>
        </references>
      </pivotArea>
    </format>
    <format dxfId="72">
      <pivotArea outline="0" collapsedLevelsAreSubtotals="1" fieldPosition="0">
        <references count="2">
          <reference field="7" count="1" selected="0">
            <x v="117"/>
          </reference>
          <reference field="24" count="1" selected="0">
            <x v="2"/>
          </reference>
        </references>
      </pivotArea>
    </format>
    <format dxfId="71">
      <pivotArea outline="0" collapsedLevelsAreSubtotals="1" fieldPosition="0">
        <references count="2">
          <reference field="7" count="1" selected="0">
            <x v="117"/>
          </reference>
          <reference field="24" count="1" selected="0">
            <x v="2"/>
          </reference>
        </references>
      </pivotArea>
    </format>
    <format dxfId="70">
      <pivotArea outline="0" collapsedLevelsAreSubtotals="1" fieldPosition="0">
        <references count="2">
          <reference field="7" count="5" selected="0">
            <x v="121"/>
            <x v="122"/>
            <x v="123"/>
            <x v="124"/>
            <x v="125"/>
          </reference>
          <reference field="24" count="3" selected="0">
            <x v="1"/>
            <x v="2"/>
            <x v="4"/>
          </reference>
        </references>
      </pivotArea>
    </format>
    <format dxfId="69">
      <pivotArea outline="0" collapsedLevelsAreSubtotals="1" fieldPosition="0">
        <references count="2">
          <reference field="7" count="5" selected="0">
            <x v="121"/>
            <x v="122"/>
            <x v="123"/>
            <x v="124"/>
            <x v="125"/>
          </reference>
          <reference field="24" count="3" selected="0">
            <x v="1"/>
            <x v="2"/>
            <x v="4"/>
          </reference>
        </references>
      </pivotArea>
    </format>
    <format dxfId="68">
      <pivotArea outline="0" collapsedLevelsAreSubtotals="1" fieldPosition="0">
        <references count="2">
          <reference field="7" count="1" selected="0">
            <x v="128"/>
          </reference>
          <reference field="24" count="1" selected="0">
            <x v="1"/>
          </reference>
        </references>
      </pivotArea>
    </format>
    <format dxfId="67">
      <pivotArea outline="0" collapsedLevelsAreSubtotals="1" fieldPosition="0">
        <references count="2">
          <reference field="7" count="1" selected="0">
            <x v="128"/>
          </reference>
          <reference field="24" count="1" selected="0">
            <x v="1"/>
          </reference>
        </references>
      </pivotArea>
    </format>
    <format dxfId="66">
      <pivotArea outline="0" collapsedLevelsAreSubtotals="1" fieldPosition="0">
        <references count="2">
          <reference field="7" count="1" selected="0">
            <x v="128"/>
          </reference>
          <reference field="24" count="1" selected="0">
            <x v="1"/>
          </reference>
        </references>
      </pivotArea>
    </format>
    <format dxfId="65">
      <pivotArea outline="0" collapsedLevelsAreSubtotals="1" fieldPosition="0">
        <references count="2">
          <reference field="7" count="1" selected="0">
            <x v="128"/>
          </reference>
          <reference field="24" count="1" selected="0">
            <x v="1"/>
          </reference>
        </references>
      </pivotArea>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TablaDinámica5" cacheId="3" applyNumberFormats="0" applyBorderFormats="0" applyFontFormats="0" applyPatternFormats="0" applyAlignmentFormats="0" applyWidthHeightFormats="1" dataCaption="Valores" updatedVersion="6" minRefreshableVersion="3" itemPrintTitles="1" createdVersion="6" indent="0" outline="1" outlineData="1" multipleFieldFilters="0" chartFormat="3" rowHeaderCaption="PROCESO">
  <location ref="A45:D60" firstHeaderRow="1" firstDataRow="2" firstDataCol="1"/>
  <pivotFields count="28">
    <pivotField showAll="0"/>
    <pivotField showAll="0"/>
    <pivotField showAll="0"/>
    <pivotField showAll="0"/>
    <pivotField name="PROCESO " axis="axisRow" showAll="0">
      <items count="31">
        <item m="1" x="19"/>
        <item m="1" x="22"/>
        <item m="1" x="14"/>
        <item m="1" x="13"/>
        <item m="1" x="15"/>
        <item m="1" x="18"/>
        <item m="1" x="21"/>
        <item m="1" x="29"/>
        <item m="1" x="25"/>
        <item m="1" x="16"/>
        <item x="1"/>
        <item x="7"/>
        <item m="1" x="17"/>
        <item m="1" x="20"/>
        <item x="2"/>
        <item m="1" x="26"/>
        <item x="12"/>
        <item x="8"/>
        <item m="1" x="27"/>
        <item m="1" x="24"/>
        <item m="1" x="28"/>
        <item x="3"/>
        <item m="1" x="23"/>
        <item x="0"/>
        <item x="4"/>
        <item x="5"/>
        <item x="6"/>
        <item x="9"/>
        <item x="10"/>
        <item x="11"/>
        <item t="default"/>
      </items>
    </pivotField>
    <pivotField showAll="0" defaultSubtota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pivotField showAll="0"/>
    <pivotField showAll="0"/>
    <pivotField showAll="0" defaultSubtotal="0"/>
    <pivotField showAll="0"/>
    <pivotField axis="axisCol" dataField="1" showAll="0">
      <items count="7">
        <item m="1" x="5"/>
        <item x="0"/>
        <item m="1" x="2"/>
        <item m="1" x="4"/>
        <item m="1" x="3"/>
        <item x="1"/>
        <item t="default"/>
      </items>
    </pivotField>
    <pivotField numFmtId="9" showAll="0"/>
    <pivotField dragToRow="0" dragToCol="0" dragToPage="0" showAll="0" defaultSubtotal="0"/>
  </pivotFields>
  <rowFields count="1">
    <field x="4"/>
  </rowFields>
  <rowItems count="14">
    <i>
      <x v="10"/>
    </i>
    <i>
      <x v="11"/>
    </i>
    <i>
      <x v="14"/>
    </i>
    <i>
      <x v="16"/>
    </i>
    <i>
      <x v="17"/>
    </i>
    <i>
      <x v="21"/>
    </i>
    <i>
      <x v="23"/>
    </i>
    <i>
      <x v="24"/>
    </i>
    <i>
      <x v="25"/>
    </i>
    <i>
      <x v="26"/>
    </i>
    <i>
      <x v="27"/>
    </i>
    <i>
      <x v="28"/>
    </i>
    <i>
      <x v="29"/>
    </i>
    <i t="grand">
      <x/>
    </i>
  </rowItems>
  <colFields count="1">
    <field x="25"/>
  </colFields>
  <colItems count="3">
    <i>
      <x v="1"/>
    </i>
    <i>
      <x v="5"/>
    </i>
    <i t="grand">
      <x/>
    </i>
  </colItems>
  <dataFields count="1">
    <dataField name="Cuenta de Estado del Producto" fld="25" subtotal="count" baseField="0" baseItem="0"/>
  </dataFields>
  <formats count="13">
    <format dxfId="1061">
      <pivotArea outline="0" collapsedLevelsAreSubtotals="1" fieldPosition="0"/>
    </format>
    <format dxfId="1060">
      <pivotArea field="4" type="button" dataOnly="0" labelOnly="1" outline="0" axis="axisRow" fieldPosition="0"/>
    </format>
    <format dxfId="1059">
      <pivotArea dataOnly="0" labelOnly="1" fieldPosition="0">
        <references count="1">
          <reference field="4" count="0"/>
        </references>
      </pivotArea>
    </format>
    <format dxfId="1058">
      <pivotArea dataOnly="0" labelOnly="1" grandRow="1" outline="0" fieldPosition="0"/>
    </format>
    <format dxfId="1057">
      <pivotArea dataOnly="0" labelOnly="1" fieldPosition="0">
        <references count="1">
          <reference field="25" count="0"/>
        </references>
      </pivotArea>
    </format>
    <format dxfId="1056">
      <pivotArea dataOnly="0" labelOnly="1" grandCol="1" outline="0" fieldPosition="0"/>
    </format>
    <format dxfId="1055">
      <pivotArea dataOnly="0" labelOnly="1" fieldPosition="0">
        <references count="1">
          <reference field="4" count="0"/>
        </references>
      </pivotArea>
    </format>
    <format dxfId="1054">
      <pivotArea outline="0" collapsedLevelsAreSubtotals="1" fieldPosition="0"/>
    </format>
    <format dxfId="1053">
      <pivotArea field="4" type="button" dataOnly="0" labelOnly="1" outline="0" axis="axisRow" fieldPosition="0"/>
    </format>
    <format dxfId="1052">
      <pivotArea dataOnly="0" labelOnly="1" fieldPosition="0">
        <references count="1">
          <reference field="4" count="0"/>
        </references>
      </pivotArea>
    </format>
    <format dxfId="1051">
      <pivotArea dataOnly="0" labelOnly="1" grandRow="1" outline="0" fieldPosition="0"/>
    </format>
    <format dxfId="1050">
      <pivotArea dataOnly="0" labelOnly="1" fieldPosition="0">
        <references count="1">
          <reference field="25" count="0"/>
        </references>
      </pivotArea>
    </format>
    <format dxfId="1049">
      <pivotArea dataOnly="0" labelOnly="1" grandCol="1" outline="0" fieldPosition="0"/>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roductos Periodo" cacheId="3" applyNumberFormats="0" applyBorderFormats="0" applyFontFormats="0" applyPatternFormats="0" applyAlignmentFormats="0" applyWidthHeightFormats="1" dataCaption="Valores" updatedVersion="6" minRefreshableVersion="3" rowGrandTotals="0" colGrandTotals="0" itemPrintTitles="1" createdVersion="6" indent="0" outline="1" outlineData="1" multipleFieldFilters="0" chartFormat="33" rowHeaderCaption="PROCESO ">
  <location ref="A65:C78" firstHeaderRow="0" firstDataRow="1" firstDataCol="1"/>
  <pivotFields count="28">
    <pivotField showAll="0"/>
    <pivotField showAll="0"/>
    <pivotField showAll="0"/>
    <pivotField showAll="0"/>
    <pivotField axis="axisRow" showAll="0">
      <items count="31">
        <item m="1" x="19"/>
        <item m="1" x="22"/>
        <item m="1" x="14"/>
        <item m="1" x="13"/>
        <item m="1" x="15"/>
        <item m="1" x="18"/>
        <item m="1" x="21"/>
        <item m="1" x="29"/>
        <item m="1" x="25"/>
        <item m="1" x="16"/>
        <item x="1"/>
        <item x="7"/>
        <item m="1" x="17"/>
        <item m="1" x="20"/>
        <item x="2"/>
        <item m="1" x="26"/>
        <item x="12"/>
        <item x="8"/>
        <item m="1" x="27"/>
        <item m="1" x="24"/>
        <item m="1" x="28"/>
        <item x="3"/>
        <item m="1" x="23"/>
        <item x="0"/>
        <item x="4"/>
        <item x="5"/>
        <item x="6"/>
        <item x="9"/>
        <item x="10"/>
        <item x="11"/>
        <item t="default"/>
      </items>
    </pivotField>
    <pivotField showAll="0" defaultSubtota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pivotField showAll="0"/>
    <pivotField showAll="0"/>
    <pivotField dataField="1" showAll="0" defaultSubtotal="0"/>
    <pivotField showAll="0">
      <items count="11">
        <item m="1" x="8"/>
        <item m="1" x="4"/>
        <item x="1"/>
        <item m="1" x="7"/>
        <item x="0"/>
        <item m="1" x="9"/>
        <item m="1" x="3"/>
        <item m="1" x="6"/>
        <item m="1" x="5"/>
        <item m="1" x="2"/>
        <item t="default"/>
      </items>
    </pivotField>
    <pivotField showAll="0">
      <items count="7">
        <item m="1" x="3"/>
        <item x="1"/>
        <item m="1" x="5"/>
        <item m="1" x="4"/>
        <item x="0"/>
        <item m="1" x="2"/>
        <item t="default"/>
      </items>
    </pivotField>
    <pivotField dataField="1" numFmtId="9" showAll="0"/>
    <pivotField dragToRow="0" dragToCol="0" dragToPage="0" showAll="0" defaultSubtotal="0"/>
  </pivotFields>
  <rowFields count="1">
    <field x="4"/>
  </rowFields>
  <rowItems count="13">
    <i>
      <x v="10"/>
    </i>
    <i>
      <x v="11"/>
    </i>
    <i>
      <x v="14"/>
    </i>
    <i>
      <x v="16"/>
    </i>
    <i>
      <x v="17"/>
    </i>
    <i>
      <x v="21"/>
    </i>
    <i>
      <x v="23"/>
    </i>
    <i>
      <x v="24"/>
    </i>
    <i>
      <x v="25"/>
    </i>
    <i>
      <x v="26"/>
    </i>
    <i>
      <x v="27"/>
    </i>
    <i>
      <x v="28"/>
    </i>
    <i>
      <x v="29"/>
    </i>
  </rowItems>
  <colFields count="1">
    <field x="-2"/>
  </colFields>
  <colItems count="2">
    <i>
      <x/>
    </i>
    <i i="1">
      <x v="1"/>
    </i>
  </colItems>
  <dataFields count="2">
    <dataField name="Avance Ponderado 4to tri." fld="26" baseField="4" baseItem="4" numFmtId="9"/>
    <dataField name="Promedio de Cumplimiento" fld="23" subtotal="average" baseField="4" baseItem="0" numFmtId="9"/>
  </dataFields>
  <formats count="23">
    <format dxfId="1084">
      <pivotArea collapsedLevelsAreSubtotals="1" fieldPosition="0">
        <references count="2">
          <reference field="4294967294" count="1" selected="0">
            <x v="0"/>
          </reference>
          <reference field="4" count="1">
            <x v="1"/>
          </reference>
        </references>
      </pivotArea>
    </format>
    <format dxfId="1083">
      <pivotArea outline="0" collapsedLevelsAreSubtotals="1" fieldPosition="0">
        <references count="1">
          <reference field="4294967294" count="1" selected="0">
            <x v="0"/>
          </reference>
        </references>
      </pivotArea>
    </format>
    <format dxfId="1082">
      <pivotArea field="4" type="button" dataOnly="0" labelOnly="1" outline="0" axis="axisRow" fieldPosition="0"/>
    </format>
    <format dxfId="1081">
      <pivotArea type="all" dataOnly="0" outline="0" fieldPosition="0"/>
    </format>
    <format dxfId="1080">
      <pivotArea outline="0" collapsedLevelsAreSubtotals="1" fieldPosition="0"/>
    </format>
    <format dxfId="1079">
      <pivotArea field="4" type="button" dataOnly="0" labelOnly="1" outline="0" axis="axisRow" fieldPosition="0"/>
    </format>
    <format dxfId="1078">
      <pivotArea dataOnly="0" labelOnly="1" fieldPosition="0">
        <references count="1">
          <reference field="4" count="0"/>
        </references>
      </pivotArea>
    </format>
    <format dxfId="1077">
      <pivotArea dataOnly="0" labelOnly="1" grandRow="1" outline="0" fieldPosition="0"/>
    </format>
    <format dxfId="1076">
      <pivotArea dataOnly="0" labelOnly="1" outline="0" fieldPosition="0">
        <references count="1">
          <reference field="4294967294" count="1">
            <x v="0"/>
          </reference>
        </references>
      </pivotArea>
    </format>
    <format dxfId="1075">
      <pivotArea type="all" dataOnly="0" outline="0" fieldPosition="0"/>
    </format>
    <format dxfId="1074">
      <pivotArea outline="0" collapsedLevelsAreSubtotals="1" fieldPosition="0"/>
    </format>
    <format dxfId="1073">
      <pivotArea field="4" type="button" dataOnly="0" labelOnly="1" outline="0" axis="axisRow" fieldPosition="0"/>
    </format>
    <format dxfId="1072">
      <pivotArea dataOnly="0" labelOnly="1" fieldPosition="0">
        <references count="1">
          <reference field="4" count="0"/>
        </references>
      </pivotArea>
    </format>
    <format dxfId="1071">
      <pivotArea dataOnly="0" labelOnly="1" outline="0" fieldPosition="0">
        <references count="1">
          <reference field="4294967294" count="1">
            <x v="0"/>
          </reference>
        </references>
      </pivotArea>
    </format>
    <format dxfId="1070">
      <pivotArea type="all" dataOnly="0" outline="0" fieldPosition="0"/>
    </format>
    <format dxfId="1069">
      <pivotArea outline="0" collapsedLevelsAreSubtotals="1" fieldPosition="0"/>
    </format>
    <format dxfId="1068">
      <pivotArea field="4" type="button" dataOnly="0" labelOnly="1" outline="0" axis="axisRow" fieldPosition="0"/>
    </format>
    <format dxfId="1067">
      <pivotArea dataOnly="0" labelOnly="1" fieldPosition="0">
        <references count="1">
          <reference field="4" count="0"/>
        </references>
      </pivotArea>
    </format>
    <format dxfId="1066">
      <pivotArea dataOnly="0" labelOnly="1" outline="0" fieldPosition="0">
        <references count="1">
          <reference field="4294967294" count="1">
            <x v="0"/>
          </reference>
        </references>
      </pivotArea>
    </format>
    <format dxfId="1065">
      <pivotArea dataOnly="0" labelOnly="1" fieldPosition="0">
        <references count="1">
          <reference field="4" count="0"/>
        </references>
      </pivotArea>
    </format>
    <format dxfId="1064">
      <pivotArea dataOnly="0" labelOnly="1" outline="0" fieldPosition="0">
        <references count="1">
          <reference field="4294967294" count="1">
            <x v="0"/>
          </reference>
        </references>
      </pivotArea>
    </format>
    <format dxfId="1063">
      <pivotArea outline="0" collapsedLevelsAreSubtotals="1" fieldPosition="0">
        <references count="1">
          <reference field="4294967294" count="1" selected="0">
            <x v="1"/>
          </reference>
        </references>
      </pivotArea>
    </format>
    <format dxfId="1062">
      <pivotArea dataOnly="0" labelOnly="1" outline="0" fieldPosition="0">
        <references count="1">
          <reference field="4294967294" count="1">
            <x v="1"/>
          </reference>
        </references>
      </pivotArea>
    </format>
  </formats>
  <chartFormats count="9">
    <chartFormat chart="2" format="11" series="1">
      <pivotArea type="data" outline="0" fieldPosition="0">
        <references count="1">
          <reference field="4294967294" count="1" selected="0">
            <x v="0"/>
          </reference>
        </references>
      </pivotArea>
    </chartFormat>
    <chartFormat chart="7" format="18" series="1">
      <pivotArea type="data" outline="0" fieldPosition="0">
        <references count="1">
          <reference field="4294967294" count="1" selected="0">
            <x v="0"/>
          </reference>
        </references>
      </pivotArea>
    </chartFormat>
    <chartFormat chart="8" format="21" series="1">
      <pivotArea type="data" outline="0" fieldPosition="0">
        <references count="1">
          <reference field="4294967294" count="1" selected="0">
            <x v="0"/>
          </reference>
        </references>
      </pivotArea>
    </chartFormat>
    <chartFormat chart="1" format="18" series="1">
      <pivotArea type="data" outline="0" fieldPosition="0">
        <references count="1">
          <reference field="4294967294" count="1" selected="0">
            <x v="0"/>
          </reference>
        </references>
      </pivotArea>
    </chartFormat>
    <chartFormat chart="3" format="28" series="1">
      <pivotArea type="data" outline="0" fieldPosition="0">
        <references count="1">
          <reference field="4294967294" count="1" selected="0">
            <x v="0"/>
          </reference>
        </references>
      </pivotArea>
    </chartFormat>
    <chartFormat chart="26" format="30" series="1">
      <pivotArea type="data" outline="0" fieldPosition="0">
        <references count="1">
          <reference field="4294967294" count="1" selected="0">
            <x v="0"/>
          </reference>
        </references>
      </pivotArea>
    </chartFormat>
    <chartFormat chart="27" format="33" series="1">
      <pivotArea type="data" outline="0" fieldPosition="0">
        <references count="1">
          <reference field="4294967294" count="1" selected="0">
            <x v="0"/>
          </reference>
        </references>
      </pivotArea>
    </chartFormat>
    <chartFormat chart="1" format="25" series="1">
      <pivotArea type="data" outline="0" fieldPosition="0">
        <references count="1">
          <reference field="4294967294" count="1" selected="0">
            <x v="1"/>
          </reference>
        </references>
      </pivotArea>
    </chartFormat>
    <chartFormat chart="3" format="34" series="1">
      <pivotArea type="data" outline="0" fieldPosition="0">
        <references count="1">
          <reference field="4294967294" count="1" selected="0">
            <x v="1"/>
          </reference>
        </references>
      </pivotArea>
    </chartFormat>
  </chart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Tipo_de_resultado" sourceName="Tipo de resultado">
  <pivotTables>
    <pivotTable tabId="8" name="Productos Periodo"/>
    <pivotTable tabId="8" name="Tabla Ejecución"/>
    <pivotTable tabId="15" name="TablaDinámica1"/>
    <pivotTable tabId="8" name="TablaDinámica11"/>
  </pivotTables>
  <data>
    <tabular pivotCacheId="1">
      <items count="10">
        <i x="1" s="1"/>
        <i x="0" s="1"/>
        <i x="8" s="1" nd="1"/>
        <i x="4" s="1" nd="1"/>
        <i x="7" s="1" nd="1"/>
        <i x="9" s="1" nd="1"/>
        <i x="3" s="1" nd="1"/>
        <i x="6" s="1" nd="1"/>
        <i x="5" s="1" nd="1"/>
        <i x="2"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Estado_del_Producto" sourceName="Estado del Producto">
  <pivotTables>
    <pivotTable tabId="8" name="Productos Periodo"/>
    <pivotTable tabId="8" name="Tabla Ejecución"/>
    <pivotTable tabId="15" name="TablaDinámica1"/>
    <pivotTable tabId="8" name="TablaDinámica11"/>
  </pivotTables>
  <data>
    <tabular pivotCacheId="1">
      <items count="6">
        <i x="1" s="1"/>
        <i x="0" s="1"/>
        <i x="3" s="1" nd="1"/>
        <i x="5" s="1" nd="1"/>
        <i x="4" s="1" nd="1"/>
        <i x="2"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ciónDeDatos_DEPENDENCIA" sourceName="DEPENDENCIA">
  <pivotTables>
    <pivotTable tabId="8" name="Productos Periodo"/>
    <pivotTable tabId="8" name="Tabla Ejecución"/>
    <pivotTable tabId="15" name="TablaDinámica1"/>
    <pivotTable tabId="8" name="TablaDinámica1"/>
    <pivotTable tabId="8" name="TablaDinámica11"/>
  </pivotTables>
  <data>
    <tabular pivotCacheId="1">
      <items count="30">
        <i x="0" s="1"/>
        <i x="1" s="1"/>
        <i x="2" s="1"/>
        <i x="3" s="1"/>
        <i x="4" s="1"/>
        <i x="5" s="1"/>
        <i x="6" s="1"/>
        <i x="7" s="1"/>
        <i x="8" s="1"/>
        <i x="9" s="1"/>
        <i x="10" s="1"/>
        <i x="11" s="1"/>
        <i x="12" s="1"/>
        <i x="19" s="1" nd="1"/>
        <i x="22" s="1" nd="1"/>
        <i x="14" s="1" nd="1"/>
        <i x="13" s="1" nd="1"/>
        <i x="15" s="1" nd="1"/>
        <i x="18" s="1" nd="1"/>
        <i x="21" s="1" nd="1"/>
        <i x="29" s="1" nd="1"/>
        <i x="25" s="1" nd="1"/>
        <i x="26" s="1" nd="1"/>
        <i x="24" s="1" nd="1"/>
        <i x="16" s="1" nd="1"/>
        <i x="23" s="1" nd="1"/>
        <i x="20" s="1" nd="1"/>
        <i x="28" s="1" nd="1"/>
        <i x="27" s="1" nd="1"/>
        <i x="17"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Tipo de resultado" cache="SegmentaciónDeDatos_Tipo_de_resultado" caption="Tipo de resultado" columnCount="2" style="SlicerStyleDark2" rowHeight="241300"/>
  <slicer name="Estado del Producto" cache="SegmentaciónDeDatos_Estado_del_Producto" caption="Estado del Producto" style="SlicerStyleDark3" rowHeight="241300"/>
  <slicer name="DEPENDENCIA" cache="SegmentaciónDeDatos_DEPENDENCIA" caption="DEPENDENCIA" startItem="1" style="SlicerStyleDark1"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7" Type="http://schemas.microsoft.com/office/2007/relationships/slicer" Target="../slicers/slicer1.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pivotTable" Target="../pivotTables/pivotTable4.xml"/><Relationship Id="rId7" Type="http://schemas.openxmlformats.org/officeDocument/2006/relationships/pivotTable" Target="../pivotTables/pivotTable8.xml"/><Relationship Id="rId2" Type="http://schemas.openxmlformats.org/officeDocument/2006/relationships/pivotTable" Target="../pivotTables/pivotTable3.xml"/><Relationship Id="rId1" Type="http://schemas.openxmlformats.org/officeDocument/2006/relationships/pivotTable" Target="../pivotTables/pivotTable2.xml"/><Relationship Id="rId6" Type="http://schemas.openxmlformats.org/officeDocument/2006/relationships/pivotTable" Target="../pivotTables/pivotTable7.xml"/><Relationship Id="rId5" Type="http://schemas.openxmlformats.org/officeDocument/2006/relationships/pivotTable" Target="../pivotTables/pivotTable6.xml"/><Relationship Id="rId4" Type="http://schemas.openxmlformats.org/officeDocument/2006/relationships/pivotTable" Target="../pivotTables/pivotTable5.xml"/><Relationship Id="rId9"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3"/>
  </sheetPr>
  <dimension ref="B2:AQ233"/>
  <sheetViews>
    <sheetView showGridLines="0" zoomScale="85" zoomScaleNormal="85" workbookViewId="0">
      <selection activeCell="H167" sqref="H167:H169"/>
    </sheetView>
  </sheetViews>
  <sheetFormatPr baseColWidth="10" defaultRowHeight="15" x14ac:dyDescent="0.25"/>
  <cols>
    <col min="2" max="3" width="29.7109375" customWidth="1"/>
    <col min="4" max="4" width="38.5703125" customWidth="1"/>
    <col min="5" max="5" width="26.42578125" customWidth="1"/>
    <col min="6" max="6" width="30.7109375" customWidth="1"/>
    <col min="7" max="7" width="7.5703125" customWidth="1"/>
    <col min="8" max="13" width="31.5703125" customWidth="1"/>
    <col min="18" max="18" width="6.5703125" hidden="1" customWidth="1"/>
    <col min="19" max="19" width="18.7109375" customWidth="1"/>
    <col min="20" max="20" width="23" customWidth="1"/>
    <col min="21" max="21" width="37.42578125" customWidth="1"/>
    <col min="22" max="22" width="27.85546875" customWidth="1"/>
    <col min="23" max="23" width="35" customWidth="1"/>
    <col min="24" max="25" width="24.28515625" hidden="1" customWidth="1"/>
    <col min="26" max="26" width="20" hidden="1" customWidth="1"/>
    <col min="27" max="27" width="27.7109375" hidden="1" customWidth="1"/>
    <col min="29" max="30" width="30.7109375" customWidth="1"/>
    <col min="31" max="31" width="26.85546875" customWidth="1"/>
    <col min="32" max="32" width="25.7109375" customWidth="1"/>
    <col min="33" max="33" width="30.7109375" customWidth="1"/>
    <col min="34" max="34" width="4.5703125" customWidth="1"/>
    <col min="35" max="35" width="37.42578125" customWidth="1"/>
    <col min="36" max="36" width="47.5703125" customWidth="1"/>
    <col min="37" max="37" width="25.7109375" hidden="1" customWidth="1"/>
    <col min="38" max="38" width="22.42578125" hidden="1" customWidth="1"/>
    <col min="40" max="40" width="13.42578125" bestFit="1" customWidth="1"/>
  </cols>
  <sheetData>
    <row r="2" spans="2:43" ht="15.75" thickBot="1" x14ac:dyDescent="0.3"/>
    <row r="3" spans="2:43" ht="16.5" thickBot="1" x14ac:dyDescent="0.3">
      <c r="N3" s="252"/>
      <c r="O3" s="253" t="s">
        <v>576</v>
      </c>
    </row>
    <row r="6" spans="2:43" ht="16.5" thickBot="1" x14ac:dyDescent="0.3">
      <c r="AM6" s="1"/>
      <c r="AN6" s="1"/>
      <c r="AO6" s="1"/>
      <c r="AP6" s="1"/>
      <c r="AQ6" s="1"/>
    </row>
    <row r="7" spans="2:43" ht="59.25" customHeight="1" thickTop="1" thickBot="1" x14ac:dyDescent="0.3">
      <c r="B7" s="668" t="s">
        <v>0</v>
      </c>
      <c r="C7" s="669"/>
      <c r="D7" s="669"/>
      <c r="E7" s="669"/>
      <c r="F7" s="670"/>
      <c r="G7" s="906" t="s">
        <v>1</v>
      </c>
      <c r="H7" s="907"/>
      <c r="I7" s="907"/>
      <c r="J7" s="907"/>
      <c r="K7" s="907"/>
      <c r="L7" s="907"/>
      <c r="M7" s="908"/>
      <c r="N7" s="909" t="s">
        <v>2</v>
      </c>
      <c r="O7" s="910"/>
      <c r="P7" s="910"/>
      <c r="Q7" s="911"/>
      <c r="R7" s="77"/>
      <c r="S7" s="665" t="s">
        <v>469</v>
      </c>
      <c r="T7" s="666"/>
      <c r="U7" s="666"/>
      <c r="V7" s="666"/>
      <c r="W7" s="666"/>
      <c r="X7" s="666"/>
      <c r="Y7" s="666"/>
      <c r="Z7" s="666"/>
      <c r="AA7" s="667"/>
      <c r="AB7" s="912" t="s">
        <v>3</v>
      </c>
      <c r="AC7" s="912"/>
      <c r="AD7" s="912"/>
      <c r="AE7" s="912"/>
      <c r="AF7" s="912"/>
      <c r="AG7" s="913"/>
      <c r="AI7" s="661" t="s">
        <v>467</v>
      </c>
      <c r="AJ7" s="661"/>
      <c r="AK7" s="662"/>
      <c r="AL7" s="161"/>
      <c r="AM7" s="162"/>
      <c r="AN7" s="162"/>
      <c r="AO7" s="162"/>
      <c r="AP7" s="162"/>
      <c r="AQ7" s="162"/>
    </row>
    <row r="8" spans="2:43" ht="66.75" customHeight="1" thickTop="1" thickBot="1" x14ac:dyDescent="0.3">
      <c r="B8" s="2" t="s">
        <v>386</v>
      </c>
      <c r="C8" s="2" t="s">
        <v>387</v>
      </c>
      <c r="D8" s="2" t="s">
        <v>4</v>
      </c>
      <c r="E8" s="3" t="s">
        <v>5</v>
      </c>
      <c r="F8" s="4" t="s">
        <v>6</v>
      </c>
      <c r="G8" s="5" t="s">
        <v>7</v>
      </c>
      <c r="H8" s="5" t="s">
        <v>8</v>
      </c>
      <c r="I8" s="6" t="s">
        <v>9</v>
      </c>
      <c r="J8" s="7" t="s">
        <v>10</v>
      </c>
      <c r="K8" s="7" t="s">
        <v>11</v>
      </c>
      <c r="L8" s="7" t="s">
        <v>12</v>
      </c>
      <c r="M8" s="6" t="s">
        <v>13</v>
      </c>
      <c r="N8" s="8" t="s">
        <v>14</v>
      </c>
      <c r="O8" s="8" t="s">
        <v>15</v>
      </c>
      <c r="P8" s="8" t="s">
        <v>16</v>
      </c>
      <c r="Q8" s="8" t="s">
        <v>17</v>
      </c>
      <c r="R8" s="78"/>
      <c r="S8" s="235" t="s">
        <v>549</v>
      </c>
      <c r="T8" s="235" t="s">
        <v>466</v>
      </c>
      <c r="U8" s="235" t="s">
        <v>464</v>
      </c>
      <c r="V8" s="235" t="s">
        <v>399</v>
      </c>
      <c r="W8" s="235" t="s">
        <v>465</v>
      </c>
      <c r="X8" s="96" t="s">
        <v>397</v>
      </c>
      <c r="Y8" s="96" t="s">
        <v>401</v>
      </c>
      <c r="Z8" s="96" t="s">
        <v>398</v>
      </c>
      <c r="AA8" s="8" t="s">
        <v>405</v>
      </c>
      <c r="AB8" s="9" t="s">
        <v>7</v>
      </c>
      <c r="AC8" s="10" t="s">
        <v>18</v>
      </c>
      <c r="AD8" s="11" t="s">
        <v>19</v>
      </c>
      <c r="AE8" s="11" t="s">
        <v>20</v>
      </c>
      <c r="AF8" s="11" t="s">
        <v>21</v>
      </c>
      <c r="AG8" s="11" t="s">
        <v>22</v>
      </c>
      <c r="AI8" s="80" t="s">
        <v>468</v>
      </c>
      <c r="AJ8" s="80" t="s">
        <v>470</v>
      </c>
      <c r="AK8" s="80" t="s">
        <v>403</v>
      </c>
      <c r="AL8" s="97" t="s">
        <v>404</v>
      </c>
      <c r="AM8" s="1"/>
      <c r="AN8" s="1"/>
      <c r="AO8" s="1"/>
      <c r="AP8" s="1"/>
      <c r="AQ8" s="1"/>
    </row>
    <row r="9" spans="2:43" ht="76.5" hidden="1" customHeight="1" thickBot="1" x14ac:dyDescent="0.3">
      <c r="B9" s="57" t="s">
        <v>388</v>
      </c>
      <c r="C9" s="58" t="s">
        <v>389</v>
      </c>
      <c r="D9" s="52" t="s">
        <v>23</v>
      </c>
      <c r="E9" s="229" t="s">
        <v>532</v>
      </c>
      <c r="F9" s="53" t="s">
        <v>24</v>
      </c>
      <c r="G9" s="701">
        <v>1</v>
      </c>
      <c r="H9" s="704" t="s">
        <v>25</v>
      </c>
      <c r="I9" s="671">
        <v>0.2</v>
      </c>
      <c r="J9" s="684">
        <v>12</v>
      </c>
      <c r="K9" s="671" t="s">
        <v>26</v>
      </c>
      <c r="L9" s="671" t="s">
        <v>27</v>
      </c>
      <c r="M9" s="699" t="s">
        <v>28</v>
      </c>
      <c r="N9" s="761">
        <v>3</v>
      </c>
      <c r="O9" s="761">
        <v>6</v>
      </c>
      <c r="P9" s="761">
        <v>9</v>
      </c>
      <c r="Q9" s="761">
        <v>12</v>
      </c>
      <c r="R9" s="165"/>
      <c r="S9" s="663">
        <f>N9</f>
        <v>3</v>
      </c>
      <c r="T9" s="663">
        <v>3</v>
      </c>
      <c r="U9" s="663" t="s">
        <v>597</v>
      </c>
      <c r="V9" s="663" t="s">
        <v>598</v>
      </c>
      <c r="W9" s="663" t="s">
        <v>607</v>
      </c>
      <c r="X9" s="918">
        <f>T9/S9</f>
        <v>1</v>
      </c>
      <c r="Y9" s="691" t="s">
        <v>402</v>
      </c>
      <c r="Z9" s="761" t="s">
        <v>400</v>
      </c>
      <c r="AA9" s="711">
        <f>X9*I9</f>
        <v>0.2</v>
      </c>
      <c r="AB9" s="12">
        <v>1</v>
      </c>
      <c r="AC9" s="13" t="s">
        <v>29</v>
      </c>
      <c r="AD9" s="14">
        <v>0.5</v>
      </c>
      <c r="AE9" s="914">
        <v>43101</v>
      </c>
      <c r="AF9" s="917">
        <v>43465</v>
      </c>
      <c r="AG9" s="896" t="s">
        <v>28</v>
      </c>
      <c r="AI9" s="275">
        <v>1</v>
      </c>
      <c r="AJ9" s="243" t="s">
        <v>608</v>
      </c>
      <c r="AK9" s="81">
        <f t="shared" ref="AK9:AK14" si="0">AI9*AD9</f>
        <v>0.5</v>
      </c>
      <c r="AL9" s="84">
        <f>AK9*I9</f>
        <v>0.1</v>
      </c>
      <c r="AM9" s="1"/>
      <c r="AN9" s="1"/>
      <c r="AO9" s="1"/>
      <c r="AP9" s="1"/>
      <c r="AQ9" s="1"/>
    </row>
    <row r="10" spans="2:43" ht="76.5" hidden="1" customHeight="1" thickBot="1" x14ac:dyDescent="0.3">
      <c r="B10" s="57" t="s">
        <v>388</v>
      </c>
      <c r="C10" s="58" t="s">
        <v>389</v>
      </c>
      <c r="D10" s="52" t="s">
        <v>23</v>
      </c>
      <c r="E10" s="229" t="s">
        <v>532</v>
      </c>
      <c r="F10" s="53" t="s">
        <v>24</v>
      </c>
      <c r="G10" s="702"/>
      <c r="H10" s="705"/>
      <c r="I10" s="687"/>
      <c r="J10" s="686"/>
      <c r="K10" s="687"/>
      <c r="L10" s="687"/>
      <c r="M10" s="700"/>
      <c r="N10" s="678"/>
      <c r="O10" s="678"/>
      <c r="P10" s="678"/>
      <c r="Q10" s="678"/>
      <c r="R10" s="165"/>
      <c r="S10" s="663"/>
      <c r="T10" s="663"/>
      <c r="U10" s="663"/>
      <c r="V10" s="663"/>
      <c r="W10" s="663"/>
      <c r="X10" s="919"/>
      <c r="Y10" s="692"/>
      <c r="Z10" s="678"/>
      <c r="AA10" s="678"/>
      <c r="AB10" s="12">
        <v>2</v>
      </c>
      <c r="AC10" s="13" t="s">
        <v>30</v>
      </c>
      <c r="AD10" s="14">
        <v>0.3</v>
      </c>
      <c r="AE10" s="915"/>
      <c r="AF10" s="891"/>
      <c r="AG10" s="897"/>
      <c r="AI10" s="275">
        <v>1</v>
      </c>
      <c r="AJ10" s="244" t="s">
        <v>608</v>
      </c>
      <c r="AK10" s="81">
        <f t="shared" si="0"/>
        <v>0.3</v>
      </c>
      <c r="AL10" s="84">
        <f>AK10*I9</f>
        <v>0.06</v>
      </c>
      <c r="AM10" s="1"/>
      <c r="AN10" s="1"/>
      <c r="AO10" s="1"/>
      <c r="AP10" s="1"/>
      <c r="AQ10" s="1"/>
    </row>
    <row r="11" spans="2:43" ht="76.5" hidden="1" customHeight="1" thickBot="1" x14ac:dyDescent="0.3">
      <c r="B11" s="57" t="s">
        <v>388</v>
      </c>
      <c r="C11" s="58" t="s">
        <v>389</v>
      </c>
      <c r="D11" s="52" t="s">
        <v>23</v>
      </c>
      <c r="E11" s="229" t="s">
        <v>532</v>
      </c>
      <c r="F11" s="53" t="s">
        <v>24</v>
      </c>
      <c r="G11" s="703"/>
      <c r="H11" s="706"/>
      <c r="I11" s="672"/>
      <c r="J11" s="685"/>
      <c r="K11" s="672"/>
      <c r="L11" s="672"/>
      <c r="M11" s="707"/>
      <c r="N11" s="729"/>
      <c r="O11" s="729"/>
      <c r="P11" s="729"/>
      <c r="Q11" s="729"/>
      <c r="R11" s="166"/>
      <c r="S11" s="663"/>
      <c r="T11" s="663"/>
      <c r="U11" s="663"/>
      <c r="V11" s="663"/>
      <c r="W11" s="663"/>
      <c r="X11" s="920"/>
      <c r="Y11" s="777"/>
      <c r="Z11" s="729"/>
      <c r="AA11" s="729"/>
      <c r="AB11" s="12">
        <v>3</v>
      </c>
      <c r="AC11" s="13" t="s">
        <v>31</v>
      </c>
      <c r="AD11" s="14">
        <v>0.2</v>
      </c>
      <c r="AE11" s="916"/>
      <c r="AF11" s="892"/>
      <c r="AG11" s="898"/>
      <c r="AI11" s="275">
        <v>1</v>
      </c>
      <c r="AJ11" s="243" t="s">
        <v>608</v>
      </c>
      <c r="AK11" s="81">
        <f t="shared" si="0"/>
        <v>0.2</v>
      </c>
      <c r="AL11" s="84">
        <f>AK11*I9</f>
        <v>4.0000000000000008E-2</v>
      </c>
      <c r="AM11" s="1"/>
      <c r="AN11" s="83"/>
      <c r="AO11" s="1"/>
      <c r="AP11" s="1"/>
      <c r="AQ11" s="1"/>
    </row>
    <row r="12" spans="2:43" ht="76.5" hidden="1" customHeight="1" thickBot="1" x14ac:dyDescent="0.3">
      <c r="B12" s="57" t="s">
        <v>388</v>
      </c>
      <c r="C12" s="58" t="s">
        <v>389</v>
      </c>
      <c r="D12" s="52" t="s">
        <v>23</v>
      </c>
      <c r="E12" s="229" t="s">
        <v>532</v>
      </c>
      <c r="F12" s="53" t="s">
        <v>24</v>
      </c>
      <c r="G12" s="701">
        <v>2</v>
      </c>
      <c r="H12" s="704" t="s">
        <v>32</v>
      </c>
      <c r="I12" s="671">
        <v>0.2</v>
      </c>
      <c r="J12" s="684">
        <v>44</v>
      </c>
      <c r="K12" s="671" t="s">
        <v>33</v>
      </c>
      <c r="L12" s="671" t="s">
        <v>34</v>
      </c>
      <c r="M12" s="699" t="s">
        <v>28</v>
      </c>
      <c r="N12" s="761">
        <v>11</v>
      </c>
      <c r="O12" s="761">
        <v>22</v>
      </c>
      <c r="P12" s="761">
        <v>33</v>
      </c>
      <c r="Q12" s="761">
        <v>44</v>
      </c>
      <c r="R12" s="165"/>
      <c r="S12" s="663">
        <v>11</v>
      </c>
      <c r="T12" s="663">
        <v>11</v>
      </c>
      <c r="U12" s="663" t="s">
        <v>599</v>
      </c>
      <c r="V12" s="663" t="s">
        <v>600</v>
      </c>
      <c r="W12" s="663" t="s">
        <v>607</v>
      </c>
      <c r="X12" s="168"/>
      <c r="Y12" s="61"/>
      <c r="Z12" s="61"/>
      <c r="AA12" s="61"/>
      <c r="AB12" s="12">
        <v>1</v>
      </c>
      <c r="AC12" s="13" t="s">
        <v>35</v>
      </c>
      <c r="AD12" s="14">
        <v>0.5</v>
      </c>
      <c r="AE12" s="887">
        <v>43101</v>
      </c>
      <c r="AF12" s="890">
        <v>43465</v>
      </c>
      <c r="AG12" s="896" t="s">
        <v>28</v>
      </c>
      <c r="AI12" s="275">
        <v>1</v>
      </c>
      <c r="AJ12" s="244" t="s">
        <v>608</v>
      </c>
      <c r="AK12" s="81">
        <f t="shared" si="0"/>
        <v>0.5</v>
      </c>
      <c r="AL12" s="84">
        <f>AK12*I12</f>
        <v>0.1</v>
      </c>
      <c r="AM12" s="1"/>
      <c r="AN12" s="1"/>
      <c r="AO12" s="1"/>
      <c r="AP12" s="1"/>
      <c r="AQ12" s="1"/>
    </row>
    <row r="13" spans="2:43" ht="76.5" hidden="1" customHeight="1" thickBot="1" x14ac:dyDescent="0.3">
      <c r="B13" s="57" t="s">
        <v>388</v>
      </c>
      <c r="C13" s="58" t="s">
        <v>389</v>
      </c>
      <c r="D13" s="52" t="s">
        <v>23</v>
      </c>
      <c r="E13" s="229" t="s">
        <v>532</v>
      </c>
      <c r="F13" s="53" t="s">
        <v>24</v>
      </c>
      <c r="G13" s="702"/>
      <c r="H13" s="705"/>
      <c r="I13" s="687"/>
      <c r="J13" s="686"/>
      <c r="K13" s="687"/>
      <c r="L13" s="687"/>
      <c r="M13" s="700"/>
      <c r="N13" s="678"/>
      <c r="O13" s="678"/>
      <c r="P13" s="678"/>
      <c r="Q13" s="678"/>
      <c r="R13" s="165"/>
      <c r="S13" s="663"/>
      <c r="T13" s="663"/>
      <c r="U13" s="663"/>
      <c r="V13" s="663"/>
      <c r="W13" s="663"/>
      <c r="X13" s="168"/>
      <c r="Y13" s="61"/>
      <c r="Z13" s="61"/>
      <c r="AA13" s="61"/>
      <c r="AB13" s="12">
        <v>2</v>
      </c>
      <c r="AC13" s="13" t="s">
        <v>36</v>
      </c>
      <c r="AD13" s="14">
        <v>0.3</v>
      </c>
      <c r="AE13" s="888"/>
      <c r="AF13" s="891"/>
      <c r="AG13" s="897"/>
      <c r="AI13" s="275">
        <v>1</v>
      </c>
      <c r="AJ13" s="244" t="s">
        <v>608</v>
      </c>
      <c r="AK13" s="81">
        <f t="shared" si="0"/>
        <v>0.3</v>
      </c>
      <c r="AL13" s="84">
        <f>AK13*I12</f>
        <v>0.06</v>
      </c>
      <c r="AM13" s="1"/>
      <c r="AN13" s="1"/>
      <c r="AO13" s="1"/>
      <c r="AP13" s="1"/>
      <c r="AQ13" s="1"/>
    </row>
    <row r="14" spans="2:43" ht="76.5" hidden="1" customHeight="1" thickBot="1" x14ac:dyDescent="0.3">
      <c r="B14" s="57" t="s">
        <v>388</v>
      </c>
      <c r="C14" s="58" t="s">
        <v>389</v>
      </c>
      <c r="D14" s="52" t="s">
        <v>23</v>
      </c>
      <c r="E14" s="229" t="s">
        <v>532</v>
      </c>
      <c r="F14" s="53" t="s">
        <v>24</v>
      </c>
      <c r="G14" s="703"/>
      <c r="H14" s="706"/>
      <c r="I14" s="672"/>
      <c r="J14" s="685"/>
      <c r="K14" s="672"/>
      <c r="L14" s="672"/>
      <c r="M14" s="707"/>
      <c r="N14" s="729"/>
      <c r="O14" s="729"/>
      <c r="P14" s="729"/>
      <c r="Q14" s="729"/>
      <c r="R14" s="166"/>
      <c r="S14" s="663"/>
      <c r="T14" s="663"/>
      <c r="U14" s="663"/>
      <c r="V14" s="663"/>
      <c r="W14" s="663"/>
      <c r="X14" s="169"/>
      <c r="Y14" s="62"/>
      <c r="Z14" s="62"/>
      <c r="AA14" s="62"/>
      <c r="AB14" s="12">
        <v>3</v>
      </c>
      <c r="AC14" s="13" t="s">
        <v>37</v>
      </c>
      <c r="AD14" s="14">
        <v>0.2</v>
      </c>
      <c r="AE14" s="889"/>
      <c r="AF14" s="892"/>
      <c r="AG14" s="898"/>
      <c r="AI14" s="275">
        <v>1</v>
      </c>
      <c r="AJ14" s="244" t="s">
        <v>608</v>
      </c>
      <c r="AK14" s="81">
        <f t="shared" si="0"/>
        <v>0.2</v>
      </c>
      <c r="AL14" s="84">
        <f>AK14*I12</f>
        <v>4.0000000000000008E-2</v>
      </c>
      <c r="AM14" s="1"/>
      <c r="AN14" s="1"/>
      <c r="AO14" s="1"/>
      <c r="AP14" s="1"/>
      <c r="AQ14" s="1"/>
    </row>
    <row r="15" spans="2:43" ht="76.5" hidden="1" customHeight="1" thickBot="1" x14ac:dyDescent="0.3">
      <c r="B15" s="57" t="s">
        <v>388</v>
      </c>
      <c r="C15" s="58" t="s">
        <v>389</v>
      </c>
      <c r="D15" s="52" t="s">
        <v>23</v>
      </c>
      <c r="E15" s="229" t="s">
        <v>532</v>
      </c>
      <c r="F15" s="53" t="s">
        <v>24</v>
      </c>
      <c r="G15" s="701">
        <v>3</v>
      </c>
      <c r="H15" s="704" t="s">
        <v>38</v>
      </c>
      <c r="I15" s="671">
        <v>0.2</v>
      </c>
      <c r="J15" s="684">
        <v>24</v>
      </c>
      <c r="K15" s="671" t="s">
        <v>33</v>
      </c>
      <c r="L15" s="671" t="s">
        <v>39</v>
      </c>
      <c r="M15" s="699" t="s">
        <v>28</v>
      </c>
      <c r="N15" s="761">
        <v>6</v>
      </c>
      <c r="O15" s="761">
        <v>12</v>
      </c>
      <c r="P15" s="761">
        <v>18</v>
      </c>
      <c r="Q15" s="761">
        <v>24</v>
      </c>
      <c r="R15" s="165"/>
      <c r="S15" s="893">
        <v>6</v>
      </c>
      <c r="T15" s="893">
        <v>6</v>
      </c>
      <c r="U15" s="893" t="s">
        <v>601</v>
      </c>
      <c r="V15" s="893" t="s">
        <v>602</v>
      </c>
      <c r="W15" s="893" t="s">
        <v>607</v>
      </c>
      <c r="X15" s="168"/>
      <c r="Y15" s="61"/>
      <c r="Z15" s="61"/>
      <c r="AA15" s="61"/>
      <c r="AB15" s="12">
        <v>1</v>
      </c>
      <c r="AC15" s="13" t="s">
        <v>40</v>
      </c>
      <c r="AD15" s="14">
        <v>0.4</v>
      </c>
      <c r="AE15" s="887">
        <v>43101</v>
      </c>
      <c r="AF15" s="890">
        <v>43465</v>
      </c>
      <c r="AG15" s="896" t="s">
        <v>28</v>
      </c>
      <c r="AI15" s="275">
        <v>1</v>
      </c>
      <c r="AJ15" s="274" t="s">
        <v>608</v>
      </c>
      <c r="AM15" s="1"/>
      <c r="AN15" s="1"/>
      <c r="AO15" s="1"/>
      <c r="AP15" s="1"/>
      <c r="AQ15" s="1"/>
    </row>
    <row r="16" spans="2:43" ht="76.5" hidden="1" customHeight="1" thickBot="1" x14ac:dyDescent="0.3">
      <c r="B16" s="57" t="s">
        <v>388</v>
      </c>
      <c r="C16" s="58" t="s">
        <v>389</v>
      </c>
      <c r="D16" s="52" t="s">
        <v>23</v>
      </c>
      <c r="E16" s="229" t="s">
        <v>532</v>
      </c>
      <c r="F16" s="53" t="s">
        <v>24</v>
      </c>
      <c r="G16" s="702"/>
      <c r="H16" s="705"/>
      <c r="I16" s="687"/>
      <c r="J16" s="686"/>
      <c r="K16" s="687"/>
      <c r="L16" s="687"/>
      <c r="M16" s="700"/>
      <c r="N16" s="678"/>
      <c r="O16" s="678"/>
      <c r="P16" s="678"/>
      <c r="Q16" s="678"/>
      <c r="R16" s="165"/>
      <c r="S16" s="894"/>
      <c r="T16" s="894"/>
      <c r="U16" s="894"/>
      <c r="V16" s="894"/>
      <c r="W16" s="894"/>
      <c r="X16" s="168"/>
      <c r="Y16" s="61"/>
      <c r="Z16" s="61"/>
      <c r="AA16" s="61"/>
      <c r="AB16" s="12">
        <v>2</v>
      </c>
      <c r="AC16" s="13" t="s">
        <v>41</v>
      </c>
      <c r="AD16" s="14">
        <v>0.3</v>
      </c>
      <c r="AE16" s="888"/>
      <c r="AF16" s="891"/>
      <c r="AG16" s="897"/>
      <c r="AI16" s="275">
        <v>1</v>
      </c>
      <c r="AJ16" s="274" t="s">
        <v>608</v>
      </c>
      <c r="AM16" s="1"/>
      <c r="AN16" s="1"/>
      <c r="AO16" s="1"/>
      <c r="AP16" s="1"/>
      <c r="AQ16" s="1"/>
    </row>
    <row r="17" spans="2:43" ht="76.5" hidden="1" customHeight="1" thickBot="1" x14ac:dyDescent="0.3">
      <c r="B17" s="57" t="s">
        <v>388</v>
      </c>
      <c r="C17" s="58" t="s">
        <v>389</v>
      </c>
      <c r="D17" s="52" t="s">
        <v>23</v>
      </c>
      <c r="E17" s="229" t="s">
        <v>532</v>
      </c>
      <c r="F17" s="53" t="s">
        <v>24</v>
      </c>
      <c r="G17" s="702"/>
      <c r="H17" s="705"/>
      <c r="I17" s="687"/>
      <c r="J17" s="686"/>
      <c r="K17" s="687"/>
      <c r="L17" s="687"/>
      <c r="M17" s="700"/>
      <c r="N17" s="678"/>
      <c r="O17" s="678"/>
      <c r="P17" s="678"/>
      <c r="Q17" s="678"/>
      <c r="R17" s="165"/>
      <c r="S17" s="894"/>
      <c r="T17" s="894"/>
      <c r="U17" s="894"/>
      <c r="V17" s="894"/>
      <c r="W17" s="894"/>
      <c r="X17" s="168"/>
      <c r="Y17" s="61"/>
      <c r="Z17" s="61"/>
      <c r="AA17" s="61"/>
      <c r="AB17" s="12">
        <v>3</v>
      </c>
      <c r="AC17" s="13" t="s">
        <v>36</v>
      </c>
      <c r="AD17" s="14">
        <v>0.2</v>
      </c>
      <c r="AE17" s="888"/>
      <c r="AF17" s="891"/>
      <c r="AG17" s="898"/>
      <c r="AI17" s="275">
        <v>1</v>
      </c>
      <c r="AJ17" s="274" t="s">
        <v>608</v>
      </c>
      <c r="AM17" s="1"/>
      <c r="AN17" s="1"/>
      <c r="AO17" s="1"/>
      <c r="AP17" s="1"/>
      <c r="AQ17" s="1"/>
    </row>
    <row r="18" spans="2:43" ht="76.5" hidden="1" customHeight="1" thickBot="1" x14ac:dyDescent="0.3">
      <c r="B18" s="57" t="s">
        <v>388</v>
      </c>
      <c r="C18" s="58" t="s">
        <v>389</v>
      </c>
      <c r="D18" s="52" t="s">
        <v>23</v>
      </c>
      <c r="E18" s="229" t="s">
        <v>532</v>
      </c>
      <c r="F18" s="53" t="s">
        <v>24</v>
      </c>
      <c r="G18" s="703"/>
      <c r="H18" s="706"/>
      <c r="I18" s="672"/>
      <c r="J18" s="685"/>
      <c r="K18" s="672"/>
      <c r="L18" s="672"/>
      <c r="M18" s="707"/>
      <c r="N18" s="729"/>
      <c r="O18" s="729"/>
      <c r="P18" s="729"/>
      <c r="Q18" s="729"/>
      <c r="R18" s="166"/>
      <c r="S18" s="895"/>
      <c r="T18" s="895"/>
      <c r="U18" s="895"/>
      <c r="V18" s="895"/>
      <c r="W18" s="895"/>
      <c r="X18" s="169"/>
      <c r="Y18" s="62"/>
      <c r="Z18" s="62"/>
      <c r="AA18" s="62"/>
      <c r="AB18" s="12">
        <v>4</v>
      </c>
      <c r="AC18" s="13" t="s">
        <v>42</v>
      </c>
      <c r="AD18" s="14">
        <v>0.1</v>
      </c>
      <c r="AE18" s="889"/>
      <c r="AF18" s="892"/>
      <c r="AG18" s="15"/>
      <c r="AI18" s="275">
        <v>1</v>
      </c>
      <c r="AJ18" s="274" t="s">
        <v>608</v>
      </c>
      <c r="AM18" s="1"/>
      <c r="AN18" s="1"/>
      <c r="AO18" s="1"/>
      <c r="AP18" s="1"/>
      <c r="AQ18" s="1"/>
    </row>
    <row r="19" spans="2:43" ht="76.5" hidden="1" customHeight="1" thickBot="1" x14ac:dyDescent="0.3">
      <c r="B19" s="57" t="s">
        <v>388</v>
      </c>
      <c r="C19" s="58" t="s">
        <v>389</v>
      </c>
      <c r="D19" s="52" t="s">
        <v>23</v>
      </c>
      <c r="E19" s="229" t="s">
        <v>532</v>
      </c>
      <c r="F19" s="53" t="s">
        <v>24</v>
      </c>
      <c r="G19" s="701">
        <v>4</v>
      </c>
      <c r="H19" s="704" t="s">
        <v>43</v>
      </c>
      <c r="I19" s="671">
        <v>0.2</v>
      </c>
      <c r="J19" s="684">
        <v>24</v>
      </c>
      <c r="K19" s="671" t="s">
        <v>33</v>
      </c>
      <c r="L19" s="671" t="s">
        <v>44</v>
      </c>
      <c r="M19" s="699" t="s">
        <v>28</v>
      </c>
      <c r="N19" s="761">
        <v>6</v>
      </c>
      <c r="O19" s="761">
        <v>12</v>
      </c>
      <c r="P19" s="761">
        <v>18</v>
      </c>
      <c r="Q19" s="761">
        <v>24</v>
      </c>
      <c r="R19" s="165"/>
      <c r="S19" s="893">
        <v>6</v>
      </c>
      <c r="T19" s="893">
        <v>6</v>
      </c>
      <c r="U19" s="893" t="s">
        <v>603</v>
      </c>
      <c r="V19" s="893" t="s">
        <v>604</v>
      </c>
      <c r="W19" s="663" t="s">
        <v>607</v>
      </c>
      <c r="X19" s="168"/>
      <c r="Y19" s="61"/>
      <c r="Z19" s="61"/>
      <c r="AA19" s="61"/>
      <c r="AB19" s="12">
        <v>1</v>
      </c>
      <c r="AC19" s="13" t="s">
        <v>45</v>
      </c>
      <c r="AD19" s="14">
        <v>0.5</v>
      </c>
      <c r="AE19" s="887">
        <v>43101</v>
      </c>
      <c r="AF19" s="890">
        <v>43465</v>
      </c>
      <c r="AG19" s="896" t="s">
        <v>28</v>
      </c>
      <c r="AI19" s="275">
        <v>1</v>
      </c>
      <c r="AJ19" s="274" t="s">
        <v>608</v>
      </c>
      <c r="AM19" s="1"/>
      <c r="AN19" s="1"/>
      <c r="AO19" s="1"/>
      <c r="AP19" s="1"/>
      <c r="AQ19" s="1"/>
    </row>
    <row r="20" spans="2:43" ht="76.5" hidden="1" customHeight="1" thickBot="1" x14ac:dyDescent="0.3">
      <c r="B20" s="57" t="s">
        <v>388</v>
      </c>
      <c r="C20" s="58" t="s">
        <v>389</v>
      </c>
      <c r="D20" s="52" t="s">
        <v>23</v>
      </c>
      <c r="E20" s="229" t="s">
        <v>532</v>
      </c>
      <c r="F20" s="53" t="s">
        <v>24</v>
      </c>
      <c r="G20" s="702"/>
      <c r="H20" s="705"/>
      <c r="I20" s="687"/>
      <c r="J20" s="686"/>
      <c r="K20" s="687"/>
      <c r="L20" s="687"/>
      <c r="M20" s="700"/>
      <c r="N20" s="678"/>
      <c r="O20" s="678"/>
      <c r="P20" s="678"/>
      <c r="Q20" s="678"/>
      <c r="R20" s="165"/>
      <c r="S20" s="894"/>
      <c r="T20" s="894"/>
      <c r="U20" s="894"/>
      <c r="V20" s="894"/>
      <c r="W20" s="663"/>
      <c r="X20" s="168"/>
      <c r="Y20" s="61"/>
      <c r="Z20" s="61"/>
      <c r="AA20" s="61"/>
      <c r="AB20" s="12">
        <v>2</v>
      </c>
      <c r="AC20" s="13" t="s">
        <v>36</v>
      </c>
      <c r="AD20" s="14">
        <v>0.3</v>
      </c>
      <c r="AE20" s="888"/>
      <c r="AF20" s="891"/>
      <c r="AG20" s="897"/>
      <c r="AI20" s="275">
        <v>1</v>
      </c>
      <c r="AJ20" s="274" t="s">
        <v>608</v>
      </c>
      <c r="AM20" s="1"/>
      <c r="AN20" s="1"/>
      <c r="AO20" s="1"/>
      <c r="AP20" s="1"/>
      <c r="AQ20" s="1"/>
    </row>
    <row r="21" spans="2:43" ht="76.5" hidden="1" customHeight="1" thickBot="1" x14ac:dyDescent="0.3">
      <c r="B21" s="57" t="s">
        <v>388</v>
      </c>
      <c r="C21" s="58" t="s">
        <v>389</v>
      </c>
      <c r="D21" s="52" t="s">
        <v>23</v>
      </c>
      <c r="E21" s="229" t="s">
        <v>532</v>
      </c>
      <c r="F21" s="53" t="s">
        <v>24</v>
      </c>
      <c r="G21" s="703"/>
      <c r="H21" s="706"/>
      <c r="I21" s="672"/>
      <c r="J21" s="685"/>
      <c r="K21" s="672"/>
      <c r="L21" s="672"/>
      <c r="M21" s="707"/>
      <c r="N21" s="729"/>
      <c r="O21" s="729"/>
      <c r="P21" s="729"/>
      <c r="Q21" s="729"/>
      <c r="R21" s="166"/>
      <c r="S21" s="895"/>
      <c r="T21" s="895"/>
      <c r="U21" s="895"/>
      <c r="V21" s="895"/>
      <c r="W21" s="663"/>
      <c r="X21" s="169"/>
      <c r="Y21" s="62"/>
      <c r="Z21" s="62"/>
      <c r="AA21" s="62"/>
      <c r="AB21" s="12">
        <v>3</v>
      </c>
      <c r="AC21" s="13" t="s">
        <v>42</v>
      </c>
      <c r="AD21" s="14">
        <v>0.2</v>
      </c>
      <c r="AE21" s="889"/>
      <c r="AF21" s="892"/>
      <c r="AG21" s="898"/>
      <c r="AI21" s="275">
        <v>1</v>
      </c>
      <c r="AJ21" s="274" t="s">
        <v>608</v>
      </c>
      <c r="AM21" s="1"/>
      <c r="AN21" s="1"/>
      <c r="AO21" s="1"/>
      <c r="AP21" s="1"/>
      <c r="AQ21" s="1"/>
    </row>
    <row r="22" spans="2:43" ht="76.5" hidden="1" customHeight="1" thickBot="1" x14ac:dyDescent="0.3">
      <c r="B22" s="57" t="s">
        <v>388</v>
      </c>
      <c r="C22" s="58" t="s">
        <v>389</v>
      </c>
      <c r="D22" s="52" t="s">
        <v>23</v>
      </c>
      <c r="E22" s="229" t="s">
        <v>532</v>
      </c>
      <c r="F22" s="53" t="s">
        <v>24</v>
      </c>
      <c r="G22" s="701">
        <v>5</v>
      </c>
      <c r="H22" s="704" t="s">
        <v>46</v>
      </c>
      <c r="I22" s="671">
        <v>0.2</v>
      </c>
      <c r="J22" s="684">
        <v>44</v>
      </c>
      <c r="K22" s="671" t="s">
        <v>47</v>
      </c>
      <c r="L22" s="671" t="s">
        <v>48</v>
      </c>
      <c r="M22" s="699" t="s">
        <v>28</v>
      </c>
      <c r="N22" s="761">
        <v>11</v>
      </c>
      <c r="O22" s="761">
        <v>22</v>
      </c>
      <c r="P22" s="761">
        <v>33</v>
      </c>
      <c r="Q22" s="761">
        <v>44</v>
      </c>
      <c r="R22" s="165"/>
      <c r="S22" s="893">
        <v>11</v>
      </c>
      <c r="T22" s="893">
        <v>11</v>
      </c>
      <c r="U22" s="893" t="s">
        <v>605</v>
      </c>
      <c r="V22" s="893" t="s">
        <v>606</v>
      </c>
      <c r="W22" s="663" t="s">
        <v>607</v>
      </c>
      <c r="X22" s="168"/>
      <c r="Y22" s="61"/>
      <c r="Z22" s="61"/>
      <c r="AA22" s="61"/>
      <c r="AB22" s="12">
        <v>1</v>
      </c>
      <c r="AC22" s="13" t="s">
        <v>49</v>
      </c>
      <c r="AD22" s="14">
        <v>0.5</v>
      </c>
      <c r="AE22" s="887">
        <v>43101</v>
      </c>
      <c r="AF22" s="890">
        <v>43465</v>
      </c>
      <c r="AG22" s="896" t="s">
        <v>28</v>
      </c>
      <c r="AI22" s="275">
        <v>1</v>
      </c>
      <c r="AJ22" s="274" t="s">
        <v>608</v>
      </c>
      <c r="AM22" s="1"/>
      <c r="AN22" s="1"/>
      <c r="AO22" s="1"/>
      <c r="AP22" s="1"/>
      <c r="AQ22" s="1"/>
    </row>
    <row r="23" spans="2:43" ht="76.5" hidden="1" customHeight="1" thickBot="1" x14ac:dyDescent="0.3">
      <c r="B23" s="57" t="s">
        <v>388</v>
      </c>
      <c r="C23" s="58" t="s">
        <v>389</v>
      </c>
      <c r="D23" s="52" t="s">
        <v>23</v>
      </c>
      <c r="E23" s="229" t="s">
        <v>532</v>
      </c>
      <c r="F23" s="53" t="s">
        <v>24</v>
      </c>
      <c r="G23" s="702"/>
      <c r="H23" s="705"/>
      <c r="I23" s="687"/>
      <c r="J23" s="686"/>
      <c r="K23" s="687"/>
      <c r="L23" s="687"/>
      <c r="M23" s="700"/>
      <c r="N23" s="678"/>
      <c r="O23" s="678"/>
      <c r="P23" s="678"/>
      <c r="Q23" s="678"/>
      <c r="R23" s="165"/>
      <c r="S23" s="894"/>
      <c r="T23" s="894"/>
      <c r="U23" s="894"/>
      <c r="V23" s="894"/>
      <c r="W23" s="663"/>
      <c r="X23" s="168"/>
      <c r="Y23" s="61"/>
      <c r="Z23" s="61"/>
      <c r="AA23" s="61"/>
      <c r="AB23" s="12">
        <v>2</v>
      </c>
      <c r="AC23" s="13" t="s">
        <v>50</v>
      </c>
      <c r="AD23" s="14">
        <v>0.3</v>
      </c>
      <c r="AE23" s="888"/>
      <c r="AF23" s="891"/>
      <c r="AG23" s="897"/>
      <c r="AI23" s="275">
        <v>1</v>
      </c>
      <c r="AJ23" s="274" t="s">
        <v>608</v>
      </c>
      <c r="AM23" s="1"/>
      <c r="AN23" s="1"/>
      <c r="AO23" s="1"/>
      <c r="AP23" s="1"/>
      <c r="AQ23" s="1"/>
    </row>
    <row r="24" spans="2:43" ht="76.5" hidden="1" customHeight="1" thickBot="1" x14ac:dyDescent="0.3">
      <c r="B24" s="57" t="s">
        <v>388</v>
      </c>
      <c r="C24" s="58" t="s">
        <v>389</v>
      </c>
      <c r="D24" s="52" t="s">
        <v>23</v>
      </c>
      <c r="E24" s="229" t="s">
        <v>532</v>
      </c>
      <c r="F24" s="53" t="s">
        <v>24</v>
      </c>
      <c r="G24" s="703"/>
      <c r="H24" s="706"/>
      <c r="I24" s="672"/>
      <c r="J24" s="685"/>
      <c r="K24" s="672"/>
      <c r="L24" s="672"/>
      <c r="M24" s="707"/>
      <c r="N24" s="729"/>
      <c r="O24" s="729"/>
      <c r="P24" s="729"/>
      <c r="Q24" s="729"/>
      <c r="R24" s="166"/>
      <c r="S24" s="895"/>
      <c r="T24" s="895"/>
      <c r="U24" s="895"/>
      <c r="V24" s="895"/>
      <c r="W24" s="663"/>
      <c r="X24" s="169"/>
      <c r="Y24" s="62"/>
      <c r="Z24" s="62"/>
      <c r="AA24" s="62"/>
      <c r="AB24" s="12">
        <v>3</v>
      </c>
      <c r="AC24" s="13" t="s">
        <v>51</v>
      </c>
      <c r="AD24" s="14">
        <v>0.2</v>
      </c>
      <c r="AE24" s="889"/>
      <c r="AF24" s="892"/>
      <c r="AG24" s="898"/>
      <c r="AI24" s="275">
        <v>1</v>
      </c>
      <c r="AJ24" s="274" t="s">
        <v>608</v>
      </c>
      <c r="AM24" s="1"/>
      <c r="AN24" s="1"/>
      <c r="AO24" s="1"/>
      <c r="AP24" s="1"/>
      <c r="AQ24" s="1"/>
    </row>
    <row r="25" spans="2:43" ht="76.5" hidden="1" customHeight="1" thickBot="1" x14ac:dyDescent="0.3">
      <c r="B25" s="57" t="s">
        <v>388</v>
      </c>
      <c r="C25" s="58" t="s">
        <v>389</v>
      </c>
      <c r="D25" s="16" t="s">
        <v>52</v>
      </c>
      <c r="E25" s="229" t="s">
        <v>533</v>
      </c>
      <c r="F25" s="17" t="s">
        <v>53</v>
      </c>
      <c r="G25" s="18">
        <v>1</v>
      </c>
      <c r="H25" s="17" t="s">
        <v>54</v>
      </c>
      <c r="I25" s="19">
        <v>1</v>
      </c>
      <c r="J25" s="20">
        <v>100</v>
      </c>
      <c r="K25" s="19" t="s">
        <v>184</v>
      </c>
      <c r="L25" s="17" t="s">
        <v>55</v>
      </c>
      <c r="M25" s="19" t="s">
        <v>56</v>
      </c>
      <c r="N25" s="21">
        <v>0.25</v>
      </c>
      <c r="O25" s="21">
        <v>0.5</v>
      </c>
      <c r="P25" s="21">
        <v>0.75</v>
      </c>
      <c r="Q25" s="21">
        <v>1</v>
      </c>
      <c r="R25" s="167"/>
      <c r="S25" s="237"/>
      <c r="T25" s="237"/>
      <c r="U25" s="237"/>
      <c r="V25" s="237"/>
      <c r="W25" s="237"/>
      <c r="X25" s="171"/>
      <c r="Y25" s="64"/>
      <c r="Z25" s="64"/>
      <c r="AA25" s="64"/>
      <c r="AB25" s="12">
        <v>1</v>
      </c>
      <c r="AC25" s="13" t="s">
        <v>57</v>
      </c>
      <c r="AD25" s="14">
        <v>1</v>
      </c>
      <c r="AE25" s="22">
        <v>43101</v>
      </c>
      <c r="AF25" s="22">
        <v>43465</v>
      </c>
      <c r="AG25" s="15" t="s">
        <v>58</v>
      </c>
      <c r="AI25" s="245"/>
      <c r="AJ25" s="245"/>
      <c r="AM25" s="1"/>
      <c r="AN25" s="1"/>
      <c r="AO25" s="1"/>
      <c r="AP25" s="1"/>
      <c r="AQ25" s="1"/>
    </row>
    <row r="26" spans="2:43" ht="79.5" hidden="1" customHeight="1" thickBot="1" x14ac:dyDescent="0.3">
      <c r="B26" s="57" t="s">
        <v>388</v>
      </c>
      <c r="C26" s="58" t="s">
        <v>389</v>
      </c>
      <c r="D26" s="53" t="s">
        <v>23</v>
      </c>
      <c r="E26" s="229" t="s">
        <v>533</v>
      </c>
      <c r="F26" s="53" t="s">
        <v>59</v>
      </c>
      <c r="G26" s="701">
        <v>1</v>
      </c>
      <c r="H26" s="878" t="s">
        <v>586</v>
      </c>
      <c r="I26" s="885">
        <v>7.1400000000000005E-2</v>
      </c>
      <c r="J26" s="875">
        <v>6</v>
      </c>
      <c r="K26" s="876" t="s">
        <v>91</v>
      </c>
      <c r="L26" s="876" t="s">
        <v>588</v>
      </c>
      <c r="M26" s="877" t="s">
        <v>60</v>
      </c>
      <c r="N26" s="900">
        <v>2</v>
      </c>
      <c r="O26" s="900">
        <v>2</v>
      </c>
      <c r="P26" s="900">
        <v>2</v>
      </c>
      <c r="Q26" s="762">
        <v>0</v>
      </c>
      <c r="R26" s="903"/>
      <c r="S26" s="664"/>
      <c r="T26" s="664"/>
      <c r="U26" s="664"/>
      <c r="V26" s="664"/>
      <c r="W26" s="664"/>
      <c r="X26" s="904" t="e">
        <f>T26/S26</f>
        <v>#DIV/0!</v>
      </c>
      <c r="Y26" s="79"/>
      <c r="Z26" s="61"/>
      <c r="AA26" s="61"/>
      <c r="AB26" s="12">
        <v>1</v>
      </c>
      <c r="AC26" s="271" t="s">
        <v>589</v>
      </c>
      <c r="AD26" s="269">
        <v>0.9</v>
      </c>
      <c r="AE26" s="270">
        <v>43132</v>
      </c>
      <c r="AF26" s="270">
        <v>43373</v>
      </c>
      <c r="AG26" s="265" t="s">
        <v>60</v>
      </c>
      <c r="AI26" s="245"/>
      <c r="AJ26" s="245"/>
    </row>
    <row r="27" spans="2:43" ht="63.75" hidden="1" thickBot="1" x14ac:dyDescent="0.3">
      <c r="B27" s="57" t="s">
        <v>388</v>
      </c>
      <c r="C27" s="58" t="s">
        <v>389</v>
      </c>
      <c r="D27" s="53" t="s">
        <v>23</v>
      </c>
      <c r="E27" s="229" t="s">
        <v>533</v>
      </c>
      <c r="F27" s="53" t="s">
        <v>59</v>
      </c>
      <c r="G27" s="703"/>
      <c r="H27" s="706"/>
      <c r="I27" s="886"/>
      <c r="J27" s="685"/>
      <c r="K27" s="672"/>
      <c r="L27" s="672"/>
      <c r="M27" s="707"/>
      <c r="N27" s="902"/>
      <c r="O27" s="902"/>
      <c r="P27" s="901"/>
      <c r="Q27" s="883"/>
      <c r="R27" s="903"/>
      <c r="S27" s="663"/>
      <c r="T27" s="663"/>
      <c r="U27" s="664"/>
      <c r="V27" s="664"/>
      <c r="W27" s="664"/>
      <c r="X27" s="905"/>
      <c r="Y27" s="73"/>
      <c r="Z27" s="73"/>
      <c r="AA27" s="73"/>
      <c r="AB27" s="12">
        <v>2</v>
      </c>
      <c r="AC27" s="271" t="s">
        <v>590</v>
      </c>
      <c r="AD27" s="269">
        <v>0.1</v>
      </c>
      <c r="AE27" s="270">
        <v>43040</v>
      </c>
      <c r="AF27" s="270">
        <v>43446</v>
      </c>
      <c r="AG27" s="265" t="s">
        <v>60</v>
      </c>
      <c r="AI27" s="245"/>
      <c r="AJ27" s="245"/>
    </row>
    <row r="28" spans="2:43" ht="79.5" hidden="1" customHeight="1" thickBot="1" x14ac:dyDescent="0.3">
      <c r="B28" s="57" t="s">
        <v>388</v>
      </c>
      <c r="C28" s="58" t="s">
        <v>389</v>
      </c>
      <c r="D28" s="53" t="s">
        <v>23</v>
      </c>
      <c r="E28" s="229" t="s">
        <v>533</v>
      </c>
      <c r="F28" s="53" t="s">
        <v>59</v>
      </c>
      <c r="G28" s="881">
        <v>2</v>
      </c>
      <c r="H28" s="884" t="s">
        <v>587</v>
      </c>
      <c r="I28" s="687">
        <v>7.1400000000000005E-2</v>
      </c>
      <c r="J28" s="864">
        <v>17</v>
      </c>
      <c r="K28" s="688" t="s">
        <v>91</v>
      </c>
      <c r="L28" s="688" t="s">
        <v>591</v>
      </c>
      <c r="M28" s="688" t="s">
        <v>60</v>
      </c>
      <c r="N28" s="899">
        <v>5</v>
      </c>
      <c r="O28" s="899">
        <v>5</v>
      </c>
      <c r="P28" s="899">
        <v>7</v>
      </c>
      <c r="Q28" s="899">
        <v>0</v>
      </c>
      <c r="R28" s="230"/>
      <c r="S28" s="237"/>
      <c r="T28" s="237"/>
      <c r="U28" s="237"/>
      <c r="V28" s="237"/>
      <c r="W28" s="237"/>
      <c r="X28" s="74"/>
      <c r="Y28" s="74"/>
      <c r="Z28" s="74"/>
      <c r="AA28" s="74"/>
      <c r="AB28" s="12">
        <v>1</v>
      </c>
      <c r="AC28" s="268" t="s">
        <v>592</v>
      </c>
      <c r="AD28" s="269">
        <v>0.5</v>
      </c>
      <c r="AE28" s="270">
        <v>43160</v>
      </c>
      <c r="AF28" s="270">
        <v>43281</v>
      </c>
      <c r="AG28" s="265" t="s">
        <v>60</v>
      </c>
      <c r="AI28" s="245"/>
      <c r="AJ28" s="245"/>
    </row>
    <row r="29" spans="2:43" ht="63.75" hidden="1" thickBot="1" x14ac:dyDescent="0.3">
      <c r="B29" s="57" t="s">
        <v>388</v>
      </c>
      <c r="C29" s="58" t="s">
        <v>389</v>
      </c>
      <c r="D29" s="53" t="s">
        <v>23</v>
      </c>
      <c r="E29" s="229" t="s">
        <v>533</v>
      </c>
      <c r="F29" s="53" t="s">
        <v>59</v>
      </c>
      <c r="G29" s="881"/>
      <c r="H29" s="884"/>
      <c r="I29" s="688"/>
      <c r="J29" s="864"/>
      <c r="K29" s="688"/>
      <c r="L29" s="688"/>
      <c r="M29" s="688"/>
      <c r="N29" s="899"/>
      <c r="O29" s="899"/>
      <c r="P29" s="899"/>
      <c r="Q29" s="899"/>
      <c r="R29" s="231"/>
      <c r="S29" s="236"/>
      <c r="T29" s="236"/>
      <c r="U29" s="236"/>
      <c r="V29" s="236"/>
      <c r="W29" s="236"/>
      <c r="X29" s="73"/>
      <c r="Y29" s="73"/>
      <c r="Z29" s="73"/>
      <c r="AA29" s="73"/>
      <c r="AB29" s="12">
        <v>2</v>
      </c>
      <c r="AC29" s="268" t="s">
        <v>593</v>
      </c>
      <c r="AD29" s="269">
        <v>0.5</v>
      </c>
      <c r="AE29" s="270">
        <v>43282</v>
      </c>
      <c r="AF29" s="270">
        <v>43465</v>
      </c>
      <c r="AG29" s="265" t="s">
        <v>60</v>
      </c>
      <c r="AI29" s="245"/>
      <c r="AJ29" s="245"/>
    </row>
    <row r="30" spans="2:43" ht="79.5" hidden="1" customHeight="1" thickBot="1" x14ac:dyDescent="0.3">
      <c r="B30" s="57" t="s">
        <v>388</v>
      </c>
      <c r="C30" s="58" t="s">
        <v>390</v>
      </c>
      <c r="D30" s="52" t="s">
        <v>23</v>
      </c>
      <c r="E30" s="229" t="s">
        <v>534</v>
      </c>
      <c r="F30" s="53" t="s">
        <v>59</v>
      </c>
      <c r="G30" s="701">
        <v>3</v>
      </c>
      <c r="H30" s="878" t="s">
        <v>61</v>
      </c>
      <c r="I30" s="687">
        <v>7.1400000000000005E-2</v>
      </c>
      <c r="J30" s="686">
        <v>100</v>
      </c>
      <c r="K30" s="687" t="s">
        <v>184</v>
      </c>
      <c r="L30" s="687" t="s">
        <v>62</v>
      </c>
      <c r="M30" s="700" t="s">
        <v>293</v>
      </c>
      <c r="N30" s="677">
        <v>0.5</v>
      </c>
      <c r="O30" s="677">
        <v>1</v>
      </c>
      <c r="P30" s="677"/>
      <c r="Q30" s="679"/>
      <c r="R30" s="231"/>
      <c r="S30" s="663"/>
      <c r="T30" s="663"/>
      <c r="U30" s="663"/>
      <c r="V30" s="663"/>
      <c r="W30" s="663"/>
      <c r="X30" s="168"/>
      <c r="Y30" s="61"/>
      <c r="Z30" s="61"/>
      <c r="AA30" s="61"/>
      <c r="AB30" s="12">
        <v>1</v>
      </c>
      <c r="AC30" s="156" t="s">
        <v>63</v>
      </c>
      <c r="AD30" s="14">
        <v>0.4</v>
      </c>
      <c r="AE30" s="22">
        <v>43132</v>
      </c>
      <c r="AF30" s="22">
        <v>43189</v>
      </c>
      <c r="AG30" s="15" t="s">
        <v>64</v>
      </c>
      <c r="AI30" s="245"/>
      <c r="AJ30" s="245"/>
    </row>
    <row r="31" spans="2:43" ht="63.75" hidden="1" thickBot="1" x14ac:dyDescent="0.3">
      <c r="B31" s="57" t="s">
        <v>388</v>
      </c>
      <c r="C31" s="58" t="s">
        <v>390</v>
      </c>
      <c r="D31" s="52" t="s">
        <v>23</v>
      </c>
      <c r="E31" s="229" t="s">
        <v>534</v>
      </c>
      <c r="F31" s="53" t="s">
        <v>59</v>
      </c>
      <c r="G31" s="702"/>
      <c r="H31" s="705"/>
      <c r="I31" s="687"/>
      <c r="J31" s="686"/>
      <c r="K31" s="687"/>
      <c r="L31" s="687"/>
      <c r="M31" s="700"/>
      <c r="N31" s="677"/>
      <c r="O31" s="677"/>
      <c r="P31" s="677"/>
      <c r="Q31" s="679"/>
      <c r="R31" s="231"/>
      <c r="S31" s="663"/>
      <c r="T31" s="663"/>
      <c r="U31" s="663"/>
      <c r="V31" s="663"/>
      <c r="W31" s="663"/>
      <c r="X31" s="168"/>
      <c r="Y31" s="61"/>
      <c r="Z31" s="61"/>
      <c r="AA31" s="61"/>
      <c r="AB31" s="12">
        <v>2</v>
      </c>
      <c r="AC31" s="13" t="s">
        <v>65</v>
      </c>
      <c r="AD31" s="14">
        <v>0.4</v>
      </c>
      <c r="AE31" s="22">
        <v>43191</v>
      </c>
      <c r="AF31" s="22">
        <v>43250</v>
      </c>
      <c r="AG31" s="15" t="s">
        <v>64</v>
      </c>
      <c r="AI31" s="245"/>
      <c r="AJ31" s="245"/>
    </row>
    <row r="32" spans="2:43" ht="63.75" hidden="1" thickBot="1" x14ac:dyDescent="0.3">
      <c r="B32" s="57" t="s">
        <v>388</v>
      </c>
      <c r="C32" s="58" t="s">
        <v>390</v>
      </c>
      <c r="D32" s="52" t="s">
        <v>23</v>
      </c>
      <c r="E32" s="229" t="s">
        <v>534</v>
      </c>
      <c r="F32" s="53" t="s">
        <v>59</v>
      </c>
      <c r="G32" s="702"/>
      <c r="H32" s="705"/>
      <c r="I32" s="687"/>
      <c r="J32" s="686"/>
      <c r="K32" s="687"/>
      <c r="L32" s="687"/>
      <c r="M32" s="700"/>
      <c r="N32" s="678"/>
      <c r="O32" s="678"/>
      <c r="P32" s="678"/>
      <c r="Q32" s="679"/>
      <c r="R32" s="231"/>
      <c r="S32" s="663"/>
      <c r="T32" s="663"/>
      <c r="U32" s="663"/>
      <c r="V32" s="663"/>
      <c r="W32" s="663"/>
      <c r="X32" s="168"/>
      <c r="Y32" s="61"/>
      <c r="Z32" s="61"/>
      <c r="AA32" s="61"/>
      <c r="AB32" s="12">
        <v>3</v>
      </c>
      <c r="AC32" s="13" t="s">
        <v>66</v>
      </c>
      <c r="AD32" s="14">
        <v>0.2</v>
      </c>
      <c r="AE32" s="22">
        <v>42887</v>
      </c>
      <c r="AF32" s="22">
        <v>43311</v>
      </c>
      <c r="AG32" s="15" t="s">
        <v>64</v>
      </c>
      <c r="AI32" s="245"/>
      <c r="AJ32" s="245"/>
    </row>
    <row r="33" spans="2:36" ht="79.5" hidden="1" customHeight="1" thickBot="1" x14ac:dyDescent="0.3">
      <c r="B33" s="57" t="s">
        <v>388</v>
      </c>
      <c r="C33" s="58" t="s">
        <v>390</v>
      </c>
      <c r="D33" s="52" t="s">
        <v>23</v>
      </c>
      <c r="E33" s="229" t="s">
        <v>534</v>
      </c>
      <c r="F33" s="53" t="s">
        <v>59</v>
      </c>
      <c r="G33" s="680">
        <v>4</v>
      </c>
      <c r="H33" s="682" t="s">
        <v>67</v>
      </c>
      <c r="I33" s="671">
        <v>7.1400000000000005E-2</v>
      </c>
      <c r="J33" s="684">
        <v>100</v>
      </c>
      <c r="K33" s="671" t="s">
        <v>184</v>
      </c>
      <c r="L33" s="671" t="s">
        <v>294</v>
      </c>
      <c r="M33" s="671" t="s">
        <v>293</v>
      </c>
      <c r="N33" s="673">
        <v>0.5</v>
      </c>
      <c r="O33" s="673">
        <v>1</v>
      </c>
      <c r="P33" s="673"/>
      <c r="Q33" s="675"/>
      <c r="R33" s="230"/>
      <c r="S33" s="664"/>
      <c r="T33" s="664"/>
      <c r="U33" s="664"/>
      <c r="V33" s="664"/>
      <c r="W33" s="664"/>
      <c r="X33" s="74"/>
      <c r="Y33" s="74"/>
      <c r="Z33" s="74"/>
      <c r="AA33" s="74"/>
      <c r="AB33" s="12">
        <v>1</v>
      </c>
      <c r="AC33" s="13" t="s">
        <v>295</v>
      </c>
      <c r="AD33" s="14">
        <v>0.2</v>
      </c>
      <c r="AE33" s="22">
        <v>43132</v>
      </c>
      <c r="AF33" s="22">
        <v>43189</v>
      </c>
      <c r="AG33" s="15" t="s">
        <v>68</v>
      </c>
      <c r="AI33" s="245"/>
      <c r="AJ33" s="245"/>
    </row>
    <row r="34" spans="2:36" ht="63.75" hidden="1" thickBot="1" x14ac:dyDescent="0.3">
      <c r="B34" s="57" t="s">
        <v>388</v>
      </c>
      <c r="C34" s="58" t="s">
        <v>390</v>
      </c>
      <c r="D34" s="52" t="s">
        <v>23</v>
      </c>
      <c r="E34" s="229" t="s">
        <v>534</v>
      </c>
      <c r="F34" s="53" t="s">
        <v>59</v>
      </c>
      <c r="G34" s="681"/>
      <c r="H34" s="683"/>
      <c r="I34" s="672"/>
      <c r="J34" s="685"/>
      <c r="K34" s="672"/>
      <c r="L34" s="672"/>
      <c r="M34" s="672"/>
      <c r="N34" s="674"/>
      <c r="O34" s="674"/>
      <c r="P34" s="674"/>
      <c r="Q34" s="676"/>
      <c r="R34" s="230"/>
      <c r="S34" s="664"/>
      <c r="T34" s="664"/>
      <c r="U34" s="664"/>
      <c r="V34" s="664"/>
      <c r="W34" s="664"/>
      <c r="X34" s="74"/>
      <c r="Y34" s="74"/>
      <c r="Z34" s="74"/>
      <c r="AA34" s="74"/>
      <c r="AB34" s="12">
        <v>2</v>
      </c>
      <c r="AC34" s="13" t="s">
        <v>69</v>
      </c>
      <c r="AD34" s="14">
        <v>0.8</v>
      </c>
      <c r="AE34" s="22">
        <v>43191</v>
      </c>
      <c r="AF34" s="22">
        <v>43281</v>
      </c>
      <c r="AG34" s="15" t="s">
        <v>70</v>
      </c>
      <c r="AI34" s="245"/>
      <c r="AJ34" s="245"/>
    </row>
    <row r="35" spans="2:36" ht="79.5" hidden="1" customHeight="1" thickBot="1" x14ac:dyDescent="0.3">
      <c r="B35" s="57" t="s">
        <v>388</v>
      </c>
      <c r="C35" s="58" t="s">
        <v>390</v>
      </c>
      <c r="D35" s="52" t="s">
        <v>23</v>
      </c>
      <c r="E35" s="229" t="s">
        <v>534</v>
      </c>
      <c r="F35" s="53" t="s">
        <v>59</v>
      </c>
      <c r="G35" s="881">
        <v>5</v>
      </c>
      <c r="H35" s="882" t="s">
        <v>71</v>
      </c>
      <c r="I35" s="688">
        <v>7.1400000000000005E-2</v>
      </c>
      <c r="J35" s="864">
        <v>100</v>
      </c>
      <c r="K35" s="688" t="s">
        <v>184</v>
      </c>
      <c r="L35" s="688" t="s">
        <v>72</v>
      </c>
      <c r="M35" s="688" t="s">
        <v>293</v>
      </c>
      <c r="N35" s="879">
        <v>0.5</v>
      </c>
      <c r="O35" s="879">
        <v>1</v>
      </c>
      <c r="P35" s="879"/>
      <c r="Q35" s="880"/>
      <c r="R35" s="230"/>
      <c r="S35" s="664"/>
      <c r="T35" s="664"/>
      <c r="U35" s="664"/>
      <c r="V35" s="664"/>
      <c r="W35" s="664"/>
      <c r="X35" s="74"/>
      <c r="Y35" s="74"/>
      <c r="Z35" s="74"/>
      <c r="AA35" s="74"/>
      <c r="AB35" s="12">
        <v>1</v>
      </c>
      <c r="AC35" s="13" t="s">
        <v>73</v>
      </c>
      <c r="AD35" s="14">
        <v>0.5</v>
      </c>
      <c r="AE35" s="22">
        <v>43132</v>
      </c>
      <c r="AF35" s="22">
        <v>43189</v>
      </c>
      <c r="AG35" s="15" t="s">
        <v>74</v>
      </c>
      <c r="AI35" s="245"/>
      <c r="AJ35" s="245"/>
    </row>
    <row r="36" spans="2:36" ht="63.75" hidden="1" thickBot="1" x14ac:dyDescent="0.3">
      <c r="B36" s="57" t="s">
        <v>388</v>
      </c>
      <c r="C36" s="58" t="s">
        <v>390</v>
      </c>
      <c r="D36" s="52" t="s">
        <v>23</v>
      </c>
      <c r="E36" s="229" t="s">
        <v>534</v>
      </c>
      <c r="F36" s="53" t="s">
        <v>59</v>
      </c>
      <c r="G36" s="881"/>
      <c r="H36" s="882"/>
      <c r="I36" s="688"/>
      <c r="J36" s="864"/>
      <c r="K36" s="688"/>
      <c r="L36" s="688"/>
      <c r="M36" s="688"/>
      <c r="N36" s="858"/>
      <c r="O36" s="858"/>
      <c r="P36" s="858"/>
      <c r="Q36" s="883"/>
      <c r="R36" s="231"/>
      <c r="S36" s="664"/>
      <c r="T36" s="664"/>
      <c r="U36" s="664"/>
      <c r="V36" s="664"/>
      <c r="W36" s="664"/>
      <c r="X36" s="73"/>
      <c r="Y36" s="73"/>
      <c r="Z36" s="73"/>
      <c r="AA36" s="73"/>
      <c r="AB36" s="12">
        <v>2</v>
      </c>
      <c r="AC36" s="13" t="s">
        <v>75</v>
      </c>
      <c r="AD36" s="14">
        <v>0.5</v>
      </c>
      <c r="AE36" s="22">
        <v>43191</v>
      </c>
      <c r="AF36" s="22">
        <v>43281</v>
      </c>
      <c r="AG36" s="15" t="s">
        <v>74</v>
      </c>
      <c r="AI36" s="245"/>
      <c r="AJ36" s="245"/>
    </row>
    <row r="37" spans="2:36" ht="79.5" hidden="1" customHeight="1" thickBot="1" x14ac:dyDescent="0.3">
      <c r="B37" s="57" t="s">
        <v>388</v>
      </c>
      <c r="C37" s="58" t="s">
        <v>390</v>
      </c>
      <c r="D37" s="52" t="s">
        <v>23</v>
      </c>
      <c r="E37" s="229" t="s">
        <v>534</v>
      </c>
      <c r="F37" s="53" t="s">
        <v>59</v>
      </c>
      <c r="G37" s="881">
        <v>6</v>
      </c>
      <c r="H37" s="882" t="s">
        <v>76</v>
      </c>
      <c r="I37" s="688">
        <v>7.1400000000000005E-2</v>
      </c>
      <c r="J37" s="864">
        <v>100</v>
      </c>
      <c r="K37" s="688" t="s">
        <v>184</v>
      </c>
      <c r="L37" s="688" t="s">
        <v>72</v>
      </c>
      <c r="M37" s="688" t="s">
        <v>293</v>
      </c>
      <c r="N37" s="879">
        <v>0.2</v>
      </c>
      <c r="O37" s="879">
        <v>1</v>
      </c>
      <c r="P37" s="879"/>
      <c r="Q37" s="880"/>
      <c r="R37" s="230"/>
      <c r="S37" s="664"/>
      <c r="T37" s="664"/>
      <c r="U37" s="664"/>
      <c r="V37" s="664"/>
      <c r="W37" s="664"/>
      <c r="X37" s="74"/>
      <c r="Y37" s="74"/>
      <c r="Z37" s="74"/>
      <c r="AA37" s="74"/>
      <c r="AB37" s="12">
        <v>1</v>
      </c>
      <c r="AC37" s="13" t="s">
        <v>77</v>
      </c>
      <c r="AD37" s="14">
        <v>0.2</v>
      </c>
      <c r="AE37" s="22">
        <v>43132</v>
      </c>
      <c r="AF37" s="22">
        <v>43189</v>
      </c>
      <c r="AG37" s="15" t="s">
        <v>78</v>
      </c>
      <c r="AI37" s="245"/>
      <c r="AJ37" s="245"/>
    </row>
    <row r="38" spans="2:36" ht="63.75" hidden="1" thickBot="1" x14ac:dyDescent="0.3">
      <c r="B38" s="57" t="s">
        <v>388</v>
      </c>
      <c r="C38" s="58" t="s">
        <v>390</v>
      </c>
      <c r="D38" s="52" t="s">
        <v>23</v>
      </c>
      <c r="E38" s="229" t="s">
        <v>534</v>
      </c>
      <c r="F38" s="53" t="s">
        <v>59</v>
      </c>
      <c r="G38" s="881"/>
      <c r="H38" s="882"/>
      <c r="I38" s="688"/>
      <c r="J38" s="864"/>
      <c r="K38" s="688"/>
      <c r="L38" s="688"/>
      <c r="M38" s="688"/>
      <c r="N38" s="858"/>
      <c r="O38" s="858"/>
      <c r="P38" s="858"/>
      <c r="Q38" s="883"/>
      <c r="R38" s="231"/>
      <c r="S38" s="664"/>
      <c r="T38" s="664"/>
      <c r="U38" s="664"/>
      <c r="V38" s="664"/>
      <c r="W38" s="664"/>
      <c r="X38" s="73"/>
      <c r="Y38" s="73"/>
      <c r="Z38" s="73"/>
      <c r="AA38" s="73"/>
      <c r="AB38" s="12">
        <v>2</v>
      </c>
      <c r="AC38" s="156" t="s">
        <v>79</v>
      </c>
      <c r="AD38" s="14">
        <v>0.8</v>
      </c>
      <c r="AE38" s="22">
        <v>43191</v>
      </c>
      <c r="AF38" s="22">
        <v>43281</v>
      </c>
      <c r="AG38" s="15" t="s">
        <v>78</v>
      </c>
      <c r="AI38" s="245"/>
      <c r="AJ38" s="245"/>
    </row>
    <row r="39" spans="2:36" ht="79.5" hidden="1" customHeight="1" thickBot="1" x14ac:dyDescent="0.3">
      <c r="B39" s="57" t="s">
        <v>388</v>
      </c>
      <c r="C39" s="58" t="s">
        <v>390</v>
      </c>
      <c r="D39" s="52" t="s">
        <v>23</v>
      </c>
      <c r="E39" s="229" t="s">
        <v>534</v>
      </c>
      <c r="F39" s="53" t="s">
        <v>59</v>
      </c>
      <c r="G39" s="881">
        <v>7</v>
      </c>
      <c r="H39" s="882" t="s">
        <v>80</v>
      </c>
      <c r="I39" s="688">
        <v>7.1400000000000005E-2</v>
      </c>
      <c r="J39" s="864">
        <v>100</v>
      </c>
      <c r="K39" s="688" t="s">
        <v>184</v>
      </c>
      <c r="L39" s="688" t="s">
        <v>81</v>
      </c>
      <c r="M39" s="688" t="s">
        <v>293</v>
      </c>
      <c r="N39" s="879">
        <v>0.5</v>
      </c>
      <c r="O39" s="879">
        <v>0.5</v>
      </c>
      <c r="P39" s="879"/>
      <c r="Q39" s="880"/>
      <c r="R39" s="230"/>
      <c r="S39" s="664"/>
      <c r="T39" s="664"/>
      <c r="U39" s="664"/>
      <c r="V39" s="664"/>
      <c r="W39" s="664"/>
      <c r="X39" s="74"/>
      <c r="Y39" s="74"/>
      <c r="Z39" s="74"/>
      <c r="AA39" s="74"/>
      <c r="AB39" s="12">
        <v>1</v>
      </c>
      <c r="AC39" s="222" t="s">
        <v>526</v>
      </c>
      <c r="AD39" s="14">
        <v>0.8</v>
      </c>
      <c r="AE39" s="22">
        <v>43132</v>
      </c>
      <c r="AF39" s="22">
        <v>43250</v>
      </c>
      <c r="AG39" s="15" t="s">
        <v>74</v>
      </c>
      <c r="AI39" s="245"/>
      <c r="AJ39" s="245"/>
    </row>
    <row r="40" spans="2:36" ht="63.75" hidden="1" thickBot="1" x14ac:dyDescent="0.3">
      <c r="B40" s="57" t="s">
        <v>388</v>
      </c>
      <c r="C40" s="58" t="s">
        <v>390</v>
      </c>
      <c r="D40" s="52" t="s">
        <v>23</v>
      </c>
      <c r="E40" s="229" t="s">
        <v>534</v>
      </c>
      <c r="F40" s="53" t="s">
        <v>59</v>
      </c>
      <c r="G40" s="881"/>
      <c r="H40" s="882"/>
      <c r="I40" s="688"/>
      <c r="J40" s="864"/>
      <c r="K40" s="688"/>
      <c r="L40" s="688"/>
      <c r="M40" s="688"/>
      <c r="N40" s="858"/>
      <c r="O40" s="858"/>
      <c r="P40" s="858"/>
      <c r="Q40" s="883"/>
      <c r="R40" s="231"/>
      <c r="S40" s="664"/>
      <c r="T40" s="664"/>
      <c r="U40" s="664"/>
      <c r="V40" s="664"/>
      <c r="W40" s="664"/>
      <c r="X40" s="73"/>
      <c r="Y40" s="73"/>
      <c r="Z40" s="73"/>
      <c r="AA40" s="73"/>
      <c r="AB40" s="12">
        <v>2</v>
      </c>
      <c r="AC40" s="13" t="s">
        <v>82</v>
      </c>
      <c r="AD40" s="14">
        <v>0.2</v>
      </c>
      <c r="AE40" s="22">
        <v>43252</v>
      </c>
      <c r="AF40" s="22">
        <v>43281</v>
      </c>
      <c r="AG40" s="15" t="s">
        <v>74</v>
      </c>
      <c r="AI40" s="245"/>
      <c r="AJ40" s="245"/>
    </row>
    <row r="41" spans="2:36" ht="79.5" hidden="1" customHeight="1" thickBot="1" x14ac:dyDescent="0.3">
      <c r="B41" s="57" t="s">
        <v>388</v>
      </c>
      <c r="C41" s="58" t="s">
        <v>390</v>
      </c>
      <c r="D41" s="52" t="s">
        <v>23</v>
      </c>
      <c r="E41" s="229" t="s">
        <v>534</v>
      </c>
      <c r="F41" s="53" t="s">
        <v>59</v>
      </c>
      <c r="G41" s="881">
        <v>8</v>
      </c>
      <c r="H41" s="882" t="s">
        <v>83</v>
      </c>
      <c r="I41" s="688">
        <v>7.1400000000000005E-2</v>
      </c>
      <c r="J41" s="864">
        <v>100</v>
      </c>
      <c r="K41" s="688" t="s">
        <v>184</v>
      </c>
      <c r="L41" s="688" t="s">
        <v>296</v>
      </c>
      <c r="M41" s="688" t="s">
        <v>293</v>
      </c>
      <c r="N41" s="879">
        <v>0.3</v>
      </c>
      <c r="O41" s="879">
        <v>1</v>
      </c>
      <c r="P41" s="879"/>
      <c r="Q41" s="880"/>
      <c r="R41" s="230"/>
      <c r="S41" s="664"/>
      <c r="T41" s="664"/>
      <c r="U41" s="664"/>
      <c r="V41" s="664"/>
      <c r="W41" s="664"/>
      <c r="X41" s="74"/>
      <c r="Y41" s="74"/>
      <c r="Z41" s="74"/>
      <c r="AA41" s="74"/>
      <c r="AB41" s="12">
        <v>1</v>
      </c>
      <c r="AC41" s="13" t="s">
        <v>84</v>
      </c>
      <c r="AD41" s="14">
        <v>0.3</v>
      </c>
      <c r="AE41" s="22">
        <v>43132</v>
      </c>
      <c r="AF41" s="22">
        <v>43190</v>
      </c>
      <c r="AG41" s="15" t="s">
        <v>85</v>
      </c>
      <c r="AI41" s="245"/>
      <c r="AJ41" s="245"/>
    </row>
    <row r="42" spans="2:36" ht="63.75" hidden="1" thickBot="1" x14ac:dyDescent="0.3">
      <c r="B42" s="57" t="s">
        <v>388</v>
      </c>
      <c r="C42" s="58" t="s">
        <v>390</v>
      </c>
      <c r="D42" s="52" t="s">
        <v>23</v>
      </c>
      <c r="E42" s="229" t="s">
        <v>534</v>
      </c>
      <c r="F42" s="53" t="s">
        <v>59</v>
      </c>
      <c r="G42" s="881"/>
      <c r="H42" s="882"/>
      <c r="I42" s="688"/>
      <c r="J42" s="864"/>
      <c r="K42" s="688"/>
      <c r="L42" s="688"/>
      <c r="M42" s="688"/>
      <c r="N42" s="858"/>
      <c r="O42" s="858"/>
      <c r="P42" s="858"/>
      <c r="Q42" s="883"/>
      <c r="R42" s="231"/>
      <c r="S42" s="664"/>
      <c r="T42" s="664"/>
      <c r="U42" s="664"/>
      <c r="V42" s="664"/>
      <c r="W42" s="664"/>
      <c r="X42" s="73"/>
      <c r="Y42" s="73"/>
      <c r="Z42" s="73"/>
      <c r="AA42" s="73"/>
      <c r="AB42" s="12">
        <v>2</v>
      </c>
      <c r="AC42" s="13" t="s">
        <v>86</v>
      </c>
      <c r="AD42" s="14">
        <v>0.7</v>
      </c>
      <c r="AE42" s="22">
        <v>43191</v>
      </c>
      <c r="AF42" s="22">
        <v>43281</v>
      </c>
      <c r="AG42" s="15" t="s">
        <v>85</v>
      </c>
      <c r="AI42" s="245"/>
      <c r="AJ42" s="245"/>
    </row>
    <row r="43" spans="2:36" ht="79.5" hidden="1" customHeight="1" thickBot="1" x14ac:dyDescent="0.3">
      <c r="B43" s="57" t="s">
        <v>388</v>
      </c>
      <c r="C43" s="58" t="s">
        <v>390</v>
      </c>
      <c r="D43" s="52" t="s">
        <v>23</v>
      </c>
      <c r="E43" s="229" t="s">
        <v>534</v>
      </c>
      <c r="F43" s="53" t="s">
        <v>59</v>
      </c>
      <c r="G43" s="881">
        <v>9</v>
      </c>
      <c r="H43" s="882" t="s">
        <v>87</v>
      </c>
      <c r="I43" s="688">
        <v>7.1400000000000005E-2</v>
      </c>
      <c r="J43" s="864">
        <v>100</v>
      </c>
      <c r="K43" s="688" t="s">
        <v>184</v>
      </c>
      <c r="L43" s="688" t="s">
        <v>88</v>
      </c>
      <c r="M43" s="688" t="s">
        <v>293</v>
      </c>
      <c r="N43" s="879">
        <v>0.5</v>
      </c>
      <c r="O43" s="879">
        <v>1</v>
      </c>
      <c r="P43" s="879"/>
      <c r="Q43" s="880"/>
      <c r="R43" s="230"/>
      <c r="S43" s="664"/>
      <c r="T43" s="664"/>
      <c r="U43" s="664"/>
      <c r="V43" s="664"/>
      <c r="W43" s="664"/>
      <c r="X43" s="74"/>
      <c r="Y43" s="74"/>
      <c r="Z43" s="74"/>
      <c r="AA43" s="74"/>
      <c r="AB43" s="12">
        <v>1</v>
      </c>
      <c r="AC43" s="13" t="s">
        <v>89</v>
      </c>
      <c r="AD43" s="14">
        <v>0.3</v>
      </c>
      <c r="AE43" s="22">
        <v>43132</v>
      </c>
      <c r="AF43" s="22">
        <v>43281</v>
      </c>
      <c r="AG43" s="15" t="s">
        <v>68</v>
      </c>
      <c r="AI43" s="245"/>
      <c r="AJ43" s="245"/>
    </row>
    <row r="44" spans="2:36" ht="63.75" hidden="1" thickBot="1" x14ac:dyDescent="0.3">
      <c r="B44" s="57" t="s">
        <v>388</v>
      </c>
      <c r="C44" s="58" t="s">
        <v>390</v>
      </c>
      <c r="D44" s="52" t="s">
        <v>23</v>
      </c>
      <c r="E44" s="229" t="s">
        <v>534</v>
      </c>
      <c r="F44" s="53" t="s">
        <v>59</v>
      </c>
      <c r="G44" s="881"/>
      <c r="H44" s="882"/>
      <c r="I44" s="688"/>
      <c r="J44" s="864"/>
      <c r="K44" s="688"/>
      <c r="L44" s="688"/>
      <c r="M44" s="688"/>
      <c r="N44" s="879"/>
      <c r="O44" s="879"/>
      <c r="P44" s="879"/>
      <c r="Q44" s="880"/>
      <c r="R44" s="230"/>
      <c r="S44" s="664"/>
      <c r="T44" s="664"/>
      <c r="U44" s="664"/>
      <c r="V44" s="664"/>
      <c r="W44" s="664"/>
      <c r="X44" s="74"/>
      <c r="Y44" s="74"/>
      <c r="Z44" s="74"/>
      <c r="AA44" s="74"/>
      <c r="AB44" s="12">
        <v>2</v>
      </c>
      <c r="AC44" s="224" t="s">
        <v>527</v>
      </c>
      <c r="AD44" s="14">
        <v>0.3</v>
      </c>
      <c r="AE44" s="22">
        <v>43132</v>
      </c>
      <c r="AF44" s="22">
        <v>43281</v>
      </c>
      <c r="AG44" s="15" t="s">
        <v>297</v>
      </c>
      <c r="AI44" s="245"/>
      <c r="AJ44" s="245"/>
    </row>
    <row r="45" spans="2:36" ht="120.75" hidden="1" thickBot="1" x14ac:dyDescent="0.3">
      <c r="B45" s="57" t="s">
        <v>388</v>
      </c>
      <c r="C45" s="58" t="s">
        <v>390</v>
      </c>
      <c r="D45" s="52" t="s">
        <v>23</v>
      </c>
      <c r="E45" s="229" t="s">
        <v>534</v>
      </c>
      <c r="F45" s="53" t="s">
        <v>59</v>
      </c>
      <c r="G45" s="881"/>
      <c r="H45" s="882"/>
      <c r="I45" s="688"/>
      <c r="J45" s="864"/>
      <c r="K45" s="688"/>
      <c r="L45" s="688"/>
      <c r="M45" s="688"/>
      <c r="N45" s="879"/>
      <c r="O45" s="879"/>
      <c r="P45" s="879"/>
      <c r="Q45" s="880"/>
      <c r="R45" s="230"/>
      <c r="S45" s="664"/>
      <c r="T45" s="664"/>
      <c r="U45" s="664"/>
      <c r="V45" s="664"/>
      <c r="W45" s="664"/>
      <c r="X45" s="74"/>
      <c r="Y45" s="74"/>
      <c r="Z45" s="74"/>
      <c r="AA45" s="74"/>
      <c r="AB45" s="12">
        <v>3</v>
      </c>
      <c r="AC45" s="13" t="s">
        <v>90</v>
      </c>
      <c r="AD45" s="14">
        <v>0.4</v>
      </c>
      <c r="AE45" s="22">
        <v>43132</v>
      </c>
      <c r="AF45" s="22">
        <v>43281</v>
      </c>
      <c r="AG45" s="15" t="s">
        <v>297</v>
      </c>
      <c r="AI45" s="245"/>
      <c r="AJ45" s="245"/>
    </row>
    <row r="46" spans="2:36" ht="79.5" hidden="1" customHeight="1" thickBot="1" x14ac:dyDescent="0.3">
      <c r="B46" s="57" t="s">
        <v>388</v>
      </c>
      <c r="C46" s="58" t="s">
        <v>389</v>
      </c>
      <c r="D46" s="52" t="s">
        <v>23</v>
      </c>
      <c r="E46" s="229" t="s">
        <v>535</v>
      </c>
      <c r="F46" s="53" t="s">
        <v>59</v>
      </c>
      <c r="G46" s="701">
        <v>10</v>
      </c>
      <c r="H46" s="878" t="s">
        <v>298</v>
      </c>
      <c r="I46" s="876">
        <v>7.1400000000000005E-2</v>
      </c>
      <c r="J46" s="875">
        <v>2</v>
      </c>
      <c r="K46" s="876" t="s">
        <v>91</v>
      </c>
      <c r="L46" s="876" t="s">
        <v>299</v>
      </c>
      <c r="M46" s="877" t="s">
        <v>92</v>
      </c>
      <c r="N46" s="761">
        <v>1</v>
      </c>
      <c r="O46" s="761">
        <v>0</v>
      </c>
      <c r="P46" s="761">
        <v>2</v>
      </c>
      <c r="Q46" s="762">
        <v>0</v>
      </c>
      <c r="R46" s="231"/>
      <c r="S46" s="236"/>
      <c r="T46" s="236"/>
      <c r="U46" s="236"/>
      <c r="V46" s="236"/>
      <c r="W46" s="236"/>
      <c r="X46" s="168"/>
      <c r="Y46" s="61"/>
      <c r="Z46" s="61"/>
      <c r="AA46" s="61"/>
      <c r="AB46" s="12">
        <v>1</v>
      </c>
      <c r="AC46" s="13" t="s">
        <v>93</v>
      </c>
      <c r="AD46" s="14">
        <v>0.25</v>
      </c>
      <c r="AE46" s="22">
        <v>43115</v>
      </c>
      <c r="AF46" s="22">
        <v>43146</v>
      </c>
      <c r="AG46" s="15" t="s">
        <v>94</v>
      </c>
      <c r="AI46" s="245"/>
      <c r="AJ46" s="245"/>
    </row>
    <row r="47" spans="2:36" ht="63.75" hidden="1" thickBot="1" x14ac:dyDescent="0.3">
      <c r="B47" s="57" t="s">
        <v>388</v>
      </c>
      <c r="C47" s="58" t="s">
        <v>389</v>
      </c>
      <c r="D47" s="52" t="s">
        <v>23</v>
      </c>
      <c r="E47" s="229" t="s">
        <v>535</v>
      </c>
      <c r="F47" s="53" t="s">
        <v>59</v>
      </c>
      <c r="G47" s="702"/>
      <c r="H47" s="705"/>
      <c r="I47" s="687"/>
      <c r="J47" s="686"/>
      <c r="K47" s="687"/>
      <c r="L47" s="687"/>
      <c r="M47" s="700"/>
      <c r="N47" s="678"/>
      <c r="O47" s="678"/>
      <c r="P47" s="678"/>
      <c r="Q47" s="679"/>
      <c r="R47" s="231"/>
      <c r="S47" s="663"/>
      <c r="T47" s="663"/>
      <c r="U47" s="663"/>
      <c r="V47" s="663"/>
      <c r="W47" s="663"/>
      <c r="X47" s="168"/>
      <c r="Y47" s="61"/>
      <c r="Z47" s="61"/>
      <c r="AA47" s="61"/>
      <c r="AB47" s="12">
        <v>2</v>
      </c>
      <c r="AC47" s="13" t="s">
        <v>300</v>
      </c>
      <c r="AD47" s="14">
        <v>0.15</v>
      </c>
      <c r="AE47" s="22">
        <v>43146</v>
      </c>
      <c r="AF47" s="22">
        <v>43174</v>
      </c>
      <c r="AG47" s="15" t="s">
        <v>94</v>
      </c>
      <c r="AI47" s="245"/>
      <c r="AJ47" s="245"/>
    </row>
    <row r="48" spans="2:36" ht="63.75" hidden="1" thickBot="1" x14ac:dyDescent="0.3">
      <c r="B48" s="57" t="s">
        <v>388</v>
      </c>
      <c r="C48" s="58" t="s">
        <v>389</v>
      </c>
      <c r="D48" s="52" t="s">
        <v>23</v>
      </c>
      <c r="E48" s="229" t="s">
        <v>535</v>
      </c>
      <c r="F48" s="53" t="s">
        <v>59</v>
      </c>
      <c r="G48" s="702"/>
      <c r="H48" s="705"/>
      <c r="I48" s="687"/>
      <c r="J48" s="686"/>
      <c r="K48" s="687"/>
      <c r="L48" s="687"/>
      <c r="M48" s="700"/>
      <c r="N48" s="678"/>
      <c r="O48" s="678"/>
      <c r="P48" s="678"/>
      <c r="Q48" s="679"/>
      <c r="R48" s="231"/>
      <c r="S48" s="663"/>
      <c r="T48" s="663"/>
      <c r="U48" s="663"/>
      <c r="V48" s="663"/>
      <c r="W48" s="663"/>
      <c r="X48" s="168"/>
      <c r="Y48" s="61"/>
      <c r="Z48" s="61"/>
      <c r="AA48" s="61"/>
      <c r="AB48" s="12">
        <v>3</v>
      </c>
      <c r="AC48" s="13" t="s">
        <v>95</v>
      </c>
      <c r="AD48" s="14">
        <v>0.1</v>
      </c>
      <c r="AE48" s="22">
        <v>43180</v>
      </c>
      <c r="AF48" s="22">
        <v>43181</v>
      </c>
      <c r="AG48" s="15" t="s">
        <v>94</v>
      </c>
      <c r="AI48" s="245"/>
      <c r="AJ48" s="245"/>
    </row>
    <row r="49" spans="2:43" ht="63.75" hidden="1" thickBot="1" x14ac:dyDescent="0.3">
      <c r="B49" s="57" t="s">
        <v>388</v>
      </c>
      <c r="C49" s="58" t="s">
        <v>389</v>
      </c>
      <c r="D49" s="52" t="s">
        <v>23</v>
      </c>
      <c r="E49" s="229" t="s">
        <v>535</v>
      </c>
      <c r="F49" s="53" t="s">
        <v>59</v>
      </c>
      <c r="G49" s="702"/>
      <c r="H49" s="705"/>
      <c r="I49" s="687"/>
      <c r="J49" s="686"/>
      <c r="K49" s="687"/>
      <c r="L49" s="687"/>
      <c r="M49" s="700"/>
      <c r="N49" s="678"/>
      <c r="O49" s="678"/>
      <c r="P49" s="678"/>
      <c r="Q49" s="679"/>
      <c r="R49" s="231"/>
      <c r="S49" s="663"/>
      <c r="T49" s="663"/>
      <c r="U49" s="663"/>
      <c r="V49" s="663"/>
      <c r="W49" s="663"/>
      <c r="X49" s="168"/>
      <c r="Y49" s="61"/>
      <c r="Z49" s="61"/>
      <c r="AA49" s="61"/>
      <c r="AB49" s="12">
        <v>4</v>
      </c>
      <c r="AC49" s="13" t="s">
        <v>96</v>
      </c>
      <c r="AD49" s="14">
        <v>0.25</v>
      </c>
      <c r="AE49" s="22">
        <v>43182</v>
      </c>
      <c r="AF49" s="22">
        <v>43186</v>
      </c>
      <c r="AG49" s="15" t="s">
        <v>94</v>
      </c>
      <c r="AI49" s="245"/>
      <c r="AJ49" s="245"/>
    </row>
    <row r="50" spans="2:43" ht="63.75" hidden="1" thickBot="1" x14ac:dyDescent="0.3">
      <c r="B50" s="57" t="s">
        <v>388</v>
      </c>
      <c r="C50" s="58" t="s">
        <v>389</v>
      </c>
      <c r="D50" s="52" t="s">
        <v>23</v>
      </c>
      <c r="E50" s="229" t="s">
        <v>535</v>
      </c>
      <c r="F50" s="53" t="s">
        <v>59</v>
      </c>
      <c r="G50" s="702"/>
      <c r="H50" s="705"/>
      <c r="I50" s="687"/>
      <c r="J50" s="686"/>
      <c r="K50" s="687"/>
      <c r="L50" s="687"/>
      <c r="M50" s="700"/>
      <c r="N50" s="678"/>
      <c r="O50" s="678"/>
      <c r="P50" s="678"/>
      <c r="Q50" s="679"/>
      <c r="R50" s="231"/>
      <c r="S50" s="663"/>
      <c r="T50" s="663"/>
      <c r="U50" s="663"/>
      <c r="V50" s="663"/>
      <c r="W50" s="663"/>
      <c r="X50" s="168"/>
      <c r="Y50" s="61"/>
      <c r="Z50" s="61"/>
      <c r="AA50" s="61"/>
      <c r="AB50" s="12">
        <v>5</v>
      </c>
      <c r="AC50" s="13" t="s">
        <v>97</v>
      </c>
      <c r="AD50" s="14">
        <v>0.15</v>
      </c>
      <c r="AE50" s="22">
        <v>43270</v>
      </c>
      <c r="AF50" s="22">
        <v>43280</v>
      </c>
      <c r="AG50" s="15" t="s">
        <v>94</v>
      </c>
      <c r="AI50" s="245"/>
      <c r="AJ50" s="245"/>
    </row>
    <row r="51" spans="2:43" ht="63.75" hidden="1" thickBot="1" x14ac:dyDescent="0.3">
      <c r="B51" s="57" t="s">
        <v>388</v>
      </c>
      <c r="C51" s="58" t="s">
        <v>389</v>
      </c>
      <c r="D51" s="52" t="s">
        <v>23</v>
      </c>
      <c r="E51" s="229" t="s">
        <v>535</v>
      </c>
      <c r="F51" s="53" t="s">
        <v>59</v>
      </c>
      <c r="G51" s="703"/>
      <c r="H51" s="706"/>
      <c r="I51" s="672"/>
      <c r="J51" s="685"/>
      <c r="K51" s="672"/>
      <c r="L51" s="672"/>
      <c r="M51" s="707"/>
      <c r="N51" s="729"/>
      <c r="O51" s="729"/>
      <c r="P51" s="729"/>
      <c r="Q51" s="730"/>
      <c r="R51" s="231"/>
      <c r="S51" s="663"/>
      <c r="T51" s="663"/>
      <c r="U51" s="663"/>
      <c r="V51" s="663"/>
      <c r="W51" s="663"/>
      <c r="X51" s="169"/>
      <c r="Y51" s="62"/>
      <c r="Z51" s="62"/>
      <c r="AA51" s="62"/>
      <c r="AB51" s="12">
        <v>6</v>
      </c>
      <c r="AC51" s="13" t="s">
        <v>98</v>
      </c>
      <c r="AD51" s="14">
        <v>0.1</v>
      </c>
      <c r="AE51" s="22">
        <v>43283</v>
      </c>
      <c r="AF51" s="22">
        <v>43312</v>
      </c>
      <c r="AG51" s="15" t="s">
        <v>94</v>
      </c>
      <c r="AI51" s="245"/>
      <c r="AJ51" s="245"/>
    </row>
    <row r="52" spans="2:43" ht="79.5" hidden="1" customHeight="1" thickBot="1" x14ac:dyDescent="0.3">
      <c r="B52" s="57" t="s">
        <v>388</v>
      </c>
      <c r="C52" s="58" t="s">
        <v>389</v>
      </c>
      <c r="D52" s="52" t="s">
        <v>23</v>
      </c>
      <c r="E52" s="229" t="s">
        <v>535</v>
      </c>
      <c r="F52" s="53" t="s">
        <v>59</v>
      </c>
      <c r="G52" s="701">
        <v>11</v>
      </c>
      <c r="H52" s="704" t="s">
        <v>99</v>
      </c>
      <c r="I52" s="671">
        <v>7.1400000000000005E-2</v>
      </c>
      <c r="J52" s="684">
        <v>1</v>
      </c>
      <c r="K52" s="671" t="s">
        <v>100</v>
      </c>
      <c r="L52" s="671" t="s">
        <v>101</v>
      </c>
      <c r="M52" s="699" t="s">
        <v>92</v>
      </c>
      <c r="N52" s="761">
        <v>0</v>
      </c>
      <c r="O52" s="761">
        <v>1</v>
      </c>
      <c r="P52" s="761">
        <v>0</v>
      </c>
      <c r="Q52" s="762">
        <v>0</v>
      </c>
      <c r="R52" s="231"/>
      <c r="S52" s="236"/>
      <c r="T52" s="236"/>
      <c r="U52" s="236"/>
      <c r="V52" s="236"/>
      <c r="W52" s="236"/>
      <c r="X52" s="168"/>
      <c r="Y52" s="61"/>
      <c r="Z52" s="61"/>
      <c r="AA52" s="61"/>
      <c r="AB52" s="12">
        <v>1</v>
      </c>
      <c r="AC52" s="13" t="s">
        <v>102</v>
      </c>
      <c r="AD52" s="14">
        <v>0.6</v>
      </c>
      <c r="AE52" s="22">
        <v>43160</v>
      </c>
      <c r="AF52" s="22">
        <v>43236</v>
      </c>
      <c r="AG52" s="15" t="s">
        <v>92</v>
      </c>
      <c r="AI52" s="245"/>
      <c r="AJ52" s="245"/>
    </row>
    <row r="53" spans="2:43" ht="63.75" hidden="1" thickBot="1" x14ac:dyDescent="0.3">
      <c r="B53" s="57" t="s">
        <v>388</v>
      </c>
      <c r="C53" s="58" t="s">
        <v>389</v>
      </c>
      <c r="D53" s="52" t="s">
        <v>23</v>
      </c>
      <c r="E53" s="229" t="s">
        <v>535</v>
      </c>
      <c r="F53" s="53" t="s">
        <v>59</v>
      </c>
      <c r="G53" s="703"/>
      <c r="H53" s="706"/>
      <c r="I53" s="672"/>
      <c r="J53" s="685"/>
      <c r="K53" s="672"/>
      <c r="L53" s="672"/>
      <c r="M53" s="707"/>
      <c r="N53" s="729"/>
      <c r="O53" s="729"/>
      <c r="P53" s="729"/>
      <c r="Q53" s="730"/>
      <c r="R53" s="231"/>
      <c r="S53" s="236"/>
      <c r="T53" s="236"/>
      <c r="U53" s="236"/>
      <c r="V53" s="236"/>
      <c r="W53" s="236"/>
      <c r="X53" s="169"/>
      <c r="Y53" s="62"/>
      <c r="Z53" s="62"/>
      <c r="AA53" s="62"/>
      <c r="AB53" s="12">
        <v>2</v>
      </c>
      <c r="AC53" s="13" t="s">
        <v>103</v>
      </c>
      <c r="AD53" s="14">
        <v>0.4</v>
      </c>
      <c r="AE53" s="22">
        <v>43236</v>
      </c>
      <c r="AF53" s="22">
        <v>43250</v>
      </c>
      <c r="AG53" s="15" t="s">
        <v>92</v>
      </c>
      <c r="AI53" s="245"/>
      <c r="AJ53" s="245"/>
    </row>
    <row r="54" spans="2:43" ht="90.75" hidden="1" thickBot="1" x14ac:dyDescent="0.3">
      <c r="B54" s="57" t="s">
        <v>388</v>
      </c>
      <c r="C54" s="58" t="s">
        <v>389</v>
      </c>
      <c r="D54" s="52" t="s">
        <v>23</v>
      </c>
      <c r="E54" s="229" t="s">
        <v>535</v>
      </c>
      <c r="F54" s="53" t="s">
        <v>59</v>
      </c>
      <c r="G54" s="701">
        <v>12</v>
      </c>
      <c r="H54" s="704" t="s">
        <v>104</v>
      </c>
      <c r="I54" s="671">
        <v>7.1400000000000005E-2</v>
      </c>
      <c r="J54" s="684">
        <v>2</v>
      </c>
      <c r="K54" s="671" t="s">
        <v>100</v>
      </c>
      <c r="L54" s="671" t="s">
        <v>105</v>
      </c>
      <c r="M54" s="699" t="s">
        <v>92</v>
      </c>
      <c r="N54" s="761">
        <v>0</v>
      </c>
      <c r="O54" s="761">
        <v>1</v>
      </c>
      <c r="P54" s="761">
        <v>1</v>
      </c>
      <c r="Q54" s="762">
        <v>0</v>
      </c>
      <c r="R54" s="231"/>
      <c r="S54" s="236"/>
      <c r="T54" s="236"/>
      <c r="U54" s="236"/>
      <c r="V54" s="236"/>
      <c r="W54" s="236"/>
      <c r="X54" s="168"/>
      <c r="Y54" s="61"/>
      <c r="Z54" s="61"/>
      <c r="AA54" s="61"/>
      <c r="AB54" s="12">
        <v>1</v>
      </c>
      <c r="AC54" s="15" t="s">
        <v>106</v>
      </c>
      <c r="AD54" s="14">
        <v>0.5</v>
      </c>
      <c r="AE54" s="22">
        <v>43221</v>
      </c>
      <c r="AF54" s="22">
        <v>43250</v>
      </c>
      <c r="AG54" s="15" t="s">
        <v>94</v>
      </c>
      <c r="AI54" s="245"/>
      <c r="AJ54" s="245"/>
    </row>
    <row r="55" spans="2:43" ht="90.75" hidden="1" thickBot="1" x14ac:dyDescent="0.3">
      <c r="B55" s="57" t="s">
        <v>388</v>
      </c>
      <c r="C55" s="58" t="s">
        <v>389</v>
      </c>
      <c r="D55" s="52" t="s">
        <v>23</v>
      </c>
      <c r="E55" s="229" t="s">
        <v>535</v>
      </c>
      <c r="F55" s="53" t="s">
        <v>59</v>
      </c>
      <c r="G55" s="703"/>
      <c r="H55" s="706"/>
      <c r="I55" s="672"/>
      <c r="J55" s="685"/>
      <c r="K55" s="672"/>
      <c r="L55" s="672"/>
      <c r="M55" s="707"/>
      <c r="N55" s="729"/>
      <c r="O55" s="729"/>
      <c r="P55" s="729"/>
      <c r="Q55" s="730"/>
      <c r="R55" s="231"/>
      <c r="S55" s="236"/>
      <c r="T55" s="236"/>
      <c r="U55" s="236"/>
      <c r="V55" s="236"/>
      <c r="W55" s="236"/>
      <c r="X55" s="169"/>
      <c r="Y55" s="62"/>
      <c r="Z55" s="62"/>
      <c r="AA55" s="62"/>
      <c r="AB55" s="12">
        <v>2</v>
      </c>
      <c r="AC55" s="15" t="s">
        <v>106</v>
      </c>
      <c r="AD55" s="14">
        <v>0.5</v>
      </c>
      <c r="AE55" s="22">
        <v>43313</v>
      </c>
      <c r="AF55" s="22">
        <v>43342</v>
      </c>
      <c r="AG55" s="15" t="s">
        <v>94</v>
      </c>
      <c r="AI55" s="245"/>
      <c r="AJ55" s="245"/>
    </row>
    <row r="56" spans="2:43" ht="79.5" hidden="1" customHeight="1" thickBot="1" x14ac:dyDescent="0.3">
      <c r="B56" s="57" t="s">
        <v>388</v>
      </c>
      <c r="C56" s="58" t="s">
        <v>389</v>
      </c>
      <c r="D56" s="52" t="s">
        <v>23</v>
      </c>
      <c r="E56" s="229" t="s">
        <v>535</v>
      </c>
      <c r="F56" s="53" t="s">
        <v>59</v>
      </c>
      <c r="G56" s="701">
        <v>13</v>
      </c>
      <c r="H56" s="704" t="s">
        <v>107</v>
      </c>
      <c r="I56" s="671">
        <v>7.1400000000000005E-2</v>
      </c>
      <c r="J56" s="684">
        <v>1</v>
      </c>
      <c r="K56" s="671" t="s">
        <v>100</v>
      </c>
      <c r="L56" s="671" t="s">
        <v>108</v>
      </c>
      <c r="M56" s="699" t="s">
        <v>92</v>
      </c>
      <c r="N56" s="761">
        <v>0</v>
      </c>
      <c r="O56" s="761">
        <v>0</v>
      </c>
      <c r="P56" s="761">
        <v>1</v>
      </c>
      <c r="Q56" s="762">
        <v>0</v>
      </c>
      <c r="R56" s="231"/>
      <c r="S56" s="236"/>
      <c r="T56" s="236"/>
      <c r="U56" s="236"/>
      <c r="V56" s="236"/>
      <c r="W56" s="236"/>
      <c r="X56" s="168"/>
      <c r="Y56" s="61"/>
      <c r="Z56" s="61"/>
      <c r="AA56" s="61"/>
      <c r="AB56" s="12">
        <v>1</v>
      </c>
      <c r="AC56" s="13" t="s">
        <v>109</v>
      </c>
      <c r="AD56" s="14">
        <v>0.5</v>
      </c>
      <c r="AE56" s="22">
        <v>43138</v>
      </c>
      <c r="AF56" s="22">
        <v>43313</v>
      </c>
      <c r="AG56" s="15" t="s">
        <v>92</v>
      </c>
      <c r="AI56" s="245"/>
      <c r="AJ56" s="245"/>
    </row>
    <row r="57" spans="2:43" ht="63.75" hidden="1" thickBot="1" x14ac:dyDescent="0.3">
      <c r="B57" s="57" t="s">
        <v>388</v>
      </c>
      <c r="C57" s="58" t="s">
        <v>389</v>
      </c>
      <c r="D57" s="52" t="s">
        <v>23</v>
      </c>
      <c r="E57" s="229" t="s">
        <v>535</v>
      </c>
      <c r="F57" s="53" t="s">
        <v>59</v>
      </c>
      <c r="G57" s="702"/>
      <c r="H57" s="705"/>
      <c r="I57" s="687"/>
      <c r="J57" s="686"/>
      <c r="K57" s="687"/>
      <c r="L57" s="687"/>
      <c r="M57" s="700"/>
      <c r="N57" s="678"/>
      <c r="O57" s="678"/>
      <c r="P57" s="678"/>
      <c r="Q57" s="679"/>
      <c r="R57" s="231"/>
      <c r="S57" s="236"/>
      <c r="T57" s="236"/>
      <c r="U57" s="236"/>
      <c r="V57" s="236"/>
      <c r="W57" s="236"/>
      <c r="X57" s="168"/>
      <c r="Y57" s="61"/>
      <c r="Z57" s="61"/>
      <c r="AA57" s="61"/>
      <c r="AB57" s="12">
        <v>2</v>
      </c>
      <c r="AC57" s="13" t="s">
        <v>301</v>
      </c>
      <c r="AD57" s="14">
        <v>0.4</v>
      </c>
      <c r="AE57" s="22">
        <v>43328</v>
      </c>
      <c r="AF57" s="22">
        <v>43332</v>
      </c>
      <c r="AG57" s="15" t="s">
        <v>92</v>
      </c>
      <c r="AI57" s="245"/>
      <c r="AJ57" s="245"/>
    </row>
    <row r="58" spans="2:43" ht="63.75" hidden="1" thickBot="1" x14ac:dyDescent="0.3">
      <c r="B58" s="57" t="s">
        <v>388</v>
      </c>
      <c r="C58" s="58" t="s">
        <v>389</v>
      </c>
      <c r="D58" s="52" t="s">
        <v>23</v>
      </c>
      <c r="E58" s="229" t="s">
        <v>535</v>
      </c>
      <c r="F58" s="53" t="s">
        <v>59</v>
      </c>
      <c r="G58" s="703"/>
      <c r="H58" s="706"/>
      <c r="I58" s="672"/>
      <c r="J58" s="685"/>
      <c r="K58" s="672"/>
      <c r="L58" s="672"/>
      <c r="M58" s="707"/>
      <c r="N58" s="729"/>
      <c r="O58" s="729"/>
      <c r="P58" s="729"/>
      <c r="Q58" s="730"/>
      <c r="R58" s="231"/>
      <c r="S58" s="236"/>
      <c r="T58" s="236"/>
      <c r="U58" s="236"/>
      <c r="V58" s="236"/>
      <c r="W58" s="236"/>
      <c r="X58" s="169"/>
      <c r="Y58" s="62"/>
      <c r="Z58" s="62"/>
      <c r="AA58" s="62"/>
      <c r="AB58" s="12">
        <v>3</v>
      </c>
      <c r="AC58" s="13" t="s">
        <v>302</v>
      </c>
      <c r="AD58" s="14">
        <v>0.1</v>
      </c>
      <c r="AE58" s="22">
        <v>43347</v>
      </c>
      <c r="AF58" s="22">
        <v>43364</v>
      </c>
      <c r="AG58" s="15" t="s">
        <v>92</v>
      </c>
      <c r="AI58" s="245"/>
      <c r="AJ58" s="245"/>
    </row>
    <row r="59" spans="2:43" ht="75.75" hidden="1" thickBot="1" x14ac:dyDescent="0.3">
      <c r="B59" s="57" t="s">
        <v>388</v>
      </c>
      <c r="C59" s="58" t="s">
        <v>389</v>
      </c>
      <c r="D59" s="52" t="s">
        <v>23</v>
      </c>
      <c r="E59" s="229" t="s">
        <v>535</v>
      </c>
      <c r="F59" s="53" t="s">
        <v>59</v>
      </c>
      <c r="G59" s="701">
        <v>14</v>
      </c>
      <c r="H59" s="704" t="s">
        <v>110</v>
      </c>
      <c r="I59" s="671">
        <v>7.1800000000000003E-2</v>
      </c>
      <c r="J59" s="684">
        <v>1</v>
      </c>
      <c r="K59" s="671" t="s">
        <v>100</v>
      </c>
      <c r="L59" s="671" t="s">
        <v>111</v>
      </c>
      <c r="M59" s="699" t="s">
        <v>92</v>
      </c>
      <c r="N59" s="761">
        <v>0</v>
      </c>
      <c r="O59" s="761">
        <v>0</v>
      </c>
      <c r="P59" s="761">
        <v>0</v>
      </c>
      <c r="Q59" s="762">
        <v>1</v>
      </c>
      <c r="R59" s="231"/>
      <c r="S59" s="236"/>
      <c r="T59" s="236"/>
      <c r="U59" s="236"/>
      <c r="V59" s="236"/>
      <c r="W59" s="236"/>
      <c r="X59" s="168"/>
      <c r="Y59" s="61"/>
      <c r="Z59" s="61"/>
      <c r="AA59" s="61"/>
      <c r="AB59" s="12">
        <v>1</v>
      </c>
      <c r="AC59" s="13" t="s">
        <v>112</v>
      </c>
      <c r="AD59" s="14">
        <v>0.5</v>
      </c>
      <c r="AE59" s="22">
        <v>43256</v>
      </c>
      <c r="AF59" s="22">
        <v>43404</v>
      </c>
      <c r="AG59" s="15" t="s">
        <v>92</v>
      </c>
      <c r="AI59" s="245"/>
      <c r="AJ59" s="245"/>
    </row>
    <row r="60" spans="2:43" ht="75.75" hidden="1" thickBot="1" x14ac:dyDescent="0.3">
      <c r="B60" s="57" t="s">
        <v>388</v>
      </c>
      <c r="C60" s="58" t="s">
        <v>389</v>
      </c>
      <c r="D60" s="52" t="s">
        <v>23</v>
      </c>
      <c r="E60" s="229" t="s">
        <v>535</v>
      </c>
      <c r="F60" s="53" t="s">
        <v>59</v>
      </c>
      <c r="G60" s="702"/>
      <c r="H60" s="705"/>
      <c r="I60" s="687"/>
      <c r="J60" s="686"/>
      <c r="K60" s="687"/>
      <c r="L60" s="687"/>
      <c r="M60" s="700"/>
      <c r="N60" s="678"/>
      <c r="O60" s="678"/>
      <c r="P60" s="678"/>
      <c r="Q60" s="679"/>
      <c r="R60" s="231"/>
      <c r="S60" s="236"/>
      <c r="T60" s="236"/>
      <c r="U60" s="236"/>
      <c r="V60" s="236"/>
      <c r="W60" s="236"/>
      <c r="X60" s="168"/>
      <c r="Y60" s="61"/>
      <c r="Z60" s="61"/>
      <c r="AA60" s="61"/>
      <c r="AB60" s="12">
        <v>2</v>
      </c>
      <c r="AC60" s="13" t="s">
        <v>113</v>
      </c>
      <c r="AD60" s="14">
        <v>0.4</v>
      </c>
      <c r="AE60" s="22">
        <v>43413</v>
      </c>
      <c r="AF60" s="22">
        <v>43417</v>
      </c>
      <c r="AG60" s="15" t="s">
        <v>92</v>
      </c>
      <c r="AI60" s="245"/>
      <c r="AJ60" s="245"/>
    </row>
    <row r="61" spans="2:43" ht="63.75" hidden="1" thickBot="1" x14ac:dyDescent="0.3">
      <c r="B61" s="57" t="s">
        <v>388</v>
      </c>
      <c r="C61" s="58" t="s">
        <v>389</v>
      </c>
      <c r="D61" s="52" t="s">
        <v>23</v>
      </c>
      <c r="E61" s="229" t="s">
        <v>535</v>
      </c>
      <c r="F61" s="53" t="s">
        <v>59</v>
      </c>
      <c r="G61" s="703"/>
      <c r="H61" s="706"/>
      <c r="I61" s="672"/>
      <c r="J61" s="685"/>
      <c r="K61" s="672"/>
      <c r="L61" s="672"/>
      <c r="M61" s="707"/>
      <c r="N61" s="729"/>
      <c r="O61" s="729"/>
      <c r="P61" s="729"/>
      <c r="Q61" s="730"/>
      <c r="R61" s="231"/>
      <c r="S61" s="236"/>
      <c r="T61" s="236"/>
      <c r="U61" s="236"/>
      <c r="V61" s="236"/>
      <c r="W61" s="236"/>
      <c r="X61" s="169"/>
      <c r="Y61" s="62"/>
      <c r="Z61" s="62"/>
      <c r="AA61" s="62"/>
      <c r="AB61" s="12">
        <v>3</v>
      </c>
      <c r="AC61" s="13" t="s">
        <v>114</v>
      </c>
      <c r="AD61" s="14">
        <v>0.1</v>
      </c>
      <c r="AE61" s="22">
        <v>43424</v>
      </c>
      <c r="AF61" s="22">
        <v>43440</v>
      </c>
      <c r="AG61" s="15" t="s">
        <v>92</v>
      </c>
      <c r="AI61" s="245"/>
      <c r="AJ61" s="245"/>
    </row>
    <row r="62" spans="2:43" ht="76.5" hidden="1" customHeight="1" thickBot="1" x14ac:dyDescent="0.3">
      <c r="B62" s="59" t="s">
        <v>388</v>
      </c>
      <c r="C62" s="59" t="s">
        <v>389</v>
      </c>
      <c r="D62" s="52" t="s">
        <v>23</v>
      </c>
      <c r="E62" s="229" t="s">
        <v>536</v>
      </c>
      <c r="F62" s="53" t="s">
        <v>115</v>
      </c>
      <c r="G62" s="701">
        <v>1</v>
      </c>
      <c r="H62" s="878" t="s">
        <v>116</v>
      </c>
      <c r="I62" s="876">
        <v>0.25</v>
      </c>
      <c r="J62" s="875">
        <v>100</v>
      </c>
      <c r="K62" s="876" t="s">
        <v>184</v>
      </c>
      <c r="L62" s="876" t="s">
        <v>303</v>
      </c>
      <c r="M62" s="877" t="s">
        <v>117</v>
      </c>
      <c r="N62" s="708">
        <v>0.33329999999999999</v>
      </c>
      <c r="O62" s="708">
        <v>0.66659999999999997</v>
      </c>
      <c r="P62" s="711">
        <v>1</v>
      </c>
      <c r="Q62" s="762"/>
      <c r="R62" s="231"/>
      <c r="S62" s="236"/>
      <c r="T62" s="236"/>
      <c r="U62" s="236"/>
      <c r="V62" s="236"/>
      <c r="W62" s="236"/>
      <c r="X62" s="168"/>
      <c r="Y62" s="61"/>
      <c r="Z62" s="61"/>
      <c r="AA62" s="61"/>
      <c r="AB62" s="12">
        <v>1</v>
      </c>
      <c r="AC62" s="13" t="s">
        <v>118</v>
      </c>
      <c r="AD62" s="14">
        <v>0.5</v>
      </c>
      <c r="AE62" s="22">
        <v>43132</v>
      </c>
      <c r="AF62" s="22">
        <v>43281</v>
      </c>
      <c r="AG62" s="15" t="s">
        <v>117</v>
      </c>
      <c r="AI62" s="245"/>
      <c r="AJ62" s="245"/>
      <c r="AM62" s="1"/>
      <c r="AN62" s="1"/>
      <c r="AO62" s="1"/>
      <c r="AP62" s="1"/>
      <c r="AQ62" s="1"/>
    </row>
    <row r="63" spans="2:43" ht="76.5" hidden="1" customHeight="1" thickBot="1" x14ac:dyDescent="0.3">
      <c r="B63" s="59" t="s">
        <v>388</v>
      </c>
      <c r="C63" s="59" t="s">
        <v>389</v>
      </c>
      <c r="D63" s="52" t="s">
        <v>23</v>
      </c>
      <c r="E63" s="229" t="s">
        <v>536</v>
      </c>
      <c r="F63" s="53" t="s">
        <v>115</v>
      </c>
      <c r="G63" s="703"/>
      <c r="H63" s="706"/>
      <c r="I63" s="672"/>
      <c r="J63" s="685"/>
      <c r="K63" s="672"/>
      <c r="L63" s="672"/>
      <c r="M63" s="707"/>
      <c r="N63" s="710"/>
      <c r="O63" s="710"/>
      <c r="P63" s="712"/>
      <c r="Q63" s="730"/>
      <c r="R63" s="231"/>
      <c r="S63" s="236"/>
      <c r="T63" s="236"/>
      <c r="U63" s="236"/>
      <c r="V63" s="236"/>
      <c r="W63" s="236"/>
      <c r="X63" s="169"/>
      <c r="Y63" s="62"/>
      <c r="Z63" s="62"/>
      <c r="AA63" s="62"/>
      <c r="AB63" s="12">
        <v>2</v>
      </c>
      <c r="AC63" s="13" t="s">
        <v>119</v>
      </c>
      <c r="AD63" s="14">
        <v>0.5</v>
      </c>
      <c r="AE63" s="22">
        <v>43282</v>
      </c>
      <c r="AF63" s="22">
        <v>43373</v>
      </c>
      <c r="AG63" s="15" t="s">
        <v>117</v>
      </c>
      <c r="AI63" s="245"/>
      <c r="AJ63" s="245"/>
      <c r="AM63" s="1"/>
      <c r="AN63" s="1"/>
      <c r="AO63" s="1"/>
      <c r="AP63" s="1"/>
      <c r="AQ63" s="1"/>
    </row>
    <row r="64" spans="2:43" ht="76.5" hidden="1" customHeight="1" thickBot="1" x14ac:dyDescent="0.3">
      <c r="B64" s="59" t="s">
        <v>388</v>
      </c>
      <c r="C64" s="59" t="s">
        <v>389</v>
      </c>
      <c r="D64" s="52" t="s">
        <v>23</v>
      </c>
      <c r="E64" s="229" t="s">
        <v>536</v>
      </c>
      <c r="F64" s="53" t="s">
        <v>115</v>
      </c>
      <c r="G64" s="701">
        <v>2</v>
      </c>
      <c r="H64" s="704" t="s">
        <v>120</v>
      </c>
      <c r="I64" s="671">
        <v>0.25</v>
      </c>
      <c r="J64" s="684">
        <v>100</v>
      </c>
      <c r="K64" s="671" t="s">
        <v>184</v>
      </c>
      <c r="L64" s="671" t="s">
        <v>121</v>
      </c>
      <c r="M64" s="699" t="s">
        <v>117</v>
      </c>
      <c r="N64" s="761"/>
      <c r="O64" s="711"/>
      <c r="P64" s="711">
        <v>0.5</v>
      </c>
      <c r="Q64" s="713">
        <v>1</v>
      </c>
      <c r="R64" s="230"/>
      <c r="S64" s="237"/>
      <c r="T64" s="237"/>
      <c r="U64" s="237"/>
      <c r="V64" s="237"/>
      <c r="W64" s="237"/>
      <c r="X64" s="170"/>
      <c r="Y64" s="63"/>
      <c r="Z64" s="63"/>
      <c r="AA64" s="63"/>
      <c r="AB64" s="12">
        <v>1</v>
      </c>
      <c r="AC64" s="13" t="s">
        <v>122</v>
      </c>
      <c r="AD64" s="14">
        <v>0.9</v>
      </c>
      <c r="AE64" s="22">
        <v>43282</v>
      </c>
      <c r="AF64" s="22">
        <v>43404</v>
      </c>
      <c r="AG64" s="15" t="s">
        <v>117</v>
      </c>
      <c r="AI64" s="245"/>
      <c r="AJ64" s="245"/>
      <c r="AM64" s="1"/>
      <c r="AN64" s="1"/>
      <c r="AO64" s="1"/>
      <c r="AP64" s="1"/>
      <c r="AQ64" s="1"/>
    </row>
    <row r="65" spans="2:43" ht="76.5" hidden="1" customHeight="1" thickBot="1" x14ac:dyDescent="0.3">
      <c r="B65" s="59" t="s">
        <v>388</v>
      </c>
      <c r="C65" s="59" t="s">
        <v>389</v>
      </c>
      <c r="D65" s="52" t="s">
        <v>23</v>
      </c>
      <c r="E65" s="229" t="s">
        <v>536</v>
      </c>
      <c r="F65" s="53" t="s">
        <v>115</v>
      </c>
      <c r="G65" s="703"/>
      <c r="H65" s="706"/>
      <c r="I65" s="672"/>
      <c r="J65" s="685"/>
      <c r="K65" s="672"/>
      <c r="L65" s="672"/>
      <c r="M65" s="707"/>
      <c r="N65" s="729"/>
      <c r="O65" s="712"/>
      <c r="P65" s="712"/>
      <c r="Q65" s="715"/>
      <c r="R65" s="230"/>
      <c r="S65" s="237"/>
      <c r="T65" s="237"/>
      <c r="U65" s="237"/>
      <c r="V65" s="237"/>
      <c r="W65" s="237"/>
      <c r="X65" s="171"/>
      <c r="Y65" s="64"/>
      <c r="Z65" s="64"/>
      <c r="AA65" s="64"/>
      <c r="AB65" s="12">
        <v>2</v>
      </c>
      <c r="AC65" s="13" t="s">
        <v>123</v>
      </c>
      <c r="AD65" s="14">
        <v>0.1</v>
      </c>
      <c r="AE65" s="22">
        <v>43405</v>
      </c>
      <c r="AF65" s="22">
        <v>43465</v>
      </c>
      <c r="AG65" s="15" t="s">
        <v>117</v>
      </c>
      <c r="AI65" s="245"/>
      <c r="AJ65" s="245"/>
      <c r="AM65" s="1"/>
      <c r="AN65" s="1"/>
      <c r="AO65" s="1"/>
      <c r="AP65" s="1"/>
      <c r="AQ65" s="1"/>
    </row>
    <row r="66" spans="2:43" ht="76.5" hidden="1" customHeight="1" thickBot="1" x14ac:dyDescent="0.3">
      <c r="B66" s="59" t="s">
        <v>388</v>
      </c>
      <c r="C66" s="59" t="s">
        <v>389</v>
      </c>
      <c r="D66" s="52" t="s">
        <v>23</v>
      </c>
      <c r="E66" s="229" t="s">
        <v>536</v>
      </c>
      <c r="F66" s="53" t="s">
        <v>115</v>
      </c>
      <c r="G66" s="701">
        <v>3</v>
      </c>
      <c r="H66" s="704" t="s">
        <v>304</v>
      </c>
      <c r="I66" s="671">
        <v>0.25</v>
      </c>
      <c r="J66" s="684">
        <v>100</v>
      </c>
      <c r="K66" s="671" t="s">
        <v>184</v>
      </c>
      <c r="L66" s="671" t="s">
        <v>124</v>
      </c>
      <c r="M66" s="699" t="s">
        <v>117</v>
      </c>
      <c r="N66" s="708">
        <v>0.33329999999999999</v>
      </c>
      <c r="O66" s="708">
        <v>0.66659999999999997</v>
      </c>
      <c r="P66" s="711">
        <v>1</v>
      </c>
      <c r="Q66" s="762"/>
      <c r="R66" s="231"/>
      <c r="S66" s="236"/>
      <c r="T66" s="236"/>
      <c r="U66" s="236"/>
      <c r="V66" s="236"/>
      <c r="W66" s="236"/>
      <c r="X66" s="168"/>
      <c r="Y66" s="61"/>
      <c r="Z66" s="61"/>
      <c r="AA66" s="61"/>
      <c r="AB66" s="12">
        <v>1</v>
      </c>
      <c r="AC66" s="13" t="s">
        <v>305</v>
      </c>
      <c r="AD66" s="14">
        <v>0.9</v>
      </c>
      <c r="AE66" s="22">
        <v>43132</v>
      </c>
      <c r="AF66" s="22">
        <v>43312</v>
      </c>
      <c r="AG66" s="15" t="s">
        <v>117</v>
      </c>
      <c r="AI66" s="245"/>
      <c r="AJ66" s="245"/>
      <c r="AM66" s="1"/>
      <c r="AN66" s="1"/>
      <c r="AO66" s="1"/>
      <c r="AP66" s="1"/>
      <c r="AQ66" s="1"/>
    </row>
    <row r="67" spans="2:43" ht="76.5" hidden="1" customHeight="1" thickBot="1" x14ac:dyDescent="0.3">
      <c r="B67" s="59" t="s">
        <v>388</v>
      </c>
      <c r="C67" s="59" t="s">
        <v>389</v>
      </c>
      <c r="D67" s="52" t="s">
        <v>23</v>
      </c>
      <c r="E67" s="229" t="s">
        <v>536</v>
      </c>
      <c r="F67" s="53" t="s">
        <v>115</v>
      </c>
      <c r="G67" s="703"/>
      <c r="H67" s="706"/>
      <c r="I67" s="672"/>
      <c r="J67" s="685"/>
      <c r="K67" s="672"/>
      <c r="L67" s="672"/>
      <c r="M67" s="707"/>
      <c r="N67" s="710"/>
      <c r="O67" s="710"/>
      <c r="P67" s="712"/>
      <c r="Q67" s="730"/>
      <c r="R67" s="231"/>
      <c r="S67" s="236"/>
      <c r="T67" s="236"/>
      <c r="U67" s="236"/>
      <c r="V67" s="236"/>
      <c r="W67" s="236"/>
      <c r="X67" s="169"/>
      <c r="Y67" s="62"/>
      <c r="Z67" s="62"/>
      <c r="AA67" s="62"/>
      <c r="AB67" s="12">
        <v>2</v>
      </c>
      <c r="AC67" s="13" t="s">
        <v>125</v>
      </c>
      <c r="AD67" s="14">
        <v>0.1</v>
      </c>
      <c r="AE67" s="22">
        <v>43313</v>
      </c>
      <c r="AF67" s="22">
        <v>43373</v>
      </c>
      <c r="AG67" s="15" t="s">
        <v>117</v>
      </c>
      <c r="AI67" s="245"/>
      <c r="AJ67" s="245"/>
      <c r="AM67" s="1"/>
      <c r="AN67" s="1"/>
      <c r="AO67" s="1"/>
      <c r="AP67" s="1"/>
      <c r="AQ67" s="1"/>
    </row>
    <row r="68" spans="2:43" ht="76.5" hidden="1" customHeight="1" thickBot="1" x14ac:dyDescent="0.3">
      <c r="B68" s="59" t="s">
        <v>388</v>
      </c>
      <c r="C68" s="59" t="s">
        <v>389</v>
      </c>
      <c r="D68" s="52" t="s">
        <v>23</v>
      </c>
      <c r="E68" s="229" t="s">
        <v>536</v>
      </c>
      <c r="F68" s="53" t="s">
        <v>115</v>
      </c>
      <c r="G68" s="701">
        <v>4</v>
      </c>
      <c r="H68" s="704" t="s">
        <v>126</v>
      </c>
      <c r="I68" s="671">
        <v>0.25</v>
      </c>
      <c r="J68" s="684">
        <f>J66</f>
        <v>100</v>
      </c>
      <c r="K68" s="671" t="str">
        <f>K66</f>
        <v>Porcentaje</v>
      </c>
      <c r="L68" s="671" t="s">
        <v>127</v>
      </c>
      <c r="M68" s="699" t="s">
        <v>117</v>
      </c>
      <c r="N68" s="708">
        <v>0.33329999999999999</v>
      </c>
      <c r="O68" s="708">
        <v>0.66659999999999997</v>
      </c>
      <c r="P68" s="711">
        <v>1</v>
      </c>
      <c r="Q68" s="762"/>
      <c r="R68" s="231"/>
      <c r="S68" s="236"/>
      <c r="T68" s="236"/>
      <c r="U68" s="236"/>
      <c r="V68" s="236"/>
      <c r="W68" s="236"/>
      <c r="X68" s="168"/>
      <c r="Y68" s="61"/>
      <c r="Z68" s="61"/>
      <c r="AA68" s="61"/>
      <c r="AB68" s="12">
        <v>1</v>
      </c>
      <c r="AC68" s="13" t="s">
        <v>128</v>
      </c>
      <c r="AD68" s="14">
        <v>0.9</v>
      </c>
      <c r="AE68" s="22">
        <v>43132</v>
      </c>
      <c r="AF68" s="22">
        <v>43312</v>
      </c>
      <c r="AG68" s="15" t="s">
        <v>117</v>
      </c>
      <c r="AI68" s="245"/>
      <c r="AJ68" s="245"/>
      <c r="AM68" s="1"/>
      <c r="AN68" s="1"/>
      <c r="AO68" s="1"/>
      <c r="AP68" s="1"/>
      <c r="AQ68" s="1"/>
    </row>
    <row r="69" spans="2:43" ht="76.5" hidden="1" customHeight="1" thickBot="1" x14ac:dyDescent="0.3">
      <c r="B69" s="59" t="s">
        <v>388</v>
      </c>
      <c r="C69" s="59" t="s">
        <v>389</v>
      </c>
      <c r="D69" s="52" t="s">
        <v>23</v>
      </c>
      <c r="E69" s="229" t="s">
        <v>536</v>
      </c>
      <c r="F69" s="53" t="s">
        <v>115</v>
      </c>
      <c r="G69" s="703"/>
      <c r="H69" s="706"/>
      <c r="I69" s="672"/>
      <c r="J69" s="685"/>
      <c r="K69" s="672"/>
      <c r="L69" s="672"/>
      <c r="M69" s="707"/>
      <c r="N69" s="710"/>
      <c r="O69" s="710"/>
      <c r="P69" s="712"/>
      <c r="Q69" s="730"/>
      <c r="R69" s="231"/>
      <c r="S69" s="236"/>
      <c r="T69" s="236"/>
      <c r="U69" s="236"/>
      <c r="V69" s="236"/>
      <c r="W69" s="236"/>
      <c r="X69" s="169"/>
      <c r="Y69" s="62"/>
      <c r="Z69" s="62"/>
      <c r="AA69" s="62"/>
      <c r="AB69" s="12">
        <v>2</v>
      </c>
      <c r="AC69" s="13" t="s">
        <v>129</v>
      </c>
      <c r="AD69" s="14">
        <v>0.1</v>
      </c>
      <c r="AE69" s="22">
        <v>43313</v>
      </c>
      <c r="AF69" s="22">
        <v>43373</v>
      </c>
      <c r="AG69" s="15" t="s">
        <v>117</v>
      </c>
      <c r="AI69" s="245"/>
      <c r="AJ69" s="245"/>
      <c r="AM69" s="1"/>
      <c r="AN69" s="1"/>
      <c r="AO69" s="1"/>
      <c r="AP69" s="1"/>
      <c r="AQ69" s="1"/>
    </row>
    <row r="70" spans="2:43" ht="105.75" hidden="1" customHeight="1" thickBot="1" x14ac:dyDescent="0.3">
      <c r="B70" s="59" t="s">
        <v>391</v>
      </c>
      <c r="C70" s="58" t="s">
        <v>392</v>
      </c>
      <c r="D70" s="54" t="s">
        <v>130</v>
      </c>
      <c r="E70" s="229" t="s">
        <v>537</v>
      </c>
      <c r="F70" s="54" t="s">
        <v>131</v>
      </c>
      <c r="G70" s="701">
        <v>1</v>
      </c>
      <c r="H70" s="731" t="s">
        <v>132</v>
      </c>
      <c r="I70" s="865">
        <v>7.1400000000000005E-2</v>
      </c>
      <c r="J70" s="684">
        <v>100</v>
      </c>
      <c r="K70" s="671" t="s">
        <v>184</v>
      </c>
      <c r="L70" s="682" t="s">
        <v>306</v>
      </c>
      <c r="M70" s="671" t="s">
        <v>133</v>
      </c>
      <c r="N70" s="751">
        <v>0.35</v>
      </c>
      <c r="O70" s="751">
        <v>0.9</v>
      </c>
      <c r="P70" s="751">
        <v>1</v>
      </c>
      <c r="Q70" s="874"/>
      <c r="R70" s="232"/>
      <c r="S70" s="238"/>
      <c r="T70" s="238"/>
      <c r="U70" s="238"/>
      <c r="V70" s="238"/>
      <c r="W70" s="238"/>
      <c r="X70" s="75"/>
      <c r="Y70" s="75"/>
      <c r="Z70" s="75"/>
      <c r="AA70" s="75"/>
      <c r="AB70" s="12">
        <v>1</v>
      </c>
      <c r="AC70" s="13" t="s">
        <v>134</v>
      </c>
      <c r="AD70" s="14">
        <v>0.35</v>
      </c>
      <c r="AE70" s="23">
        <v>43115</v>
      </c>
      <c r="AF70" s="22">
        <v>43159</v>
      </c>
      <c r="AG70" s="15" t="s">
        <v>135</v>
      </c>
      <c r="AI70" s="245"/>
      <c r="AJ70" s="245"/>
    </row>
    <row r="71" spans="2:43" ht="51.75" hidden="1" thickBot="1" x14ac:dyDescent="0.3">
      <c r="B71" s="59" t="s">
        <v>391</v>
      </c>
      <c r="C71" s="58" t="s">
        <v>392</v>
      </c>
      <c r="D71" s="54" t="s">
        <v>130</v>
      </c>
      <c r="E71" s="229" t="s">
        <v>537</v>
      </c>
      <c r="F71" s="54" t="s">
        <v>131</v>
      </c>
      <c r="G71" s="702"/>
      <c r="H71" s="732"/>
      <c r="I71" s="866"/>
      <c r="J71" s="686"/>
      <c r="K71" s="687"/>
      <c r="L71" s="698"/>
      <c r="M71" s="687"/>
      <c r="N71" s="724"/>
      <c r="O71" s="724"/>
      <c r="P71" s="724"/>
      <c r="Q71" s="869"/>
      <c r="R71" s="232"/>
      <c r="S71" s="238"/>
      <c r="T71" s="238"/>
      <c r="U71" s="238"/>
      <c r="V71" s="238"/>
      <c r="W71" s="238"/>
      <c r="X71" s="75"/>
      <c r="Y71" s="75"/>
      <c r="Z71" s="75"/>
      <c r="AA71" s="75"/>
      <c r="AB71" s="12">
        <v>2</v>
      </c>
      <c r="AC71" s="13" t="s">
        <v>136</v>
      </c>
      <c r="AD71" s="14">
        <v>0.15</v>
      </c>
      <c r="AE71" s="22">
        <v>42795</v>
      </c>
      <c r="AF71" s="22">
        <v>43190</v>
      </c>
      <c r="AG71" s="15" t="s">
        <v>135</v>
      </c>
      <c r="AI71" s="245"/>
      <c r="AJ71" s="245"/>
    </row>
    <row r="72" spans="2:43" ht="51.75" hidden="1" thickBot="1" x14ac:dyDescent="0.3">
      <c r="B72" s="59" t="s">
        <v>391</v>
      </c>
      <c r="C72" s="58" t="s">
        <v>392</v>
      </c>
      <c r="D72" s="54" t="s">
        <v>130</v>
      </c>
      <c r="E72" s="229" t="s">
        <v>537</v>
      </c>
      <c r="F72" s="54" t="s">
        <v>131</v>
      </c>
      <c r="G72" s="703"/>
      <c r="H72" s="733"/>
      <c r="I72" s="867"/>
      <c r="J72" s="685"/>
      <c r="K72" s="672"/>
      <c r="L72" s="683"/>
      <c r="M72" s="672"/>
      <c r="N72" s="725"/>
      <c r="O72" s="725"/>
      <c r="P72" s="725"/>
      <c r="Q72" s="870"/>
      <c r="R72" s="232"/>
      <c r="S72" s="238"/>
      <c r="T72" s="238"/>
      <c r="U72" s="238"/>
      <c r="V72" s="238"/>
      <c r="W72" s="238"/>
      <c r="X72" s="75"/>
      <c r="Y72" s="75"/>
      <c r="Z72" s="75"/>
      <c r="AA72" s="75"/>
      <c r="AB72" s="12">
        <v>3</v>
      </c>
      <c r="AC72" s="156" t="s">
        <v>471</v>
      </c>
      <c r="AD72" s="14">
        <v>0.5</v>
      </c>
      <c r="AE72" s="22">
        <v>43191</v>
      </c>
      <c r="AF72" s="22">
        <v>43312</v>
      </c>
      <c r="AG72" s="15" t="s">
        <v>137</v>
      </c>
      <c r="AI72" s="245"/>
      <c r="AJ72" s="245"/>
    </row>
    <row r="73" spans="2:43" ht="75.75" hidden="1" customHeight="1" thickBot="1" x14ac:dyDescent="0.3">
      <c r="B73" s="59" t="s">
        <v>391</v>
      </c>
      <c r="C73" s="58" t="s">
        <v>392</v>
      </c>
      <c r="D73" s="54" t="s">
        <v>23</v>
      </c>
      <c r="E73" s="229" t="s">
        <v>537</v>
      </c>
      <c r="F73" s="54" t="s">
        <v>131</v>
      </c>
      <c r="G73" s="701">
        <v>2</v>
      </c>
      <c r="H73" s="731" t="s">
        <v>307</v>
      </c>
      <c r="I73" s="865">
        <v>7.1400000000000005E-2</v>
      </c>
      <c r="J73" s="684">
        <v>100</v>
      </c>
      <c r="K73" s="671" t="s">
        <v>184</v>
      </c>
      <c r="L73" s="682" t="s">
        <v>308</v>
      </c>
      <c r="M73" s="671" t="s">
        <v>133</v>
      </c>
      <c r="N73" s="723">
        <v>0.25</v>
      </c>
      <c r="O73" s="723">
        <v>0.5</v>
      </c>
      <c r="P73" s="723">
        <v>0.75</v>
      </c>
      <c r="Q73" s="868">
        <v>1</v>
      </c>
      <c r="R73" s="232"/>
      <c r="S73" s="238"/>
      <c r="T73" s="238"/>
      <c r="U73" s="238"/>
      <c r="V73" s="238"/>
      <c r="W73" s="238"/>
      <c r="X73" s="75"/>
      <c r="Y73" s="75"/>
      <c r="Z73" s="75"/>
      <c r="AA73" s="75"/>
      <c r="AB73" s="12">
        <v>1</v>
      </c>
      <c r="AC73" s="24" t="s">
        <v>138</v>
      </c>
      <c r="AD73" s="14">
        <v>0.33</v>
      </c>
      <c r="AE73" s="23">
        <v>43115</v>
      </c>
      <c r="AF73" s="22">
        <v>43465</v>
      </c>
      <c r="AG73" s="15" t="s">
        <v>139</v>
      </c>
      <c r="AI73" s="245"/>
      <c r="AJ73" s="245"/>
    </row>
    <row r="74" spans="2:43" ht="51.75" hidden="1" thickBot="1" x14ac:dyDescent="0.3">
      <c r="B74" s="59" t="s">
        <v>391</v>
      </c>
      <c r="C74" s="58" t="s">
        <v>392</v>
      </c>
      <c r="D74" s="54" t="s">
        <v>23</v>
      </c>
      <c r="E74" s="229" t="s">
        <v>537</v>
      </c>
      <c r="F74" s="54" t="s">
        <v>131</v>
      </c>
      <c r="G74" s="702"/>
      <c r="H74" s="732"/>
      <c r="I74" s="866"/>
      <c r="J74" s="686"/>
      <c r="K74" s="687"/>
      <c r="L74" s="698"/>
      <c r="M74" s="687"/>
      <c r="N74" s="724"/>
      <c r="O74" s="724"/>
      <c r="P74" s="724"/>
      <c r="Q74" s="869"/>
      <c r="R74" s="232"/>
      <c r="S74" s="238"/>
      <c r="T74" s="238"/>
      <c r="U74" s="238"/>
      <c r="V74" s="238"/>
      <c r="W74" s="238"/>
      <c r="X74" s="75"/>
      <c r="Y74" s="75"/>
      <c r="Z74" s="75"/>
      <c r="AA74" s="75"/>
      <c r="AB74" s="12">
        <v>2</v>
      </c>
      <c r="AC74" s="13" t="s">
        <v>140</v>
      </c>
      <c r="AD74" s="14">
        <v>0.33</v>
      </c>
      <c r="AE74" s="23">
        <v>43115</v>
      </c>
      <c r="AF74" s="22">
        <v>43465</v>
      </c>
      <c r="AG74" s="15" t="s">
        <v>139</v>
      </c>
      <c r="AI74" s="245"/>
      <c r="AJ74" s="245"/>
    </row>
    <row r="75" spans="2:43" ht="51.75" hidden="1" thickBot="1" x14ac:dyDescent="0.3">
      <c r="B75" s="59" t="s">
        <v>391</v>
      </c>
      <c r="C75" s="58" t="s">
        <v>392</v>
      </c>
      <c r="D75" s="54" t="s">
        <v>23</v>
      </c>
      <c r="E75" s="229" t="s">
        <v>537</v>
      </c>
      <c r="F75" s="54" t="s">
        <v>131</v>
      </c>
      <c r="G75" s="703"/>
      <c r="H75" s="733"/>
      <c r="I75" s="867"/>
      <c r="J75" s="685"/>
      <c r="K75" s="672"/>
      <c r="L75" s="683"/>
      <c r="M75" s="672"/>
      <c r="N75" s="725"/>
      <c r="O75" s="725"/>
      <c r="P75" s="725"/>
      <c r="Q75" s="870"/>
      <c r="R75" s="232"/>
      <c r="S75" s="238"/>
      <c r="T75" s="238"/>
      <c r="U75" s="238"/>
      <c r="V75" s="238"/>
      <c r="W75" s="238"/>
      <c r="X75" s="75"/>
      <c r="Y75" s="75"/>
      <c r="Z75" s="75"/>
      <c r="AA75" s="75"/>
      <c r="AB75" s="12">
        <v>3</v>
      </c>
      <c r="AC75" s="13" t="s">
        <v>141</v>
      </c>
      <c r="AD75" s="14">
        <v>0.34</v>
      </c>
      <c r="AE75" s="23">
        <v>43115</v>
      </c>
      <c r="AF75" s="22">
        <v>43465</v>
      </c>
      <c r="AG75" s="15" t="s">
        <v>139</v>
      </c>
      <c r="AI75" s="245"/>
      <c r="AJ75" s="245"/>
    </row>
    <row r="76" spans="2:43" ht="48" hidden="1" customHeight="1" thickBot="1" x14ac:dyDescent="0.3">
      <c r="B76" s="59" t="s">
        <v>391</v>
      </c>
      <c r="C76" s="58" t="s">
        <v>392</v>
      </c>
      <c r="D76" s="54" t="s">
        <v>142</v>
      </c>
      <c r="E76" s="229" t="s">
        <v>537</v>
      </c>
      <c r="F76" s="54" t="s">
        <v>131</v>
      </c>
      <c r="G76" s="701">
        <v>3</v>
      </c>
      <c r="H76" s="740" t="s">
        <v>309</v>
      </c>
      <c r="I76" s="865">
        <v>7.1400000000000005E-2</v>
      </c>
      <c r="J76" s="684">
        <v>100</v>
      </c>
      <c r="K76" s="671" t="s">
        <v>184</v>
      </c>
      <c r="L76" s="682" t="s">
        <v>310</v>
      </c>
      <c r="M76" s="671" t="s">
        <v>133</v>
      </c>
      <c r="N76" s="723">
        <v>0</v>
      </c>
      <c r="O76" s="723">
        <v>0.45</v>
      </c>
      <c r="P76" s="723">
        <v>0.9</v>
      </c>
      <c r="Q76" s="868">
        <v>1</v>
      </c>
      <c r="R76" s="232"/>
      <c r="S76" s="238"/>
      <c r="T76" s="238"/>
      <c r="U76" s="238"/>
      <c r="V76" s="238"/>
      <c r="W76" s="238"/>
      <c r="X76" s="75"/>
      <c r="Y76" s="75"/>
      <c r="Z76" s="75"/>
      <c r="AA76" s="75"/>
      <c r="AB76" s="12">
        <v>1</v>
      </c>
      <c r="AC76" s="13" t="s">
        <v>311</v>
      </c>
      <c r="AD76" s="14">
        <v>0.45</v>
      </c>
      <c r="AE76" s="23">
        <v>43191</v>
      </c>
      <c r="AF76" s="22" t="s">
        <v>143</v>
      </c>
      <c r="AG76" s="15" t="s">
        <v>144</v>
      </c>
      <c r="AI76" s="245"/>
      <c r="AJ76" s="245"/>
    </row>
    <row r="77" spans="2:43" ht="51.75" hidden="1" thickBot="1" x14ac:dyDescent="0.3">
      <c r="B77" s="59" t="s">
        <v>391</v>
      </c>
      <c r="C77" s="58" t="s">
        <v>392</v>
      </c>
      <c r="D77" s="54" t="s">
        <v>142</v>
      </c>
      <c r="E77" s="229" t="s">
        <v>537</v>
      </c>
      <c r="F77" s="54" t="s">
        <v>131</v>
      </c>
      <c r="G77" s="702"/>
      <c r="H77" s="741"/>
      <c r="I77" s="866"/>
      <c r="J77" s="686"/>
      <c r="K77" s="687"/>
      <c r="L77" s="698"/>
      <c r="M77" s="687"/>
      <c r="N77" s="724"/>
      <c r="O77" s="724"/>
      <c r="P77" s="724"/>
      <c r="Q77" s="869"/>
      <c r="R77" s="232"/>
      <c r="S77" s="238"/>
      <c r="T77" s="238"/>
      <c r="U77" s="238"/>
      <c r="V77" s="238"/>
      <c r="W77" s="238"/>
      <c r="X77" s="75"/>
      <c r="Y77" s="75"/>
      <c r="Z77" s="75"/>
      <c r="AA77" s="75"/>
      <c r="AB77" s="12">
        <v>2</v>
      </c>
      <c r="AC77" s="13" t="s">
        <v>312</v>
      </c>
      <c r="AD77" s="14">
        <v>0.45</v>
      </c>
      <c r="AE77" s="23">
        <v>43282</v>
      </c>
      <c r="AF77" s="22">
        <v>43434</v>
      </c>
      <c r="AG77" s="15" t="s">
        <v>144</v>
      </c>
      <c r="AI77" s="245"/>
      <c r="AJ77" s="245"/>
    </row>
    <row r="78" spans="2:43" ht="51.75" hidden="1" thickBot="1" x14ac:dyDescent="0.3">
      <c r="B78" s="59" t="s">
        <v>391</v>
      </c>
      <c r="C78" s="58" t="s">
        <v>392</v>
      </c>
      <c r="D78" s="54" t="s">
        <v>142</v>
      </c>
      <c r="E78" s="229" t="s">
        <v>537</v>
      </c>
      <c r="F78" s="54" t="s">
        <v>131</v>
      </c>
      <c r="G78" s="703"/>
      <c r="H78" s="742"/>
      <c r="I78" s="867"/>
      <c r="J78" s="685"/>
      <c r="K78" s="672"/>
      <c r="L78" s="683"/>
      <c r="M78" s="672"/>
      <c r="N78" s="725"/>
      <c r="O78" s="725"/>
      <c r="P78" s="725"/>
      <c r="Q78" s="870"/>
      <c r="R78" s="232"/>
      <c r="S78" s="238"/>
      <c r="T78" s="238"/>
      <c r="U78" s="238"/>
      <c r="V78" s="238"/>
      <c r="W78" s="238"/>
      <c r="X78" s="75"/>
      <c r="Y78" s="75"/>
      <c r="Z78" s="75"/>
      <c r="AA78" s="75"/>
      <c r="AB78" s="12">
        <v>3</v>
      </c>
      <c r="AC78" s="13" t="s">
        <v>313</v>
      </c>
      <c r="AD78" s="14">
        <v>0.1</v>
      </c>
      <c r="AE78" s="23">
        <v>43435</v>
      </c>
      <c r="AF78" s="22">
        <v>43465</v>
      </c>
      <c r="AG78" s="15" t="s">
        <v>144</v>
      </c>
      <c r="AI78" s="245"/>
      <c r="AJ78" s="245"/>
    </row>
    <row r="79" spans="2:43" ht="120.75" hidden="1" customHeight="1" thickBot="1" x14ac:dyDescent="0.3">
      <c r="B79" s="59" t="s">
        <v>391</v>
      </c>
      <c r="C79" s="58" t="s">
        <v>392</v>
      </c>
      <c r="D79" s="54" t="s">
        <v>130</v>
      </c>
      <c r="E79" s="229" t="s">
        <v>538</v>
      </c>
      <c r="F79" s="54" t="s">
        <v>131</v>
      </c>
      <c r="G79" s="701">
        <v>4</v>
      </c>
      <c r="H79" s="740" t="s">
        <v>314</v>
      </c>
      <c r="I79" s="865">
        <v>7.1400000000000005E-2</v>
      </c>
      <c r="J79" s="684">
        <v>100</v>
      </c>
      <c r="K79" s="671" t="s">
        <v>184</v>
      </c>
      <c r="L79" s="766" t="s">
        <v>315</v>
      </c>
      <c r="M79" s="671" t="s">
        <v>133</v>
      </c>
      <c r="N79" s="723">
        <v>0.2</v>
      </c>
      <c r="O79" s="723">
        <v>0.5</v>
      </c>
      <c r="P79" s="723">
        <v>0.75</v>
      </c>
      <c r="Q79" s="868">
        <v>1</v>
      </c>
      <c r="R79" s="232"/>
      <c r="S79" s="238"/>
      <c r="T79" s="238"/>
      <c r="U79" s="238"/>
      <c r="V79" s="238"/>
      <c r="W79" s="238"/>
      <c r="X79" s="75"/>
      <c r="Y79" s="75"/>
      <c r="Z79" s="75"/>
      <c r="AA79" s="75"/>
      <c r="AB79" s="12">
        <v>1</v>
      </c>
      <c r="AC79" s="13" t="s">
        <v>316</v>
      </c>
      <c r="AD79" s="14">
        <v>0.2</v>
      </c>
      <c r="AE79" s="23">
        <v>43132</v>
      </c>
      <c r="AF79" s="22">
        <v>43159</v>
      </c>
      <c r="AG79" s="15" t="s">
        <v>145</v>
      </c>
      <c r="AI79" s="245"/>
      <c r="AJ79" s="245"/>
    </row>
    <row r="80" spans="2:43" ht="60.75" hidden="1" thickBot="1" x14ac:dyDescent="0.3">
      <c r="B80" s="59" t="s">
        <v>391</v>
      </c>
      <c r="C80" s="58" t="s">
        <v>392</v>
      </c>
      <c r="D80" s="54" t="s">
        <v>130</v>
      </c>
      <c r="E80" s="229" t="s">
        <v>538</v>
      </c>
      <c r="F80" s="54" t="s">
        <v>131</v>
      </c>
      <c r="G80" s="702"/>
      <c r="H80" s="741"/>
      <c r="I80" s="866"/>
      <c r="J80" s="686"/>
      <c r="K80" s="687"/>
      <c r="L80" s="800"/>
      <c r="M80" s="687"/>
      <c r="N80" s="724"/>
      <c r="O80" s="724"/>
      <c r="P80" s="724"/>
      <c r="Q80" s="869"/>
      <c r="R80" s="232"/>
      <c r="S80" s="238"/>
      <c r="T80" s="238"/>
      <c r="U80" s="238"/>
      <c r="V80" s="238"/>
      <c r="W80" s="238"/>
      <c r="X80" s="75"/>
      <c r="Y80" s="75"/>
      <c r="Z80" s="75"/>
      <c r="AA80" s="75"/>
      <c r="AB80" s="12">
        <v>2</v>
      </c>
      <c r="AC80" s="13" t="s">
        <v>146</v>
      </c>
      <c r="AD80" s="14">
        <v>0.3</v>
      </c>
      <c r="AE80" s="22">
        <v>43160</v>
      </c>
      <c r="AF80" s="22">
        <v>43281</v>
      </c>
      <c r="AG80" s="15" t="s">
        <v>145</v>
      </c>
      <c r="AI80" s="245"/>
      <c r="AJ80" s="245"/>
    </row>
    <row r="81" spans="2:36" ht="75.75" hidden="1" thickBot="1" x14ac:dyDescent="0.3">
      <c r="B81" s="59" t="s">
        <v>391</v>
      </c>
      <c r="C81" s="58" t="s">
        <v>392</v>
      </c>
      <c r="D81" s="54" t="s">
        <v>130</v>
      </c>
      <c r="E81" s="229" t="s">
        <v>538</v>
      </c>
      <c r="F81" s="54" t="s">
        <v>131</v>
      </c>
      <c r="G81" s="703"/>
      <c r="H81" s="742"/>
      <c r="I81" s="867"/>
      <c r="J81" s="685"/>
      <c r="K81" s="672"/>
      <c r="L81" s="767"/>
      <c r="M81" s="672"/>
      <c r="N81" s="725"/>
      <c r="O81" s="725"/>
      <c r="P81" s="725"/>
      <c r="Q81" s="870"/>
      <c r="R81" s="232"/>
      <c r="S81" s="238"/>
      <c r="T81" s="238"/>
      <c r="U81" s="238"/>
      <c r="V81" s="238"/>
      <c r="W81" s="238"/>
      <c r="X81" s="75"/>
      <c r="Y81" s="75"/>
      <c r="Z81" s="75"/>
      <c r="AA81" s="75"/>
      <c r="AB81" s="12">
        <v>3</v>
      </c>
      <c r="AC81" s="13" t="s">
        <v>317</v>
      </c>
      <c r="AD81" s="14">
        <v>0.5</v>
      </c>
      <c r="AE81" s="22">
        <v>43282</v>
      </c>
      <c r="AF81" s="22">
        <v>43465</v>
      </c>
      <c r="AG81" s="15" t="s">
        <v>145</v>
      </c>
      <c r="AI81" s="245"/>
      <c r="AJ81" s="245"/>
    </row>
    <row r="82" spans="2:36" ht="77.25" hidden="1" customHeight="1" thickBot="1" x14ac:dyDescent="0.3">
      <c r="B82" s="59" t="s">
        <v>391</v>
      </c>
      <c r="C82" s="58" t="s">
        <v>392</v>
      </c>
      <c r="D82" s="54" t="s">
        <v>130</v>
      </c>
      <c r="E82" s="229" t="s">
        <v>538</v>
      </c>
      <c r="F82" s="54" t="s">
        <v>131</v>
      </c>
      <c r="G82" s="701">
        <v>5</v>
      </c>
      <c r="H82" s="731" t="s">
        <v>318</v>
      </c>
      <c r="I82" s="865">
        <v>7.1400000000000005E-2</v>
      </c>
      <c r="J82" s="684">
        <v>100</v>
      </c>
      <c r="K82" s="671" t="s">
        <v>184</v>
      </c>
      <c r="L82" s="766" t="s">
        <v>315</v>
      </c>
      <c r="M82" s="671" t="s">
        <v>133</v>
      </c>
      <c r="N82" s="673">
        <v>0.1</v>
      </c>
      <c r="O82" s="673">
        <v>0.35</v>
      </c>
      <c r="P82" s="673">
        <v>0.55000000000000004</v>
      </c>
      <c r="Q82" s="675">
        <v>1</v>
      </c>
      <c r="R82" s="230"/>
      <c r="S82" s="237"/>
      <c r="T82" s="237"/>
      <c r="U82" s="237"/>
      <c r="V82" s="237"/>
      <c r="W82" s="237"/>
      <c r="X82" s="74"/>
      <c r="Y82" s="74"/>
      <c r="Z82" s="74"/>
      <c r="AA82" s="74"/>
      <c r="AB82" s="12">
        <v>1</v>
      </c>
      <c r="AC82" s="13" t="s">
        <v>319</v>
      </c>
      <c r="AD82" s="14">
        <v>0.1</v>
      </c>
      <c r="AE82" s="23">
        <v>43115</v>
      </c>
      <c r="AF82" s="22">
        <v>43159</v>
      </c>
      <c r="AG82" s="15" t="s">
        <v>145</v>
      </c>
      <c r="AI82" s="245"/>
      <c r="AJ82" s="245"/>
    </row>
    <row r="83" spans="2:36" ht="51.75" hidden="1" thickBot="1" x14ac:dyDescent="0.3">
      <c r="B83" s="59" t="s">
        <v>391</v>
      </c>
      <c r="C83" s="58" t="s">
        <v>392</v>
      </c>
      <c r="D83" s="54" t="s">
        <v>130</v>
      </c>
      <c r="E83" s="229" t="s">
        <v>538</v>
      </c>
      <c r="F83" s="54" t="s">
        <v>131</v>
      </c>
      <c r="G83" s="703"/>
      <c r="H83" s="733"/>
      <c r="I83" s="867"/>
      <c r="J83" s="685"/>
      <c r="K83" s="672"/>
      <c r="L83" s="767"/>
      <c r="M83" s="672"/>
      <c r="N83" s="674"/>
      <c r="O83" s="674"/>
      <c r="P83" s="674"/>
      <c r="Q83" s="676"/>
      <c r="R83" s="230"/>
      <c r="S83" s="237"/>
      <c r="T83" s="237"/>
      <c r="U83" s="237"/>
      <c r="V83" s="237"/>
      <c r="W83" s="237"/>
      <c r="X83" s="74"/>
      <c r="Y83" s="74"/>
      <c r="Z83" s="74"/>
      <c r="AA83" s="74"/>
      <c r="AB83" s="12">
        <v>2</v>
      </c>
      <c r="AC83" s="13" t="s">
        <v>320</v>
      </c>
      <c r="AD83" s="14">
        <v>0.9</v>
      </c>
      <c r="AE83" s="22">
        <v>43160</v>
      </c>
      <c r="AF83" s="22">
        <v>43465</v>
      </c>
      <c r="AG83" s="15" t="s">
        <v>145</v>
      </c>
      <c r="AI83" s="245"/>
      <c r="AJ83" s="245"/>
    </row>
    <row r="84" spans="2:36" ht="48" hidden="1" customHeight="1" thickBot="1" x14ac:dyDescent="0.3">
      <c r="B84" s="59" t="s">
        <v>391</v>
      </c>
      <c r="C84" s="58" t="s">
        <v>392</v>
      </c>
      <c r="D84" s="54" t="s">
        <v>142</v>
      </c>
      <c r="E84" s="229" t="s">
        <v>538</v>
      </c>
      <c r="F84" s="54" t="s">
        <v>131</v>
      </c>
      <c r="G84" s="701">
        <v>6</v>
      </c>
      <c r="H84" s="740" t="s">
        <v>321</v>
      </c>
      <c r="I84" s="865">
        <v>7.1400000000000005E-2</v>
      </c>
      <c r="J84" s="684">
        <v>100</v>
      </c>
      <c r="K84" s="671" t="s">
        <v>184</v>
      </c>
      <c r="L84" s="766" t="s">
        <v>322</v>
      </c>
      <c r="M84" s="671" t="s">
        <v>133</v>
      </c>
      <c r="N84" s="723">
        <v>0.1</v>
      </c>
      <c r="O84" s="723">
        <v>0.4</v>
      </c>
      <c r="P84" s="723">
        <v>0.7</v>
      </c>
      <c r="Q84" s="868">
        <v>1</v>
      </c>
      <c r="R84" s="232"/>
      <c r="S84" s="238"/>
      <c r="T84" s="238"/>
      <c r="U84" s="238"/>
      <c r="V84" s="238"/>
      <c r="W84" s="238"/>
      <c r="X84" s="75"/>
      <c r="Y84" s="75"/>
      <c r="Z84" s="75"/>
      <c r="AA84" s="75"/>
      <c r="AB84" s="12">
        <v>1</v>
      </c>
      <c r="AC84" s="13" t="s">
        <v>323</v>
      </c>
      <c r="AD84" s="14">
        <v>0.1</v>
      </c>
      <c r="AE84" s="23">
        <v>43115</v>
      </c>
      <c r="AF84" s="22">
        <v>43189</v>
      </c>
      <c r="AG84" s="15" t="s">
        <v>147</v>
      </c>
      <c r="AI84" s="245"/>
      <c r="AJ84" s="245"/>
    </row>
    <row r="85" spans="2:36" ht="60.75" hidden="1" thickBot="1" x14ac:dyDescent="0.3">
      <c r="B85" s="59" t="s">
        <v>391</v>
      </c>
      <c r="C85" s="58" t="s">
        <v>392</v>
      </c>
      <c r="D85" s="54" t="s">
        <v>142</v>
      </c>
      <c r="E85" s="229" t="s">
        <v>538</v>
      </c>
      <c r="F85" s="54" t="s">
        <v>131</v>
      </c>
      <c r="G85" s="702"/>
      <c r="H85" s="741"/>
      <c r="I85" s="866"/>
      <c r="J85" s="686"/>
      <c r="K85" s="687"/>
      <c r="L85" s="800"/>
      <c r="M85" s="687"/>
      <c r="N85" s="724"/>
      <c r="O85" s="724"/>
      <c r="P85" s="724"/>
      <c r="Q85" s="869"/>
      <c r="R85" s="232"/>
      <c r="S85" s="238"/>
      <c r="T85" s="238"/>
      <c r="U85" s="238"/>
      <c r="V85" s="238"/>
      <c r="W85" s="238"/>
      <c r="X85" s="75"/>
      <c r="Y85" s="75"/>
      <c r="Z85" s="75"/>
      <c r="AA85" s="75"/>
      <c r="AB85" s="12">
        <v>2</v>
      </c>
      <c r="AC85" s="13" t="s">
        <v>324</v>
      </c>
      <c r="AD85" s="14">
        <v>0.2</v>
      </c>
      <c r="AE85" s="22">
        <v>43191</v>
      </c>
      <c r="AF85" s="22">
        <v>43312</v>
      </c>
      <c r="AG85" s="15" t="s">
        <v>147</v>
      </c>
      <c r="AI85" s="245"/>
      <c r="AJ85" s="245"/>
    </row>
    <row r="86" spans="2:36" ht="51.75" hidden="1" thickBot="1" x14ac:dyDescent="0.3">
      <c r="B86" s="59" t="s">
        <v>391</v>
      </c>
      <c r="C86" s="58" t="s">
        <v>392</v>
      </c>
      <c r="D86" s="54" t="s">
        <v>142</v>
      </c>
      <c r="E86" s="229" t="s">
        <v>538</v>
      </c>
      <c r="F86" s="54" t="s">
        <v>131</v>
      </c>
      <c r="G86" s="703"/>
      <c r="H86" s="742"/>
      <c r="I86" s="867"/>
      <c r="J86" s="685"/>
      <c r="K86" s="672"/>
      <c r="L86" s="767"/>
      <c r="M86" s="672"/>
      <c r="N86" s="725"/>
      <c r="O86" s="725"/>
      <c r="P86" s="725"/>
      <c r="Q86" s="870"/>
      <c r="R86" s="232"/>
      <c r="S86" s="238"/>
      <c r="T86" s="238"/>
      <c r="U86" s="238"/>
      <c r="V86" s="238"/>
      <c r="W86" s="238"/>
      <c r="X86" s="75"/>
      <c r="Y86" s="75"/>
      <c r="Z86" s="75"/>
      <c r="AA86" s="75"/>
      <c r="AB86" s="12">
        <v>3</v>
      </c>
      <c r="AC86" s="13" t="s">
        <v>325</v>
      </c>
      <c r="AD86" s="14">
        <v>0.7</v>
      </c>
      <c r="AE86" s="22" t="s">
        <v>148</v>
      </c>
      <c r="AF86" s="22">
        <v>43465</v>
      </c>
      <c r="AG86" s="15" t="s">
        <v>147</v>
      </c>
      <c r="AI86" s="245"/>
      <c r="AJ86" s="245"/>
    </row>
    <row r="87" spans="2:36" ht="60.75" hidden="1" customHeight="1" thickBot="1" x14ac:dyDescent="0.3">
      <c r="B87" s="59" t="s">
        <v>391</v>
      </c>
      <c r="C87" s="58" t="s">
        <v>392</v>
      </c>
      <c r="D87" s="54" t="s">
        <v>142</v>
      </c>
      <c r="E87" s="229" t="s">
        <v>538</v>
      </c>
      <c r="F87" s="54" t="s">
        <v>131</v>
      </c>
      <c r="G87" s="701">
        <v>7</v>
      </c>
      <c r="H87" s="740" t="s">
        <v>326</v>
      </c>
      <c r="I87" s="865">
        <v>7.1400000000000005E-2</v>
      </c>
      <c r="J87" s="684">
        <v>100</v>
      </c>
      <c r="K87" s="671" t="s">
        <v>184</v>
      </c>
      <c r="L87" s="766" t="s">
        <v>327</v>
      </c>
      <c r="M87" s="671" t="s">
        <v>133</v>
      </c>
      <c r="N87" s="723">
        <v>0.2</v>
      </c>
      <c r="O87" s="723">
        <v>0.5</v>
      </c>
      <c r="P87" s="723">
        <v>0.7</v>
      </c>
      <c r="Q87" s="868">
        <v>1</v>
      </c>
      <c r="R87" s="232"/>
      <c r="S87" s="238"/>
      <c r="T87" s="238"/>
      <c r="U87" s="238"/>
      <c r="V87" s="238"/>
      <c r="W87" s="238"/>
      <c r="X87" s="75"/>
      <c r="Y87" s="75"/>
      <c r="Z87" s="75"/>
      <c r="AA87" s="75"/>
      <c r="AB87" s="12">
        <v>1</v>
      </c>
      <c r="AC87" s="13" t="s">
        <v>328</v>
      </c>
      <c r="AD87" s="14">
        <v>0.2</v>
      </c>
      <c r="AE87" s="23">
        <v>43115</v>
      </c>
      <c r="AF87" s="22" t="s">
        <v>149</v>
      </c>
      <c r="AG87" s="15" t="s">
        <v>329</v>
      </c>
      <c r="AI87" s="245"/>
      <c r="AJ87" s="245"/>
    </row>
    <row r="88" spans="2:36" ht="51.75" hidden="1" thickBot="1" x14ac:dyDescent="0.3">
      <c r="B88" s="59" t="s">
        <v>391</v>
      </c>
      <c r="C88" s="58" t="s">
        <v>392</v>
      </c>
      <c r="D88" s="54" t="s">
        <v>142</v>
      </c>
      <c r="E88" s="229" t="s">
        <v>538</v>
      </c>
      <c r="F88" s="54" t="s">
        <v>131</v>
      </c>
      <c r="G88" s="702"/>
      <c r="H88" s="741"/>
      <c r="I88" s="866"/>
      <c r="J88" s="686"/>
      <c r="K88" s="687"/>
      <c r="L88" s="800"/>
      <c r="M88" s="687"/>
      <c r="N88" s="724"/>
      <c r="O88" s="724"/>
      <c r="P88" s="724"/>
      <c r="Q88" s="869"/>
      <c r="R88" s="232"/>
      <c r="S88" s="238"/>
      <c r="T88" s="238"/>
      <c r="U88" s="238"/>
      <c r="V88" s="238"/>
      <c r="W88" s="238"/>
      <c r="X88" s="75"/>
      <c r="Y88" s="75"/>
      <c r="Z88" s="75"/>
      <c r="AA88" s="75"/>
      <c r="AB88" s="12">
        <v>2</v>
      </c>
      <c r="AC88" s="13" t="s">
        <v>330</v>
      </c>
      <c r="AD88" s="14">
        <v>0.5</v>
      </c>
      <c r="AE88" s="22">
        <v>43191</v>
      </c>
      <c r="AF88" s="22">
        <v>43465</v>
      </c>
      <c r="AG88" s="15" t="s">
        <v>329</v>
      </c>
      <c r="AI88" s="245"/>
      <c r="AJ88" s="245"/>
    </row>
    <row r="89" spans="2:36" ht="51.75" hidden="1" thickBot="1" x14ac:dyDescent="0.3">
      <c r="B89" s="59" t="s">
        <v>391</v>
      </c>
      <c r="C89" s="58" t="s">
        <v>392</v>
      </c>
      <c r="D89" s="54" t="s">
        <v>142</v>
      </c>
      <c r="E89" s="229" t="s">
        <v>538</v>
      </c>
      <c r="F89" s="54" t="s">
        <v>131</v>
      </c>
      <c r="G89" s="703"/>
      <c r="H89" s="742"/>
      <c r="I89" s="867"/>
      <c r="J89" s="685"/>
      <c r="K89" s="672"/>
      <c r="L89" s="767"/>
      <c r="M89" s="672"/>
      <c r="N89" s="725"/>
      <c r="O89" s="725"/>
      <c r="P89" s="725"/>
      <c r="Q89" s="870"/>
      <c r="R89" s="232"/>
      <c r="S89" s="238"/>
      <c r="T89" s="238"/>
      <c r="U89" s="238"/>
      <c r="V89" s="238"/>
      <c r="W89" s="238"/>
      <c r="X89" s="75"/>
      <c r="Y89" s="75"/>
      <c r="Z89" s="75"/>
      <c r="AA89" s="75"/>
      <c r="AB89" s="12">
        <v>3</v>
      </c>
      <c r="AC89" s="13" t="s">
        <v>150</v>
      </c>
      <c r="AD89" s="14">
        <v>0.3</v>
      </c>
      <c r="AE89" s="22">
        <v>43191</v>
      </c>
      <c r="AF89" s="22">
        <v>43465</v>
      </c>
      <c r="AG89" s="15" t="s">
        <v>329</v>
      </c>
      <c r="AI89" s="245"/>
      <c r="AJ89" s="245"/>
    </row>
    <row r="90" spans="2:36" ht="90.75" hidden="1" customHeight="1" thickBot="1" x14ac:dyDescent="0.3">
      <c r="B90" s="59" t="s">
        <v>391</v>
      </c>
      <c r="C90" s="58" t="s">
        <v>392</v>
      </c>
      <c r="D90" s="54" t="s">
        <v>142</v>
      </c>
      <c r="E90" s="229" t="s">
        <v>538</v>
      </c>
      <c r="F90" s="54" t="s">
        <v>131</v>
      </c>
      <c r="G90" s="701">
        <v>8</v>
      </c>
      <c r="H90" s="731" t="s">
        <v>331</v>
      </c>
      <c r="I90" s="865">
        <v>7.1400000000000005E-2</v>
      </c>
      <c r="J90" s="684">
        <v>100</v>
      </c>
      <c r="K90" s="671" t="s">
        <v>184</v>
      </c>
      <c r="L90" s="766" t="s">
        <v>332</v>
      </c>
      <c r="M90" s="671" t="s">
        <v>133</v>
      </c>
      <c r="N90" s="723">
        <v>0</v>
      </c>
      <c r="O90" s="723">
        <v>0.33</v>
      </c>
      <c r="P90" s="723">
        <v>0.66</v>
      </c>
      <c r="Q90" s="868">
        <v>1</v>
      </c>
      <c r="R90" s="232"/>
      <c r="S90" s="238"/>
      <c r="T90" s="238"/>
      <c r="U90" s="238"/>
      <c r="V90" s="238"/>
      <c r="W90" s="238"/>
      <c r="X90" s="75"/>
      <c r="Y90" s="75"/>
      <c r="Z90" s="75"/>
      <c r="AA90" s="75"/>
      <c r="AB90" s="12">
        <v>1</v>
      </c>
      <c r="AC90" s="13" t="s">
        <v>151</v>
      </c>
      <c r="AD90" s="14">
        <v>0.33</v>
      </c>
      <c r="AE90" s="23">
        <v>43115</v>
      </c>
      <c r="AF90" s="22">
        <v>43220</v>
      </c>
      <c r="AG90" s="15" t="s">
        <v>152</v>
      </c>
      <c r="AI90" s="245"/>
      <c r="AJ90" s="245"/>
    </row>
    <row r="91" spans="2:36" ht="51.75" hidden="1" thickBot="1" x14ac:dyDescent="0.3">
      <c r="B91" s="59" t="s">
        <v>391</v>
      </c>
      <c r="C91" s="58" t="s">
        <v>392</v>
      </c>
      <c r="D91" s="54" t="s">
        <v>142</v>
      </c>
      <c r="E91" s="229" t="s">
        <v>538</v>
      </c>
      <c r="F91" s="54" t="s">
        <v>131</v>
      </c>
      <c r="G91" s="702"/>
      <c r="H91" s="732"/>
      <c r="I91" s="866"/>
      <c r="J91" s="686"/>
      <c r="K91" s="687"/>
      <c r="L91" s="800"/>
      <c r="M91" s="687"/>
      <c r="N91" s="724"/>
      <c r="O91" s="724"/>
      <c r="P91" s="724"/>
      <c r="Q91" s="869"/>
      <c r="R91" s="232"/>
      <c r="S91" s="238"/>
      <c r="T91" s="238"/>
      <c r="U91" s="238"/>
      <c r="V91" s="238"/>
      <c r="W91" s="238"/>
      <c r="X91" s="75"/>
      <c r="Y91" s="75"/>
      <c r="Z91" s="75"/>
      <c r="AA91" s="75"/>
      <c r="AB91" s="12">
        <v>2</v>
      </c>
      <c r="AC91" s="13" t="s">
        <v>153</v>
      </c>
      <c r="AD91" s="14">
        <v>0.33</v>
      </c>
      <c r="AE91" s="23">
        <v>43221</v>
      </c>
      <c r="AF91" s="22">
        <v>43312</v>
      </c>
      <c r="AG91" s="15" t="s">
        <v>152</v>
      </c>
      <c r="AI91" s="245"/>
      <c r="AJ91" s="245"/>
    </row>
    <row r="92" spans="2:36" ht="51.75" hidden="1" thickBot="1" x14ac:dyDescent="0.3">
      <c r="B92" s="59" t="s">
        <v>391</v>
      </c>
      <c r="C92" s="58" t="s">
        <v>392</v>
      </c>
      <c r="D92" s="54" t="s">
        <v>142</v>
      </c>
      <c r="E92" s="229" t="s">
        <v>538</v>
      </c>
      <c r="F92" s="54" t="s">
        <v>131</v>
      </c>
      <c r="G92" s="703"/>
      <c r="H92" s="733"/>
      <c r="I92" s="867"/>
      <c r="J92" s="685"/>
      <c r="K92" s="672"/>
      <c r="L92" s="767"/>
      <c r="M92" s="672"/>
      <c r="N92" s="725"/>
      <c r="O92" s="725"/>
      <c r="P92" s="725"/>
      <c r="Q92" s="870"/>
      <c r="R92" s="232"/>
      <c r="S92" s="238"/>
      <c r="T92" s="238"/>
      <c r="U92" s="238"/>
      <c r="V92" s="238"/>
      <c r="W92" s="238"/>
      <c r="X92" s="75"/>
      <c r="Y92" s="75"/>
      <c r="Z92" s="75"/>
      <c r="AA92" s="75"/>
      <c r="AB92" s="12">
        <v>3</v>
      </c>
      <c r="AC92" s="13" t="s">
        <v>154</v>
      </c>
      <c r="AD92" s="14">
        <v>0.34</v>
      </c>
      <c r="AE92" s="23">
        <v>43313</v>
      </c>
      <c r="AF92" s="22">
        <v>43465</v>
      </c>
      <c r="AG92" s="15" t="s">
        <v>152</v>
      </c>
      <c r="AI92" s="245"/>
      <c r="AJ92" s="245"/>
    </row>
    <row r="93" spans="2:36" ht="51.75" hidden="1" customHeight="1" thickBot="1" x14ac:dyDescent="0.3">
      <c r="B93" s="59" t="s">
        <v>391</v>
      </c>
      <c r="C93" s="58" t="s">
        <v>392</v>
      </c>
      <c r="D93" s="54" t="s">
        <v>23</v>
      </c>
      <c r="E93" s="229" t="s">
        <v>538</v>
      </c>
      <c r="F93" s="54" t="s">
        <v>131</v>
      </c>
      <c r="G93" s="701">
        <v>9</v>
      </c>
      <c r="H93" s="731" t="s">
        <v>155</v>
      </c>
      <c r="I93" s="871">
        <v>7.1400000000000005E-2</v>
      </c>
      <c r="J93" s="684">
        <v>100</v>
      </c>
      <c r="K93" s="671" t="s">
        <v>184</v>
      </c>
      <c r="L93" s="682" t="s">
        <v>156</v>
      </c>
      <c r="M93" s="671" t="s">
        <v>133</v>
      </c>
      <c r="N93" s="723">
        <v>0.5</v>
      </c>
      <c r="O93" s="723">
        <v>1</v>
      </c>
      <c r="P93" s="723"/>
      <c r="Q93" s="868"/>
      <c r="R93" s="232"/>
      <c r="S93" s="238"/>
      <c r="T93" s="238"/>
      <c r="U93" s="238"/>
      <c r="V93" s="238"/>
      <c r="W93" s="238"/>
      <c r="X93" s="75"/>
      <c r="Y93" s="75"/>
      <c r="Z93" s="75"/>
      <c r="AA93" s="75"/>
      <c r="AB93" s="12">
        <v>1</v>
      </c>
      <c r="AC93" s="13" t="s">
        <v>333</v>
      </c>
      <c r="AD93" s="14">
        <v>0.25</v>
      </c>
      <c r="AE93" s="23">
        <v>43115</v>
      </c>
      <c r="AF93" s="22">
        <v>43159</v>
      </c>
      <c r="AG93" s="15" t="s">
        <v>157</v>
      </c>
      <c r="AI93" s="245"/>
      <c r="AJ93" s="245"/>
    </row>
    <row r="94" spans="2:36" ht="51.75" hidden="1" thickBot="1" x14ac:dyDescent="0.3">
      <c r="B94" s="59" t="s">
        <v>391</v>
      </c>
      <c r="C94" s="58" t="s">
        <v>392</v>
      </c>
      <c r="D94" s="54" t="s">
        <v>23</v>
      </c>
      <c r="E94" s="229" t="s">
        <v>538</v>
      </c>
      <c r="F94" s="54" t="s">
        <v>131</v>
      </c>
      <c r="G94" s="702"/>
      <c r="H94" s="732"/>
      <c r="I94" s="872"/>
      <c r="J94" s="686"/>
      <c r="K94" s="687"/>
      <c r="L94" s="698"/>
      <c r="M94" s="687"/>
      <c r="N94" s="724"/>
      <c r="O94" s="724"/>
      <c r="P94" s="724"/>
      <c r="Q94" s="869"/>
      <c r="R94" s="232"/>
      <c r="S94" s="238"/>
      <c r="T94" s="238"/>
      <c r="U94" s="238"/>
      <c r="V94" s="238"/>
      <c r="W94" s="238"/>
      <c r="X94" s="75"/>
      <c r="Y94" s="75"/>
      <c r="Z94" s="75"/>
      <c r="AA94" s="75"/>
      <c r="AB94" s="12">
        <v>2</v>
      </c>
      <c r="AC94" s="13" t="s">
        <v>158</v>
      </c>
      <c r="AD94" s="14">
        <v>0.25</v>
      </c>
      <c r="AE94" s="22">
        <v>43160</v>
      </c>
      <c r="AF94" s="22">
        <v>43190</v>
      </c>
      <c r="AG94" s="15" t="s">
        <v>157</v>
      </c>
      <c r="AI94" s="245"/>
      <c r="AJ94" s="245"/>
    </row>
    <row r="95" spans="2:36" ht="51.75" hidden="1" thickBot="1" x14ac:dyDescent="0.3">
      <c r="B95" s="59" t="s">
        <v>391</v>
      </c>
      <c r="C95" s="58" t="s">
        <v>392</v>
      </c>
      <c r="D95" s="54" t="s">
        <v>23</v>
      </c>
      <c r="E95" s="229" t="s">
        <v>538</v>
      </c>
      <c r="F95" s="54" t="s">
        <v>131</v>
      </c>
      <c r="G95" s="703"/>
      <c r="H95" s="733"/>
      <c r="I95" s="873"/>
      <c r="J95" s="685"/>
      <c r="K95" s="672"/>
      <c r="L95" s="683"/>
      <c r="M95" s="672"/>
      <c r="N95" s="725"/>
      <c r="O95" s="725"/>
      <c r="P95" s="725"/>
      <c r="Q95" s="870"/>
      <c r="R95" s="232"/>
      <c r="S95" s="238"/>
      <c r="T95" s="238"/>
      <c r="U95" s="238"/>
      <c r="V95" s="238"/>
      <c r="W95" s="238"/>
      <c r="X95" s="75"/>
      <c r="Y95" s="75"/>
      <c r="Z95" s="75"/>
      <c r="AA95" s="75"/>
      <c r="AB95" s="12">
        <v>3</v>
      </c>
      <c r="AC95" s="13" t="s">
        <v>334</v>
      </c>
      <c r="AD95" s="14">
        <v>0.5</v>
      </c>
      <c r="AE95" s="22">
        <v>43191</v>
      </c>
      <c r="AF95" s="22" t="s">
        <v>143</v>
      </c>
      <c r="AG95" s="15" t="s">
        <v>157</v>
      </c>
      <c r="AI95" s="245"/>
      <c r="AJ95" s="245"/>
    </row>
    <row r="96" spans="2:36" ht="90.75" hidden="1" customHeight="1" thickBot="1" x14ac:dyDescent="0.3">
      <c r="B96" s="59" t="s">
        <v>391</v>
      </c>
      <c r="C96" s="58" t="s">
        <v>392</v>
      </c>
      <c r="D96" s="54" t="s">
        <v>23</v>
      </c>
      <c r="E96" s="229" t="s">
        <v>538</v>
      </c>
      <c r="F96" s="54" t="s">
        <v>131</v>
      </c>
      <c r="G96" s="701">
        <v>10</v>
      </c>
      <c r="H96" s="740" t="s">
        <v>335</v>
      </c>
      <c r="I96" s="865">
        <v>7.1400000000000005E-2</v>
      </c>
      <c r="J96" s="684">
        <v>100</v>
      </c>
      <c r="K96" s="671" t="s">
        <v>184</v>
      </c>
      <c r="L96" s="766" t="s">
        <v>159</v>
      </c>
      <c r="M96" s="671" t="s">
        <v>133</v>
      </c>
      <c r="N96" s="723">
        <v>0.1</v>
      </c>
      <c r="O96" s="723">
        <v>0.4</v>
      </c>
      <c r="P96" s="723">
        <v>0.7</v>
      </c>
      <c r="Q96" s="868">
        <v>1</v>
      </c>
      <c r="R96" s="232"/>
      <c r="S96" s="238"/>
      <c r="T96" s="238"/>
      <c r="U96" s="238"/>
      <c r="V96" s="238"/>
      <c r="W96" s="238"/>
      <c r="X96" s="75"/>
      <c r="Y96" s="75"/>
      <c r="Z96" s="75"/>
      <c r="AA96" s="75"/>
      <c r="AB96" s="12">
        <v>1</v>
      </c>
      <c r="AC96" s="13" t="s">
        <v>336</v>
      </c>
      <c r="AD96" s="14">
        <v>0.1</v>
      </c>
      <c r="AE96" s="23">
        <v>43115</v>
      </c>
      <c r="AF96" s="22">
        <v>43190</v>
      </c>
      <c r="AG96" s="15" t="s">
        <v>160</v>
      </c>
      <c r="AH96" s="164"/>
      <c r="AI96" s="245"/>
      <c r="AJ96" s="245"/>
    </row>
    <row r="97" spans="2:36" ht="51.75" hidden="1" thickBot="1" x14ac:dyDescent="0.3">
      <c r="B97" s="59" t="s">
        <v>391</v>
      </c>
      <c r="C97" s="58" t="s">
        <v>392</v>
      </c>
      <c r="D97" s="54" t="s">
        <v>23</v>
      </c>
      <c r="E97" s="229" t="s">
        <v>538</v>
      </c>
      <c r="F97" s="54" t="s">
        <v>131</v>
      </c>
      <c r="G97" s="702"/>
      <c r="H97" s="741"/>
      <c r="I97" s="866"/>
      <c r="J97" s="686"/>
      <c r="K97" s="687"/>
      <c r="L97" s="800"/>
      <c r="M97" s="687"/>
      <c r="N97" s="724"/>
      <c r="O97" s="724"/>
      <c r="P97" s="724"/>
      <c r="Q97" s="869"/>
      <c r="R97" s="232"/>
      <c r="S97" s="238"/>
      <c r="T97" s="238"/>
      <c r="U97" s="238"/>
      <c r="V97" s="238"/>
      <c r="W97" s="238"/>
      <c r="X97" s="75"/>
      <c r="Y97" s="75"/>
      <c r="Z97" s="75"/>
      <c r="AA97" s="75"/>
      <c r="AB97" s="12">
        <v>2</v>
      </c>
      <c r="AC97" s="13" t="s">
        <v>337</v>
      </c>
      <c r="AD97" s="14">
        <v>0.2</v>
      </c>
      <c r="AE97" s="22">
        <v>43191</v>
      </c>
      <c r="AF97" s="22">
        <v>43250</v>
      </c>
      <c r="AG97" s="15" t="s">
        <v>160</v>
      </c>
      <c r="AI97" s="245"/>
      <c r="AJ97" s="245"/>
    </row>
    <row r="98" spans="2:36" ht="75.75" hidden="1" thickBot="1" x14ac:dyDescent="0.3">
      <c r="B98" s="59" t="s">
        <v>391</v>
      </c>
      <c r="C98" s="58" t="s">
        <v>392</v>
      </c>
      <c r="D98" s="54" t="s">
        <v>23</v>
      </c>
      <c r="E98" s="229" t="s">
        <v>538</v>
      </c>
      <c r="F98" s="54" t="s">
        <v>131</v>
      </c>
      <c r="G98" s="703"/>
      <c r="H98" s="742"/>
      <c r="I98" s="867"/>
      <c r="J98" s="685"/>
      <c r="K98" s="672"/>
      <c r="L98" s="767"/>
      <c r="M98" s="672"/>
      <c r="N98" s="725"/>
      <c r="O98" s="725"/>
      <c r="P98" s="725"/>
      <c r="Q98" s="870"/>
      <c r="R98" s="232"/>
      <c r="S98" s="238"/>
      <c r="T98" s="238"/>
      <c r="U98" s="238"/>
      <c r="V98" s="238"/>
      <c r="W98" s="238"/>
      <c r="X98" s="75"/>
      <c r="Y98" s="75"/>
      <c r="Z98" s="75"/>
      <c r="AA98" s="75"/>
      <c r="AB98" s="12">
        <v>3</v>
      </c>
      <c r="AC98" s="13" t="s">
        <v>161</v>
      </c>
      <c r="AD98" s="14">
        <v>0.7</v>
      </c>
      <c r="AE98" s="22" t="s">
        <v>162</v>
      </c>
      <c r="AF98" s="22">
        <v>43465</v>
      </c>
      <c r="AG98" s="15" t="s">
        <v>160</v>
      </c>
      <c r="AI98" s="245"/>
      <c r="AJ98" s="245"/>
    </row>
    <row r="99" spans="2:36" ht="77.25" hidden="1" customHeight="1" thickBot="1" x14ac:dyDescent="0.3">
      <c r="B99" s="59" t="s">
        <v>391</v>
      </c>
      <c r="C99" s="58" t="s">
        <v>392</v>
      </c>
      <c r="D99" s="54" t="s">
        <v>130</v>
      </c>
      <c r="E99" s="229" t="s">
        <v>537</v>
      </c>
      <c r="F99" s="54" t="s">
        <v>131</v>
      </c>
      <c r="G99" s="701">
        <v>11</v>
      </c>
      <c r="H99" s="731" t="s">
        <v>338</v>
      </c>
      <c r="I99" s="865">
        <v>7.1400000000000005E-2</v>
      </c>
      <c r="J99" s="684">
        <v>100</v>
      </c>
      <c r="K99" s="671" t="s">
        <v>184</v>
      </c>
      <c r="L99" s="766" t="s">
        <v>339</v>
      </c>
      <c r="M99" s="671" t="s">
        <v>133</v>
      </c>
      <c r="N99" s="689">
        <v>0.25</v>
      </c>
      <c r="O99" s="689">
        <v>0.5</v>
      </c>
      <c r="P99" s="689">
        <v>0.75</v>
      </c>
      <c r="Q99" s="690">
        <v>1</v>
      </c>
      <c r="R99" s="232"/>
      <c r="S99" s="238"/>
      <c r="T99" s="238"/>
      <c r="U99" s="238"/>
      <c r="V99" s="238"/>
      <c r="W99" s="238"/>
      <c r="X99" s="75"/>
      <c r="Y99" s="75"/>
      <c r="Z99" s="75"/>
      <c r="AA99" s="75"/>
      <c r="AB99" s="12">
        <v>1</v>
      </c>
      <c r="AC99" s="13" t="s">
        <v>340</v>
      </c>
      <c r="AD99" s="14">
        <v>0.2</v>
      </c>
      <c r="AE99" s="23">
        <v>43132</v>
      </c>
      <c r="AF99" s="22">
        <v>43220</v>
      </c>
      <c r="AG99" s="15" t="s">
        <v>163</v>
      </c>
      <c r="AI99" s="245"/>
      <c r="AJ99" s="245"/>
    </row>
    <row r="100" spans="2:36" ht="51.75" hidden="1" thickBot="1" x14ac:dyDescent="0.3">
      <c r="B100" s="59" t="s">
        <v>391</v>
      </c>
      <c r="C100" s="58" t="s">
        <v>392</v>
      </c>
      <c r="D100" s="54" t="s">
        <v>130</v>
      </c>
      <c r="E100" s="229" t="s">
        <v>537</v>
      </c>
      <c r="F100" s="54" t="s">
        <v>131</v>
      </c>
      <c r="G100" s="702"/>
      <c r="H100" s="732"/>
      <c r="I100" s="866"/>
      <c r="J100" s="686"/>
      <c r="K100" s="687"/>
      <c r="L100" s="800"/>
      <c r="M100" s="687"/>
      <c r="N100" s="689"/>
      <c r="O100" s="689"/>
      <c r="P100" s="689"/>
      <c r="Q100" s="690"/>
      <c r="R100" s="232"/>
      <c r="S100" s="238"/>
      <c r="T100" s="238"/>
      <c r="U100" s="238"/>
      <c r="V100" s="238"/>
      <c r="W100" s="238"/>
      <c r="X100" s="75"/>
      <c r="Y100" s="75"/>
      <c r="Z100" s="75"/>
      <c r="AA100" s="75"/>
      <c r="AB100" s="12">
        <v>2</v>
      </c>
      <c r="AC100" s="13" t="s">
        <v>341</v>
      </c>
      <c r="AD100" s="14">
        <v>0.5</v>
      </c>
      <c r="AE100" s="22">
        <v>43221</v>
      </c>
      <c r="AF100" s="22">
        <v>43373</v>
      </c>
      <c r="AG100" s="15" t="s">
        <v>163</v>
      </c>
      <c r="AI100" s="245"/>
      <c r="AJ100" s="245"/>
    </row>
    <row r="101" spans="2:36" ht="51.75" hidden="1" thickBot="1" x14ac:dyDescent="0.3">
      <c r="B101" s="59" t="s">
        <v>391</v>
      </c>
      <c r="C101" s="58" t="s">
        <v>392</v>
      </c>
      <c r="D101" s="54" t="s">
        <v>130</v>
      </c>
      <c r="E101" s="229" t="s">
        <v>537</v>
      </c>
      <c r="F101" s="54" t="s">
        <v>131</v>
      </c>
      <c r="G101" s="702"/>
      <c r="H101" s="732"/>
      <c r="I101" s="866"/>
      <c r="J101" s="686"/>
      <c r="K101" s="687"/>
      <c r="L101" s="800"/>
      <c r="M101" s="687"/>
      <c r="N101" s="689"/>
      <c r="O101" s="689"/>
      <c r="P101" s="689"/>
      <c r="Q101" s="690"/>
      <c r="R101" s="232"/>
      <c r="S101" s="238"/>
      <c r="T101" s="238"/>
      <c r="U101" s="238"/>
      <c r="V101" s="238"/>
      <c r="W101" s="238"/>
      <c r="X101" s="75"/>
      <c r="Y101" s="75"/>
      <c r="Z101" s="75"/>
      <c r="AA101" s="75"/>
      <c r="AB101" s="12">
        <v>3</v>
      </c>
      <c r="AC101" s="13" t="s">
        <v>342</v>
      </c>
      <c r="AD101" s="14">
        <v>0.1</v>
      </c>
      <c r="AE101" s="22">
        <v>43374</v>
      </c>
      <c r="AF101" s="22">
        <v>43404</v>
      </c>
      <c r="AG101" s="15" t="s">
        <v>163</v>
      </c>
      <c r="AI101" s="245"/>
      <c r="AJ101" s="245"/>
    </row>
    <row r="102" spans="2:36" ht="75.75" hidden="1" thickBot="1" x14ac:dyDescent="0.3">
      <c r="B102" s="59" t="s">
        <v>391</v>
      </c>
      <c r="C102" s="58" t="s">
        <v>392</v>
      </c>
      <c r="D102" s="54" t="s">
        <v>130</v>
      </c>
      <c r="E102" s="229" t="s">
        <v>537</v>
      </c>
      <c r="F102" s="54" t="s">
        <v>131</v>
      </c>
      <c r="G102" s="703"/>
      <c r="H102" s="733"/>
      <c r="I102" s="867"/>
      <c r="J102" s="685"/>
      <c r="K102" s="672"/>
      <c r="L102" s="767"/>
      <c r="M102" s="672"/>
      <c r="N102" s="689"/>
      <c r="O102" s="689"/>
      <c r="P102" s="689"/>
      <c r="Q102" s="690"/>
      <c r="R102" s="232"/>
      <c r="S102" s="238"/>
      <c r="T102" s="238"/>
      <c r="U102" s="238"/>
      <c r="V102" s="238"/>
      <c r="W102" s="238"/>
      <c r="X102" s="75"/>
      <c r="Y102" s="75"/>
      <c r="Z102" s="75"/>
      <c r="AA102" s="75"/>
      <c r="AB102" s="12">
        <v>4</v>
      </c>
      <c r="AC102" s="13" t="s">
        <v>343</v>
      </c>
      <c r="AD102" s="14">
        <v>0.2</v>
      </c>
      <c r="AE102" s="22">
        <v>43405</v>
      </c>
      <c r="AF102" s="22">
        <v>43465</v>
      </c>
      <c r="AG102" s="15" t="s">
        <v>163</v>
      </c>
      <c r="AI102" s="245"/>
      <c r="AJ102" s="245"/>
    </row>
    <row r="103" spans="2:36" ht="77.25" hidden="1" customHeight="1" thickBot="1" x14ac:dyDescent="0.3">
      <c r="B103" s="59" t="s">
        <v>391</v>
      </c>
      <c r="C103" s="58" t="s">
        <v>392</v>
      </c>
      <c r="D103" s="54" t="s">
        <v>130</v>
      </c>
      <c r="E103" s="229" t="s">
        <v>537</v>
      </c>
      <c r="F103" s="54" t="s">
        <v>131</v>
      </c>
      <c r="G103" s="701">
        <v>12</v>
      </c>
      <c r="H103" s="704" t="s">
        <v>164</v>
      </c>
      <c r="I103" s="865">
        <v>7.1400000000000005E-2</v>
      </c>
      <c r="J103" s="684">
        <v>100</v>
      </c>
      <c r="K103" s="671" t="s">
        <v>184</v>
      </c>
      <c r="L103" s="682" t="s">
        <v>165</v>
      </c>
      <c r="M103" s="671" t="s">
        <v>133</v>
      </c>
      <c r="N103" s="671">
        <v>0.25</v>
      </c>
      <c r="O103" s="671">
        <v>0.5</v>
      </c>
      <c r="P103" s="671">
        <v>0.75</v>
      </c>
      <c r="Q103" s="860">
        <v>1</v>
      </c>
      <c r="R103" s="233"/>
      <c r="S103" s="239"/>
      <c r="T103" s="239"/>
      <c r="U103" s="239"/>
      <c r="V103" s="239"/>
      <c r="W103" s="239"/>
      <c r="X103" s="76"/>
      <c r="Y103" s="76"/>
      <c r="Z103" s="76"/>
      <c r="AA103" s="76"/>
      <c r="AB103" s="12">
        <v>1</v>
      </c>
      <c r="AC103" s="13" t="s">
        <v>166</v>
      </c>
      <c r="AD103" s="14">
        <v>0.25</v>
      </c>
      <c r="AE103" s="22">
        <v>43115</v>
      </c>
      <c r="AF103" s="22">
        <v>43159</v>
      </c>
      <c r="AG103" s="15" t="s">
        <v>167</v>
      </c>
      <c r="AI103" s="245"/>
      <c r="AJ103" s="245"/>
    </row>
    <row r="104" spans="2:36" ht="51.75" hidden="1" thickBot="1" x14ac:dyDescent="0.3">
      <c r="B104" s="59" t="s">
        <v>391</v>
      </c>
      <c r="C104" s="58" t="s">
        <v>392</v>
      </c>
      <c r="D104" s="54" t="s">
        <v>130</v>
      </c>
      <c r="E104" s="229" t="s">
        <v>537</v>
      </c>
      <c r="F104" s="54" t="s">
        <v>131</v>
      </c>
      <c r="G104" s="702"/>
      <c r="H104" s="705"/>
      <c r="I104" s="866"/>
      <c r="J104" s="686"/>
      <c r="K104" s="687"/>
      <c r="L104" s="698"/>
      <c r="M104" s="687"/>
      <c r="N104" s="687"/>
      <c r="O104" s="687"/>
      <c r="P104" s="687"/>
      <c r="Q104" s="861"/>
      <c r="R104" s="233"/>
      <c r="S104" s="239"/>
      <c r="T104" s="239"/>
      <c r="U104" s="239"/>
      <c r="V104" s="239"/>
      <c r="W104" s="239"/>
      <c r="X104" s="76"/>
      <c r="Y104" s="76"/>
      <c r="Z104" s="76"/>
      <c r="AA104" s="76"/>
      <c r="AB104" s="12">
        <v>2</v>
      </c>
      <c r="AC104" s="13" t="s">
        <v>168</v>
      </c>
      <c r="AD104" s="14">
        <v>0.25</v>
      </c>
      <c r="AE104" s="22">
        <v>43160</v>
      </c>
      <c r="AF104" s="22">
        <v>43251</v>
      </c>
      <c r="AG104" s="15" t="s">
        <v>167</v>
      </c>
      <c r="AI104" s="245"/>
      <c r="AJ104" s="245"/>
    </row>
    <row r="105" spans="2:36" ht="51.75" hidden="1" thickBot="1" x14ac:dyDescent="0.3">
      <c r="B105" s="59" t="s">
        <v>391</v>
      </c>
      <c r="C105" s="58" t="s">
        <v>392</v>
      </c>
      <c r="D105" s="54" t="s">
        <v>130</v>
      </c>
      <c r="E105" s="229" t="s">
        <v>537</v>
      </c>
      <c r="F105" s="54" t="s">
        <v>131</v>
      </c>
      <c r="G105" s="703"/>
      <c r="H105" s="706"/>
      <c r="I105" s="867"/>
      <c r="J105" s="685"/>
      <c r="K105" s="672"/>
      <c r="L105" s="683"/>
      <c r="M105" s="672"/>
      <c r="N105" s="672"/>
      <c r="O105" s="672"/>
      <c r="P105" s="672"/>
      <c r="Q105" s="862"/>
      <c r="R105" s="233"/>
      <c r="S105" s="239"/>
      <c r="T105" s="239"/>
      <c r="U105" s="239"/>
      <c r="V105" s="239"/>
      <c r="W105" s="239"/>
      <c r="X105" s="76"/>
      <c r="Y105" s="76"/>
      <c r="Z105" s="76"/>
      <c r="AA105" s="76"/>
      <c r="AB105" s="12">
        <v>3</v>
      </c>
      <c r="AC105" s="13" t="s">
        <v>169</v>
      </c>
      <c r="AD105" s="14">
        <v>0.5</v>
      </c>
      <c r="AE105" s="22">
        <v>43252</v>
      </c>
      <c r="AF105" s="22">
        <v>43465</v>
      </c>
      <c r="AG105" s="15" t="s">
        <v>167</v>
      </c>
      <c r="AI105" s="245"/>
      <c r="AJ105" s="245"/>
    </row>
    <row r="106" spans="2:36" ht="77.25" hidden="1" customHeight="1" thickBot="1" x14ac:dyDescent="0.3">
      <c r="B106" s="59" t="s">
        <v>391</v>
      </c>
      <c r="C106" s="58" t="s">
        <v>392</v>
      </c>
      <c r="D106" s="54" t="s">
        <v>130</v>
      </c>
      <c r="E106" s="229" t="s">
        <v>537</v>
      </c>
      <c r="F106" s="54" t="s">
        <v>131</v>
      </c>
      <c r="G106" s="701">
        <v>13</v>
      </c>
      <c r="H106" s="731" t="s">
        <v>344</v>
      </c>
      <c r="I106" s="865">
        <v>7.1400000000000005E-2</v>
      </c>
      <c r="J106" s="684">
        <v>100</v>
      </c>
      <c r="K106" s="671" t="s">
        <v>184</v>
      </c>
      <c r="L106" s="766" t="s">
        <v>345</v>
      </c>
      <c r="M106" s="671" t="s">
        <v>133</v>
      </c>
      <c r="N106" s="671">
        <v>0.25</v>
      </c>
      <c r="O106" s="671">
        <v>0.5</v>
      </c>
      <c r="P106" s="671">
        <v>0.75</v>
      </c>
      <c r="Q106" s="860">
        <v>1</v>
      </c>
      <c r="R106" s="233"/>
      <c r="S106" s="239"/>
      <c r="T106" s="239"/>
      <c r="U106" s="239"/>
      <c r="V106" s="239"/>
      <c r="W106" s="239"/>
      <c r="X106" s="76"/>
      <c r="Y106" s="76"/>
      <c r="Z106" s="76"/>
      <c r="AA106" s="76"/>
      <c r="AB106" s="12">
        <v>1</v>
      </c>
      <c r="AC106" s="13" t="s">
        <v>170</v>
      </c>
      <c r="AD106" s="14">
        <v>0.35</v>
      </c>
      <c r="AE106" s="22">
        <v>43115</v>
      </c>
      <c r="AF106" s="22">
        <v>43251</v>
      </c>
      <c r="AG106" s="15" t="s">
        <v>171</v>
      </c>
      <c r="AI106" s="245"/>
      <c r="AJ106" s="245"/>
    </row>
    <row r="107" spans="2:36" ht="51.75" hidden="1" thickBot="1" x14ac:dyDescent="0.3">
      <c r="B107" s="59" t="s">
        <v>391</v>
      </c>
      <c r="C107" s="58" t="s">
        <v>392</v>
      </c>
      <c r="D107" s="54" t="s">
        <v>130</v>
      </c>
      <c r="E107" s="229" t="s">
        <v>537</v>
      </c>
      <c r="F107" s="54" t="s">
        <v>131</v>
      </c>
      <c r="G107" s="702"/>
      <c r="H107" s="732"/>
      <c r="I107" s="866"/>
      <c r="J107" s="686"/>
      <c r="K107" s="687"/>
      <c r="L107" s="800"/>
      <c r="M107" s="687"/>
      <c r="N107" s="687"/>
      <c r="O107" s="687"/>
      <c r="P107" s="687"/>
      <c r="Q107" s="861"/>
      <c r="R107" s="233"/>
      <c r="S107" s="239"/>
      <c r="T107" s="239"/>
      <c r="U107" s="239"/>
      <c r="V107" s="239"/>
      <c r="W107" s="239"/>
      <c r="X107" s="76"/>
      <c r="Y107" s="76"/>
      <c r="Z107" s="76"/>
      <c r="AA107" s="76"/>
      <c r="AB107" s="12">
        <v>2</v>
      </c>
      <c r="AC107" s="13" t="s">
        <v>172</v>
      </c>
      <c r="AD107" s="14">
        <v>0.15</v>
      </c>
      <c r="AE107" s="22">
        <v>43252</v>
      </c>
      <c r="AF107" s="22">
        <v>43281</v>
      </c>
      <c r="AG107" s="15" t="s">
        <v>171</v>
      </c>
      <c r="AI107" s="245"/>
      <c r="AJ107" s="245"/>
    </row>
    <row r="108" spans="2:36" ht="51.75" hidden="1" thickBot="1" x14ac:dyDescent="0.3">
      <c r="B108" s="59" t="s">
        <v>391</v>
      </c>
      <c r="C108" s="58" t="s">
        <v>392</v>
      </c>
      <c r="D108" s="54" t="s">
        <v>130</v>
      </c>
      <c r="E108" s="229" t="s">
        <v>537</v>
      </c>
      <c r="F108" s="54" t="s">
        <v>131</v>
      </c>
      <c r="G108" s="703"/>
      <c r="H108" s="733"/>
      <c r="I108" s="867"/>
      <c r="J108" s="685"/>
      <c r="K108" s="672"/>
      <c r="L108" s="767"/>
      <c r="M108" s="672"/>
      <c r="N108" s="672"/>
      <c r="O108" s="672"/>
      <c r="P108" s="672"/>
      <c r="Q108" s="862"/>
      <c r="R108" s="233"/>
      <c r="S108" s="239"/>
      <c r="T108" s="239"/>
      <c r="U108" s="239"/>
      <c r="V108" s="239"/>
      <c r="W108" s="239"/>
      <c r="X108" s="76"/>
      <c r="Y108" s="76"/>
      <c r="Z108" s="76"/>
      <c r="AA108" s="76"/>
      <c r="AB108" s="12">
        <v>3</v>
      </c>
      <c r="AC108" s="156" t="s">
        <v>173</v>
      </c>
      <c r="AD108" s="14">
        <v>0.5</v>
      </c>
      <c r="AE108" s="22">
        <v>43282</v>
      </c>
      <c r="AF108" s="22">
        <v>43465</v>
      </c>
      <c r="AG108" s="15" t="s">
        <v>171</v>
      </c>
      <c r="AI108" s="245"/>
      <c r="AJ108" s="245"/>
    </row>
    <row r="109" spans="2:36" ht="77.25" hidden="1" customHeight="1" thickBot="1" x14ac:dyDescent="0.3">
      <c r="B109" s="59" t="s">
        <v>391</v>
      </c>
      <c r="C109" s="58" t="s">
        <v>392</v>
      </c>
      <c r="D109" s="54" t="s">
        <v>130</v>
      </c>
      <c r="E109" s="229" t="s">
        <v>537</v>
      </c>
      <c r="F109" s="54" t="s">
        <v>131</v>
      </c>
      <c r="G109" s="695">
        <v>14</v>
      </c>
      <c r="H109" s="858" t="s">
        <v>346</v>
      </c>
      <c r="I109" s="863">
        <v>7.1800000000000003E-2</v>
      </c>
      <c r="J109" s="864">
        <v>100</v>
      </c>
      <c r="K109" s="688" t="s">
        <v>184</v>
      </c>
      <c r="L109" s="858" t="s">
        <v>174</v>
      </c>
      <c r="M109" s="688" t="s">
        <v>133</v>
      </c>
      <c r="N109" s="688">
        <v>0.25</v>
      </c>
      <c r="O109" s="688">
        <v>0.5</v>
      </c>
      <c r="P109" s="688">
        <v>0.75</v>
      </c>
      <c r="Q109" s="859">
        <v>1</v>
      </c>
      <c r="R109" s="233"/>
      <c r="S109" s="239"/>
      <c r="T109" s="239"/>
      <c r="U109" s="239"/>
      <c r="V109" s="239"/>
      <c r="W109" s="239"/>
      <c r="X109" s="76"/>
      <c r="Y109" s="76"/>
      <c r="Z109" s="76"/>
      <c r="AA109" s="76"/>
      <c r="AB109" s="12">
        <v>1</v>
      </c>
      <c r="AC109" s="13" t="s">
        <v>347</v>
      </c>
      <c r="AD109" s="14">
        <v>0.5</v>
      </c>
      <c r="AE109" s="22">
        <v>43115</v>
      </c>
      <c r="AF109" s="22">
        <v>43281</v>
      </c>
      <c r="AG109" s="15" t="s">
        <v>175</v>
      </c>
      <c r="AI109" s="245"/>
      <c r="AJ109" s="245"/>
    </row>
    <row r="110" spans="2:36" ht="51.75" hidden="1" thickBot="1" x14ac:dyDescent="0.3">
      <c r="B110" s="59" t="s">
        <v>391</v>
      </c>
      <c r="C110" s="58" t="s">
        <v>392</v>
      </c>
      <c r="D110" s="54" t="s">
        <v>130</v>
      </c>
      <c r="E110" s="229" t="s">
        <v>537</v>
      </c>
      <c r="F110" s="54" t="s">
        <v>131</v>
      </c>
      <c r="G110" s="697"/>
      <c r="H110" s="858"/>
      <c r="I110" s="863"/>
      <c r="J110" s="864"/>
      <c r="K110" s="688"/>
      <c r="L110" s="858"/>
      <c r="M110" s="688"/>
      <c r="N110" s="688"/>
      <c r="O110" s="688"/>
      <c r="P110" s="688"/>
      <c r="Q110" s="859"/>
      <c r="R110" s="233"/>
      <c r="S110" s="239"/>
      <c r="T110" s="239"/>
      <c r="U110" s="239"/>
      <c r="V110" s="239"/>
      <c r="W110" s="239"/>
      <c r="X110" s="76"/>
      <c r="Y110" s="76"/>
      <c r="Z110" s="76"/>
      <c r="AA110" s="76"/>
      <c r="AB110" s="213">
        <v>2</v>
      </c>
      <c r="AC110" s="13" t="s">
        <v>348</v>
      </c>
      <c r="AD110" s="14">
        <v>0.5</v>
      </c>
      <c r="AE110" s="22">
        <v>43282</v>
      </c>
      <c r="AF110" s="22">
        <v>43465</v>
      </c>
      <c r="AG110" s="15" t="s">
        <v>175</v>
      </c>
      <c r="AI110" s="245"/>
      <c r="AJ110" s="245"/>
    </row>
    <row r="111" spans="2:36" ht="45" hidden="1" customHeight="1" thickBot="1" x14ac:dyDescent="0.3">
      <c r="B111" s="57" t="s">
        <v>391</v>
      </c>
      <c r="C111" s="58" t="s">
        <v>392</v>
      </c>
      <c r="D111" s="52" t="s">
        <v>52</v>
      </c>
      <c r="E111" s="229" t="s">
        <v>539</v>
      </c>
      <c r="F111" s="53" t="s">
        <v>176</v>
      </c>
      <c r="G111" s="852">
        <v>1</v>
      </c>
      <c r="H111" s="924" t="s">
        <v>480</v>
      </c>
      <c r="I111" s="927">
        <v>7.6899999999999996E-2</v>
      </c>
      <c r="J111" s="928">
        <v>100</v>
      </c>
      <c r="K111" s="929" t="s">
        <v>481</v>
      </c>
      <c r="L111" s="930" t="s">
        <v>482</v>
      </c>
      <c r="M111" s="931" t="s">
        <v>483</v>
      </c>
      <c r="N111" s="830">
        <v>0.25</v>
      </c>
      <c r="O111" s="839">
        <v>0.5</v>
      </c>
      <c r="P111" s="839">
        <v>0.75</v>
      </c>
      <c r="Q111" s="839">
        <v>1</v>
      </c>
      <c r="R111" s="181"/>
      <c r="S111" s="240"/>
      <c r="T111" s="240"/>
      <c r="U111" s="240"/>
      <c r="V111" s="240"/>
      <c r="W111" s="240"/>
      <c r="X111" s="181"/>
      <c r="Y111" s="181"/>
      <c r="Z111" s="181"/>
      <c r="AB111" s="214">
        <v>1</v>
      </c>
      <c r="AC111" s="207" t="s">
        <v>484</v>
      </c>
      <c r="AD111" s="186">
        <v>0.25</v>
      </c>
      <c r="AE111" s="187">
        <v>43132</v>
      </c>
      <c r="AF111" s="187">
        <v>43190</v>
      </c>
      <c r="AG111" s="188" t="s">
        <v>483</v>
      </c>
      <c r="AI111" s="245"/>
      <c r="AJ111" s="245"/>
    </row>
    <row r="112" spans="2:36" ht="60.75" hidden="1" customHeight="1" thickBot="1" x14ac:dyDescent="0.3">
      <c r="B112" s="57" t="s">
        <v>391</v>
      </c>
      <c r="C112" s="58" t="s">
        <v>392</v>
      </c>
      <c r="D112" s="52" t="s">
        <v>52</v>
      </c>
      <c r="E112" s="229" t="s">
        <v>539</v>
      </c>
      <c r="F112" s="53" t="s">
        <v>176</v>
      </c>
      <c r="G112" s="853"/>
      <c r="H112" s="925"/>
      <c r="I112" s="822"/>
      <c r="J112" s="843"/>
      <c r="K112" s="846"/>
      <c r="L112" s="849"/>
      <c r="M112" s="828"/>
      <c r="N112" s="837"/>
      <c r="O112" s="840"/>
      <c r="P112" s="840"/>
      <c r="Q112" s="840"/>
      <c r="R112" s="182"/>
      <c r="S112" s="241"/>
      <c r="T112" s="241"/>
      <c r="U112" s="241"/>
      <c r="V112" s="241"/>
      <c r="W112" s="241"/>
      <c r="X112" s="182"/>
      <c r="Y112" s="182"/>
      <c r="Z112" s="182"/>
      <c r="AB112" s="214">
        <v>2</v>
      </c>
      <c r="AC112" s="208" t="s">
        <v>485</v>
      </c>
      <c r="AD112" s="189">
        <v>0.65</v>
      </c>
      <c r="AE112" s="190">
        <v>43191</v>
      </c>
      <c r="AF112" s="190">
        <v>43373</v>
      </c>
      <c r="AG112" s="188" t="s">
        <v>483</v>
      </c>
      <c r="AI112" s="245"/>
      <c r="AJ112" s="245"/>
    </row>
    <row r="113" spans="2:36" ht="126.75" hidden="1" thickBot="1" x14ac:dyDescent="0.3">
      <c r="B113" s="57" t="s">
        <v>391</v>
      </c>
      <c r="C113" s="58" t="s">
        <v>392</v>
      </c>
      <c r="D113" s="52" t="s">
        <v>52</v>
      </c>
      <c r="E113" s="229" t="s">
        <v>539</v>
      </c>
      <c r="F113" s="53" t="s">
        <v>176</v>
      </c>
      <c r="G113" s="854"/>
      <c r="H113" s="926"/>
      <c r="I113" s="823"/>
      <c r="J113" s="844"/>
      <c r="K113" s="847"/>
      <c r="L113" s="850"/>
      <c r="M113" s="829"/>
      <c r="N113" s="838"/>
      <c r="O113" s="841"/>
      <c r="P113" s="841"/>
      <c r="Q113" s="841"/>
      <c r="R113" s="182"/>
      <c r="S113" s="241"/>
      <c r="T113" s="241"/>
      <c r="U113" s="241"/>
      <c r="V113" s="241"/>
      <c r="W113" s="241"/>
      <c r="X113" s="182"/>
      <c r="Y113" s="182"/>
      <c r="Z113" s="182"/>
      <c r="AB113" s="214">
        <v>3</v>
      </c>
      <c r="AC113" s="209" t="s">
        <v>486</v>
      </c>
      <c r="AD113" s="191">
        <v>0.1</v>
      </c>
      <c r="AE113" s="192">
        <v>43374</v>
      </c>
      <c r="AF113" s="192">
        <v>43404</v>
      </c>
      <c r="AG113" s="188" t="s">
        <v>483</v>
      </c>
      <c r="AI113" s="245"/>
      <c r="AJ113" s="245"/>
    </row>
    <row r="114" spans="2:36" ht="74.25" hidden="1" customHeight="1" thickBot="1" x14ac:dyDescent="0.3">
      <c r="B114" s="57" t="s">
        <v>391</v>
      </c>
      <c r="C114" s="58" t="s">
        <v>392</v>
      </c>
      <c r="D114" s="52" t="s">
        <v>52</v>
      </c>
      <c r="E114" s="229" t="s">
        <v>540</v>
      </c>
      <c r="F114" s="53" t="s">
        <v>176</v>
      </c>
      <c r="G114" s="852">
        <v>2</v>
      </c>
      <c r="H114" s="855" t="s">
        <v>491</v>
      </c>
      <c r="I114" s="821">
        <v>7.6899999999999996E-2</v>
      </c>
      <c r="J114" s="842">
        <v>100</v>
      </c>
      <c r="K114" s="845" t="s">
        <v>481</v>
      </c>
      <c r="L114" s="921" t="s">
        <v>492</v>
      </c>
      <c r="M114" s="827" t="s">
        <v>493</v>
      </c>
      <c r="N114" s="830">
        <v>0.25</v>
      </c>
      <c r="O114" s="839">
        <v>0.5</v>
      </c>
      <c r="P114" s="839">
        <v>0.75</v>
      </c>
      <c r="Q114" s="839">
        <v>1</v>
      </c>
      <c r="R114" s="181"/>
      <c r="S114" s="240"/>
      <c r="T114" s="240"/>
      <c r="U114" s="240"/>
      <c r="V114" s="240"/>
      <c r="W114" s="240"/>
      <c r="X114" s="181"/>
      <c r="Y114" s="181"/>
      <c r="Z114" s="181"/>
      <c r="AB114" s="214">
        <v>1</v>
      </c>
      <c r="AC114" s="207" t="s">
        <v>484</v>
      </c>
      <c r="AD114" s="186">
        <v>0.25</v>
      </c>
      <c r="AE114" s="187">
        <v>43132</v>
      </c>
      <c r="AF114" s="187">
        <v>43190</v>
      </c>
      <c r="AG114" s="188" t="s">
        <v>493</v>
      </c>
      <c r="AI114" s="245"/>
      <c r="AJ114" s="245"/>
    </row>
    <row r="115" spans="2:36" ht="74.25" hidden="1" customHeight="1" thickBot="1" x14ac:dyDescent="0.3">
      <c r="B115" s="57" t="s">
        <v>391</v>
      </c>
      <c r="C115" s="58" t="s">
        <v>392</v>
      </c>
      <c r="D115" s="52" t="s">
        <v>52</v>
      </c>
      <c r="E115" s="229" t="s">
        <v>540</v>
      </c>
      <c r="F115" s="53" t="s">
        <v>176</v>
      </c>
      <c r="G115" s="853"/>
      <c r="H115" s="856"/>
      <c r="I115" s="822"/>
      <c r="J115" s="843"/>
      <c r="K115" s="846"/>
      <c r="L115" s="922"/>
      <c r="M115" s="828"/>
      <c r="N115" s="837"/>
      <c r="O115" s="840"/>
      <c r="P115" s="840"/>
      <c r="Q115" s="840"/>
      <c r="R115" s="182"/>
      <c r="S115" s="241"/>
      <c r="T115" s="241"/>
      <c r="U115" s="241"/>
      <c r="V115" s="241"/>
      <c r="W115" s="241"/>
      <c r="X115" s="182"/>
      <c r="Y115" s="182"/>
      <c r="Z115" s="182"/>
      <c r="AB115" s="214">
        <v>2</v>
      </c>
      <c r="AC115" s="216" t="s">
        <v>524</v>
      </c>
      <c r="AD115" s="189">
        <v>0.65</v>
      </c>
      <c r="AE115" s="190">
        <v>43191</v>
      </c>
      <c r="AF115" s="190">
        <v>43373</v>
      </c>
      <c r="AG115" s="188" t="s">
        <v>493</v>
      </c>
      <c r="AI115" s="245"/>
      <c r="AJ115" s="245"/>
    </row>
    <row r="116" spans="2:36" ht="74.25" hidden="1" customHeight="1" thickBot="1" x14ac:dyDescent="0.3">
      <c r="B116" s="57" t="s">
        <v>391</v>
      </c>
      <c r="C116" s="58" t="s">
        <v>392</v>
      </c>
      <c r="D116" s="52" t="s">
        <v>52</v>
      </c>
      <c r="E116" s="229" t="s">
        <v>540</v>
      </c>
      <c r="F116" s="53" t="s">
        <v>176</v>
      </c>
      <c r="G116" s="854"/>
      <c r="H116" s="857"/>
      <c r="I116" s="823"/>
      <c r="J116" s="844"/>
      <c r="K116" s="847"/>
      <c r="L116" s="923"/>
      <c r="M116" s="829"/>
      <c r="N116" s="838"/>
      <c r="O116" s="841"/>
      <c r="P116" s="841"/>
      <c r="Q116" s="841"/>
      <c r="R116" s="182"/>
      <c r="S116" s="241"/>
      <c r="T116" s="241"/>
      <c r="U116" s="241"/>
      <c r="V116" s="241"/>
      <c r="W116" s="241"/>
      <c r="X116" s="182"/>
      <c r="Y116" s="182"/>
      <c r="Z116" s="182"/>
      <c r="AB116" s="214">
        <v>3</v>
      </c>
      <c r="AC116" s="209" t="s">
        <v>523</v>
      </c>
      <c r="AD116" s="191">
        <v>0.1</v>
      </c>
      <c r="AE116" s="193">
        <v>43374</v>
      </c>
      <c r="AF116" s="193">
        <v>43404</v>
      </c>
      <c r="AG116" s="188" t="s">
        <v>493</v>
      </c>
      <c r="AI116" s="245"/>
      <c r="AJ116" s="245"/>
    </row>
    <row r="117" spans="2:36" ht="74.25" hidden="1" customHeight="1" thickBot="1" x14ac:dyDescent="0.3">
      <c r="B117" s="57" t="s">
        <v>391</v>
      </c>
      <c r="C117" s="58" t="s">
        <v>392</v>
      </c>
      <c r="D117" s="52" t="s">
        <v>52</v>
      </c>
      <c r="E117" s="229" t="s">
        <v>540</v>
      </c>
      <c r="F117" s="53" t="s">
        <v>176</v>
      </c>
      <c r="G117" s="852">
        <v>3</v>
      </c>
      <c r="H117" s="855" t="s">
        <v>179</v>
      </c>
      <c r="I117" s="821">
        <v>7.6899999999999996E-2</v>
      </c>
      <c r="J117" s="842">
        <v>100</v>
      </c>
      <c r="K117" s="845" t="s">
        <v>481</v>
      </c>
      <c r="L117" s="845" t="s">
        <v>494</v>
      </c>
      <c r="M117" s="827" t="s">
        <v>495</v>
      </c>
      <c r="N117" s="830">
        <v>0.25</v>
      </c>
      <c r="O117" s="839">
        <v>0.5</v>
      </c>
      <c r="P117" s="839">
        <v>0.75</v>
      </c>
      <c r="Q117" s="839">
        <v>1</v>
      </c>
      <c r="R117" s="181"/>
      <c r="S117" s="240"/>
      <c r="T117" s="240"/>
      <c r="U117" s="240"/>
      <c r="V117" s="240"/>
      <c r="W117" s="240"/>
      <c r="X117" s="181"/>
      <c r="Y117" s="181"/>
      <c r="Z117" s="181"/>
      <c r="AB117" s="214">
        <v>1</v>
      </c>
      <c r="AC117" s="207" t="s">
        <v>484</v>
      </c>
      <c r="AD117" s="186">
        <v>0.25</v>
      </c>
      <c r="AE117" s="187">
        <v>43132</v>
      </c>
      <c r="AF117" s="187">
        <v>43190</v>
      </c>
      <c r="AG117" s="188" t="s">
        <v>495</v>
      </c>
      <c r="AI117" s="245"/>
      <c r="AJ117" s="245"/>
    </row>
    <row r="118" spans="2:36" ht="74.25" hidden="1" customHeight="1" thickBot="1" x14ac:dyDescent="0.3">
      <c r="B118" s="57" t="s">
        <v>391</v>
      </c>
      <c r="C118" s="58" t="s">
        <v>392</v>
      </c>
      <c r="D118" s="52" t="s">
        <v>52</v>
      </c>
      <c r="E118" s="229" t="s">
        <v>540</v>
      </c>
      <c r="F118" s="53" t="s">
        <v>176</v>
      </c>
      <c r="G118" s="853"/>
      <c r="H118" s="856"/>
      <c r="I118" s="822"/>
      <c r="J118" s="843"/>
      <c r="K118" s="846"/>
      <c r="L118" s="846"/>
      <c r="M118" s="828"/>
      <c r="N118" s="837"/>
      <c r="O118" s="840"/>
      <c r="P118" s="840"/>
      <c r="Q118" s="840"/>
      <c r="R118" s="182"/>
      <c r="S118" s="241"/>
      <c r="T118" s="241"/>
      <c r="U118" s="241"/>
      <c r="V118" s="241"/>
      <c r="W118" s="241"/>
      <c r="X118" s="182"/>
      <c r="Y118" s="182"/>
      <c r="Z118" s="182"/>
      <c r="AB118" s="214">
        <v>2</v>
      </c>
      <c r="AC118" s="208" t="s">
        <v>485</v>
      </c>
      <c r="AD118" s="189">
        <v>0.65</v>
      </c>
      <c r="AE118" s="190">
        <v>43191</v>
      </c>
      <c r="AF118" s="190">
        <v>43373</v>
      </c>
      <c r="AG118" s="188" t="s">
        <v>495</v>
      </c>
      <c r="AI118" s="245"/>
      <c r="AJ118" s="245"/>
    </row>
    <row r="119" spans="2:36" ht="74.25" hidden="1" customHeight="1" thickBot="1" x14ac:dyDescent="0.3">
      <c r="B119" s="57" t="s">
        <v>391</v>
      </c>
      <c r="C119" s="58" t="s">
        <v>392</v>
      </c>
      <c r="D119" s="52" t="s">
        <v>52</v>
      </c>
      <c r="E119" s="229" t="s">
        <v>540</v>
      </c>
      <c r="F119" s="53" t="s">
        <v>176</v>
      </c>
      <c r="G119" s="854"/>
      <c r="H119" s="857"/>
      <c r="I119" s="823"/>
      <c r="J119" s="844"/>
      <c r="K119" s="847"/>
      <c r="L119" s="847"/>
      <c r="M119" s="829"/>
      <c r="N119" s="838"/>
      <c r="O119" s="841"/>
      <c r="P119" s="841"/>
      <c r="Q119" s="841"/>
      <c r="R119" s="182"/>
      <c r="S119" s="241"/>
      <c r="T119" s="241"/>
      <c r="U119" s="241"/>
      <c r="V119" s="241"/>
      <c r="W119" s="241"/>
      <c r="X119" s="182"/>
      <c r="Y119" s="182"/>
      <c r="Z119" s="182"/>
      <c r="AB119" s="214">
        <v>3</v>
      </c>
      <c r="AC119" s="209" t="s">
        <v>486</v>
      </c>
      <c r="AD119" s="191">
        <v>0.1</v>
      </c>
      <c r="AE119" s="193">
        <v>43374</v>
      </c>
      <c r="AF119" s="193">
        <v>43404</v>
      </c>
      <c r="AG119" s="188" t="s">
        <v>495</v>
      </c>
      <c r="AI119" s="245"/>
      <c r="AJ119" s="245"/>
    </row>
    <row r="120" spans="2:36" ht="74.25" hidden="1" customHeight="1" thickBot="1" x14ac:dyDescent="0.3">
      <c r="B120" s="57" t="s">
        <v>391</v>
      </c>
      <c r="C120" s="58" t="s">
        <v>392</v>
      </c>
      <c r="D120" s="52" t="s">
        <v>52</v>
      </c>
      <c r="E120" s="229" t="s">
        <v>540</v>
      </c>
      <c r="F120" s="53" t="s">
        <v>176</v>
      </c>
      <c r="G120" s="852">
        <v>4</v>
      </c>
      <c r="H120" s="855" t="s">
        <v>180</v>
      </c>
      <c r="I120" s="821">
        <v>7.6899999999999996E-2</v>
      </c>
      <c r="J120" s="842">
        <v>100</v>
      </c>
      <c r="K120" s="845" t="s">
        <v>481</v>
      </c>
      <c r="L120" s="845" t="s">
        <v>496</v>
      </c>
      <c r="M120" s="827" t="s">
        <v>497</v>
      </c>
      <c r="N120" s="830">
        <v>0.25</v>
      </c>
      <c r="O120" s="839">
        <v>0.5</v>
      </c>
      <c r="P120" s="839">
        <v>0.75</v>
      </c>
      <c r="Q120" s="839">
        <v>1</v>
      </c>
      <c r="R120" s="181"/>
      <c r="S120" s="240"/>
      <c r="T120" s="240"/>
      <c r="U120" s="240"/>
      <c r="V120" s="240"/>
      <c r="W120" s="240"/>
      <c r="X120" s="181"/>
      <c r="Y120" s="181"/>
      <c r="Z120" s="181"/>
      <c r="AB120" s="214">
        <v>1</v>
      </c>
      <c r="AC120" s="207" t="s">
        <v>484</v>
      </c>
      <c r="AD120" s="186">
        <v>0.25</v>
      </c>
      <c r="AE120" s="187">
        <v>43132</v>
      </c>
      <c r="AF120" s="187">
        <v>43190</v>
      </c>
      <c r="AG120" s="188" t="s">
        <v>497</v>
      </c>
      <c r="AI120" s="245"/>
      <c r="AJ120" s="245"/>
    </row>
    <row r="121" spans="2:36" ht="74.25" hidden="1" customHeight="1" thickBot="1" x14ac:dyDescent="0.3">
      <c r="B121" s="57" t="s">
        <v>391</v>
      </c>
      <c r="C121" s="58" t="s">
        <v>392</v>
      </c>
      <c r="D121" s="52" t="s">
        <v>52</v>
      </c>
      <c r="E121" s="229" t="s">
        <v>540</v>
      </c>
      <c r="F121" s="53" t="s">
        <v>176</v>
      </c>
      <c r="G121" s="853"/>
      <c r="H121" s="856"/>
      <c r="I121" s="822"/>
      <c r="J121" s="843"/>
      <c r="K121" s="846"/>
      <c r="L121" s="846"/>
      <c r="M121" s="828"/>
      <c r="N121" s="837"/>
      <c r="O121" s="840"/>
      <c r="P121" s="840"/>
      <c r="Q121" s="840"/>
      <c r="R121" s="182"/>
      <c r="S121" s="241"/>
      <c r="T121" s="241"/>
      <c r="U121" s="241"/>
      <c r="V121" s="241"/>
      <c r="W121" s="241"/>
      <c r="X121" s="182"/>
      <c r="Y121" s="182"/>
      <c r="Z121" s="182"/>
      <c r="AB121" s="214">
        <v>2</v>
      </c>
      <c r="AC121" s="208" t="s">
        <v>485</v>
      </c>
      <c r="AD121" s="189">
        <v>0.65</v>
      </c>
      <c r="AE121" s="190">
        <v>43191</v>
      </c>
      <c r="AF121" s="190">
        <v>43373</v>
      </c>
      <c r="AG121" s="188" t="s">
        <v>497</v>
      </c>
      <c r="AI121" s="245"/>
      <c r="AJ121" s="245"/>
    </row>
    <row r="122" spans="2:36" ht="74.25" hidden="1" customHeight="1" thickBot="1" x14ac:dyDescent="0.3">
      <c r="B122" s="57" t="s">
        <v>391</v>
      </c>
      <c r="C122" s="58" t="s">
        <v>392</v>
      </c>
      <c r="D122" s="52" t="s">
        <v>52</v>
      </c>
      <c r="E122" s="229" t="s">
        <v>540</v>
      </c>
      <c r="F122" s="53" t="s">
        <v>176</v>
      </c>
      <c r="G122" s="854"/>
      <c r="H122" s="857"/>
      <c r="I122" s="823"/>
      <c r="J122" s="844"/>
      <c r="K122" s="847"/>
      <c r="L122" s="847"/>
      <c r="M122" s="829"/>
      <c r="N122" s="838"/>
      <c r="O122" s="841"/>
      <c r="P122" s="841"/>
      <c r="Q122" s="841"/>
      <c r="R122" s="182"/>
      <c r="S122" s="241"/>
      <c r="T122" s="241"/>
      <c r="U122" s="241"/>
      <c r="V122" s="241"/>
      <c r="W122" s="241"/>
      <c r="X122" s="182"/>
      <c r="Y122" s="182"/>
      <c r="Z122" s="182"/>
      <c r="AB122" s="214">
        <v>3</v>
      </c>
      <c r="AC122" s="209" t="s">
        <v>486</v>
      </c>
      <c r="AD122" s="191">
        <v>0.1</v>
      </c>
      <c r="AE122" s="193">
        <v>43374</v>
      </c>
      <c r="AF122" s="193">
        <v>43404</v>
      </c>
      <c r="AG122" s="188" t="s">
        <v>497</v>
      </c>
      <c r="AI122" s="245"/>
      <c r="AJ122" s="245"/>
    </row>
    <row r="123" spans="2:36" ht="74.25" hidden="1" customHeight="1" thickBot="1" x14ac:dyDescent="0.3">
      <c r="B123" s="57" t="s">
        <v>391</v>
      </c>
      <c r="C123" s="58" t="s">
        <v>392</v>
      </c>
      <c r="D123" s="52" t="s">
        <v>52</v>
      </c>
      <c r="E123" s="229" t="s">
        <v>540</v>
      </c>
      <c r="F123" s="53" t="s">
        <v>176</v>
      </c>
      <c r="G123" s="852">
        <v>5</v>
      </c>
      <c r="H123" s="855" t="s">
        <v>182</v>
      </c>
      <c r="I123" s="821">
        <v>7.6899999999999996E-2</v>
      </c>
      <c r="J123" s="842">
        <v>100</v>
      </c>
      <c r="K123" s="845" t="s">
        <v>498</v>
      </c>
      <c r="L123" s="845" t="s">
        <v>499</v>
      </c>
      <c r="M123" s="827" t="s">
        <v>500</v>
      </c>
      <c r="N123" s="830">
        <v>0.25</v>
      </c>
      <c r="O123" s="839">
        <v>0.5</v>
      </c>
      <c r="P123" s="839">
        <v>0.75</v>
      </c>
      <c r="Q123" s="839">
        <v>1</v>
      </c>
      <c r="R123" s="181"/>
      <c r="S123" s="240"/>
      <c r="T123" s="240"/>
      <c r="U123" s="240"/>
      <c r="V123" s="240"/>
      <c r="W123" s="240"/>
      <c r="X123" s="181"/>
      <c r="Y123" s="181"/>
      <c r="Z123" s="181"/>
      <c r="AB123" s="214">
        <v>1</v>
      </c>
      <c r="AC123" s="207" t="s">
        <v>484</v>
      </c>
      <c r="AD123" s="186">
        <v>0.25</v>
      </c>
      <c r="AE123" s="187">
        <v>43132</v>
      </c>
      <c r="AF123" s="187">
        <v>43190</v>
      </c>
      <c r="AG123" s="188" t="s">
        <v>500</v>
      </c>
      <c r="AI123" s="245"/>
      <c r="AJ123" s="245"/>
    </row>
    <row r="124" spans="2:36" ht="74.25" hidden="1" customHeight="1" thickBot="1" x14ac:dyDescent="0.3">
      <c r="B124" s="57" t="s">
        <v>391</v>
      </c>
      <c r="C124" s="58" t="s">
        <v>392</v>
      </c>
      <c r="D124" s="52" t="s">
        <v>52</v>
      </c>
      <c r="E124" s="229" t="s">
        <v>540</v>
      </c>
      <c r="F124" s="53" t="s">
        <v>176</v>
      </c>
      <c r="G124" s="853"/>
      <c r="H124" s="856"/>
      <c r="I124" s="822"/>
      <c r="J124" s="843"/>
      <c r="K124" s="846"/>
      <c r="L124" s="846"/>
      <c r="M124" s="828"/>
      <c r="N124" s="837"/>
      <c r="O124" s="840"/>
      <c r="P124" s="840"/>
      <c r="Q124" s="840"/>
      <c r="R124" s="182"/>
      <c r="S124" s="241"/>
      <c r="T124" s="241"/>
      <c r="U124" s="241"/>
      <c r="V124" s="241"/>
      <c r="W124" s="241"/>
      <c r="X124" s="182"/>
      <c r="Y124" s="182"/>
      <c r="Z124" s="182"/>
      <c r="AB124" s="214">
        <v>2</v>
      </c>
      <c r="AC124" s="216" t="s">
        <v>525</v>
      </c>
      <c r="AD124" s="189">
        <v>0.65</v>
      </c>
      <c r="AE124" s="190">
        <v>43191</v>
      </c>
      <c r="AF124" s="190">
        <v>43373</v>
      </c>
      <c r="AG124" s="188" t="s">
        <v>500</v>
      </c>
      <c r="AI124" s="245"/>
      <c r="AJ124" s="245"/>
    </row>
    <row r="125" spans="2:36" ht="74.25" hidden="1" customHeight="1" thickBot="1" x14ac:dyDescent="0.3">
      <c r="B125" s="57" t="s">
        <v>391</v>
      </c>
      <c r="C125" s="58" t="s">
        <v>392</v>
      </c>
      <c r="D125" s="52" t="s">
        <v>52</v>
      </c>
      <c r="E125" s="229" t="s">
        <v>540</v>
      </c>
      <c r="F125" s="53" t="s">
        <v>176</v>
      </c>
      <c r="G125" s="854"/>
      <c r="H125" s="857"/>
      <c r="I125" s="823"/>
      <c r="J125" s="844"/>
      <c r="K125" s="847"/>
      <c r="L125" s="847"/>
      <c r="M125" s="829"/>
      <c r="N125" s="838"/>
      <c r="O125" s="841"/>
      <c r="P125" s="841"/>
      <c r="Q125" s="841"/>
      <c r="R125" s="182"/>
      <c r="S125" s="241"/>
      <c r="T125" s="241"/>
      <c r="U125" s="241"/>
      <c r="V125" s="241"/>
      <c r="W125" s="241"/>
      <c r="X125" s="182"/>
      <c r="Y125" s="182"/>
      <c r="Z125" s="182"/>
      <c r="AB125" s="214">
        <v>3</v>
      </c>
      <c r="AC125" s="209" t="s">
        <v>486</v>
      </c>
      <c r="AD125" s="191">
        <v>0.1</v>
      </c>
      <c r="AE125" s="193">
        <v>43374</v>
      </c>
      <c r="AF125" s="193">
        <v>43404</v>
      </c>
      <c r="AG125" s="188" t="s">
        <v>500</v>
      </c>
      <c r="AI125" s="245"/>
      <c r="AJ125" s="245"/>
    </row>
    <row r="126" spans="2:36" ht="74.25" hidden="1" customHeight="1" thickBot="1" x14ac:dyDescent="0.3">
      <c r="B126" s="57" t="s">
        <v>391</v>
      </c>
      <c r="C126" s="58" t="s">
        <v>392</v>
      </c>
      <c r="D126" s="52" t="s">
        <v>52</v>
      </c>
      <c r="E126" s="229" t="s">
        <v>539</v>
      </c>
      <c r="F126" s="53" t="s">
        <v>176</v>
      </c>
      <c r="G126" s="852">
        <v>6</v>
      </c>
      <c r="H126" s="855" t="s">
        <v>501</v>
      </c>
      <c r="I126" s="821">
        <v>7.6899999999999996E-2</v>
      </c>
      <c r="J126" s="842">
        <v>100</v>
      </c>
      <c r="K126" s="845" t="s">
        <v>481</v>
      </c>
      <c r="L126" s="845" t="s">
        <v>502</v>
      </c>
      <c r="M126" s="827" t="s">
        <v>503</v>
      </c>
      <c r="N126" s="830">
        <v>0.25</v>
      </c>
      <c r="O126" s="839">
        <v>0.5</v>
      </c>
      <c r="P126" s="839">
        <v>0.75</v>
      </c>
      <c r="Q126" s="839">
        <v>1</v>
      </c>
      <c r="R126" s="181"/>
      <c r="S126" s="240"/>
      <c r="T126" s="240"/>
      <c r="U126" s="240"/>
      <c r="V126" s="240"/>
      <c r="W126" s="240"/>
      <c r="X126" s="181"/>
      <c r="Y126" s="181"/>
      <c r="Z126" s="181"/>
      <c r="AB126" s="214">
        <v>1</v>
      </c>
      <c r="AC126" s="207" t="s">
        <v>484</v>
      </c>
      <c r="AD126" s="186">
        <v>0.25</v>
      </c>
      <c r="AE126" s="187">
        <v>43132</v>
      </c>
      <c r="AF126" s="187">
        <v>43190</v>
      </c>
      <c r="AG126" s="194" t="s">
        <v>503</v>
      </c>
      <c r="AI126" s="245"/>
      <c r="AJ126" s="245"/>
    </row>
    <row r="127" spans="2:36" ht="74.25" hidden="1" customHeight="1" thickBot="1" x14ac:dyDescent="0.3">
      <c r="B127" s="57" t="s">
        <v>391</v>
      </c>
      <c r="C127" s="58" t="s">
        <v>392</v>
      </c>
      <c r="D127" s="52" t="s">
        <v>52</v>
      </c>
      <c r="E127" s="229" t="s">
        <v>539</v>
      </c>
      <c r="F127" s="53" t="s">
        <v>176</v>
      </c>
      <c r="G127" s="853"/>
      <c r="H127" s="856"/>
      <c r="I127" s="822"/>
      <c r="J127" s="843"/>
      <c r="K127" s="846"/>
      <c r="L127" s="846"/>
      <c r="M127" s="828"/>
      <c r="N127" s="837"/>
      <c r="O127" s="840"/>
      <c r="P127" s="840"/>
      <c r="Q127" s="840"/>
      <c r="R127" s="182"/>
      <c r="S127" s="241"/>
      <c r="T127" s="241"/>
      <c r="U127" s="241"/>
      <c r="V127" s="241"/>
      <c r="W127" s="241"/>
      <c r="X127" s="182"/>
      <c r="Y127" s="182"/>
      <c r="Z127" s="182"/>
      <c r="AB127" s="214">
        <v>2</v>
      </c>
      <c r="AC127" s="208" t="s">
        <v>485</v>
      </c>
      <c r="AD127" s="189">
        <v>0.65</v>
      </c>
      <c r="AE127" s="190">
        <v>43191</v>
      </c>
      <c r="AF127" s="190">
        <v>43373</v>
      </c>
      <c r="AG127" s="194" t="s">
        <v>503</v>
      </c>
      <c r="AI127" s="245"/>
      <c r="AJ127" s="245"/>
    </row>
    <row r="128" spans="2:36" ht="74.25" hidden="1" customHeight="1" thickBot="1" x14ac:dyDescent="0.3">
      <c r="B128" s="57" t="s">
        <v>391</v>
      </c>
      <c r="C128" s="58" t="s">
        <v>392</v>
      </c>
      <c r="D128" s="52" t="s">
        <v>52</v>
      </c>
      <c r="E128" s="229" t="s">
        <v>539</v>
      </c>
      <c r="F128" s="53" t="s">
        <v>176</v>
      </c>
      <c r="G128" s="854"/>
      <c r="H128" s="857"/>
      <c r="I128" s="823"/>
      <c r="J128" s="844"/>
      <c r="K128" s="847"/>
      <c r="L128" s="847"/>
      <c r="M128" s="829"/>
      <c r="N128" s="838"/>
      <c r="O128" s="841"/>
      <c r="P128" s="841"/>
      <c r="Q128" s="841"/>
      <c r="R128" s="182"/>
      <c r="S128" s="241"/>
      <c r="T128" s="241"/>
      <c r="U128" s="241"/>
      <c r="V128" s="241"/>
      <c r="W128" s="241"/>
      <c r="X128" s="182"/>
      <c r="Y128" s="182"/>
      <c r="Z128" s="182"/>
      <c r="AB128" s="214">
        <v>3</v>
      </c>
      <c r="AC128" s="209" t="s">
        <v>486</v>
      </c>
      <c r="AD128" s="191">
        <v>0.1</v>
      </c>
      <c r="AE128" s="193">
        <v>43374</v>
      </c>
      <c r="AF128" s="193">
        <v>43404</v>
      </c>
      <c r="AG128" s="194" t="s">
        <v>503</v>
      </c>
      <c r="AI128" s="245"/>
      <c r="AJ128" s="245"/>
    </row>
    <row r="129" spans="2:36" ht="84" hidden="1" customHeight="1" thickBot="1" x14ac:dyDescent="0.3">
      <c r="B129" s="57" t="s">
        <v>391</v>
      </c>
      <c r="C129" s="58" t="s">
        <v>392</v>
      </c>
      <c r="D129" s="52" t="s">
        <v>52</v>
      </c>
      <c r="E129" s="229" t="s">
        <v>540</v>
      </c>
      <c r="F129" s="53" t="s">
        <v>176</v>
      </c>
      <c r="G129" s="852">
        <v>7</v>
      </c>
      <c r="H129" s="855" t="s">
        <v>178</v>
      </c>
      <c r="I129" s="821">
        <v>7.6899999999999996E-2</v>
      </c>
      <c r="J129" s="842">
        <v>100</v>
      </c>
      <c r="K129" s="845" t="s">
        <v>481</v>
      </c>
      <c r="L129" s="933" t="s">
        <v>487</v>
      </c>
      <c r="M129" s="827" t="s">
        <v>488</v>
      </c>
      <c r="N129" s="830">
        <v>0.25</v>
      </c>
      <c r="O129" s="839">
        <v>0.5</v>
      </c>
      <c r="P129" s="839">
        <v>0.75</v>
      </c>
      <c r="Q129" s="839">
        <v>1</v>
      </c>
      <c r="R129" s="181"/>
      <c r="S129" s="240"/>
      <c r="T129" s="240"/>
      <c r="U129" s="240"/>
      <c r="V129" s="240"/>
      <c r="W129" s="240"/>
      <c r="X129" s="181"/>
      <c r="Y129" s="181"/>
      <c r="Z129" s="181"/>
      <c r="AB129" s="214">
        <v>1</v>
      </c>
      <c r="AC129" s="207" t="s">
        <v>489</v>
      </c>
      <c r="AD129" s="186">
        <v>0.3</v>
      </c>
      <c r="AE129" s="187">
        <v>43132</v>
      </c>
      <c r="AF129" s="187">
        <v>43159</v>
      </c>
      <c r="AG129" s="188" t="s">
        <v>488</v>
      </c>
      <c r="AI129" s="245"/>
      <c r="AJ129" s="245"/>
    </row>
    <row r="130" spans="2:36" ht="126.75" hidden="1" thickBot="1" x14ac:dyDescent="0.3">
      <c r="B130" s="57" t="s">
        <v>391</v>
      </c>
      <c r="C130" s="58" t="s">
        <v>392</v>
      </c>
      <c r="D130" s="52" t="s">
        <v>52</v>
      </c>
      <c r="E130" s="229" t="s">
        <v>540</v>
      </c>
      <c r="F130" s="53" t="s">
        <v>176</v>
      </c>
      <c r="G130" s="854"/>
      <c r="H130" s="857"/>
      <c r="I130" s="823"/>
      <c r="J130" s="844"/>
      <c r="K130" s="847"/>
      <c r="L130" s="934"/>
      <c r="M130" s="829"/>
      <c r="N130" s="838"/>
      <c r="O130" s="841"/>
      <c r="P130" s="841"/>
      <c r="Q130" s="841"/>
      <c r="R130" s="182"/>
      <c r="S130" s="241"/>
      <c r="T130" s="241"/>
      <c r="U130" s="241"/>
      <c r="V130" s="241"/>
      <c r="W130" s="241"/>
      <c r="X130" s="182"/>
      <c r="Y130" s="182"/>
      <c r="Z130" s="182"/>
      <c r="AB130" s="214">
        <v>2</v>
      </c>
      <c r="AC130" s="215" t="s">
        <v>490</v>
      </c>
      <c r="AD130" s="195">
        <v>0.7</v>
      </c>
      <c r="AE130" s="193">
        <v>43160</v>
      </c>
      <c r="AF130" s="193">
        <v>43281</v>
      </c>
      <c r="AG130" s="188" t="s">
        <v>488</v>
      </c>
      <c r="AI130" s="245"/>
      <c r="AJ130" s="245"/>
    </row>
    <row r="131" spans="2:36" ht="36.75" hidden="1" customHeight="1" thickBot="1" x14ac:dyDescent="0.3">
      <c r="B131" s="57" t="s">
        <v>391</v>
      </c>
      <c r="C131" s="58" t="s">
        <v>392</v>
      </c>
      <c r="D131" s="52" t="s">
        <v>52</v>
      </c>
      <c r="E131" s="229" t="s">
        <v>539</v>
      </c>
      <c r="F131" s="53" t="s">
        <v>176</v>
      </c>
      <c r="G131" s="852">
        <v>8</v>
      </c>
      <c r="H131" s="932" t="s">
        <v>177</v>
      </c>
      <c r="I131" s="821">
        <v>7.6899999999999996E-2</v>
      </c>
      <c r="J131" s="842">
        <v>17</v>
      </c>
      <c r="K131" s="845" t="s">
        <v>472</v>
      </c>
      <c r="L131" s="848" t="s">
        <v>473</v>
      </c>
      <c r="M131" s="827" t="s">
        <v>474</v>
      </c>
      <c r="N131" s="836">
        <v>1</v>
      </c>
      <c r="O131" s="851">
        <v>7</v>
      </c>
      <c r="P131" s="851">
        <v>13</v>
      </c>
      <c r="Q131" s="851">
        <v>17</v>
      </c>
      <c r="R131" s="182"/>
      <c r="S131" s="241"/>
      <c r="T131" s="241"/>
      <c r="U131" s="241"/>
      <c r="V131" s="241"/>
      <c r="W131" s="241"/>
      <c r="X131" s="182"/>
      <c r="Y131" s="182"/>
      <c r="Z131" s="182"/>
      <c r="AB131" s="214">
        <v>1</v>
      </c>
      <c r="AC131" s="210" t="s">
        <v>475</v>
      </c>
      <c r="AD131" s="186">
        <v>0.15</v>
      </c>
      <c r="AE131" s="187">
        <v>43132</v>
      </c>
      <c r="AF131" s="187">
        <v>43174</v>
      </c>
      <c r="AG131" s="188" t="s">
        <v>474</v>
      </c>
      <c r="AI131" s="245"/>
      <c r="AJ131" s="245"/>
    </row>
    <row r="132" spans="2:36" ht="126.75" hidden="1" thickBot="1" x14ac:dyDescent="0.3">
      <c r="B132" s="57" t="s">
        <v>391</v>
      </c>
      <c r="C132" s="58" t="s">
        <v>392</v>
      </c>
      <c r="D132" s="52" t="s">
        <v>52</v>
      </c>
      <c r="E132" s="229" t="s">
        <v>539</v>
      </c>
      <c r="F132" s="53" t="s">
        <v>176</v>
      </c>
      <c r="G132" s="853"/>
      <c r="H132" s="925"/>
      <c r="I132" s="822"/>
      <c r="J132" s="843"/>
      <c r="K132" s="846"/>
      <c r="L132" s="849"/>
      <c r="M132" s="828"/>
      <c r="N132" s="837"/>
      <c r="O132" s="840"/>
      <c r="P132" s="840"/>
      <c r="Q132" s="840"/>
      <c r="R132" s="182"/>
      <c r="S132" s="241"/>
      <c r="T132" s="241"/>
      <c r="U132" s="241"/>
      <c r="V132" s="241"/>
      <c r="W132" s="241"/>
      <c r="X132" s="182"/>
      <c r="Y132" s="182"/>
      <c r="Z132" s="182"/>
      <c r="AB132" s="214">
        <v>2</v>
      </c>
      <c r="AC132" s="211" t="s">
        <v>476</v>
      </c>
      <c r="AD132" s="189">
        <v>0.15</v>
      </c>
      <c r="AE132" s="190">
        <v>43175</v>
      </c>
      <c r="AF132" s="190">
        <v>43190</v>
      </c>
      <c r="AG132" s="188" t="s">
        <v>474</v>
      </c>
      <c r="AI132" s="245"/>
      <c r="AJ132" s="245"/>
    </row>
    <row r="133" spans="2:36" ht="126.75" hidden="1" thickBot="1" x14ac:dyDescent="0.3">
      <c r="B133" s="57" t="s">
        <v>391</v>
      </c>
      <c r="C133" s="58" t="s">
        <v>392</v>
      </c>
      <c r="D133" s="52" t="s">
        <v>52</v>
      </c>
      <c r="E133" s="229" t="s">
        <v>539</v>
      </c>
      <c r="F133" s="53" t="s">
        <v>176</v>
      </c>
      <c r="G133" s="853"/>
      <c r="H133" s="925"/>
      <c r="I133" s="822"/>
      <c r="J133" s="843"/>
      <c r="K133" s="846"/>
      <c r="L133" s="849"/>
      <c r="M133" s="828"/>
      <c r="N133" s="837"/>
      <c r="O133" s="840"/>
      <c r="P133" s="840"/>
      <c r="Q133" s="840"/>
      <c r="R133" s="182"/>
      <c r="S133" s="241"/>
      <c r="T133" s="241"/>
      <c r="U133" s="241"/>
      <c r="V133" s="241"/>
      <c r="W133" s="241"/>
      <c r="X133" s="182"/>
      <c r="Y133" s="182"/>
      <c r="Z133" s="182"/>
      <c r="AB133" s="214">
        <v>3</v>
      </c>
      <c r="AC133" s="211" t="s">
        <v>477</v>
      </c>
      <c r="AD133" s="189">
        <v>0.6</v>
      </c>
      <c r="AE133" s="190">
        <v>43191</v>
      </c>
      <c r="AF133" s="190">
        <v>43434</v>
      </c>
      <c r="AG133" s="188" t="s">
        <v>474</v>
      </c>
      <c r="AI133" s="245"/>
      <c r="AJ133" s="245"/>
    </row>
    <row r="134" spans="2:36" ht="39" hidden="1" customHeight="1" thickBot="1" x14ac:dyDescent="0.3">
      <c r="B134" s="57" t="s">
        <v>391</v>
      </c>
      <c r="C134" s="58" t="s">
        <v>392</v>
      </c>
      <c r="D134" s="52" t="s">
        <v>52</v>
      </c>
      <c r="E134" s="229" t="s">
        <v>539</v>
      </c>
      <c r="F134" s="53" t="s">
        <v>176</v>
      </c>
      <c r="G134" s="854"/>
      <c r="H134" s="926"/>
      <c r="I134" s="823"/>
      <c r="J134" s="844"/>
      <c r="K134" s="847"/>
      <c r="L134" s="850"/>
      <c r="M134" s="829"/>
      <c r="N134" s="838"/>
      <c r="O134" s="841"/>
      <c r="P134" s="841"/>
      <c r="Q134" s="841"/>
      <c r="R134" s="182"/>
      <c r="S134" s="241"/>
      <c r="T134" s="241"/>
      <c r="U134" s="241"/>
      <c r="V134" s="241"/>
      <c r="W134" s="241"/>
      <c r="X134" s="182"/>
      <c r="Y134" s="182"/>
      <c r="Z134" s="182"/>
      <c r="AB134" s="214">
        <v>4</v>
      </c>
      <c r="AC134" s="209" t="s">
        <v>478</v>
      </c>
      <c r="AD134" s="191">
        <v>0.1</v>
      </c>
      <c r="AE134" s="196">
        <v>43435</v>
      </c>
      <c r="AF134" s="192" t="s">
        <v>479</v>
      </c>
      <c r="AG134" s="188" t="s">
        <v>474</v>
      </c>
      <c r="AI134" s="245"/>
      <c r="AJ134" s="245"/>
    </row>
    <row r="135" spans="2:36" ht="54" hidden="1" customHeight="1" thickBot="1" x14ac:dyDescent="0.3">
      <c r="B135" s="57" t="s">
        <v>391</v>
      </c>
      <c r="C135" s="58" t="s">
        <v>392</v>
      </c>
      <c r="D135" s="52" t="s">
        <v>52</v>
      </c>
      <c r="E135" s="229" t="s">
        <v>540</v>
      </c>
      <c r="F135" s="53" t="s">
        <v>176</v>
      </c>
      <c r="G135" s="852">
        <v>9</v>
      </c>
      <c r="H135" s="855" t="s">
        <v>181</v>
      </c>
      <c r="I135" s="821">
        <v>7.6899999999999996E-2</v>
      </c>
      <c r="J135" s="842">
        <v>100</v>
      </c>
      <c r="K135" s="845" t="s">
        <v>481</v>
      </c>
      <c r="L135" s="933" t="s">
        <v>504</v>
      </c>
      <c r="M135" s="827" t="s">
        <v>505</v>
      </c>
      <c r="N135" s="830">
        <v>0.25</v>
      </c>
      <c r="O135" s="833">
        <v>0.5</v>
      </c>
      <c r="P135" s="833">
        <v>0.75</v>
      </c>
      <c r="Q135" s="833">
        <v>1</v>
      </c>
      <c r="R135" s="183"/>
      <c r="S135" s="240"/>
      <c r="T135" s="240"/>
      <c r="U135" s="240"/>
      <c r="V135" s="240"/>
      <c r="W135" s="240"/>
      <c r="X135" s="183"/>
      <c r="Y135" s="183"/>
      <c r="Z135" s="183"/>
      <c r="AB135" s="214">
        <v>1</v>
      </c>
      <c r="AC135" s="207" t="s">
        <v>506</v>
      </c>
      <c r="AD135" s="197">
        <v>0.3</v>
      </c>
      <c r="AE135" s="187">
        <v>43132</v>
      </c>
      <c r="AF135" s="187">
        <v>43190</v>
      </c>
      <c r="AG135" s="194" t="s">
        <v>505</v>
      </c>
      <c r="AI135" s="245"/>
      <c r="AJ135" s="245"/>
    </row>
    <row r="136" spans="2:36" ht="54" hidden="1" customHeight="1" thickBot="1" x14ac:dyDescent="0.3">
      <c r="B136" s="57" t="s">
        <v>391</v>
      </c>
      <c r="C136" s="58" t="s">
        <v>392</v>
      </c>
      <c r="D136" s="52" t="s">
        <v>52</v>
      </c>
      <c r="E136" s="229" t="s">
        <v>540</v>
      </c>
      <c r="F136" s="53" t="s">
        <v>176</v>
      </c>
      <c r="G136" s="853"/>
      <c r="H136" s="856"/>
      <c r="I136" s="822"/>
      <c r="J136" s="843"/>
      <c r="K136" s="846"/>
      <c r="L136" s="935"/>
      <c r="M136" s="828"/>
      <c r="N136" s="831"/>
      <c r="O136" s="834"/>
      <c r="P136" s="834"/>
      <c r="Q136" s="834"/>
      <c r="R136" s="183"/>
      <c r="S136" s="240"/>
      <c r="T136" s="240"/>
      <c r="U136" s="240"/>
      <c r="V136" s="240"/>
      <c r="W136" s="240"/>
      <c r="X136" s="183"/>
      <c r="Y136" s="183"/>
      <c r="Z136" s="183"/>
      <c r="AB136" s="214">
        <v>2</v>
      </c>
      <c r="AC136" s="208" t="s">
        <v>507</v>
      </c>
      <c r="AD136" s="198">
        <v>0.5</v>
      </c>
      <c r="AE136" s="190">
        <v>43191</v>
      </c>
      <c r="AF136" s="190">
        <v>43373</v>
      </c>
      <c r="AG136" s="194" t="s">
        <v>505</v>
      </c>
      <c r="AI136" s="245"/>
      <c r="AJ136" s="245"/>
    </row>
    <row r="137" spans="2:36" ht="126.75" hidden="1" thickBot="1" x14ac:dyDescent="0.3">
      <c r="B137" s="57" t="s">
        <v>391</v>
      </c>
      <c r="C137" s="58" t="s">
        <v>392</v>
      </c>
      <c r="D137" s="52" t="s">
        <v>52</v>
      </c>
      <c r="E137" s="229" t="s">
        <v>540</v>
      </c>
      <c r="F137" s="53" t="s">
        <v>176</v>
      </c>
      <c r="G137" s="854"/>
      <c r="H137" s="857"/>
      <c r="I137" s="823"/>
      <c r="J137" s="844"/>
      <c r="K137" s="847"/>
      <c r="L137" s="934"/>
      <c r="M137" s="829"/>
      <c r="N137" s="832"/>
      <c r="O137" s="835"/>
      <c r="P137" s="835"/>
      <c r="Q137" s="835"/>
      <c r="R137" s="183"/>
      <c r="S137" s="240"/>
      <c r="T137" s="240"/>
      <c r="U137" s="240"/>
      <c r="V137" s="240"/>
      <c r="W137" s="240"/>
      <c r="X137" s="183"/>
      <c r="Y137" s="183"/>
      <c r="Z137" s="183"/>
      <c r="AB137" s="214">
        <v>3</v>
      </c>
      <c r="AC137" s="212" t="s">
        <v>508</v>
      </c>
      <c r="AD137" s="199">
        <v>0.2</v>
      </c>
      <c r="AE137" s="193">
        <v>43374</v>
      </c>
      <c r="AF137" s="193">
        <v>43404</v>
      </c>
      <c r="AG137" s="194" t="s">
        <v>505</v>
      </c>
      <c r="AI137" s="245"/>
      <c r="AJ137" s="245"/>
    </row>
    <row r="138" spans="2:36" ht="148.5" hidden="1" customHeight="1" thickBot="1" x14ac:dyDescent="0.3">
      <c r="B138" s="57" t="s">
        <v>391</v>
      </c>
      <c r="C138" s="58" t="s">
        <v>392</v>
      </c>
      <c r="D138" s="52" t="s">
        <v>52</v>
      </c>
      <c r="E138" s="229" t="s">
        <v>539</v>
      </c>
      <c r="F138" s="53" t="s">
        <v>176</v>
      </c>
      <c r="G138" s="852">
        <v>10</v>
      </c>
      <c r="H138" s="855" t="s">
        <v>509</v>
      </c>
      <c r="I138" s="821">
        <v>7.6899999999999996E-2</v>
      </c>
      <c r="J138" s="842">
        <v>20</v>
      </c>
      <c r="K138" s="845" t="s">
        <v>91</v>
      </c>
      <c r="L138" s="824" t="s">
        <v>510</v>
      </c>
      <c r="M138" s="827" t="s">
        <v>511</v>
      </c>
      <c r="N138" s="836">
        <v>5</v>
      </c>
      <c r="O138" s="836">
        <v>10</v>
      </c>
      <c r="P138" s="836">
        <v>15</v>
      </c>
      <c r="Q138" s="836">
        <v>20</v>
      </c>
      <c r="R138" s="184"/>
      <c r="S138" s="241"/>
      <c r="T138" s="241"/>
      <c r="U138" s="241"/>
      <c r="V138" s="241"/>
      <c r="W138" s="241"/>
      <c r="X138" s="184"/>
      <c r="Y138" s="184"/>
      <c r="Z138" s="184"/>
      <c r="AB138" s="214">
        <v>1</v>
      </c>
      <c r="AC138" s="207" t="s">
        <v>512</v>
      </c>
      <c r="AD138" s="197">
        <v>0.7</v>
      </c>
      <c r="AE138" s="200">
        <v>43160</v>
      </c>
      <c r="AF138" s="200">
        <v>43434</v>
      </c>
      <c r="AG138" s="194" t="s">
        <v>511</v>
      </c>
      <c r="AI138" s="245"/>
      <c r="AJ138" s="245"/>
    </row>
    <row r="139" spans="2:36" ht="126.75" hidden="1" thickBot="1" x14ac:dyDescent="0.3">
      <c r="B139" s="57" t="s">
        <v>391</v>
      </c>
      <c r="C139" s="58" t="s">
        <v>392</v>
      </c>
      <c r="D139" s="52" t="s">
        <v>52</v>
      </c>
      <c r="E139" s="229" t="s">
        <v>539</v>
      </c>
      <c r="F139" s="53" t="s">
        <v>176</v>
      </c>
      <c r="G139" s="854"/>
      <c r="H139" s="857"/>
      <c r="I139" s="823"/>
      <c r="J139" s="844"/>
      <c r="K139" s="847"/>
      <c r="L139" s="826"/>
      <c r="M139" s="829"/>
      <c r="N139" s="838"/>
      <c r="O139" s="838"/>
      <c r="P139" s="838"/>
      <c r="Q139" s="838"/>
      <c r="R139" s="184"/>
      <c r="S139" s="241"/>
      <c r="T139" s="241"/>
      <c r="U139" s="241"/>
      <c r="V139" s="241"/>
      <c r="W139" s="241"/>
      <c r="X139" s="184"/>
      <c r="Y139" s="184"/>
      <c r="Z139" s="184"/>
      <c r="AB139" s="214">
        <v>2</v>
      </c>
      <c r="AC139" s="209" t="s">
        <v>513</v>
      </c>
      <c r="AD139" s="201">
        <v>0.3</v>
      </c>
      <c r="AE139" s="202">
        <v>43435</v>
      </c>
      <c r="AF139" s="202">
        <v>43444</v>
      </c>
      <c r="AG139" s="194" t="s">
        <v>511</v>
      </c>
      <c r="AI139" s="245"/>
      <c r="AJ139" s="245"/>
    </row>
    <row r="140" spans="2:36" ht="42" hidden="1" customHeight="1" thickBot="1" x14ac:dyDescent="0.3">
      <c r="B140" s="57" t="s">
        <v>391</v>
      </c>
      <c r="C140" s="58" t="s">
        <v>392</v>
      </c>
      <c r="D140" s="52" t="s">
        <v>52</v>
      </c>
      <c r="E140" s="229" t="s">
        <v>539</v>
      </c>
      <c r="F140" s="53" t="s">
        <v>176</v>
      </c>
      <c r="G140" s="852">
        <v>11</v>
      </c>
      <c r="H140" s="855" t="s">
        <v>514</v>
      </c>
      <c r="I140" s="821">
        <v>7.6899999999999996E-2</v>
      </c>
      <c r="J140" s="842">
        <v>98</v>
      </c>
      <c r="K140" s="845" t="s">
        <v>481</v>
      </c>
      <c r="L140" s="824" t="s">
        <v>515</v>
      </c>
      <c r="M140" s="827" t="s">
        <v>505</v>
      </c>
      <c r="N140" s="830">
        <v>0.25</v>
      </c>
      <c r="O140" s="830">
        <v>0.5</v>
      </c>
      <c r="P140" s="830">
        <v>0.75</v>
      </c>
      <c r="Q140" s="830">
        <v>0.98</v>
      </c>
      <c r="R140" s="185"/>
      <c r="S140" s="240"/>
      <c r="T140" s="240"/>
      <c r="U140" s="240"/>
      <c r="V140" s="240"/>
      <c r="W140" s="240"/>
      <c r="X140" s="185"/>
      <c r="Y140" s="185"/>
      <c r="Z140" s="185"/>
      <c r="AB140" s="214">
        <v>1</v>
      </c>
      <c r="AC140" s="207" t="s">
        <v>516</v>
      </c>
      <c r="AD140" s="197">
        <v>0.4</v>
      </c>
      <c r="AE140" s="200">
        <v>43132</v>
      </c>
      <c r="AF140" s="200">
        <v>43454</v>
      </c>
      <c r="AG140" s="203" t="s">
        <v>505</v>
      </c>
      <c r="AI140" s="245"/>
      <c r="AJ140" s="245"/>
    </row>
    <row r="141" spans="2:36" ht="42" hidden="1" customHeight="1" thickBot="1" x14ac:dyDescent="0.3">
      <c r="B141" s="57" t="s">
        <v>391</v>
      </c>
      <c r="C141" s="58" t="s">
        <v>392</v>
      </c>
      <c r="D141" s="52" t="s">
        <v>52</v>
      </c>
      <c r="E141" s="229" t="s">
        <v>539</v>
      </c>
      <c r="F141" s="53" t="s">
        <v>176</v>
      </c>
      <c r="G141" s="853"/>
      <c r="H141" s="856"/>
      <c r="I141" s="822"/>
      <c r="J141" s="843"/>
      <c r="K141" s="846"/>
      <c r="L141" s="825"/>
      <c r="M141" s="828"/>
      <c r="N141" s="831"/>
      <c r="O141" s="831"/>
      <c r="P141" s="831"/>
      <c r="Q141" s="831"/>
      <c r="R141" s="185"/>
      <c r="S141" s="240"/>
      <c r="T141" s="240"/>
      <c r="U141" s="240"/>
      <c r="V141" s="240"/>
      <c r="W141" s="240"/>
      <c r="X141" s="185"/>
      <c r="Y141" s="185"/>
      <c r="Z141" s="185"/>
      <c r="AB141" s="214">
        <v>2</v>
      </c>
      <c r="AC141" s="208" t="s">
        <v>517</v>
      </c>
      <c r="AD141" s="198">
        <v>0.48</v>
      </c>
      <c r="AE141" s="204">
        <v>43132</v>
      </c>
      <c r="AF141" s="204">
        <v>43454</v>
      </c>
      <c r="AG141" s="203" t="s">
        <v>505</v>
      </c>
      <c r="AI141" s="245"/>
      <c r="AJ141" s="245"/>
    </row>
    <row r="142" spans="2:36" ht="42.75" hidden="1" customHeight="1" thickBot="1" x14ac:dyDescent="0.3">
      <c r="B142" s="57" t="s">
        <v>391</v>
      </c>
      <c r="C142" s="58" t="s">
        <v>392</v>
      </c>
      <c r="D142" s="52" t="s">
        <v>52</v>
      </c>
      <c r="E142" s="229" t="s">
        <v>539</v>
      </c>
      <c r="F142" s="53" t="s">
        <v>176</v>
      </c>
      <c r="G142" s="853"/>
      <c r="H142" s="857"/>
      <c r="I142" s="823"/>
      <c r="J142" s="844"/>
      <c r="K142" s="847"/>
      <c r="L142" s="826"/>
      <c r="M142" s="829"/>
      <c r="N142" s="832"/>
      <c r="O142" s="832"/>
      <c r="P142" s="832"/>
      <c r="Q142" s="832"/>
      <c r="R142" s="185"/>
      <c r="S142" s="240"/>
      <c r="T142" s="240"/>
      <c r="U142" s="240"/>
      <c r="V142" s="240"/>
      <c r="W142" s="240"/>
      <c r="X142" s="185"/>
      <c r="Y142" s="185"/>
      <c r="Z142" s="185"/>
      <c r="AB142" s="214">
        <v>3</v>
      </c>
      <c r="AC142" s="209" t="s">
        <v>518</v>
      </c>
      <c r="AD142" s="201">
        <v>0.1</v>
      </c>
      <c r="AE142" s="202">
        <v>43132</v>
      </c>
      <c r="AF142" s="202">
        <v>43454</v>
      </c>
      <c r="AG142" s="203" t="s">
        <v>505</v>
      </c>
      <c r="AI142" s="245"/>
      <c r="AJ142" s="245"/>
    </row>
    <row r="143" spans="2:36" ht="36.75" hidden="1" customHeight="1" thickBot="1" x14ac:dyDescent="0.3">
      <c r="B143" s="57" t="s">
        <v>391</v>
      </c>
      <c r="C143" s="58" t="s">
        <v>392</v>
      </c>
      <c r="D143" s="52" t="s">
        <v>52</v>
      </c>
      <c r="E143" s="229" t="s">
        <v>539</v>
      </c>
      <c r="F143" s="53" t="s">
        <v>176</v>
      </c>
      <c r="G143" s="852">
        <v>12</v>
      </c>
      <c r="H143" s="855" t="s">
        <v>519</v>
      </c>
      <c r="I143" s="821">
        <v>7.6899999999999996E-2</v>
      </c>
      <c r="J143" s="842">
        <v>26</v>
      </c>
      <c r="K143" s="845" t="s">
        <v>91</v>
      </c>
      <c r="L143" s="939" t="s">
        <v>520</v>
      </c>
      <c r="M143" s="827" t="s">
        <v>505</v>
      </c>
      <c r="N143" s="836">
        <v>0</v>
      </c>
      <c r="O143" s="836">
        <v>13</v>
      </c>
      <c r="P143" s="836">
        <v>0</v>
      </c>
      <c r="Q143" s="836">
        <v>26</v>
      </c>
      <c r="R143" s="184"/>
      <c r="S143" s="241"/>
      <c r="T143" s="241"/>
      <c r="U143" s="241"/>
      <c r="V143" s="241"/>
      <c r="W143" s="241"/>
      <c r="X143" s="184"/>
      <c r="Y143" s="184"/>
      <c r="Z143" s="184"/>
      <c r="AB143" s="214">
        <v>1</v>
      </c>
      <c r="AC143" s="207" t="s">
        <v>521</v>
      </c>
      <c r="AD143" s="197">
        <v>0.1</v>
      </c>
      <c r="AE143" s="200">
        <v>43246</v>
      </c>
      <c r="AF143" s="200">
        <v>43258</v>
      </c>
      <c r="AG143" s="194" t="s">
        <v>505</v>
      </c>
      <c r="AI143" s="245"/>
      <c r="AJ143" s="245"/>
    </row>
    <row r="144" spans="2:36" ht="36.75" hidden="1" customHeight="1" thickBot="1" x14ac:dyDescent="0.3">
      <c r="B144" s="57" t="s">
        <v>391</v>
      </c>
      <c r="C144" s="58" t="s">
        <v>392</v>
      </c>
      <c r="D144" s="52" t="s">
        <v>52</v>
      </c>
      <c r="E144" s="229" t="s">
        <v>539</v>
      </c>
      <c r="F144" s="53" t="s">
        <v>176</v>
      </c>
      <c r="G144" s="853"/>
      <c r="H144" s="856"/>
      <c r="I144" s="822"/>
      <c r="J144" s="843"/>
      <c r="K144" s="846"/>
      <c r="L144" s="940"/>
      <c r="M144" s="828"/>
      <c r="N144" s="837"/>
      <c r="O144" s="837"/>
      <c r="P144" s="837"/>
      <c r="Q144" s="837"/>
      <c r="R144" s="184"/>
      <c r="S144" s="241"/>
      <c r="T144" s="241"/>
      <c r="U144" s="241"/>
      <c r="V144" s="241"/>
      <c r="W144" s="241"/>
      <c r="X144" s="184"/>
      <c r="Y144" s="184"/>
      <c r="Z144" s="184"/>
      <c r="AB144" s="214">
        <v>2</v>
      </c>
      <c r="AC144" s="208" t="s">
        <v>485</v>
      </c>
      <c r="AD144" s="198">
        <v>0.3</v>
      </c>
      <c r="AE144" s="204">
        <v>43269</v>
      </c>
      <c r="AF144" s="204">
        <v>43280</v>
      </c>
      <c r="AG144" s="194" t="s">
        <v>505</v>
      </c>
      <c r="AI144" s="245"/>
      <c r="AJ144" s="245"/>
    </row>
    <row r="145" spans="2:36" ht="36.75" hidden="1" customHeight="1" thickBot="1" x14ac:dyDescent="0.3">
      <c r="B145" s="57" t="s">
        <v>391</v>
      </c>
      <c r="C145" s="58" t="s">
        <v>392</v>
      </c>
      <c r="D145" s="52" t="s">
        <v>52</v>
      </c>
      <c r="E145" s="229" t="s">
        <v>539</v>
      </c>
      <c r="F145" s="53" t="s">
        <v>176</v>
      </c>
      <c r="G145" s="853"/>
      <c r="H145" s="856"/>
      <c r="I145" s="822"/>
      <c r="J145" s="843"/>
      <c r="K145" s="846"/>
      <c r="L145" s="940"/>
      <c r="M145" s="828"/>
      <c r="N145" s="837"/>
      <c r="O145" s="837"/>
      <c r="P145" s="837"/>
      <c r="Q145" s="837"/>
      <c r="R145" s="184"/>
      <c r="S145" s="241"/>
      <c r="T145" s="241"/>
      <c r="U145" s="241"/>
      <c r="V145" s="241"/>
      <c r="W145" s="241"/>
      <c r="X145" s="184"/>
      <c r="Y145" s="184"/>
      <c r="Z145" s="184"/>
      <c r="AB145" s="214">
        <v>3</v>
      </c>
      <c r="AC145" s="212" t="s">
        <v>522</v>
      </c>
      <c r="AD145" s="199">
        <v>0.1</v>
      </c>
      <c r="AE145" s="205">
        <v>43281</v>
      </c>
      <c r="AF145" s="205">
        <v>43296</v>
      </c>
      <c r="AG145" s="194" t="s">
        <v>505</v>
      </c>
      <c r="AI145" s="245"/>
      <c r="AJ145" s="245"/>
    </row>
    <row r="146" spans="2:36" ht="21" hidden="1" customHeight="1" thickBot="1" x14ac:dyDescent="0.3">
      <c r="B146" s="57" t="s">
        <v>391</v>
      </c>
      <c r="C146" s="58" t="s">
        <v>392</v>
      </c>
      <c r="D146" s="52" t="s">
        <v>52</v>
      </c>
      <c r="E146" s="229" t="s">
        <v>539</v>
      </c>
      <c r="F146" s="53" t="s">
        <v>176</v>
      </c>
      <c r="G146" s="853"/>
      <c r="H146" s="856"/>
      <c r="I146" s="822"/>
      <c r="J146" s="843"/>
      <c r="K146" s="846"/>
      <c r="L146" s="940"/>
      <c r="M146" s="828"/>
      <c r="N146" s="837"/>
      <c r="O146" s="837"/>
      <c r="P146" s="837"/>
      <c r="Q146" s="837"/>
      <c r="R146" s="184"/>
      <c r="S146" s="241"/>
      <c r="T146" s="241"/>
      <c r="U146" s="241"/>
      <c r="V146" s="241"/>
      <c r="W146" s="241"/>
      <c r="X146" s="184"/>
      <c r="Y146" s="184"/>
      <c r="Z146" s="184"/>
      <c r="AB146" s="214">
        <v>4</v>
      </c>
      <c r="AC146" s="207" t="s">
        <v>521</v>
      </c>
      <c r="AD146" s="197">
        <v>0.1</v>
      </c>
      <c r="AE146" s="206">
        <v>43414</v>
      </c>
      <c r="AF146" s="206">
        <v>43421</v>
      </c>
      <c r="AG146" s="194" t="s">
        <v>505</v>
      </c>
      <c r="AI146" s="245"/>
      <c r="AJ146" s="245"/>
    </row>
    <row r="147" spans="2:36" ht="21" hidden="1" customHeight="1" thickBot="1" x14ac:dyDescent="0.3">
      <c r="B147" s="57" t="s">
        <v>391</v>
      </c>
      <c r="C147" s="58" t="s">
        <v>392</v>
      </c>
      <c r="D147" s="52" t="s">
        <v>52</v>
      </c>
      <c r="E147" s="229" t="s">
        <v>539</v>
      </c>
      <c r="F147" s="53" t="s">
        <v>176</v>
      </c>
      <c r="G147" s="853"/>
      <c r="H147" s="856"/>
      <c r="I147" s="822"/>
      <c r="J147" s="843"/>
      <c r="K147" s="846"/>
      <c r="L147" s="940"/>
      <c r="M147" s="828"/>
      <c r="N147" s="837"/>
      <c r="O147" s="837"/>
      <c r="P147" s="837"/>
      <c r="Q147" s="837"/>
      <c r="R147" s="184"/>
      <c r="S147" s="241"/>
      <c r="T147" s="241"/>
      <c r="U147" s="241"/>
      <c r="V147" s="241"/>
      <c r="W147" s="241"/>
      <c r="X147" s="184"/>
      <c r="Y147" s="184"/>
      <c r="Z147" s="184"/>
      <c r="AB147" s="214">
        <v>5</v>
      </c>
      <c r="AC147" s="208" t="s">
        <v>485</v>
      </c>
      <c r="AD147" s="198">
        <v>0.3</v>
      </c>
      <c r="AE147" s="204">
        <v>43430</v>
      </c>
      <c r="AF147" s="204">
        <v>43441</v>
      </c>
      <c r="AG147" s="194" t="s">
        <v>505</v>
      </c>
      <c r="AI147" s="245"/>
      <c r="AJ147" s="245"/>
    </row>
    <row r="148" spans="2:36" ht="44.25" hidden="1" customHeight="1" thickBot="1" x14ac:dyDescent="0.3">
      <c r="B148" s="57" t="s">
        <v>391</v>
      </c>
      <c r="C148" s="58" t="s">
        <v>392</v>
      </c>
      <c r="D148" s="52" t="s">
        <v>52</v>
      </c>
      <c r="E148" s="229" t="s">
        <v>539</v>
      </c>
      <c r="F148" s="53" t="s">
        <v>176</v>
      </c>
      <c r="G148" s="854"/>
      <c r="H148" s="857"/>
      <c r="I148" s="823"/>
      <c r="J148" s="844"/>
      <c r="K148" s="847"/>
      <c r="L148" s="941"/>
      <c r="M148" s="829"/>
      <c r="N148" s="838"/>
      <c r="O148" s="838"/>
      <c r="P148" s="838"/>
      <c r="Q148" s="838"/>
      <c r="R148" s="184"/>
      <c r="S148" s="241"/>
      <c r="T148" s="241"/>
      <c r="U148" s="241"/>
      <c r="V148" s="241"/>
      <c r="W148" s="241"/>
      <c r="X148" s="184"/>
      <c r="Y148" s="184"/>
      <c r="Z148" s="184"/>
      <c r="AB148" s="214">
        <v>6</v>
      </c>
      <c r="AC148" s="212" t="s">
        <v>522</v>
      </c>
      <c r="AD148" s="199">
        <v>0.1</v>
      </c>
      <c r="AE148" s="205">
        <v>43442</v>
      </c>
      <c r="AF148" s="205">
        <v>43449</v>
      </c>
      <c r="AG148" s="194" t="s">
        <v>505</v>
      </c>
      <c r="AI148" s="245"/>
      <c r="AJ148" s="245"/>
    </row>
    <row r="149" spans="2:36" ht="158.25" hidden="1" customHeight="1" thickBot="1" x14ac:dyDescent="0.3">
      <c r="B149" s="57" t="s">
        <v>388</v>
      </c>
      <c r="C149" s="58" t="s">
        <v>390</v>
      </c>
      <c r="D149" s="52" t="s">
        <v>23</v>
      </c>
      <c r="E149" s="229" t="s">
        <v>541</v>
      </c>
      <c r="F149" s="53" t="s">
        <v>183</v>
      </c>
      <c r="G149" s="701">
        <v>1</v>
      </c>
      <c r="H149" s="816" t="s">
        <v>349</v>
      </c>
      <c r="I149" s="671">
        <v>0.5</v>
      </c>
      <c r="J149" s="684">
        <v>100</v>
      </c>
      <c r="K149" s="671" t="s">
        <v>184</v>
      </c>
      <c r="L149" s="813" t="s">
        <v>350</v>
      </c>
      <c r="M149" s="699" t="s">
        <v>351</v>
      </c>
      <c r="N149" s="761">
        <v>30</v>
      </c>
      <c r="O149" s="761">
        <v>60</v>
      </c>
      <c r="P149" s="761">
        <v>90</v>
      </c>
      <c r="Q149" s="762">
        <v>100</v>
      </c>
      <c r="R149" s="231"/>
      <c r="S149" s="236"/>
      <c r="T149" s="236"/>
      <c r="U149" s="236"/>
      <c r="V149" s="236"/>
      <c r="W149" s="236"/>
      <c r="X149" s="168"/>
      <c r="Y149" s="61"/>
      <c r="Z149" s="61"/>
      <c r="AA149" s="61"/>
      <c r="AB149" s="12">
        <v>1</v>
      </c>
      <c r="AC149" s="25" t="s">
        <v>352</v>
      </c>
      <c r="AD149" s="14">
        <v>0.3</v>
      </c>
      <c r="AE149" s="26">
        <v>43131</v>
      </c>
      <c r="AF149" s="22">
        <v>43220</v>
      </c>
      <c r="AG149" s="15" t="s">
        <v>351</v>
      </c>
      <c r="AI149" s="245"/>
      <c r="AJ149" s="245"/>
    </row>
    <row r="150" spans="2:36" ht="75.75" hidden="1" thickBot="1" x14ac:dyDescent="0.3">
      <c r="B150" s="57" t="s">
        <v>388</v>
      </c>
      <c r="C150" s="58" t="s">
        <v>390</v>
      </c>
      <c r="D150" s="52" t="s">
        <v>23</v>
      </c>
      <c r="E150" s="229" t="s">
        <v>541</v>
      </c>
      <c r="F150" s="53" t="s">
        <v>183</v>
      </c>
      <c r="G150" s="702"/>
      <c r="H150" s="817"/>
      <c r="I150" s="687"/>
      <c r="J150" s="686"/>
      <c r="K150" s="687"/>
      <c r="L150" s="814"/>
      <c r="M150" s="700"/>
      <c r="N150" s="678"/>
      <c r="O150" s="678"/>
      <c r="P150" s="678"/>
      <c r="Q150" s="679"/>
      <c r="R150" s="231"/>
      <c r="S150" s="236"/>
      <c r="T150" s="236"/>
      <c r="U150" s="236"/>
      <c r="V150" s="236"/>
      <c r="W150" s="236"/>
      <c r="X150" s="168"/>
      <c r="Y150" s="61"/>
      <c r="Z150" s="61"/>
      <c r="AA150" s="61"/>
      <c r="AB150" s="12">
        <v>2</v>
      </c>
      <c r="AC150" s="226" t="s">
        <v>353</v>
      </c>
      <c r="AD150" s="14">
        <v>0.3</v>
      </c>
      <c r="AE150" s="22">
        <v>43222</v>
      </c>
      <c r="AF150" s="22">
        <v>43314</v>
      </c>
      <c r="AG150" s="15" t="s">
        <v>351</v>
      </c>
      <c r="AI150" s="245"/>
      <c r="AJ150" s="245"/>
    </row>
    <row r="151" spans="2:36" ht="63.75" hidden="1" thickBot="1" x14ac:dyDescent="0.3">
      <c r="B151" s="57" t="s">
        <v>388</v>
      </c>
      <c r="C151" s="58" t="s">
        <v>390</v>
      </c>
      <c r="D151" s="52" t="s">
        <v>23</v>
      </c>
      <c r="E151" s="229" t="s">
        <v>541</v>
      </c>
      <c r="F151" s="53" t="s">
        <v>183</v>
      </c>
      <c r="G151" s="702"/>
      <c r="H151" s="817"/>
      <c r="I151" s="687"/>
      <c r="J151" s="686"/>
      <c r="K151" s="687"/>
      <c r="L151" s="814"/>
      <c r="M151" s="700"/>
      <c r="N151" s="678"/>
      <c r="O151" s="678"/>
      <c r="P151" s="678"/>
      <c r="Q151" s="679"/>
      <c r="R151" s="231"/>
      <c r="S151" s="236"/>
      <c r="T151" s="236"/>
      <c r="U151" s="236"/>
      <c r="V151" s="236"/>
      <c r="W151" s="236"/>
      <c r="X151" s="168"/>
      <c r="Y151" s="61"/>
      <c r="Z151" s="61"/>
      <c r="AA151" s="61"/>
      <c r="AB151" s="12">
        <v>3</v>
      </c>
      <c r="AC151" s="27" t="s">
        <v>354</v>
      </c>
      <c r="AD151" s="14">
        <v>0.3</v>
      </c>
      <c r="AE151" s="22">
        <v>43315</v>
      </c>
      <c r="AF151" s="22">
        <v>43403</v>
      </c>
      <c r="AG151" s="15" t="s">
        <v>351</v>
      </c>
      <c r="AI151" s="245"/>
      <c r="AJ151" s="245"/>
    </row>
    <row r="152" spans="2:36" ht="90.75" hidden="1" thickBot="1" x14ac:dyDescent="0.3">
      <c r="B152" s="57" t="s">
        <v>388</v>
      </c>
      <c r="C152" s="58" t="s">
        <v>390</v>
      </c>
      <c r="D152" s="52" t="s">
        <v>23</v>
      </c>
      <c r="E152" s="229" t="s">
        <v>541</v>
      </c>
      <c r="F152" s="53" t="s">
        <v>183</v>
      </c>
      <c r="G152" s="703"/>
      <c r="H152" s="818"/>
      <c r="I152" s="672"/>
      <c r="J152" s="685"/>
      <c r="K152" s="672"/>
      <c r="L152" s="815"/>
      <c r="M152" s="707"/>
      <c r="N152" s="729"/>
      <c r="O152" s="729"/>
      <c r="P152" s="729"/>
      <c r="Q152" s="730"/>
      <c r="R152" s="231"/>
      <c r="S152" s="236"/>
      <c r="T152" s="236"/>
      <c r="U152" s="236"/>
      <c r="V152" s="236"/>
      <c r="W152" s="236"/>
      <c r="X152" s="169"/>
      <c r="Y152" s="62"/>
      <c r="Z152" s="62"/>
      <c r="AA152" s="62"/>
      <c r="AB152" s="12">
        <v>4</v>
      </c>
      <c r="AC152" s="25" t="s">
        <v>355</v>
      </c>
      <c r="AD152" s="14">
        <v>0.1</v>
      </c>
      <c r="AE152" s="22">
        <v>43405</v>
      </c>
      <c r="AF152" s="22">
        <v>43464</v>
      </c>
      <c r="AG152" s="15" t="s">
        <v>351</v>
      </c>
      <c r="AI152" s="245"/>
      <c r="AJ152" s="245"/>
    </row>
    <row r="153" spans="2:36" ht="79.5" hidden="1" customHeight="1" thickBot="1" x14ac:dyDescent="0.3">
      <c r="B153" s="57" t="s">
        <v>388</v>
      </c>
      <c r="C153" s="58" t="s">
        <v>389</v>
      </c>
      <c r="D153" s="52" t="s">
        <v>23</v>
      </c>
      <c r="E153" s="229" t="s">
        <v>541</v>
      </c>
      <c r="F153" s="53" t="s">
        <v>183</v>
      </c>
      <c r="G153" s="701">
        <v>2</v>
      </c>
      <c r="H153" s="704" t="s">
        <v>356</v>
      </c>
      <c r="I153" s="671">
        <v>0.5</v>
      </c>
      <c r="J153" s="684">
        <v>100</v>
      </c>
      <c r="K153" s="671" t="s">
        <v>184</v>
      </c>
      <c r="L153" s="682" t="s">
        <v>357</v>
      </c>
      <c r="M153" s="699" t="s">
        <v>351</v>
      </c>
      <c r="N153" s="711">
        <v>0.25</v>
      </c>
      <c r="O153" s="711">
        <v>0.5</v>
      </c>
      <c r="P153" s="711">
        <v>0.75</v>
      </c>
      <c r="Q153" s="713">
        <v>1</v>
      </c>
      <c r="R153" s="231"/>
      <c r="S153" s="236"/>
      <c r="T153" s="236"/>
      <c r="U153" s="236"/>
      <c r="V153" s="236"/>
      <c r="W153" s="236"/>
      <c r="X153" s="168"/>
      <c r="Y153" s="61"/>
      <c r="Z153" s="61"/>
      <c r="AA153" s="61"/>
      <c r="AB153" s="12">
        <v>1</v>
      </c>
      <c r="AC153" s="13" t="s">
        <v>185</v>
      </c>
      <c r="AD153" s="14">
        <v>0.25</v>
      </c>
      <c r="AE153" s="26">
        <v>43131</v>
      </c>
      <c r="AF153" s="22">
        <v>43220</v>
      </c>
      <c r="AG153" s="15" t="s">
        <v>351</v>
      </c>
      <c r="AI153" s="245"/>
      <c r="AJ153" s="245"/>
    </row>
    <row r="154" spans="2:36" ht="63.75" hidden="1" thickBot="1" x14ac:dyDescent="0.3">
      <c r="B154" s="57" t="s">
        <v>388</v>
      </c>
      <c r="C154" s="58" t="s">
        <v>389</v>
      </c>
      <c r="D154" s="52" t="s">
        <v>23</v>
      </c>
      <c r="E154" s="229" t="s">
        <v>541</v>
      </c>
      <c r="F154" s="53" t="s">
        <v>183</v>
      </c>
      <c r="G154" s="702"/>
      <c r="H154" s="705"/>
      <c r="I154" s="687"/>
      <c r="J154" s="686"/>
      <c r="K154" s="687"/>
      <c r="L154" s="698"/>
      <c r="M154" s="700"/>
      <c r="N154" s="678"/>
      <c r="O154" s="678"/>
      <c r="P154" s="678"/>
      <c r="Q154" s="679"/>
      <c r="R154" s="231"/>
      <c r="S154" s="236"/>
      <c r="T154" s="236"/>
      <c r="U154" s="236"/>
      <c r="V154" s="236"/>
      <c r="W154" s="236"/>
      <c r="X154" s="168"/>
      <c r="Y154" s="61"/>
      <c r="Z154" s="61"/>
      <c r="AA154" s="61"/>
      <c r="AB154" s="12">
        <v>2</v>
      </c>
      <c r="AC154" s="13" t="s">
        <v>358</v>
      </c>
      <c r="AD154" s="14">
        <v>0.25</v>
      </c>
      <c r="AE154" s="22">
        <v>43222</v>
      </c>
      <c r="AF154" s="22">
        <v>43314</v>
      </c>
      <c r="AG154" s="15" t="s">
        <v>351</v>
      </c>
      <c r="AI154" s="245"/>
      <c r="AJ154" s="245"/>
    </row>
    <row r="155" spans="2:36" ht="63.75" hidden="1" thickBot="1" x14ac:dyDescent="0.3">
      <c r="B155" s="57" t="s">
        <v>388</v>
      </c>
      <c r="C155" s="58" t="s">
        <v>389</v>
      </c>
      <c r="D155" s="52" t="s">
        <v>23</v>
      </c>
      <c r="E155" s="229" t="s">
        <v>541</v>
      </c>
      <c r="F155" s="53" t="s">
        <v>183</v>
      </c>
      <c r="G155" s="702"/>
      <c r="H155" s="705"/>
      <c r="I155" s="687"/>
      <c r="J155" s="686"/>
      <c r="K155" s="687"/>
      <c r="L155" s="698"/>
      <c r="M155" s="700"/>
      <c r="N155" s="678"/>
      <c r="O155" s="678"/>
      <c r="P155" s="678"/>
      <c r="Q155" s="679"/>
      <c r="R155" s="231"/>
      <c r="S155" s="236"/>
      <c r="T155" s="236"/>
      <c r="U155" s="236"/>
      <c r="V155" s="236"/>
      <c r="W155" s="236"/>
      <c r="X155" s="168"/>
      <c r="Y155" s="61"/>
      <c r="Z155" s="61"/>
      <c r="AA155" s="61"/>
      <c r="AB155" s="12">
        <v>3</v>
      </c>
      <c r="AC155" s="13" t="s">
        <v>359</v>
      </c>
      <c r="AD155" s="14">
        <v>0.25</v>
      </c>
      <c r="AE155" s="22">
        <v>43315</v>
      </c>
      <c r="AF155" s="22">
        <v>43403</v>
      </c>
      <c r="AG155" s="15" t="s">
        <v>351</v>
      </c>
      <c r="AI155" s="245"/>
      <c r="AJ155" s="245"/>
    </row>
    <row r="156" spans="2:36" ht="63.75" hidden="1" thickBot="1" x14ac:dyDescent="0.3">
      <c r="B156" s="57" t="s">
        <v>388</v>
      </c>
      <c r="C156" s="58" t="s">
        <v>389</v>
      </c>
      <c r="D156" s="52" t="s">
        <v>23</v>
      </c>
      <c r="E156" s="229" t="s">
        <v>541</v>
      </c>
      <c r="F156" s="53" t="s">
        <v>183</v>
      </c>
      <c r="G156" s="703"/>
      <c r="H156" s="810"/>
      <c r="I156" s="811"/>
      <c r="J156" s="812"/>
      <c r="K156" s="811"/>
      <c r="L156" s="819"/>
      <c r="M156" s="820"/>
      <c r="N156" s="729"/>
      <c r="O156" s="729"/>
      <c r="P156" s="729"/>
      <c r="Q156" s="730"/>
      <c r="R156" s="231"/>
      <c r="S156" s="236"/>
      <c r="T156" s="236"/>
      <c r="U156" s="236"/>
      <c r="V156" s="236"/>
      <c r="W156" s="236"/>
      <c r="X156" s="169"/>
      <c r="Y156" s="62"/>
      <c r="Z156" s="62"/>
      <c r="AA156" s="62"/>
      <c r="AB156" s="12">
        <v>4</v>
      </c>
      <c r="AC156" s="13" t="s">
        <v>360</v>
      </c>
      <c r="AD156" s="14">
        <v>0.25</v>
      </c>
      <c r="AE156" s="22">
        <v>43405</v>
      </c>
      <c r="AF156" s="22">
        <v>43462</v>
      </c>
      <c r="AG156" s="15" t="s">
        <v>351</v>
      </c>
      <c r="AI156" s="245"/>
      <c r="AJ156" s="245"/>
    </row>
    <row r="157" spans="2:36" ht="79.5" customHeight="1" thickBot="1" x14ac:dyDescent="0.3">
      <c r="B157" s="57" t="s">
        <v>388</v>
      </c>
      <c r="C157" s="58" t="s">
        <v>389</v>
      </c>
      <c r="D157" s="52" t="s">
        <v>23</v>
      </c>
      <c r="E157" s="229" t="s">
        <v>542</v>
      </c>
      <c r="F157" s="53" t="s">
        <v>186</v>
      </c>
      <c r="G157" s="789">
        <v>1</v>
      </c>
      <c r="H157" s="809" t="s">
        <v>361</v>
      </c>
      <c r="I157" s="756">
        <v>5.8799999999999998E-2</v>
      </c>
      <c r="J157" s="750">
        <v>100</v>
      </c>
      <c r="K157" s="751" t="s">
        <v>184</v>
      </c>
      <c r="L157" s="808" t="s">
        <v>187</v>
      </c>
      <c r="M157" s="28" t="s">
        <v>188</v>
      </c>
      <c r="N157" s="711">
        <v>0.3</v>
      </c>
      <c r="O157" s="711">
        <v>1</v>
      </c>
      <c r="P157" s="761"/>
      <c r="Q157" s="762"/>
      <c r="R157" s="231"/>
      <c r="S157" s="236"/>
      <c r="T157" s="236"/>
      <c r="U157" s="236"/>
      <c r="V157" s="236"/>
      <c r="W157" s="236"/>
      <c r="X157" s="172"/>
      <c r="Y157" s="60"/>
      <c r="Z157" s="60"/>
      <c r="AA157" s="60"/>
      <c r="AB157" s="29">
        <v>1</v>
      </c>
      <c r="AC157" s="25" t="s">
        <v>362</v>
      </c>
      <c r="AD157" s="14">
        <v>0.5</v>
      </c>
      <c r="AE157" s="30">
        <v>43115</v>
      </c>
      <c r="AF157" s="30">
        <v>43205</v>
      </c>
      <c r="AG157" s="31" t="s">
        <v>189</v>
      </c>
      <c r="AI157" s="245"/>
      <c r="AJ157" s="245"/>
    </row>
    <row r="158" spans="2:36" ht="79.5" thickBot="1" x14ac:dyDescent="0.3">
      <c r="B158" s="57" t="s">
        <v>388</v>
      </c>
      <c r="C158" s="58" t="s">
        <v>389</v>
      </c>
      <c r="D158" s="52" t="s">
        <v>23</v>
      </c>
      <c r="E158" s="229" t="s">
        <v>542</v>
      </c>
      <c r="F158" s="53" t="s">
        <v>186</v>
      </c>
      <c r="G158" s="791"/>
      <c r="H158" s="804"/>
      <c r="I158" s="735"/>
      <c r="J158" s="738"/>
      <c r="K158" s="725"/>
      <c r="L158" s="801"/>
      <c r="M158" s="32" t="s">
        <v>188</v>
      </c>
      <c r="N158" s="678"/>
      <c r="O158" s="678"/>
      <c r="P158" s="678"/>
      <c r="Q158" s="679"/>
      <c r="R158" s="231"/>
      <c r="S158" s="236"/>
      <c r="T158" s="236"/>
      <c r="U158" s="236"/>
      <c r="V158" s="236"/>
      <c r="W158" s="236"/>
      <c r="X158" s="168"/>
      <c r="Y158" s="61"/>
      <c r="Z158" s="61"/>
      <c r="AA158" s="61"/>
      <c r="AB158" s="29">
        <v>2</v>
      </c>
      <c r="AC158" s="25" t="s">
        <v>190</v>
      </c>
      <c r="AD158" s="14">
        <v>0.5</v>
      </c>
      <c r="AE158" s="30">
        <v>43206</v>
      </c>
      <c r="AF158" s="30">
        <v>43266</v>
      </c>
      <c r="AG158" s="31" t="s">
        <v>189</v>
      </c>
      <c r="AI158" s="245"/>
      <c r="AJ158" s="245"/>
    </row>
    <row r="159" spans="2:36" ht="79.5" customHeight="1" thickBot="1" x14ac:dyDescent="0.3">
      <c r="B159" s="57" t="s">
        <v>388</v>
      </c>
      <c r="C159" s="58" t="s">
        <v>389</v>
      </c>
      <c r="D159" s="52" t="s">
        <v>23</v>
      </c>
      <c r="E159" s="229" t="s">
        <v>542</v>
      </c>
      <c r="F159" s="53" t="s">
        <v>186</v>
      </c>
      <c r="G159" s="789">
        <v>2</v>
      </c>
      <c r="H159" s="806" t="s">
        <v>191</v>
      </c>
      <c r="I159" s="734">
        <v>5.8799999999999998E-2</v>
      </c>
      <c r="J159" s="673">
        <v>1</v>
      </c>
      <c r="K159" s="723" t="s">
        <v>184</v>
      </c>
      <c r="L159" s="757" t="s">
        <v>192</v>
      </c>
      <c r="M159" s="33" t="s">
        <v>193</v>
      </c>
      <c r="N159" s="691">
        <v>0.1</v>
      </c>
      <c r="O159" s="691">
        <v>0.35</v>
      </c>
      <c r="P159" s="691">
        <v>0.7</v>
      </c>
      <c r="Q159" s="693">
        <v>1</v>
      </c>
      <c r="R159" s="232"/>
      <c r="S159" s="238"/>
      <c r="T159" s="238"/>
      <c r="U159" s="238"/>
      <c r="V159" s="238"/>
      <c r="W159" s="238"/>
      <c r="X159" s="173"/>
      <c r="Y159" s="65"/>
      <c r="Z159" s="65"/>
      <c r="AA159" s="65"/>
      <c r="AB159" s="29">
        <v>1</v>
      </c>
      <c r="AC159" s="25" t="s">
        <v>194</v>
      </c>
      <c r="AD159" s="14">
        <v>0.5</v>
      </c>
      <c r="AE159" s="30">
        <v>43132</v>
      </c>
      <c r="AF159" s="30">
        <v>43311</v>
      </c>
      <c r="AG159" s="34" t="s">
        <v>193</v>
      </c>
      <c r="AI159" s="245"/>
      <c r="AJ159" s="245"/>
    </row>
    <row r="160" spans="2:36" ht="79.5" thickBot="1" x14ac:dyDescent="0.3">
      <c r="B160" s="57" t="s">
        <v>388</v>
      </c>
      <c r="C160" s="58" t="s">
        <v>389</v>
      </c>
      <c r="D160" s="52" t="s">
        <v>23</v>
      </c>
      <c r="E160" s="229" t="s">
        <v>542</v>
      </c>
      <c r="F160" s="53" t="s">
        <v>186</v>
      </c>
      <c r="G160" s="791"/>
      <c r="H160" s="807"/>
      <c r="I160" s="736"/>
      <c r="J160" s="674"/>
      <c r="K160" s="725"/>
      <c r="L160" s="758"/>
      <c r="M160" s="33" t="s">
        <v>193</v>
      </c>
      <c r="N160" s="777"/>
      <c r="O160" s="777"/>
      <c r="P160" s="777"/>
      <c r="Q160" s="768"/>
      <c r="R160" s="232"/>
      <c r="S160" s="238"/>
      <c r="T160" s="238"/>
      <c r="U160" s="238"/>
      <c r="V160" s="238"/>
      <c r="W160" s="238"/>
      <c r="X160" s="174"/>
      <c r="Y160" s="66"/>
      <c r="Z160" s="66"/>
      <c r="AA160" s="66"/>
      <c r="AB160" s="29">
        <v>2</v>
      </c>
      <c r="AC160" s="25" t="s">
        <v>195</v>
      </c>
      <c r="AD160" s="14">
        <v>0.5</v>
      </c>
      <c r="AE160" s="30">
        <v>43132</v>
      </c>
      <c r="AF160" s="30">
        <v>43311</v>
      </c>
      <c r="AG160" s="34" t="s">
        <v>193</v>
      </c>
      <c r="AI160" s="245"/>
      <c r="AJ160" s="245"/>
    </row>
    <row r="161" spans="2:36" ht="79.5" customHeight="1" thickBot="1" x14ac:dyDescent="0.3">
      <c r="B161" s="57" t="s">
        <v>388</v>
      </c>
      <c r="C161" s="58" t="s">
        <v>389</v>
      </c>
      <c r="D161" s="52" t="s">
        <v>23</v>
      </c>
      <c r="E161" s="229" t="s">
        <v>543</v>
      </c>
      <c r="F161" s="53" t="s">
        <v>186</v>
      </c>
      <c r="G161" s="763">
        <v>3</v>
      </c>
      <c r="H161" s="764" t="s">
        <v>196</v>
      </c>
      <c r="I161" s="734">
        <v>5.8799999999999998E-2</v>
      </c>
      <c r="J161" s="673">
        <v>1</v>
      </c>
      <c r="K161" s="766" t="s">
        <v>184</v>
      </c>
      <c r="L161" s="757" t="s">
        <v>197</v>
      </c>
      <c r="M161" s="35" t="s">
        <v>198</v>
      </c>
      <c r="N161" s="691">
        <v>0.25</v>
      </c>
      <c r="O161" s="691">
        <v>0.5</v>
      </c>
      <c r="P161" s="691">
        <v>0.75</v>
      </c>
      <c r="Q161" s="693">
        <v>1</v>
      </c>
      <c r="R161" s="232"/>
      <c r="S161" s="238"/>
      <c r="T161" s="238"/>
      <c r="U161" s="238"/>
      <c r="V161" s="238"/>
      <c r="W161" s="238"/>
      <c r="X161" s="173"/>
      <c r="Y161" s="65"/>
      <c r="Z161" s="65"/>
      <c r="AA161" s="65"/>
      <c r="AB161" s="29">
        <v>1</v>
      </c>
      <c r="AC161" s="25" t="s">
        <v>199</v>
      </c>
      <c r="AD161" s="14">
        <v>0.25</v>
      </c>
      <c r="AE161" s="30">
        <v>43102</v>
      </c>
      <c r="AF161" s="30">
        <v>43189</v>
      </c>
      <c r="AG161" s="34" t="s">
        <v>200</v>
      </c>
      <c r="AI161" s="245"/>
      <c r="AJ161" s="245"/>
    </row>
    <row r="162" spans="2:36" ht="79.5" thickBot="1" x14ac:dyDescent="0.3">
      <c r="B162" s="57" t="s">
        <v>388</v>
      </c>
      <c r="C162" s="58" t="s">
        <v>389</v>
      </c>
      <c r="D162" s="52" t="s">
        <v>23</v>
      </c>
      <c r="E162" s="229" t="s">
        <v>543</v>
      </c>
      <c r="F162" s="53" t="s">
        <v>186</v>
      </c>
      <c r="G162" s="763"/>
      <c r="H162" s="804"/>
      <c r="I162" s="735"/>
      <c r="J162" s="800"/>
      <c r="K162" s="800"/>
      <c r="L162" s="801"/>
      <c r="M162" s="35" t="s">
        <v>198</v>
      </c>
      <c r="N162" s="692"/>
      <c r="O162" s="692"/>
      <c r="P162" s="692"/>
      <c r="Q162" s="694"/>
      <c r="R162" s="232"/>
      <c r="S162" s="238"/>
      <c r="T162" s="238"/>
      <c r="U162" s="238"/>
      <c r="V162" s="238"/>
      <c r="W162" s="238"/>
      <c r="X162" s="175"/>
      <c r="Y162" s="67"/>
      <c r="Z162" s="67"/>
      <c r="AA162" s="67"/>
      <c r="AB162" s="29">
        <v>2</v>
      </c>
      <c r="AC162" s="25" t="s">
        <v>201</v>
      </c>
      <c r="AD162" s="14">
        <v>0.25</v>
      </c>
      <c r="AE162" s="30">
        <v>43102</v>
      </c>
      <c r="AF162" s="30">
        <v>43465</v>
      </c>
      <c r="AG162" s="34" t="s">
        <v>200</v>
      </c>
      <c r="AI162" s="245"/>
      <c r="AJ162" s="245"/>
    </row>
    <row r="163" spans="2:36" ht="79.5" thickBot="1" x14ac:dyDescent="0.3">
      <c r="B163" s="57" t="s">
        <v>388</v>
      </c>
      <c r="C163" s="58" t="s">
        <v>389</v>
      </c>
      <c r="D163" s="52" t="s">
        <v>23</v>
      </c>
      <c r="E163" s="229" t="s">
        <v>543</v>
      </c>
      <c r="F163" s="53" t="s">
        <v>186</v>
      </c>
      <c r="G163" s="763"/>
      <c r="H163" s="804"/>
      <c r="I163" s="735"/>
      <c r="J163" s="800"/>
      <c r="K163" s="800"/>
      <c r="L163" s="801"/>
      <c r="M163" s="35" t="s">
        <v>198</v>
      </c>
      <c r="N163" s="692"/>
      <c r="O163" s="692"/>
      <c r="P163" s="692"/>
      <c r="Q163" s="694"/>
      <c r="R163" s="232"/>
      <c r="S163" s="238"/>
      <c r="T163" s="238"/>
      <c r="U163" s="238"/>
      <c r="V163" s="238"/>
      <c r="W163" s="238"/>
      <c r="X163" s="175"/>
      <c r="Y163" s="67"/>
      <c r="Z163" s="67"/>
      <c r="AA163" s="67"/>
      <c r="AB163" s="29">
        <v>3</v>
      </c>
      <c r="AC163" s="25" t="s">
        <v>202</v>
      </c>
      <c r="AD163" s="14">
        <v>0.25</v>
      </c>
      <c r="AE163" s="30">
        <v>43102</v>
      </c>
      <c r="AF163" s="30">
        <v>43465</v>
      </c>
      <c r="AG163" s="34" t="s">
        <v>200</v>
      </c>
      <c r="AI163" s="245"/>
      <c r="AJ163" s="245"/>
    </row>
    <row r="164" spans="2:36" ht="79.5" thickBot="1" x14ac:dyDescent="0.3">
      <c r="B164" s="57" t="s">
        <v>388</v>
      </c>
      <c r="C164" s="58" t="s">
        <v>389</v>
      </c>
      <c r="D164" s="52" t="s">
        <v>23</v>
      </c>
      <c r="E164" s="229" t="s">
        <v>543</v>
      </c>
      <c r="F164" s="53" t="s">
        <v>186</v>
      </c>
      <c r="G164" s="763"/>
      <c r="H164" s="765"/>
      <c r="I164" s="736"/>
      <c r="J164" s="767"/>
      <c r="K164" s="767"/>
      <c r="L164" s="758"/>
      <c r="M164" s="35" t="s">
        <v>198</v>
      </c>
      <c r="N164" s="777"/>
      <c r="O164" s="777"/>
      <c r="P164" s="777"/>
      <c r="Q164" s="768"/>
      <c r="R164" s="232"/>
      <c r="S164" s="238"/>
      <c r="T164" s="238"/>
      <c r="U164" s="238"/>
      <c r="V164" s="238"/>
      <c r="W164" s="238"/>
      <c r="X164" s="174"/>
      <c r="Y164" s="66"/>
      <c r="Z164" s="66"/>
      <c r="AA164" s="66"/>
      <c r="AB164" s="29">
        <v>4</v>
      </c>
      <c r="AC164" s="25" t="s">
        <v>203</v>
      </c>
      <c r="AD164" s="14">
        <v>0.25</v>
      </c>
      <c r="AE164" s="30">
        <v>43102</v>
      </c>
      <c r="AF164" s="30">
        <v>43281</v>
      </c>
      <c r="AG164" s="34" t="s">
        <v>200</v>
      </c>
      <c r="AI164" s="245"/>
      <c r="AJ164" s="245"/>
    </row>
    <row r="165" spans="2:36" ht="79.5" customHeight="1" thickBot="1" x14ac:dyDescent="0.3">
      <c r="B165" s="57" t="s">
        <v>388</v>
      </c>
      <c r="C165" s="58" t="s">
        <v>389</v>
      </c>
      <c r="D165" s="52" t="s">
        <v>23</v>
      </c>
      <c r="E165" s="229" t="s">
        <v>543</v>
      </c>
      <c r="F165" s="53" t="s">
        <v>186</v>
      </c>
      <c r="G165" s="763">
        <v>4</v>
      </c>
      <c r="H165" s="797" t="s">
        <v>204</v>
      </c>
      <c r="I165" s="734">
        <v>5.8799999999999998E-2</v>
      </c>
      <c r="J165" s="673">
        <v>0.02</v>
      </c>
      <c r="K165" s="757" t="s">
        <v>184</v>
      </c>
      <c r="L165" s="757" t="s">
        <v>205</v>
      </c>
      <c r="M165" s="36" t="s">
        <v>198</v>
      </c>
      <c r="N165" s="805">
        <v>5.0000000000000001E-3</v>
      </c>
      <c r="O165" s="711">
        <v>0.01</v>
      </c>
      <c r="P165" s="805">
        <v>1.4999999999999999E-2</v>
      </c>
      <c r="Q165" s="713">
        <v>0.02</v>
      </c>
      <c r="R165" s="231"/>
      <c r="S165" s="236"/>
      <c r="T165" s="236"/>
      <c r="U165" s="236"/>
      <c r="V165" s="236"/>
      <c r="W165" s="236"/>
      <c r="X165" s="172"/>
      <c r="Y165" s="60"/>
      <c r="Z165" s="60"/>
      <c r="AA165" s="60"/>
      <c r="AB165" s="29">
        <v>1</v>
      </c>
      <c r="AC165" s="25" t="s">
        <v>206</v>
      </c>
      <c r="AD165" s="14">
        <v>0.25</v>
      </c>
      <c r="AE165" s="30">
        <v>43102</v>
      </c>
      <c r="AF165" s="30">
        <v>43281</v>
      </c>
      <c r="AG165" s="34" t="s">
        <v>200</v>
      </c>
      <c r="AI165" s="245"/>
      <c r="AJ165" s="245"/>
    </row>
    <row r="166" spans="2:36" ht="79.5" thickBot="1" x14ac:dyDescent="0.3">
      <c r="B166" s="57" t="s">
        <v>388</v>
      </c>
      <c r="C166" s="58" t="s">
        <v>389</v>
      </c>
      <c r="D166" s="52" t="s">
        <v>23</v>
      </c>
      <c r="E166" s="229" t="s">
        <v>543</v>
      </c>
      <c r="F166" s="53" t="s">
        <v>186</v>
      </c>
      <c r="G166" s="763"/>
      <c r="H166" s="799"/>
      <c r="I166" s="736"/>
      <c r="J166" s="767"/>
      <c r="K166" s="758"/>
      <c r="L166" s="758"/>
      <c r="M166" s="36" t="s">
        <v>198</v>
      </c>
      <c r="N166" s="729"/>
      <c r="O166" s="729"/>
      <c r="P166" s="729"/>
      <c r="Q166" s="730"/>
      <c r="R166" s="231"/>
      <c r="S166" s="236"/>
      <c r="T166" s="236"/>
      <c r="U166" s="236"/>
      <c r="V166" s="236"/>
      <c r="W166" s="236"/>
      <c r="X166" s="169"/>
      <c r="Y166" s="62"/>
      <c r="Z166" s="62"/>
      <c r="AA166" s="62"/>
      <c r="AB166" s="29">
        <v>2</v>
      </c>
      <c r="AC166" s="225" t="s">
        <v>207</v>
      </c>
      <c r="AD166" s="14">
        <v>0.75</v>
      </c>
      <c r="AE166" s="30">
        <v>43102</v>
      </c>
      <c r="AF166" s="30">
        <v>43465</v>
      </c>
      <c r="AG166" s="34" t="s">
        <v>200</v>
      </c>
      <c r="AI166" s="245"/>
      <c r="AJ166" s="245"/>
    </row>
    <row r="167" spans="2:36" ht="79.5" customHeight="1" thickBot="1" x14ac:dyDescent="0.3">
      <c r="B167" s="57" t="s">
        <v>388</v>
      </c>
      <c r="C167" s="58" t="s">
        <v>389</v>
      </c>
      <c r="D167" s="52" t="s">
        <v>23</v>
      </c>
      <c r="E167" s="229" t="s">
        <v>543</v>
      </c>
      <c r="F167" s="53" t="s">
        <v>186</v>
      </c>
      <c r="G167" s="763">
        <v>5</v>
      </c>
      <c r="H167" s="797" t="s">
        <v>363</v>
      </c>
      <c r="I167" s="734">
        <v>5.8799999999999998E-2</v>
      </c>
      <c r="J167" s="673">
        <v>0.2</v>
      </c>
      <c r="K167" s="757" t="s">
        <v>184</v>
      </c>
      <c r="L167" s="757" t="s">
        <v>208</v>
      </c>
      <c r="M167" s="36" t="s">
        <v>198</v>
      </c>
      <c r="N167" s="691">
        <v>0.05</v>
      </c>
      <c r="O167" s="691">
        <v>0.1</v>
      </c>
      <c r="P167" s="691">
        <v>0.15</v>
      </c>
      <c r="Q167" s="693">
        <v>0.2</v>
      </c>
      <c r="R167" s="234"/>
      <c r="S167" s="242"/>
      <c r="T167" s="242"/>
      <c r="U167" s="242"/>
      <c r="V167" s="242"/>
      <c r="W167" s="242"/>
      <c r="X167" s="176"/>
      <c r="Y167" s="68"/>
      <c r="Z167" s="68"/>
      <c r="AA167" s="68"/>
      <c r="AB167" s="29">
        <v>1</v>
      </c>
      <c r="AC167" s="225" t="s">
        <v>209</v>
      </c>
      <c r="AD167" s="14">
        <v>0.5</v>
      </c>
      <c r="AE167" s="30">
        <v>43102</v>
      </c>
      <c r="AF167" s="30">
        <v>43465</v>
      </c>
      <c r="AG167" s="34" t="s">
        <v>200</v>
      </c>
      <c r="AI167" s="245"/>
      <c r="AJ167" s="245"/>
    </row>
    <row r="168" spans="2:36" ht="79.5" customHeight="1" thickBot="1" x14ac:dyDescent="0.3">
      <c r="B168" s="57" t="s">
        <v>388</v>
      </c>
      <c r="C168" s="58" t="s">
        <v>389</v>
      </c>
      <c r="D168" s="52" t="s">
        <v>23</v>
      </c>
      <c r="E168" s="229" t="s">
        <v>543</v>
      </c>
      <c r="F168" s="53" t="s">
        <v>186</v>
      </c>
      <c r="G168" s="763"/>
      <c r="H168" s="798"/>
      <c r="I168" s="735"/>
      <c r="J168" s="800"/>
      <c r="K168" s="801"/>
      <c r="L168" s="801"/>
      <c r="M168" s="36" t="s">
        <v>198</v>
      </c>
      <c r="N168" s="802"/>
      <c r="O168" s="802"/>
      <c r="P168" s="802"/>
      <c r="Q168" s="795"/>
      <c r="R168" s="234"/>
      <c r="S168" s="242"/>
      <c r="T168" s="242"/>
      <c r="U168" s="242"/>
      <c r="V168" s="242"/>
      <c r="W168" s="242"/>
      <c r="X168" s="177"/>
      <c r="Y168" s="69"/>
      <c r="Z168" s="69"/>
      <c r="AA168" s="69"/>
      <c r="AB168" s="29">
        <v>2</v>
      </c>
      <c r="AC168" s="25" t="s">
        <v>210</v>
      </c>
      <c r="AD168" s="14">
        <v>0.25</v>
      </c>
      <c r="AE168" s="30">
        <v>43102</v>
      </c>
      <c r="AF168" s="30">
        <v>43465</v>
      </c>
      <c r="AG168" s="34" t="s">
        <v>200</v>
      </c>
      <c r="AI168" s="245"/>
      <c r="AJ168" s="245"/>
    </row>
    <row r="169" spans="2:36" ht="79.5" thickBot="1" x14ac:dyDescent="0.3">
      <c r="B169" s="57" t="s">
        <v>388</v>
      </c>
      <c r="C169" s="58" t="s">
        <v>389</v>
      </c>
      <c r="D169" s="52" t="s">
        <v>23</v>
      </c>
      <c r="E169" s="229" t="s">
        <v>543</v>
      </c>
      <c r="F169" s="53" t="s">
        <v>186</v>
      </c>
      <c r="G169" s="763"/>
      <c r="H169" s="799"/>
      <c r="I169" s="736"/>
      <c r="J169" s="767"/>
      <c r="K169" s="758"/>
      <c r="L169" s="758"/>
      <c r="M169" s="36" t="s">
        <v>198</v>
      </c>
      <c r="N169" s="803"/>
      <c r="O169" s="803"/>
      <c r="P169" s="803"/>
      <c r="Q169" s="796"/>
      <c r="R169" s="234"/>
      <c r="S169" s="242"/>
      <c r="T169" s="242"/>
      <c r="U169" s="242"/>
      <c r="V169" s="242"/>
      <c r="W169" s="242"/>
      <c r="X169" s="178"/>
      <c r="Y169" s="70"/>
      <c r="Z169" s="70"/>
      <c r="AA169" s="70"/>
      <c r="AB169" s="29">
        <v>3</v>
      </c>
      <c r="AC169" s="25" t="s">
        <v>364</v>
      </c>
      <c r="AD169" s="14">
        <v>0.25</v>
      </c>
      <c r="AE169" s="30">
        <v>43102</v>
      </c>
      <c r="AF169" s="30">
        <v>43465</v>
      </c>
      <c r="AG169" s="34" t="s">
        <v>200</v>
      </c>
      <c r="AI169" s="245"/>
      <c r="AJ169" s="245"/>
    </row>
    <row r="170" spans="2:36" ht="79.5" customHeight="1" thickBot="1" x14ac:dyDescent="0.3">
      <c r="B170" s="57" t="s">
        <v>388</v>
      </c>
      <c r="C170" s="58" t="s">
        <v>389</v>
      </c>
      <c r="D170" s="52" t="s">
        <v>23</v>
      </c>
      <c r="E170" s="229" t="s">
        <v>544</v>
      </c>
      <c r="F170" s="53" t="s">
        <v>186</v>
      </c>
      <c r="G170" s="789">
        <v>6</v>
      </c>
      <c r="H170" s="797" t="s">
        <v>211</v>
      </c>
      <c r="I170" s="734">
        <v>5.8799999999999998E-2</v>
      </c>
      <c r="J170" s="782">
        <v>2</v>
      </c>
      <c r="K170" s="775" t="s">
        <v>212</v>
      </c>
      <c r="L170" s="772" t="s">
        <v>213</v>
      </c>
      <c r="M170" s="786" t="s">
        <v>214</v>
      </c>
      <c r="N170" s="761">
        <v>0</v>
      </c>
      <c r="O170" s="761">
        <v>1</v>
      </c>
      <c r="P170" s="761">
        <v>0</v>
      </c>
      <c r="Q170" s="762">
        <v>2</v>
      </c>
      <c r="R170" s="231"/>
      <c r="S170" s="236"/>
      <c r="T170" s="236"/>
      <c r="U170" s="236"/>
      <c r="V170" s="236"/>
      <c r="W170" s="236"/>
      <c r="X170" s="172"/>
      <c r="Y170" s="60"/>
      <c r="Z170" s="60"/>
      <c r="AA170" s="60"/>
      <c r="AB170" s="29">
        <v>1</v>
      </c>
      <c r="AC170" s="25" t="s">
        <v>579</v>
      </c>
      <c r="AD170" s="14">
        <v>0.2</v>
      </c>
      <c r="AE170" s="30">
        <v>43146</v>
      </c>
      <c r="AF170" s="30">
        <v>43190</v>
      </c>
      <c r="AG170" s="31" t="s">
        <v>215</v>
      </c>
      <c r="AI170" s="245"/>
      <c r="AJ170" s="245"/>
    </row>
    <row r="171" spans="2:36" ht="79.5" customHeight="1" thickBot="1" x14ac:dyDescent="0.3">
      <c r="B171" s="57" t="s">
        <v>388</v>
      </c>
      <c r="C171" s="58" t="s">
        <v>389</v>
      </c>
      <c r="D171" s="52" t="s">
        <v>23</v>
      </c>
      <c r="E171" s="229" t="s">
        <v>544</v>
      </c>
      <c r="F171" s="53" t="s">
        <v>186</v>
      </c>
      <c r="G171" s="790"/>
      <c r="H171" s="798"/>
      <c r="I171" s="735"/>
      <c r="J171" s="783"/>
      <c r="K171" s="785"/>
      <c r="L171" s="773"/>
      <c r="M171" s="787"/>
      <c r="N171" s="678"/>
      <c r="O171" s="678"/>
      <c r="P171" s="678"/>
      <c r="Q171" s="679"/>
      <c r="R171" s="266"/>
      <c r="S171" s="263"/>
      <c r="T171" s="263"/>
      <c r="U171" s="263"/>
      <c r="V171" s="263"/>
      <c r="W171" s="263"/>
      <c r="X171" s="168"/>
      <c r="Y171" s="264"/>
      <c r="Z171" s="264"/>
      <c r="AA171" s="264"/>
      <c r="AB171" s="29">
        <v>2</v>
      </c>
      <c r="AC171" s="267" t="s">
        <v>580</v>
      </c>
      <c r="AD171" s="14">
        <v>0.4</v>
      </c>
      <c r="AE171" s="30">
        <v>43191</v>
      </c>
      <c r="AF171" s="30">
        <v>43465</v>
      </c>
      <c r="AG171" s="31" t="s">
        <v>215</v>
      </c>
      <c r="AI171" s="245"/>
      <c r="AJ171" s="245"/>
    </row>
    <row r="172" spans="2:36" ht="79.5" thickBot="1" x14ac:dyDescent="0.3">
      <c r="B172" s="57" t="s">
        <v>388</v>
      </c>
      <c r="C172" s="58" t="s">
        <v>389</v>
      </c>
      <c r="D172" s="52" t="s">
        <v>23</v>
      </c>
      <c r="E172" s="229" t="s">
        <v>544</v>
      </c>
      <c r="F172" s="53" t="s">
        <v>186</v>
      </c>
      <c r="G172" s="791"/>
      <c r="H172" s="799"/>
      <c r="I172" s="736"/>
      <c r="J172" s="784"/>
      <c r="K172" s="776"/>
      <c r="L172" s="774"/>
      <c r="M172" s="788"/>
      <c r="N172" s="729"/>
      <c r="O172" s="729"/>
      <c r="P172" s="729"/>
      <c r="Q172" s="730"/>
      <c r="R172" s="231"/>
      <c r="S172" s="236"/>
      <c r="T172" s="236"/>
      <c r="U172" s="236"/>
      <c r="V172" s="236"/>
      <c r="W172" s="236"/>
      <c r="X172" s="169"/>
      <c r="Y172" s="62"/>
      <c r="Z172" s="62"/>
      <c r="AA172" s="62"/>
      <c r="AB172" s="29">
        <v>3</v>
      </c>
      <c r="AC172" s="25" t="s">
        <v>581</v>
      </c>
      <c r="AD172" s="14">
        <v>0.4</v>
      </c>
      <c r="AE172" s="30">
        <v>43191</v>
      </c>
      <c r="AF172" s="30">
        <v>43465</v>
      </c>
      <c r="AG172" s="31" t="s">
        <v>215</v>
      </c>
      <c r="AI172" s="245"/>
      <c r="AJ172" s="245"/>
    </row>
    <row r="173" spans="2:36" ht="72.75" customHeight="1" thickBot="1" x14ac:dyDescent="0.3">
      <c r="B173" s="57" t="s">
        <v>388</v>
      </c>
      <c r="C173" s="58" t="s">
        <v>389</v>
      </c>
      <c r="D173" s="52" t="s">
        <v>23</v>
      </c>
      <c r="E173" s="229" t="s">
        <v>544</v>
      </c>
      <c r="F173" s="53" t="s">
        <v>186</v>
      </c>
      <c r="G173" s="789">
        <v>7</v>
      </c>
      <c r="H173" s="792" t="s">
        <v>582</v>
      </c>
      <c r="I173" s="734">
        <v>5.8799999999999998E-2</v>
      </c>
      <c r="J173" s="782">
        <v>7</v>
      </c>
      <c r="K173" s="775" t="s">
        <v>216</v>
      </c>
      <c r="L173" s="772" t="s">
        <v>217</v>
      </c>
      <c r="M173" s="786" t="s">
        <v>218</v>
      </c>
      <c r="N173" s="761">
        <v>0</v>
      </c>
      <c r="O173" s="761">
        <v>0</v>
      </c>
      <c r="P173" s="761">
        <v>7</v>
      </c>
      <c r="Q173" s="762">
        <v>0</v>
      </c>
      <c r="R173" s="231"/>
      <c r="S173" s="236"/>
      <c r="T173" s="236"/>
      <c r="U173" s="236"/>
      <c r="V173" s="236"/>
      <c r="W173" s="236"/>
      <c r="X173" s="172"/>
      <c r="Y173" s="60"/>
      <c r="Z173" s="60"/>
      <c r="AA173" s="60"/>
      <c r="AB173" s="29">
        <v>1</v>
      </c>
      <c r="AC173" s="25" t="s">
        <v>583</v>
      </c>
      <c r="AD173" s="14">
        <v>0.4</v>
      </c>
      <c r="AE173" s="30">
        <v>43132</v>
      </c>
      <c r="AF173" s="30">
        <v>43250</v>
      </c>
      <c r="AG173" s="31" t="s">
        <v>215</v>
      </c>
      <c r="AI173" s="245"/>
      <c r="AJ173" s="245"/>
    </row>
    <row r="174" spans="2:36" ht="79.5" thickBot="1" x14ac:dyDescent="0.3">
      <c r="B174" s="57" t="s">
        <v>388</v>
      </c>
      <c r="C174" s="58" t="s">
        <v>389</v>
      </c>
      <c r="D174" s="52" t="s">
        <v>23</v>
      </c>
      <c r="E174" s="229" t="s">
        <v>544</v>
      </c>
      <c r="F174" s="53" t="s">
        <v>186</v>
      </c>
      <c r="G174" s="790"/>
      <c r="H174" s="793"/>
      <c r="I174" s="735"/>
      <c r="J174" s="783"/>
      <c r="K174" s="785"/>
      <c r="L174" s="773"/>
      <c r="M174" s="787"/>
      <c r="N174" s="678"/>
      <c r="O174" s="678"/>
      <c r="P174" s="678"/>
      <c r="Q174" s="679"/>
      <c r="R174" s="266"/>
      <c r="S174" s="263"/>
      <c r="T174" s="263"/>
      <c r="U174" s="263"/>
      <c r="V174" s="263"/>
      <c r="W174" s="263"/>
      <c r="X174" s="168"/>
      <c r="Y174" s="264"/>
      <c r="Z174" s="264"/>
      <c r="AA174" s="264"/>
      <c r="AB174" s="29">
        <v>2</v>
      </c>
      <c r="AC174" s="37" t="s">
        <v>584</v>
      </c>
      <c r="AD174" s="14">
        <v>0.2</v>
      </c>
      <c r="AE174" s="30">
        <v>43252</v>
      </c>
      <c r="AF174" s="30">
        <v>43281</v>
      </c>
      <c r="AG174" s="31" t="s">
        <v>215</v>
      </c>
      <c r="AI174" s="245"/>
      <c r="AJ174" s="245"/>
    </row>
    <row r="175" spans="2:36" ht="79.5" thickBot="1" x14ac:dyDescent="0.3">
      <c r="B175" s="57" t="s">
        <v>388</v>
      </c>
      <c r="C175" s="58" t="s">
        <v>389</v>
      </c>
      <c r="D175" s="52" t="s">
        <v>23</v>
      </c>
      <c r="E175" s="229" t="s">
        <v>544</v>
      </c>
      <c r="F175" s="53" t="s">
        <v>186</v>
      </c>
      <c r="G175" s="791"/>
      <c r="H175" s="794"/>
      <c r="I175" s="736"/>
      <c r="J175" s="784"/>
      <c r="K175" s="776"/>
      <c r="L175" s="774"/>
      <c r="M175" s="788"/>
      <c r="N175" s="729"/>
      <c r="O175" s="729"/>
      <c r="P175" s="729"/>
      <c r="Q175" s="730"/>
      <c r="R175" s="231"/>
      <c r="S175" s="236"/>
      <c r="T175" s="236"/>
      <c r="U175" s="236"/>
      <c r="V175" s="236"/>
      <c r="W175" s="236"/>
      <c r="X175" s="169"/>
      <c r="Y175" s="62"/>
      <c r="Z175" s="62"/>
      <c r="AA175" s="62"/>
      <c r="AB175" s="29">
        <v>3</v>
      </c>
      <c r="AC175" s="37" t="s">
        <v>585</v>
      </c>
      <c r="AD175" s="14">
        <v>0.4</v>
      </c>
      <c r="AE175" s="30">
        <v>43282</v>
      </c>
      <c r="AF175" s="30">
        <v>43373</v>
      </c>
      <c r="AG175" s="31" t="s">
        <v>215</v>
      </c>
      <c r="AI175" s="245"/>
      <c r="AJ175" s="245"/>
    </row>
    <row r="176" spans="2:36" ht="79.5" customHeight="1" thickBot="1" x14ac:dyDescent="0.3">
      <c r="B176" s="57" t="s">
        <v>388</v>
      </c>
      <c r="C176" s="58" t="s">
        <v>389</v>
      </c>
      <c r="D176" s="52" t="s">
        <v>23</v>
      </c>
      <c r="E176" s="229" t="s">
        <v>542</v>
      </c>
      <c r="F176" s="53" t="s">
        <v>186</v>
      </c>
      <c r="G176" s="763">
        <v>8</v>
      </c>
      <c r="H176" s="778" t="s">
        <v>365</v>
      </c>
      <c r="I176" s="734">
        <v>5.8799999999999998E-2</v>
      </c>
      <c r="J176" s="780">
        <v>20</v>
      </c>
      <c r="K176" s="723" t="s">
        <v>220</v>
      </c>
      <c r="L176" s="775" t="s">
        <v>221</v>
      </c>
      <c r="M176" s="775" t="s">
        <v>222</v>
      </c>
      <c r="N176" s="691">
        <v>0.25</v>
      </c>
      <c r="O176" s="691">
        <v>0.5</v>
      </c>
      <c r="P176" s="691">
        <v>0.75</v>
      </c>
      <c r="Q176" s="693">
        <v>1</v>
      </c>
      <c r="R176" s="232"/>
      <c r="S176" s="238"/>
      <c r="T176" s="238"/>
      <c r="U176" s="238"/>
      <c r="V176" s="238"/>
      <c r="W176" s="238"/>
      <c r="X176" s="173"/>
      <c r="Y176" s="65"/>
      <c r="Z176" s="65"/>
      <c r="AA176" s="65"/>
      <c r="AB176" s="29">
        <v>1</v>
      </c>
      <c r="AC176" s="38" t="s">
        <v>223</v>
      </c>
      <c r="AD176" s="14">
        <v>0.5</v>
      </c>
      <c r="AE176" s="30">
        <v>43115</v>
      </c>
      <c r="AF176" s="30">
        <v>43465</v>
      </c>
      <c r="AG176" s="31" t="s">
        <v>222</v>
      </c>
      <c r="AI176" s="245"/>
      <c r="AJ176" s="245"/>
    </row>
    <row r="177" spans="2:36" ht="79.5" thickBot="1" x14ac:dyDescent="0.3">
      <c r="B177" s="57" t="s">
        <v>388</v>
      </c>
      <c r="C177" s="58" t="s">
        <v>389</v>
      </c>
      <c r="D177" s="52" t="s">
        <v>23</v>
      </c>
      <c r="E177" s="229" t="s">
        <v>542</v>
      </c>
      <c r="F177" s="53" t="s">
        <v>186</v>
      </c>
      <c r="G177" s="763"/>
      <c r="H177" s="779"/>
      <c r="I177" s="736"/>
      <c r="J177" s="781"/>
      <c r="K177" s="725"/>
      <c r="L177" s="776"/>
      <c r="M177" s="776"/>
      <c r="N177" s="777"/>
      <c r="O177" s="777">
        <v>0.5</v>
      </c>
      <c r="P177" s="777">
        <v>0.75</v>
      </c>
      <c r="Q177" s="768">
        <v>1</v>
      </c>
      <c r="R177" s="232"/>
      <c r="S177" s="238"/>
      <c r="T177" s="238"/>
      <c r="U177" s="238"/>
      <c r="V177" s="238"/>
      <c r="W177" s="238"/>
      <c r="X177" s="174"/>
      <c r="Y177" s="66"/>
      <c r="Z177" s="66"/>
      <c r="AA177" s="66"/>
      <c r="AB177" s="29">
        <v>2</v>
      </c>
      <c r="AC177" s="38" t="s">
        <v>224</v>
      </c>
      <c r="AD177" s="14">
        <v>0.5</v>
      </c>
      <c r="AE177" s="30">
        <v>43115</v>
      </c>
      <c r="AF177" s="30">
        <v>43465</v>
      </c>
      <c r="AG177" s="31" t="s">
        <v>222</v>
      </c>
      <c r="AI177" s="245"/>
      <c r="AJ177" s="245"/>
    </row>
    <row r="178" spans="2:36" ht="79.5" customHeight="1" thickBot="1" x14ac:dyDescent="0.3">
      <c r="B178" s="57" t="s">
        <v>388</v>
      </c>
      <c r="C178" s="58" t="s">
        <v>389</v>
      </c>
      <c r="D178" s="52" t="s">
        <v>23</v>
      </c>
      <c r="E178" s="229" t="s">
        <v>545</v>
      </c>
      <c r="F178" s="53" t="s">
        <v>186</v>
      </c>
      <c r="G178" s="763">
        <v>9</v>
      </c>
      <c r="H178" s="769" t="s">
        <v>225</v>
      </c>
      <c r="I178" s="734">
        <v>5.8799999999999998E-2</v>
      </c>
      <c r="J178" s="737">
        <v>4</v>
      </c>
      <c r="K178" s="723" t="s">
        <v>220</v>
      </c>
      <c r="L178" s="772" t="s">
        <v>226</v>
      </c>
      <c r="M178" s="39" t="s">
        <v>227</v>
      </c>
      <c r="N178" s="761">
        <v>1</v>
      </c>
      <c r="O178" s="761">
        <v>2</v>
      </c>
      <c r="P178" s="761">
        <v>3</v>
      </c>
      <c r="Q178" s="762">
        <v>4</v>
      </c>
      <c r="R178" s="231"/>
      <c r="S178" s="236"/>
      <c r="T178" s="236"/>
      <c r="U178" s="236"/>
      <c r="V178" s="236"/>
      <c r="W178" s="236"/>
      <c r="X178" s="172"/>
      <c r="Y178" s="60"/>
      <c r="Z178" s="60"/>
      <c r="AA178" s="60"/>
      <c r="AB178" s="29">
        <v>1</v>
      </c>
      <c r="AC178" s="40" t="s">
        <v>228</v>
      </c>
      <c r="AD178" s="14">
        <v>0.25</v>
      </c>
      <c r="AE178" s="30">
        <v>43102</v>
      </c>
      <c r="AF178" s="30">
        <v>43159</v>
      </c>
      <c r="AG178" s="31" t="s">
        <v>229</v>
      </c>
      <c r="AI178" s="245"/>
      <c r="AJ178" s="245"/>
    </row>
    <row r="179" spans="2:36" ht="79.5" thickBot="1" x14ac:dyDescent="0.3">
      <c r="B179" s="57" t="s">
        <v>388</v>
      </c>
      <c r="C179" s="58" t="s">
        <v>389</v>
      </c>
      <c r="D179" s="52" t="s">
        <v>23</v>
      </c>
      <c r="E179" s="229" t="s">
        <v>545</v>
      </c>
      <c r="F179" s="53" t="s">
        <v>186</v>
      </c>
      <c r="G179" s="763"/>
      <c r="H179" s="770"/>
      <c r="I179" s="735"/>
      <c r="J179" s="738"/>
      <c r="K179" s="724"/>
      <c r="L179" s="773"/>
      <c r="M179" s="39" t="s">
        <v>227</v>
      </c>
      <c r="N179" s="678"/>
      <c r="O179" s="678"/>
      <c r="P179" s="678"/>
      <c r="Q179" s="679"/>
      <c r="R179" s="231"/>
      <c r="S179" s="236"/>
      <c r="T179" s="236"/>
      <c r="U179" s="236"/>
      <c r="V179" s="236"/>
      <c r="W179" s="236"/>
      <c r="X179" s="168"/>
      <c r="Y179" s="61"/>
      <c r="Z179" s="61"/>
      <c r="AA179" s="61"/>
      <c r="AB179" s="29">
        <v>2</v>
      </c>
      <c r="AC179" s="40" t="s">
        <v>230</v>
      </c>
      <c r="AD179" s="14">
        <v>0.25</v>
      </c>
      <c r="AE179" s="30">
        <v>43102</v>
      </c>
      <c r="AF179" s="30">
        <v>43190</v>
      </c>
      <c r="AG179" s="31" t="s">
        <v>229</v>
      </c>
      <c r="AI179" s="245"/>
      <c r="AJ179" s="245"/>
    </row>
    <row r="180" spans="2:36" ht="79.5" thickBot="1" x14ac:dyDescent="0.3">
      <c r="B180" s="57" t="s">
        <v>388</v>
      </c>
      <c r="C180" s="58" t="s">
        <v>389</v>
      </c>
      <c r="D180" s="52" t="s">
        <v>23</v>
      </c>
      <c r="E180" s="229" t="s">
        <v>545</v>
      </c>
      <c r="F180" s="53" t="s">
        <v>186</v>
      </c>
      <c r="G180" s="763"/>
      <c r="H180" s="771"/>
      <c r="I180" s="736"/>
      <c r="J180" s="739"/>
      <c r="K180" s="725"/>
      <c r="L180" s="774"/>
      <c r="M180" s="39" t="s">
        <v>227</v>
      </c>
      <c r="N180" s="729"/>
      <c r="O180" s="729"/>
      <c r="P180" s="729"/>
      <c r="Q180" s="730"/>
      <c r="R180" s="231"/>
      <c r="S180" s="236"/>
      <c r="T180" s="236"/>
      <c r="U180" s="236"/>
      <c r="V180" s="236"/>
      <c r="W180" s="236"/>
      <c r="X180" s="169"/>
      <c r="Y180" s="62"/>
      <c r="Z180" s="62"/>
      <c r="AA180" s="62"/>
      <c r="AB180" s="29">
        <v>3</v>
      </c>
      <c r="AC180" s="40" t="s">
        <v>231</v>
      </c>
      <c r="AD180" s="14">
        <v>0.5</v>
      </c>
      <c r="AE180" s="30">
        <v>43191</v>
      </c>
      <c r="AF180" s="30">
        <v>43465</v>
      </c>
      <c r="AG180" s="31" t="s">
        <v>229</v>
      </c>
      <c r="AI180" s="245"/>
      <c r="AJ180" s="245"/>
    </row>
    <row r="181" spans="2:36" ht="79.5" customHeight="1" thickBot="1" x14ac:dyDescent="0.3">
      <c r="B181" s="57" t="s">
        <v>388</v>
      </c>
      <c r="C181" s="58" t="s">
        <v>389</v>
      </c>
      <c r="D181" s="52" t="s">
        <v>23</v>
      </c>
      <c r="E181" s="229" t="s">
        <v>543</v>
      </c>
      <c r="F181" s="53" t="s">
        <v>186</v>
      </c>
      <c r="G181" s="763">
        <v>10</v>
      </c>
      <c r="H181" s="764" t="s">
        <v>232</v>
      </c>
      <c r="I181" s="734">
        <v>5.8799999999999998E-2</v>
      </c>
      <c r="J181" s="723">
        <v>1</v>
      </c>
      <c r="K181" s="723" t="s">
        <v>233</v>
      </c>
      <c r="L181" s="757" t="s">
        <v>234</v>
      </c>
      <c r="M181" s="757" t="s">
        <v>235</v>
      </c>
      <c r="N181" s="711">
        <v>0.5</v>
      </c>
      <c r="O181" s="711">
        <v>1</v>
      </c>
      <c r="P181" s="761"/>
      <c r="Q181" s="762"/>
      <c r="R181" s="231"/>
      <c r="S181" s="236"/>
      <c r="T181" s="236"/>
      <c r="U181" s="236"/>
      <c r="V181" s="236"/>
      <c r="W181" s="236"/>
      <c r="X181" s="172"/>
      <c r="Y181" s="60"/>
      <c r="Z181" s="60"/>
      <c r="AA181" s="60"/>
      <c r="AB181" s="29">
        <v>1</v>
      </c>
      <c r="AC181" s="40" t="s">
        <v>236</v>
      </c>
      <c r="AD181" s="14">
        <v>0.5</v>
      </c>
      <c r="AE181" s="30">
        <v>43133</v>
      </c>
      <c r="AF181" s="30">
        <v>43222</v>
      </c>
      <c r="AG181" s="31" t="s">
        <v>235</v>
      </c>
      <c r="AI181" s="245"/>
      <c r="AJ181" s="245"/>
    </row>
    <row r="182" spans="2:36" ht="79.5" thickBot="1" x14ac:dyDescent="0.3">
      <c r="B182" s="57" t="s">
        <v>388</v>
      </c>
      <c r="C182" s="58" t="s">
        <v>389</v>
      </c>
      <c r="D182" s="52" t="s">
        <v>23</v>
      </c>
      <c r="E182" s="229" t="s">
        <v>543</v>
      </c>
      <c r="F182" s="53" t="s">
        <v>186</v>
      </c>
      <c r="G182" s="763"/>
      <c r="H182" s="765"/>
      <c r="I182" s="736"/>
      <c r="J182" s="739"/>
      <c r="K182" s="725"/>
      <c r="L182" s="758"/>
      <c r="M182" s="758"/>
      <c r="N182" s="729"/>
      <c r="O182" s="729"/>
      <c r="P182" s="729"/>
      <c r="Q182" s="730"/>
      <c r="R182" s="231"/>
      <c r="S182" s="236"/>
      <c r="T182" s="236"/>
      <c r="U182" s="236"/>
      <c r="V182" s="236"/>
      <c r="W182" s="236"/>
      <c r="X182" s="169"/>
      <c r="Y182" s="62"/>
      <c r="Z182" s="62"/>
      <c r="AA182" s="62"/>
      <c r="AB182" s="29">
        <v>2</v>
      </c>
      <c r="AC182" s="40" t="s">
        <v>219</v>
      </c>
      <c r="AD182" s="14">
        <v>0.5</v>
      </c>
      <c r="AE182" s="30">
        <v>43133</v>
      </c>
      <c r="AF182" s="30">
        <v>43222</v>
      </c>
      <c r="AG182" s="31" t="s">
        <v>235</v>
      </c>
      <c r="AI182" s="245"/>
      <c r="AJ182" s="245"/>
    </row>
    <row r="183" spans="2:36" ht="105.75" thickBot="1" x14ac:dyDescent="0.3">
      <c r="B183" s="57" t="s">
        <v>388</v>
      </c>
      <c r="C183" s="58" t="s">
        <v>389</v>
      </c>
      <c r="D183" s="52" t="s">
        <v>23</v>
      </c>
      <c r="E183" s="229" t="s">
        <v>543</v>
      </c>
      <c r="F183" s="53" t="s">
        <v>186</v>
      </c>
      <c r="G183" s="763">
        <v>11</v>
      </c>
      <c r="H183" s="764" t="s">
        <v>237</v>
      </c>
      <c r="I183" s="734">
        <v>5.8799999999999998E-2</v>
      </c>
      <c r="J183" s="723">
        <v>1</v>
      </c>
      <c r="K183" s="766" t="s">
        <v>233</v>
      </c>
      <c r="L183" s="757" t="s">
        <v>366</v>
      </c>
      <c r="M183" s="759" t="s">
        <v>235</v>
      </c>
      <c r="N183" s="711">
        <v>0.5</v>
      </c>
      <c r="O183" s="711">
        <v>1</v>
      </c>
      <c r="P183" s="761"/>
      <c r="Q183" s="762"/>
      <c r="R183" s="231"/>
      <c r="S183" s="236"/>
      <c r="T183" s="236"/>
      <c r="U183" s="236"/>
      <c r="V183" s="236"/>
      <c r="W183" s="236"/>
      <c r="X183" s="172"/>
      <c r="Y183" s="60"/>
      <c r="Z183" s="60"/>
      <c r="AA183" s="60"/>
      <c r="AB183" s="29">
        <v>1</v>
      </c>
      <c r="AC183" s="40" t="s">
        <v>238</v>
      </c>
      <c r="AD183" s="14">
        <v>0.5</v>
      </c>
      <c r="AE183" s="30">
        <v>43133</v>
      </c>
      <c r="AF183" s="30">
        <v>43222</v>
      </c>
      <c r="AG183" s="31" t="s">
        <v>235</v>
      </c>
      <c r="AI183" s="245"/>
      <c r="AJ183" s="245"/>
    </row>
    <row r="184" spans="2:36" ht="79.5" thickBot="1" x14ac:dyDescent="0.3">
      <c r="B184" s="57" t="s">
        <v>388</v>
      </c>
      <c r="C184" s="58" t="s">
        <v>389</v>
      </c>
      <c r="D184" s="52" t="s">
        <v>23</v>
      </c>
      <c r="E184" s="229" t="s">
        <v>543</v>
      </c>
      <c r="F184" s="53" t="s">
        <v>186</v>
      </c>
      <c r="G184" s="763"/>
      <c r="H184" s="765"/>
      <c r="I184" s="736"/>
      <c r="J184" s="739"/>
      <c r="K184" s="767"/>
      <c r="L184" s="758"/>
      <c r="M184" s="760"/>
      <c r="N184" s="729"/>
      <c r="O184" s="729">
        <v>1</v>
      </c>
      <c r="P184" s="729"/>
      <c r="Q184" s="730"/>
      <c r="R184" s="231"/>
      <c r="S184" s="236"/>
      <c r="T184" s="236"/>
      <c r="U184" s="236"/>
      <c r="V184" s="236"/>
      <c r="W184" s="236"/>
      <c r="X184" s="168"/>
      <c r="Y184" s="61"/>
      <c r="Z184" s="61"/>
      <c r="AA184" s="61"/>
      <c r="AB184" s="41">
        <v>2</v>
      </c>
      <c r="AC184" s="40" t="s">
        <v>239</v>
      </c>
      <c r="AD184" s="14">
        <v>0.5</v>
      </c>
      <c r="AE184" s="30">
        <v>43133</v>
      </c>
      <c r="AF184" s="30">
        <v>43222</v>
      </c>
      <c r="AG184" s="31" t="s">
        <v>235</v>
      </c>
      <c r="AI184" s="245"/>
      <c r="AJ184" s="245"/>
    </row>
    <row r="185" spans="2:36" ht="79.5" customHeight="1" thickBot="1" x14ac:dyDescent="0.3">
      <c r="B185" s="57" t="s">
        <v>391</v>
      </c>
      <c r="C185" s="57" t="s">
        <v>395</v>
      </c>
      <c r="D185" s="52" t="s">
        <v>23</v>
      </c>
      <c r="E185" s="229" t="s">
        <v>546</v>
      </c>
      <c r="F185" s="53" t="s">
        <v>186</v>
      </c>
      <c r="G185" s="701">
        <v>12</v>
      </c>
      <c r="H185" s="753" t="s">
        <v>240</v>
      </c>
      <c r="I185" s="756">
        <v>5.8799999999999998E-2</v>
      </c>
      <c r="J185" s="750">
        <v>100</v>
      </c>
      <c r="K185" s="751" t="s">
        <v>184</v>
      </c>
      <c r="L185" s="752" t="s">
        <v>241</v>
      </c>
      <c r="M185" s="749" t="s">
        <v>242</v>
      </c>
      <c r="N185" s="711">
        <v>0.2</v>
      </c>
      <c r="O185" s="711">
        <v>0.5</v>
      </c>
      <c r="P185" s="711">
        <v>0.9</v>
      </c>
      <c r="Q185" s="713">
        <v>1</v>
      </c>
      <c r="R185" s="230"/>
      <c r="S185" s="237"/>
      <c r="T185" s="237"/>
      <c r="U185" s="237"/>
      <c r="V185" s="237"/>
      <c r="W185" s="237"/>
      <c r="X185" s="74"/>
      <c r="Y185" s="74"/>
      <c r="Z185" s="74"/>
      <c r="AA185" s="74"/>
      <c r="AB185" s="42">
        <v>1</v>
      </c>
      <c r="AC185" s="220" t="s">
        <v>243</v>
      </c>
      <c r="AD185" s="14">
        <v>0.2</v>
      </c>
      <c r="AE185" s="23">
        <v>43101</v>
      </c>
      <c r="AF185" s="23">
        <v>43190</v>
      </c>
      <c r="AG185" s="43" t="s">
        <v>244</v>
      </c>
      <c r="AI185" s="245"/>
      <c r="AJ185" s="245"/>
    </row>
    <row r="186" spans="2:36" ht="79.5" thickBot="1" x14ac:dyDescent="0.3">
      <c r="B186" s="57" t="s">
        <v>391</v>
      </c>
      <c r="C186" s="57" t="s">
        <v>395</v>
      </c>
      <c r="D186" s="52" t="s">
        <v>23</v>
      </c>
      <c r="E186" s="229" t="s">
        <v>546</v>
      </c>
      <c r="F186" s="53" t="s">
        <v>186</v>
      </c>
      <c r="G186" s="702"/>
      <c r="H186" s="754"/>
      <c r="I186" s="735"/>
      <c r="J186" s="738"/>
      <c r="K186" s="724"/>
      <c r="L186" s="744"/>
      <c r="M186" s="727"/>
      <c r="N186" s="677"/>
      <c r="O186" s="677"/>
      <c r="P186" s="677"/>
      <c r="Q186" s="714"/>
      <c r="R186" s="230"/>
      <c r="S186" s="237"/>
      <c r="T186" s="237"/>
      <c r="U186" s="237"/>
      <c r="V186" s="237"/>
      <c r="W186" s="237"/>
      <c r="X186" s="74"/>
      <c r="Y186" s="74"/>
      <c r="Z186" s="74"/>
      <c r="AA186" s="74"/>
      <c r="AB186" s="42">
        <v>2</v>
      </c>
      <c r="AC186" s="217" t="s">
        <v>245</v>
      </c>
      <c r="AD186" s="14">
        <v>0.3</v>
      </c>
      <c r="AE186" s="23">
        <v>43191</v>
      </c>
      <c r="AF186" s="23">
        <v>43281</v>
      </c>
      <c r="AG186" s="43" t="s">
        <v>246</v>
      </c>
      <c r="AI186" s="245"/>
      <c r="AJ186" s="245"/>
    </row>
    <row r="187" spans="2:36" ht="79.5" thickBot="1" x14ac:dyDescent="0.3">
      <c r="B187" s="57" t="s">
        <v>391</v>
      </c>
      <c r="C187" s="57" t="s">
        <v>395</v>
      </c>
      <c r="D187" s="52" t="s">
        <v>23</v>
      </c>
      <c r="E187" s="229" t="s">
        <v>546</v>
      </c>
      <c r="F187" s="53" t="s">
        <v>186</v>
      </c>
      <c r="G187" s="702"/>
      <c r="H187" s="754"/>
      <c r="I187" s="735"/>
      <c r="J187" s="738"/>
      <c r="K187" s="724"/>
      <c r="L187" s="744"/>
      <c r="M187" s="727"/>
      <c r="N187" s="677"/>
      <c r="O187" s="677"/>
      <c r="P187" s="677"/>
      <c r="Q187" s="714"/>
      <c r="R187" s="230"/>
      <c r="S187" s="237"/>
      <c r="T187" s="237"/>
      <c r="U187" s="237"/>
      <c r="V187" s="237"/>
      <c r="W187" s="237"/>
      <c r="X187" s="74"/>
      <c r="Y187" s="74"/>
      <c r="Z187" s="74"/>
      <c r="AA187" s="74"/>
      <c r="AB187" s="42">
        <v>3</v>
      </c>
      <c r="AC187" s="217" t="s">
        <v>247</v>
      </c>
      <c r="AD187" s="14">
        <v>0.4</v>
      </c>
      <c r="AE187" s="23">
        <v>43282</v>
      </c>
      <c r="AF187" s="23">
        <v>43373</v>
      </c>
      <c r="AG187" s="43" t="s">
        <v>248</v>
      </c>
      <c r="AI187" s="245"/>
      <c r="AJ187" s="245"/>
    </row>
    <row r="188" spans="2:36" ht="79.5" thickBot="1" x14ac:dyDescent="0.3">
      <c r="B188" s="57" t="s">
        <v>391</v>
      </c>
      <c r="C188" s="57" t="s">
        <v>395</v>
      </c>
      <c r="D188" s="52" t="s">
        <v>23</v>
      </c>
      <c r="E188" s="229" t="s">
        <v>546</v>
      </c>
      <c r="F188" s="53" t="s">
        <v>186</v>
      </c>
      <c r="G188" s="703"/>
      <c r="H188" s="755"/>
      <c r="I188" s="736"/>
      <c r="J188" s="739"/>
      <c r="K188" s="725"/>
      <c r="L188" s="745"/>
      <c r="M188" s="728"/>
      <c r="N188" s="712"/>
      <c r="O188" s="712"/>
      <c r="P188" s="712"/>
      <c r="Q188" s="715"/>
      <c r="R188" s="230"/>
      <c r="S188" s="237"/>
      <c r="T188" s="237"/>
      <c r="U188" s="237"/>
      <c r="V188" s="237"/>
      <c r="W188" s="237"/>
      <c r="X188" s="74"/>
      <c r="Y188" s="74"/>
      <c r="Z188" s="74"/>
      <c r="AA188" s="74"/>
      <c r="AB188" s="42">
        <v>4</v>
      </c>
      <c r="AC188" s="217" t="s">
        <v>249</v>
      </c>
      <c r="AD188" s="14">
        <v>0.1</v>
      </c>
      <c r="AE188" s="23">
        <v>43374</v>
      </c>
      <c r="AF188" s="23">
        <v>43465</v>
      </c>
      <c r="AG188" s="43" t="s">
        <v>248</v>
      </c>
      <c r="AI188" s="245"/>
      <c r="AJ188" s="245"/>
    </row>
    <row r="189" spans="2:36" ht="79.5" customHeight="1" thickBot="1" x14ac:dyDescent="0.3">
      <c r="B189" s="57" t="s">
        <v>391</v>
      </c>
      <c r="C189" s="58" t="s">
        <v>392</v>
      </c>
      <c r="D189" s="52" t="s">
        <v>23</v>
      </c>
      <c r="E189" s="229" t="s">
        <v>546</v>
      </c>
      <c r="F189" s="53" t="s">
        <v>186</v>
      </c>
      <c r="G189" s="701">
        <v>13</v>
      </c>
      <c r="H189" s="746" t="s">
        <v>250</v>
      </c>
      <c r="I189" s="734">
        <v>5.8799999999999998E-2</v>
      </c>
      <c r="J189" s="737">
        <v>100</v>
      </c>
      <c r="K189" s="723" t="s">
        <v>184</v>
      </c>
      <c r="L189" s="743" t="s">
        <v>251</v>
      </c>
      <c r="M189" s="749" t="s">
        <v>242</v>
      </c>
      <c r="N189" s="711">
        <v>0.25</v>
      </c>
      <c r="O189" s="711">
        <v>0.5</v>
      </c>
      <c r="P189" s="711">
        <v>0.9</v>
      </c>
      <c r="Q189" s="713">
        <v>1</v>
      </c>
      <c r="R189" s="230"/>
      <c r="S189" s="237"/>
      <c r="T189" s="237"/>
      <c r="U189" s="237"/>
      <c r="V189" s="237"/>
      <c r="W189" s="237"/>
      <c r="X189" s="74"/>
      <c r="Y189" s="74"/>
      <c r="Z189" s="74"/>
      <c r="AA189" s="74"/>
      <c r="AB189" s="42">
        <v>1</v>
      </c>
      <c r="AC189" s="44" t="s">
        <v>252</v>
      </c>
      <c r="AD189" s="14">
        <v>0.25</v>
      </c>
      <c r="AE189" s="23">
        <v>43101</v>
      </c>
      <c r="AF189" s="23">
        <v>43190</v>
      </c>
      <c r="AG189" s="43" t="s">
        <v>253</v>
      </c>
      <c r="AI189" s="245"/>
      <c r="AJ189" s="245"/>
    </row>
    <row r="190" spans="2:36" ht="79.5" thickBot="1" x14ac:dyDescent="0.3">
      <c r="B190" s="57" t="s">
        <v>391</v>
      </c>
      <c r="C190" s="58" t="s">
        <v>392</v>
      </c>
      <c r="D190" s="52" t="s">
        <v>23</v>
      </c>
      <c r="E190" s="229" t="s">
        <v>546</v>
      </c>
      <c r="F190" s="53" t="s">
        <v>186</v>
      </c>
      <c r="G190" s="702"/>
      <c r="H190" s="747"/>
      <c r="I190" s="735"/>
      <c r="J190" s="738"/>
      <c r="K190" s="724"/>
      <c r="L190" s="744"/>
      <c r="M190" s="727"/>
      <c r="N190" s="677"/>
      <c r="O190" s="677"/>
      <c r="P190" s="677"/>
      <c r="Q190" s="714"/>
      <c r="R190" s="230"/>
      <c r="S190" s="237"/>
      <c r="T190" s="237"/>
      <c r="U190" s="237"/>
      <c r="V190" s="237"/>
      <c r="W190" s="237"/>
      <c r="X190" s="74"/>
      <c r="Y190" s="74"/>
      <c r="Z190" s="74"/>
      <c r="AA190" s="74"/>
      <c r="AB190" s="42">
        <v>2</v>
      </c>
      <c r="AC190" s="44" t="s">
        <v>254</v>
      </c>
      <c r="AD190" s="14">
        <v>0.25</v>
      </c>
      <c r="AE190" s="23">
        <v>43191</v>
      </c>
      <c r="AF190" s="23">
        <v>43281</v>
      </c>
      <c r="AG190" s="43" t="s">
        <v>253</v>
      </c>
      <c r="AI190" s="245"/>
      <c r="AJ190" s="245"/>
    </row>
    <row r="191" spans="2:36" ht="90.75" thickBot="1" x14ac:dyDescent="0.3">
      <c r="B191" s="57" t="s">
        <v>391</v>
      </c>
      <c r="C191" s="58" t="s">
        <v>392</v>
      </c>
      <c r="D191" s="52" t="s">
        <v>23</v>
      </c>
      <c r="E191" s="229" t="s">
        <v>546</v>
      </c>
      <c r="F191" s="53" t="s">
        <v>186</v>
      </c>
      <c r="G191" s="702"/>
      <c r="H191" s="747"/>
      <c r="I191" s="735"/>
      <c r="J191" s="738"/>
      <c r="K191" s="724"/>
      <c r="L191" s="744"/>
      <c r="M191" s="727"/>
      <c r="N191" s="677"/>
      <c r="O191" s="677"/>
      <c r="P191" s="677"/>
      <c r="Q191" s="714"/>
      <c r="R191" s="230"/>
      <c r="S191" s="237"/>
      <c r="T191" s="237"/>
      <c r="U191" s="237"/>
      <c r="V191" s="237"/>
      <c r="W191" s="237"/>
      <c r="X191" s="74"/>
      <c r="Y191" s="74"/>
      <c r="Z191" s="74"/>
      <c r="AA191" s="74"/>
      <c r="AB191" s="42">
        <v>3</v>
      </c>
      <c r="AC191" s="44" t="s">
        <v>367</v>
      </c>
      <c r="AD191" s="14">
        <v>0.4</v>
      </c>
      <c r="AE191" s="23">
        <v>43282</v>
      </c>
      <c r="AF191" s="23">
        <v>43373</v>
      </c>
      <c r="AG191" s="43" t="s">
        <v>368</v>
      </c>
      <c r="AI191" s="245"/>
      <c r="AJ191" s="245"/>
    </row>
    <row r="192" spans="2:36" ht="79.5" thickBot="1" x14ac:dyDescent="0.3">
      <c r="B192" s="57" t="s">
        <v>391</v>
      </c>
      <c r="C192" s="58" t="s">
        <v>392</v>
      </c>
      <c r="D192" s="52" t="s">
        <v>23</v>
      </c>
      <c r="E192" s="229" t="s">
        <v>546</v>
      </c>
      <c r="F192" s="53" t="s">
        <v>186</v>
      </c>
      <c r="G192" s="703"/>
      <c r="H192" s="748"/>
      <c r="I192" s="736"/>
      <c r="J192" s="739"/>
      <c r="K192" s="725"/>
      <c r="L192" s="745"/>
      <c r="M192" s="728"/>
      <c r="N192" s="712"/>
      <c r="O192" s="712"/>
      <c r="P192" s="712"/>
      <c r="Q192" s="715"/>
      <c r="R192" s="230"/>
      <c r="S192" s="237"/>
      <c r="T192" s="237"/>
      <c r="U192" s="237"/>
      <c r="V192" s="237"/>
      <c r="W192" s="237"/>
      <c r="X192" s="74"/>
      <c r="Y192" s="74"/>
      <c r="Z192" s="74"/>
      <c r="AA192" s="74"/>
      <c r="AB192" s="42">
        <v>4</v>
      </c>
      <c r="AC192" s="44" t="s">
        <v>255</v>
      </c>
      <c r="AD192" s="14">
        <v>0.1</v>
      </c>
      <c r="AE192" s="23">
        <v>43374</v>
      </c>
      <c r="AF192" s="23">
        <v>43465</v>
      </c>
      <c r="AG192" s="43" t="s">
        <v>248</v>
      </c>
      <c r="AI192" s="245"/>
      <c r="AJ192" s="245"/>
    </row>
    <row r="193" spans="2:36" ht="79.5" customHeight="1" thickBot="1" x14ac:dyDescent="0.3">
      <c r="B193" s="57" t="s">
        <v>391</v>
      </c>
      <c r="C193" s="58" t="s">
        <v>392</v>
      </c>
      <c r="D193" s="52" t="s">
        <v>23</v>
      </c>
      <c r="E193" s="229" t="s">
        <v>546</v>
      </c>
      <c r="F193" s="53" t="s">
        <v>186</v>
      </c>
      <c r="G193" s="701">
        <v>14</v>
      </c>
      <c r="H193" s="746" t="s">
        <v>369</v>
      </c>
      <c r="I193" s="734">
        <v>5.8799999999999998E-2</v>
      </c>
      <c r="J193" s="737">
        <v>100</v>
      </c>
      <c r="K193" s="723" t="s">
        <v>184</v>
      </c>
      <c r="L193" s="743" t="s">
        <v>370</v>
      </c>
      <c r="M193" s="726" t="s">
        <v>242</v>
      </c>
      <c r="N193" s="711">
        <v>0.25</v>
      </c>
      <c r="O193" s="711">
        <v>0.5</v>
      </c>
      <c r="P193" s="711">
        <v>0.75</v>
      </c>
      <c r="Q193" s="713">
        <v>1</v>
      </c>
      <c r="R193" s="230"/>
      <c r="S193" s="237"/>
      <c r="T193" s="237"/>
      <c r="U193" s="237"/>
      <c r="V193" s="237"/>
      <c r="W193" s="237"/>
      <c r="X193" s="74"/>
      <c r="Y193" s="74"/>
      <c r="Z193" s="74"/>
      <c r="AA193" s="74"/>
      <c r="AB193" s="42">
        <v>1</v>
      </c>
      <c r="AC193" s="217" t="s">
        <v>371</v>
      </c>
      <c r="AD193" s="14">
        <v>0.25</v>
      </c>
      <c r="AE193" s="23">
        <v>43101</v>
      </c>
      <c r="AF193" s="23">
        <v>43190</v>
      </c>
      <c r="AG193" s="43" t="s">
        <v>244</v>
      </c>
      <c r="AI193" s="245"/>
      <c r="AJ193" s="245"/>
    </row>
    <row r="194" spans="2:36" ht="79.5" thickBot="1" x14ac:dyDescent="0.3">
      <c r="B194" s="57" t="s">
        <v>391</v>
      </c>
      <c r="C194" s="58" t="s">
        <v>392</v>
      </c>
      <c r="D194" s="52" t="s">
        <v>23</v>
      </c>
      <c r="E194" s="229" t="s">
        <v>546</v>
      </c>
      <c r="F194" s="53" t="s">
        <v>186</v>
      </c>
      <c r="G194" s="702"/>
      <c r="H194" s="747"/>
      <c r="I194" s="735"/>
      <c r="J194" s="738"/>
      <c r="K194" s="724"/>
      <c r="L194" s="744"/>
      <c r="M194" s="727"/>
      <c r="N194" s="677"/>
      <c r="O194" s="677"/>
      <c r="P194" s="677"/>
      <c r="Q194" s="714"/>
      <c r="R194" s="230"/>
      <c r="S194" s="237"/>
      <c r="T194" s="237"/>
      <c r="U194" s="237"/>
      <c r="V194" s="237"/>
      <c r="W194" s="237"/>
      <c r="X194" s="74"/>
      <c r="Y194" s="74"/>
      <c r="Z194" s="74"/>
      <c r="AA194" s="74"/>
      <c r="AB194" s="42">
        <v>2</v>
      </c>
      <c r="AC194" s="217" t="s">
        <v>371</v>
      </c>
      <c r="AD194" s="14">
        <v>0.25</v>
      </c>
      <c r="AE194" s="23">
        <v>43191</v>
      </c>
      <c r="AF194" s="23">
        <v>43281</v>
      </c>
      <c r="AG194" s="43" t="s">
        <v>244</v>
      </c>
      <c r="AI194" s="245"/>
      <c r="AJ194" s="245"/>
    </row>
    <row r="195" spans="2:36" ht="79.5" thickBot="1" x14ac:dyDescent="0.3">
      <c r="B195" s="57" t="s">
        <v>391</v>
      </c>
      <c r="C195" s="58" t="s">
        <v>392</v>
      </c>
      <c r="D195" s="52" t="s">
        <v>23</v>
      </c>
      <c r="E195" s="229" t="s">
        <v>546</v>
      </c>
      <c r="F195" s="53" t="s">
        <v>186</v>
      </c>
      <c r="G195" s="702"/>
      <c r="H195" s="747"/>
      <c r="I195" s="735"/>
      <c r="J195" s="738"/>
      <c r="K195" s="724"/>
      <c r="L195" s="744"/>
      <c r="M195" s="727"/>
      <c r="N195" s="677"/>
      <c r="O195" s="677"/>
      <c r="P195" s="677"/>
      <c r="Q195" s="714"/>
      <c r="R195" s="230"/>
      <c r="S195" s="237"/>
      <c r="T195" s="237"/>
      <c r="U195" s="237"/>
      <c r="V195" s="237"/>
      <c r="W195" s="237"/>
      <c r="X195" s="74"/>
      <c r="Y195" s="74"/>
      <c r="Z195" s="74"/>
      <c r="AA195" s="74"/>
      <c r="AB195" s="42">
        <v>3</v>
      </c>
      <c r="AC195" s="217" t="s">
        <v>372</v>
      </c>
      <c r="AD195" s="14">
        <v>0.25</v>
      </c>
      <c r="AE195" s="23">
        <v>43282</v>
      </c>
      <c r="AF195" s="23">
        <v>43373</v>
      </c>
      <c r="AG195" s="43" t="s">
        <v>244</v>
      </c>
      <c r="AI195" s="245"/>
      <c r="AJ195" s="245"/>
    </row>
    <row r="196" spans="2:36" ht="79.5" thickBot="1" x14ac:dyDescent="0.3">
      <c r="B196" s="57" t="s">
        <v>391</v>
      </c>
      <c r="C196" s="58" t="s">
        <v>392</v>
      </c>
      <c r="D196" s="52" t="s">
        <v>23</v>
      </c>
      <c r="E196" s="229" t="s">
        <v>546</v>
      </c>
      <c r="F196" s="53" t="s">
        <v>186</v>
      </c>
      <c r="G196" s="703"/>
      <c r="H196" s="748"/>
      <c r="I196" s="736"/>
      <c r="J196" s="739"/>
      <c r="K196" s="725"/>
      <c r="L196" s="745"/>
      <c r="M196" s="728"/>
      <c r="N196" s="712"/>
      <c r="O196" s="712"/>
      <c r="P196" s="712"/>
      <c r="Q196" s="715"/>
      <c r="R196" s="230"/>
      <c r="S196" s="237"/>
      <c r="T196" s="237"/>
      <c r="U196" s="237"/>
      <c r="V196" s="237"/>
      <c r="W196" s="237"/>
      <c r="X196" s="74"/>
      <c r="Y196" s="74"/>
      <c r="Z196" s="74"/>
      <c r="AA196" s="74"/>
      <c r="AB196" s="42">
        <v>4</v>
      </c>
      <c r="AC196" s="217" t="s">
        <v>371</v>
      </c>
      <c r="AD196" s="14">
        <v>0.25</v>
      </c>
      <c r="AE196" s="23">
        <v>43374</v>
      </c>
      <c r="AF196" s="23">
        <v>43465</v>
      </c>
      <c r="AG196" s="43" t="s">
        <v>244</v>
      </c>
      <c r="AI196" s="245"/>
      <c r="AJ196" s="245"/>
    </row>
    <row r="197" spans="2:36" ht="79.5" customHeight="1" thickBot="1" x14ac:dyDescent="0.3">
      <c r="B197" s="57" t="s">
        <v>391</v>
      </c>
      <c r="C197" s="57" t="s">
        <v>393</v>
      </c>
      <c r="D197" s="52" t="s">
        <v>23</v>
      </c>
      <c r="E197" s="229" t="s">
        <v>546</v>
      </c>
      <c r="F197" s="53" t="s">
        <v>186</v>
      </c>
      <c r="G197" s="701">
        <v>15</v>
      </c>
      <c r="H197" s="740" t="s">
        <v>256</v>
      </c>
      <c r="I197" s="734">
        <v>5.8799999999999998E-2</v>
      </c>
      <c r="J197" s="737">
        <v>100</v>
      </c>
      <c r="K197" s="723" t="s">
        <v>184</v>
      </c>
      <c r="L197" s="723" t="s">
        <v>373</v>
      </c>
      <c r="M197" s="726" t="s">
        <v>242</v>
      </c>
      <c r="N197" s="711">
        <v>0.2</v>
      </c>
      <c r="O197" s="711">
        <v>0.4</v>
      </c>
      <c r="P197" s="711">
        <v>0.8</v>
      </c>
      <c r="Q197" s="713">
        <v>1</v>
      </c>
      <c r="R197" s="230"/>
      <c r="S197" s="237"/>
      <c r="T197" s="237"/>
      <c r="U197" s="237"/>
      <c r="V197" s="237"/>
      <c r="W197" s="237"/>
      <c r="X197" s="74"/>
      <c r="Y197" s="74"/>
      <c r="Z197" s="74"/>
      <c r="AA197" s="74"/>
      <c r="AB197" s="42">
        <v>1</v>
      </c>
      <c r="AC197" s="44" t="s">
        <v>257</v>
      </c>
      <c r="AD197" s="14">
        <v>0.2</v>
      </c>
      <c r="AE197" s="23">
        <v>43101</v>
      </c>
      <c r="AF197" s="23">
        <v>43190</v>
      </c>
      <c r="AG197" s="43" t="s">
        <v>244</v>
      </c>
      <c r="AI197" s="245"/>
      <c r="AJ197" s="245"/>
    </row>
    <row r="198" spans="2:36" ht="79.5" thickBot="1" x14ac:dyDescent="0.3">
      <c r="B198" s="57" t="s">
        <v>391</v>
      </c>
      <c r="C198" s="57" t="s">
        <v>393</v>
      </c>
      <c r="D198" s="52" t="s">
        <v>23</v>
      </c>
      <c r="E198" s="229" t="s">
        <v>546</v>
      </c>
      <c r="F198" s="53" t="s">
        <v>186</v>
      </c>
      <c r="G198" s="702"/>
      <c r="H198" s="741"/>
      <c r="I198" s="735"/>
      <c r="J198" s="738"/>
      <c r="K198" s="724"/>
      <c r="L198" s="724"/>
      <c r="M198" s="727"/>
      <c r="N198" s="678"/>
      <c r="O198" s="678"/>
      <c r="P198" s="678"/>
      <c r="Q198" s="679"/>
      <c r="R198" s="231"/>
      <c r="S198" s="236"/>
      <c r="T198" s="236"/>
      <c r="U198" s="236"/>
      <c r="V198" s="236"/>
      <c r="W198" s="236"/>
      <c r="X198" s="73"/>
      <c r="Y198" s="73"/>
      <c r="Z198" s="73"/>
      <c r="AA198" s="73"/>
      <c r="AB198" s="42">
        <v>2</v>
      </c>
      <c r="AC198" s="44" t="s">
        <v>258</v>
      </c>
      <c r="AD198" s="14">
        <v>0.2</v>
      </c>
      <c r="AE198" s="23">
        <v>43191</v>
      </c>
      <c r="AF198" s="23">
        <v>43281</v>
      </c>
      <c r="AG198" s="43" t="s">
        <v>244</v>
      </c>
      <c r="AI198" s="245"/>
      <c r="AJ198" s="245"/>
    </row>
    <row r="199" spans="2:36" ht="79.5" thickBot="1" x14ac:dyDescent="0.3">
      <c r="B199" s="57" t="s">
        <v>391</v>
      </c>
      <c r="C199" s="57" t="s">
        <v>393</v>
      </c>
      <c r="D199" s="52" t="s">
        <v>23</v>
      </c>
      <c r="E199" s="229" t="s">
        <v>546</v>
      </c>
      <c r="F199" s="53" t="s">
        <v>186</v>
      </c>
      <c r="G199" s="702"/>
      <c r="H199" s="741"/>
      <c r="I199" s="735"/>
      <c r="J199" s="738"/>
      <c r="K199" s="724"/>
      <c r="L199" s="724"/>
      <c r="M199" s="727"/>
      <c r="N199" s="678"/>
      <c r="O199" s="678"/>
      <c r="P199" s="678"/>
      <c r="Q199" s="679"/>
      <c r="R199" s="231"/>
      <c r="S199" s="236"/>
      <c r="T199" s="236"/>
      <c r="U199" s="236"/>
      <c r="V199" s="236"/>
      <c r="W199" s="236"/>
      <c r="X199" s="73"/>
      <c r="Y199" s="73"/>
      <c r="Z199" s="73"/>
      <c r="AA199" s="73"/>
      <c r="AB199" s="42">
        <v>3</v>
      </c>
      <c r="AC199" s="44" t="s">
        <v>259</v>
      </c>
      <c r="AD199" s="14">
        <v>0.4</v>
      </c>
      <c r="AE199" s="23">
        <v>43282</v>
      </c>
      <c r="AF199" s="23">
        <v>43373</v>
      </c>
      <c r="AG199" s="43" t="s">
        <v>244</v>
      </c>
      <c r="AI199" s="245"/>
      <c r="AJ199" s="245"/>
    </row>
    <row r="200" spans="2:36" ht="79.5" thickBot="1" x14ac:dyDescent="0.3">
      <c r="B200" s="57" t="s">
        <v>391</v>
      </c>
      <c r="C200" s="57" t="s">
        <v>393</v>
      </c>
      <c r="D200" s="52" t="s">
        <v>23</v>
      </c>
      <c r="E200" s="229" t="s">
        <v>546</v>
      </c>
      <c r="F200" s="53" t="s">
        <v>186</v>
      </c>
      <c r="G200" s="703"/>
      <c r="H200" s="742"/>
      <c r="I200" s="736"/>
      <c r="J200" s="739"/>
      <c r="K200" s="725"/>
      <c r="L200" s="725"/>
      <c r="M200" s="728"/>
      <c r="N200" s="729"/>
      <c r="O200" s="729"/>
      <c r="P200" s="729"/>
      <c r="Q200" s="730"/>
      <c r="R200" s="231"/>
      <c r="S200" s="236"/>
      <c r="T200" s="236"/>
      <c r="U200" s="236"/>
      <c r="V200" s="236"/>
      <c r="W200" s="236"/>
      <c r="X200" s="73"/>
      <c r="Y200" s="73"/>
      <c r="Z200" s="73"/>
      <c r="AA200" s="73"/>
      <c r="AB200" s="42">
        <v>4</v>
      </c>
      <c r="AC200" s="44" t="s">
        <v>260</v>
      </c>
      <c r="AD200" s="14">
        <v>0.2</v>
      </c>
      <c r="AE200" s="23">
        <v>43374</v>
      </c>
      <c r="AF200" s="23">
        <v>43465</v>
      </c>
      <c r="AG200" s="43" t="s">
        <v>244</v>
      </c>
      <c r="AI200" s="245"/>
      <c r="AJ200" s="245"/>
    </row>
    <row r="201" spans="2:36" ht="79.5" customHeight="1" thickBot="1" x14ac:dyDescent="0.3">
      <c r="B201" s="57" t="s">
        <v>391</v>
      </c>
      <c r="C201" s="57" t="s">
        <v>394</v>
      </c>
      <c r="D201" s="52" t="s">
        <v>23</v>
      </c>
      <c r="E201" s="229" t="s">
        <v>546</v>
      </c>
      <c r="F201" s="53" t="s">
        <v>186</v>
      </c>
      <c r="G201" s="701">
        <v>16</v>
      </c>
      <c r="H201" s="731" t="s">
        <v>261</v>
      </c>
      <c r="I201" s="734">
        <v>5.8799999999999998E-2</v>
      </c>
      <c r="J201" s="737">
        <v>100</v>
      </c>
      <c r="K201" s="723" t="s">
        <v>184</v>
      </c>
      <c r="L201" s="723" t="s">
        <v>374</v>
      </c>
      <c r="M201" s="726" t="s">
        <v>242</v>
      </c>
      <c r="N201" s="711">
        <v>0.2</v>
      </c>
      <c r="O201" s="711">
        <v>0.6</v>
      </c>
      <c r="P201" s="711">
        <v>0.8</v>
      </c>
      <c r="Q201" s="713">
        <v>1</v>
      </c>
      <c r="R201" s="230"/>
      <c r="S201" s="237"/>
      <c r="T201" s="237"/>
      <c r="U201" s="237"/>
      <c r="V201" s="237"/>
      <c r="W201" s="237"/>
      <c r="X201" s="74"/>
      <c r="Y201" s="74"/>
      <c r="Z201" s="74"/>
      <c r="AA201" s="74"/>
      <c r="AB201" s="42">
        <v>1</v>
      </c>
      <c r="AC201" s="221" t="s">
        <v>262</v>
      </c>
      <c r="AD201" s="14">
        <v>0.2</v>
      </c>
      <c r="AE201" s="23">
        <v>43101</v>
      </c>
      <c r="AF201" s="23">
        <v>43190</v>
      </c>
      <c r="AG201" s="43" t="s">
        <v>253</v>
      </c>
      <c r="AI201" s="245"/>
      <c r="AJ201" s="245"/>
    </row>
    <row r="202" spans="2:36" ht="79.5" thickBot="1" x14ac:dyDescent="0.3">
      <c r="B202" s="57" t="s">
        <v>391</v>
      </c>
      <c r="C202" s="57" t="s">
        <v>394</v>
      </c>
      <c r="D202" s="52" t="s">
        <v>23</v>
      </c>
      <c r="E202" s="229" t="s">
        <v>546</v>
      </c>
      <c r="F202" s="53" t="s">
        <v>186</v>
      </c>
      <c r="G202" s="702"/>
      <c r="H202" s="732"/>
      <c r="I202" s="735"/>
      <c r="J202" s="738"/>
      <c r="K202" s="724"/>
      <c r="L202" s="724"/>
      <c r="M202" s="727"/>
      <c r="N202" s="678"/>
      <c r="O202" s="678"/>
      <c r="P202" s="678"/>
      <c r="Q202" s="679"/>
      <c r="R202" s="231"/>
      <c r="S202" s="236"/>
      <c r="T202" s="236"/>
      <c r="U202" s="236"/>
      <c r="V202" s="236"/>
      <c r="W202" s="236"/>
      <c r="X202" s="73"/>
      <c r="Y202" s="73"/>
      <c r="Z202" s="73"/>
      <c r="AA202" s="73"/>
      <c r="AB202" s="42">
        <v>2</v>
      </c>
      <c r="AC202" s="217" t="s">
        <v>263</v>
      </c>
      <c r="AD202" s="14">
        <v>0.4</v>
      </c>
      <c r="AE202" s="23">
        <v>43191</v>
      </c>
      <c r="AF202" s="23">
        <v>43281</v>
      </c>
      <c r="AG202" s="43" t="s">
        <v>248</v>
      </c>
      <c r="AI202" s="245"/>
      <c r="AJ202" s="245"/>
    </row>
    <row r="203" spans="2:36" ht="79.5" thickBot="1" x14ac:dyDescent="0.3">
      <c r="B203" s="57" t="s">
        <v>391</v>
      </c>
      <c r="C203" s="57" t="s">
        <v>394</v>
      </c>
      <c r="D203" s="52" t="s">
        <v>23</v>
      </c>
      <c r="E203" s="229" t="s">
        <v>546</v>
      </c>
      <c r="F203" s="53" t="s">
        <v>186</v>
      </c>
      <c r="G203" s="702"/>
      <c r="H203" s="732"/>
      <c r="I203" s="735"/>
      <c r="J203" s="738"/>
      <c r="K203" s="724"/>
      <c r="L203" s="724"/>
      <c r="M203" s="727"/>
      <c r="N203" s="678"/>
      <c r="O203" s="678"/>
      <c r="P203" s="678"/>
      <c r="Q203" s="679"/>
      <c r="R203" s="231"/>
      <c r="S203" s="236"/>
      <c r="T203" s="236"/>
      <c r="U203" s="236"/>
      <c r="V203" s="236"/>
      <c r="W203" s="236"/>
      <c r="X203" s="73"/>
      <c r="Y203" s="73"/>
      <c r="Z203" s="73"/>
      <c r="AA203" s="73"/>
      <c r="AB203" s="42">
        <v>3</v>
      </c>
      <c r="AC203" s="44" t="s">
        <v>264</v>
      </c>
      <c r="AD203" s="14">
        <v>0.2</v>
      </c>
      <c r="AE203" s="23">
        <v>43282</v>
      </c>
      <c r="AF203" s="23">
        <v>43373</v>
      </c>
      <c r="AG203" s="43" t="s">
        <v>248</v>
      </c>
      <c r="AI203" s="245"/>
      <c r="AJ203" s="245"/>
    </row>
    <row r="204" spans="2:36" ht="79.5" thickBot="1" x14ac:dyDescent="0.3">
      <c r="B204" s="57" t="s">
        <v>391</v>
      </c>
      <c r="C204" s="57" t="s">
        <v>394</v>
      </c>
      <c r="D204" s="52" t="s">
        <v>23</v>
      </c>
      <c r="E204" s="229" t="s">
        <v>546</v>
      </c>
      <c r="F204" s="53" t="s">
        <v>186</v>
      </c>
      <c r="G204" s="703"/>
      <c r="H204" s="733"/>
      <c r="I204" s="736"/>
      <c r="J204" s="739"/>
      <c r="K204" s="725"/>
      <c r="L204" s="725"/>
      <c r="M204" s="728"/>
      <c r="N204" s="729"/>
      <c r="O204" s="729"/>
      <c r="P204" s="729"/>
      <c r="Q204" s="730"/>
      <c r="R204" s="231"/>
      <c r="S204" s="236"/>
      <c r="T204" s="236"/>
      <c r="U204" s="236"/>
      <c r="V204" s="236"/>
      <c r="W204" s="236"/>
      <c r="X204" s="73"/>
      <c r="Y204" s="73"/>
      <c r="Z204" s="73"/>
      <c r="AA204" s="73"/>
      <c r="AB204" s="42">
        <v>4</v>
      </c>
      <c r="AC204" s="217" t="s">
        <v>265</v>
      </c>
      <c r="AD204" s="14">
        <v>0.2</v>
      </c>
      <c r="AE204" s="23">
        <v>43374</v>
      </c>
      <c r="AF204" s="23">
        <v>43465</v>
      </c>
      <c r="AG204" s="43" t="s">
        <v>248</v>
      </c>
      <c r="AI204" s="245"/>
      <c r="AJ204" s="245"/>
    </row>
    <row r="205" spans="2:36" ht="79.5" customHeight="1" thickBot="1" x14ac:dyDescent="0.3">
      <c r="B205" s="57" t="s">
        <v>391</v>
      </c>
      <c r="C205" s="58" t="s">
        <v>392</v>
      </c>
      <c r="D205" s="52" t="s">
        <v>23</v>
      </c>
      <c r="E205" s="229" t="s">
        <v>546</v>
      </c>
      <c r="F205" s="53" t="s">
        <v>186</v>
      </c>
      <c r="G205" s="701">
        <v>17</v>
      </c>
      <c r="H205" s="731" t="s">
        <v>266</v>
      </c>
      <c r="I205" s="734">
        <v>5.9200000000000003E-2</v>
      </c>
      <c r="J205" s="737">
        <v>100</v>
      </c>
      <c r="K205" s="723" t="s">
        <v>184</v>
      </c>
      <c r="L205" s="723" t="s">
        <v>267</v>
      </c>
      <c r="M205" s="726" t="s">
        <v>242</v>
      </c>
      <c r="N205" s="711">
        <v>0.2</v>
      </c>
      <c r="O205" s="711">
        <v>0.4</v>
      </c>
      <c r="P205" s="711">
        <v>0.8</v>
      </c>
      <c r="Q205" s="713">
        <v>1</v>
      </c>
      <c r="R205" s="230"/>
      <c r="S205" s="237"/>
      <c r="T205" s="237"/>
      <c r="U205" s="237"/>
      <c r="V205" s="237"/>
      <c r="W205" s="237"/>
      <c r="X205" s="74"/>
      <c r="Y205" s="74"/>
      <c r="Z205" s="74"/>
      <c r="AA205" s="74"/>
      <c r="AB205" s="42">
        <v>1</v>
      </c>
      <c r="AC205" s="44" t="s">
        <v>268</v>
      </c>
      <c r="AD205" s="14">
        <v>0.2</v>
      </c>
      <c r="AE205" s="23">
        <v>43101</v>
      </c>
      <c r="AF205" s="23">
        <v>43190</v>
      </c>
      <c r="AG205" s="43" t="s">
        <v>248</v>
      </c>
      <c r="AI205" s="245"/>
      <c r="AJ205" s="245"/>
    </row>
    <row r="206" spans="2:36" ht="79.5" thickBot="1" x14ac:dyDescent="0.3">
      <c r="B206" s="57" t="s">
        <v>391</v>
      </c>
      <c r="C206" s="58" t="s">
        <v>392</v>
      </c>
      <c r="D206" s="52" t="s">
        <v>23</v>
      </c>
      <c r="E206" s="229" t="s">
        <v>546</v>
      </c>
      <c r="F206" s="53" t="s">
        <v>186</v>
      </c>
      <c r="G206" s="702"/>
      <c r="H206" s="732"/>
      <c r="I206" s="735"/>
      <c r="J206" s="738"/>
      <c r="K206" s="724"/>
      <c r="L206" s="724"/>
      <c r="M206" s="727"/>
      <c r="N206" s="678"/>
      <c r="O206" s="678"/>
      <c r="P206" s="678"/>
      <c r="Q206" s="679"/>
      <c r="R206" s="231"/>
      <c r="S206" s="236"/>
      <c r="T206" s="236"/>
      <c r="U206" s="236"/>
      <c r="V206" s="236"/>
      <c r="W206" s="236"/>
      <c r="X206" s="73"/>
      <c r="Y206" s="73"/>
      <c r="Z206" s="73"/>
      <c r="AA206" s="73"/>
      <c r="AB206" s="42">
        <v>2</v>
      </c>
      <c r="AC206" s="44" t="s">
        <v>264</v>
      </c>
      <c r="AD206" s="14">
        <v>0.2</v>
      </c>
      <c r="AE206" s="23">
        <v>43191</v>
      </c>
      <c r="AF206" s="23">
        <v>43281</v>
      </c>
      <c r="AG206" s="43" t="s">
        <v>248</v>
      </c>
      <c r="AI206" s="245"/>
      <c r="AJ206" s="245"/>
    </row>
    <row r="207" spans="2:36" ht="79.5" thickBot="1" x14ac:dyDescent="0.3">
      <c r="B207" s="57" t="s">
        <v>391</v>
      </c>
      <c r="C207" s="58" t="s">
        <v>392</v>
      </c>
      <c r="D207" s="52" t="s">
        <v>23</v>
      </c>
      <c r="E207" s="229" t="s">
        <v>546</v>
      </c>
      <c r="F207" s="53" t="s">
        <v>186</v>
      </c>
      <c r="G207" s="702"/>
      <c r="H207" s="732"/>
      <c r="I207" s="735"/>
      <c r="J207" s="738"/>
      <c r="K207" s="724"/>
      <c r="L207" s="724"/>
      <c r="M207" s="727"/>
      <c r="N207" s="678"/>
      <c r="O207" s="678"/>
      <c r="P207" s="678"/>
      <c r="Q207" s="679"/>
      <c r="R207" s="231"/>
      <c r="S207" s="236"/>
      <c r="T207" s="236"/>
      <c r="U207" s="236"/>
      <c r="V207" s="236"/>
      <c r="W207" s="236"/>
      <c r="X207" s="73"/>
      <c r="Y207" s="73"/>
      <c r="Z207" s="73"/>
      <c r="AA207" s="73"/>
      <c r="AB207" s="42">
        <v>3</v>
      </c>
      <c r="AC207" s="44" t="s">
        <v>269</v>
      </c>
      <c r="AD207" s="14">
        <v>0.4</v>
      </c>
      <c r="AE207" s="23">
        <v>43282</v>
      </c>
      <c r="AF207" s="23">
        <v>43373</v>
      </c>
      <c r="AG207" s="43" t="s">
        <v>248</v>
      </c>
      <c r="AI207" s="245"/>
      <c r="AJ207" s="245"/>
    </row>
    <row r="208" spans="2:36" ht="79.5" thickBot="1" x14ac:dyDescent="0.3">
      <c r="B208" s="57" t="s">
        <v>391</v>
      </c>
      <c r="C208" s="58" t="s">
        <v>392</v>
      </c>
      <c r="D208" s="52" t="s">
        <v>23</v>
      </c>
      <c r="E208" s="229" t="s">
        <v>546</v>
      </c>
      <c r="F208" s="53" t="s">
        <v>186</v>
      </c>
      <c r="G208" s="703"/>
      <c r="H208" s="733"/>
      <c r="I208" s="736"/>
      <c r="J208" s="739"/>
      <c r="K208" s="725"/>
      <c r="L208" s="725"/>
      <c r="M208" s="728"/>
      <c r="N208" s="729"/>
      <c r="O208" s="729"/>
      <c r="P208" s="729"/>
      <c r="Q208" s="730"/>
      <c r="R208" s="231"/>
      <c r="S208" s="236"/>
      <c r="T208" s="236"/>
      <c r="U208" s="236"/>
      <c r="V208" s="236"/>
      <c r="W208" s="236"/>
      <c r="X208" s="73"/>
      <c r="Y208" s="73"/>
      <c r="Z208" s="73"/>
      <c r="AA208" s="73"/>
      <c r="AB208" s="42">
        <v>4</v>
      </c>
      <c r="AC208" s="44" t="s">
        <v>270</v>
      </c>
      <c r="AD208" s="14">
        <v>0.2</v>
      </c>
      <c r="AE208" s="23">
        <v>43374</v>
      </c>
      <c r="AF208" s="23">
        <v>43465</v>
      </c>
      <c r="AG208" s="43" t="s">
        <v>244</v>
      </c>
      <c r="AI208" s="245"/>
      <c r="AJ208" s="245"/>
    </row>
    <row r="209" spans="2:43" ht="76.5" hidden="1" customHeight="1" thickBot="1" x14ac:dyDescent="0.3">
      <c r="B209" s="57" t="s">
        <v>388</v>
      </c>
      <c r="C209" s="58" t="s">
        <v>389</v>
      </c>
      <c r="D209" s="52" t="s">
        <v>23</v>
      </c>
      <c r="E209" s="229" t="s">
        <v>547</v>
      </c>
      <c r="F209" s="53" t="s">
        <v>271</v>
      </c>
      <c r="G209" s="701">
        <v>1</v>
      </c>
      <c r="H209" s="704" t="s">
        <v>272</v>
      </c>
      <c r="I209" s="671">
        <v>0.2</v>
      </c>
      <c r="J209" s="684">
        <v>100</v>
      </c>
      <c r="K209" s="671" t="s">
        <v>184</v>
      </c>
      <c r="L209" s="671" t="s">
        <v>273</v>
      </c>
      <c r="M209" s="699" t="s">
        <v>375</v>
      </c>
      <c r="N209" s="711">
        <v>0.15</v>
      </c>
      <c r="O209" s="711">
        <v>0.5</v>
      </c>
      <c r="P209" s="711">
        <v>0.85</v>
      </c>
      <c r="Q209" s="713">
        <v>1</v>
      </c>
      <c r="R209" s="230"/>
      <c r="S209" s="237"/>
      <c r="T209" s="237"/>
      <c r="U209" s="237"/>
      <c r="V209" s="237"/>
      <c r="W209" s="237"/>
      <c r="X209" s="170"/>
      <c r="Y209" s="63"/>
      <c r="Z209" s="63"/>
      <c r="AA209" s="63"/>
      <c r="AB209" s="12">
        <v>1</v>
      </c>
      <c r="AC209" s="13" t="s">
        <v>274</v>
      </c>
      <c r="AD209" s="14">
        <v>0.15</v>
      </c>
      <c r="AE209" s="22">
        <v>43132</v>
      </c>
      <c r="AF209" s="22">
        <v>43190</v>
      </c>
      <c r="AG209" s="15" t="s">
        <v>375</v>
      </c>
      <c r="AI209" s="245"/>
      <c r="AJ209" s="245"/>
      <c r="AM209" s="1"/>
      <c r="AN209" s="1"/>
      <c r="AO209" s="1"/>
      <c r="AP209" s="1"/>
      <c r="AQ209" s="1"/>
    </row>
    <row r="210" spans="2:43" ht="43.5" hidden="1" customHeight="1" thickBot="1" x14ac:dyDescent="0.3">
      <c r="B210" s="57" t="s">
        <v>388</v>
      </c>
      <c r="C210" s="58" t="s">
        <v>389</v>
      </c>
      <c r="D210" s="52" t="s">
        <v>23</v>
      </c>
      <c r="E210" s="229" t="s">
        <v>547</v>
      </c>
      <c r="F210" s="53" t="s">
        <v>271</v>
      </c>
      <c r="G210" s="702"/>
      <c r="H210" s="705"/>
      <c r="I210" s="687"/>
      <c r="J210" s="686"/>
      <c r="K210" s="687"/>
      <c r="L210" s="687"/>
      <c r="M210" s="700"/>
      <c r="N210" s="677"/>
      <c r="O210" s="677"/>
      <c r="P210" s="677"/>
      <c r="Q210" s="714"/>
      <c r="R210" s="230"/>
      <c r="S210" s="237"/>
      <c r="T210" s="237"/>
      <c r="U210" s="237"/>
      <c r="V210" s="237"/>
      <c r="W210" s="237"/>
      <c r="X210" s="170"/>
      <c r="Y210" s="63"/>
      <c r="Z210" s="63"/>
      <c r="AA210" s="63"/>
      <c r="AB210" s="12">
        <v>2</v>
      </c>
      <c r="AC210" s="13" t="s">
        <v>275</v>
      </c>
      <c r="AD210" s="14">
        <v>0.35</v>
      </c>
      <c r="AE210" s="22">
        <v>43191</v>
      </c>
      <c r="AF210" s="22">
        <v>43281</v>
      </c>
      <c r="AG210" s="15" t="s">
        <v>375</v>
      </c>
      <c r="AI210" s="245"/>
      <c r="AJ210" s="245"/>
      <c r="AM210" s="719"/>
      <c r="AN210" s="719"/>
      <c r="AO210" s="719"/>
      <c r="AP210" s="719"/>
      <c r="AQ210" s="719"/>
    </row>
    <row r="211" spans="2:43" ht="43.5" hidden="1" customHeight="1" thickBot="1" x14ac:dyDescent="0.3">
      <c r="B211" s="57" t="s">
        <v>388</v>
      </c>
      <c r="C211" s="58" t="s">
        <v>389</v>
      </c>
      <c r="D211" s="52" t="s">
        <v>23</v>
      </c>
      <c r="E211" s="229" t="s">
        <v>547</v>
      </c>
      <c r="F211" s="53" t="s">
        <v>271</v>
      </c>
      <c r="G211" s="702"/>
      <c r="H211" s="705"/>
      <c r="I211" s="687"/>
      <c r="J211" s="686"/>
      <c r="K211" s="687"/>
      <c r="L211" s="687"/>
      <c r="M211" s="700"/>
      <c r="N211" s="677"/>
      <c r="O211" s="677"/>
      <c r="P211" s="677"/>
      <c r="Q211" s="714"/>
      <c r="R211" s="230"/>
      <c r="S211" s="237"/>
      <c r="T211" s="237"/>
      <c r="U211" s="237"/>
      <c r="V211" s="237"/>
      <c r="W211" s="237"/>
      <c r="X211" s="170"/>
      <c r="Y211" s="63"/>
      <c r="Z211" s="63"/>
      <c r="AA211" s="63"/>
      <c r="AB211" s="12">
        <v>3</v>
      </c>
      <c r="AC211" s="13" t="s">
        <v>276</v>
      </c>
      <c r="AD211" s="14">
        <v>0.35</v>
      </c>
      <c r="AE211" s="22">
        <v>43282</v>
      </c>
      <c r="AF211" s="22">
        <v>43373</v>
      </c>
      <c r="AG211" s="15" t="s">
        <v>375</v>
      </c>
      <c r="AI211" s="245"/>
      <c r="AJ211" s="245"/>
      <c r="AM211" s="719"/>
      <c r="AN211" s="719"/>
      <c r="AO211" s="719"/>
      <c r="AP211" s="719"/>
      <c r="AQ211" s="719"/>
    </row>
    <row r="212" spans="2:43" ht="79.5" hidden="1" customHeight="1" thickBot="1" x14ac:dyDescent="0.3">
      <c r="B212" s="57" t="s">
        <v>388</v>
      </c>
      <c r="C212" s="58" t="s">
        <v>389</v>
      </c>
      <c r="D212" s="52" t="s">
        <v>23</v>
      </c>
      <c r="E212" s="229" t="s">
        <v>547</v>
      </c>
      <c r="F212" s="53" t="s">
        <v>271</v>
      </c>
      <c r="G212" s="703"/>
      <c r="H212" s="706"/>
      <c r="I212" s="672"/>
      <c r="J212" s="685"/>
      <c r="K212" s="672"/>
      <c r="L212" s="672"/>
      <c r="M212" s="707"/>
      <c r="N212" s="712"/>
      <c r="O212" s="712"/>
      <c r="P212" s="712"/>
      <c r="Q212" s="715"/>
      <c r="R212" s="230"/>
      <c r="S212" s="237"/>
      <c r="T212" s="237"/>
      <c r="U212" s="237"/>
      <c r="V212" s="237"/>
      <c r="W212" s="237"/>
      <c r="X212" s="171"/>
      <c r="Y212" s="64"/>
      <c r="Z212" s="64"/>
      <c r="AA212" s="64"/>
      <c r="AB212" s="12">
        <v>4</v>
      </c>
      <c r="AC212" s="13" t="s">
        <v>277</v>
      </c>
      <c r="AD212" s="14">
        <v>0.15</v>
      </c>
      <c r="AE212" s="22">
        <v>43374</v>
      </c>
      <c r="AF212" s="22">
        <v>43465</v>
      </c>
      <c r="AG212" s="15" t="s">
        <v>375</v>
      </c>
      <c r="AI212" s="245"/>
      <c r="AJ212" s="245"/>
      <c r="AM212" s="719"/>
      <c r="AN212" s="719"/>
      <c r="AO212" s="719"/>
      <c r="AP212" s="719"/>
      <c r="AQ212" s="719"/>
    </row>
    <row r="213" spans="2:43" ht="79.5" hidden="1" customHeight="1" thickBot="1" x14ac:dyDescent="0.3">
      <c r="B213" s="57" t="s">
        <v>388</v>
      </c>
      <c r="C213" s="58" t="s">
        <v>389</v>
      </c>
      <c r="D213" s="52" t="s">
        <v>23</v>
      </c>
      <c r="E213" s="229" t="s">
        <v>547</v>
      </c>
      <c r="F213" s="53" t="s">
        <v>271</v>
      </c>
      <c r="G213" s="701">
        <v>2</v>
      </c>
      <c r="H213" s="704" t="s">
        <v>278</v>
      </c>
      <c r="I213" s="671">
        <v>0.2</v>
      </c>
      <c r="J213" s="684">
        <v>100</v>
      </c>
      <c r="K213" s="671" t="s">
        <v>184</v>
      </c>
      <c r="L213" s="671" t="s">
        <v>279</v>
      </c>
      <c r="M213" s="699" t="s">
        <v>375</v>
      </c>
      <c r="N213" s="720">
        <v>0.25</v>
      </c>
      <c r="O213" s="720">
        <v>0.5</v>
      </c>
      <c r="P213" s="720">
        <v>0.85</v>
      </c>
      <c r="Q213" s="716">
        <v>1</v>
      </c>
      <c r="R213" s="233"/>
      <c r="S213" s="239"/>
      <c r="T213" s="239"/>
      <c r="U213" s="239"/>
      <c r="V213" s="239"/>
      <c r="W213" s="239"/>
      <c r="X213" s="179"/>
      <c r="Y213" s="71"/>
      <c r="Z213" s="71"/>
      <c r="AA213" s="71"/>
      <c r="AB213" s="12">
        <v>1</v>
      </c>
      <c r="AC213" s="13" t="s">
        <v>280</v>
      </c>
      <c r="AD213" s="14">
        <v>0.15</v>
      </c>
      <c r="AE213" s="22">
        <v>43132</v>
      </c>
      <c r="AF213" s="22">
        <v>43190</v>
      </c>
      <c r="AG213" s="15" t="s">
        <v>375</v>
      </c>
      <c r="AI213" s="245"/>
      <c r="AJ213" s="245"/>
      <c r="AM213" s="1"/>
      <c r="AN213" s="1"/>
      <c r="AO213" s="1"/>
      <c r="AP213" s="1"/>
      <c r="AQ213" s="1"/>
    </row>
    <row r="214" spans="2:43" ht="79.5" hidden="1" customHeight="1" thickBot="1" x14ac:dyDescent="0.3">
      <c r="B214" s="57" t="s">
        <v>388</v>
      </c>
      <c r="C214" s="58" t="s">
        <v>389</v>
      </c>
      <c r="D214" s="52" t="s">
        <v>23</v>
      </c>
      <c r="E214" s="229" t="s">
        <v>547</v>
      </c>
      <c r="F214" s="53" t="s">
        <v>271</v>
      </c>
      <c r="G214" s="702"/>
      <c r="H214" s="705"/>
      <c r="I214" s="687"/>
      <c r="J214" s="686"/>
      <c r="K214" s="687"/>
      <c r="L214" s="687"/>
      <c r="M214" s="700"/>
      <c r="N214" s="721"/>
      <c r="O214" s="721"/>
      <c r="P214" s="721"/>
      <c r="Q214" s="717"/>
      <c r="R214" s="233"/>
      <c r="S214" s="239"/>
      <c r="T214" s="239"/>
      <c r="U214" s="239"/>
      <c r="V214" s="239"/>
      <c r="W214" s="239"/>
      <c r="X214" s="179"/>
      <c r="Y214" s="71"/>
      <c r="Z214" s="71"/>
      <c r="AA214" s="71"/>
      <c r="AB214" s="12">
        <v>2</v>
      </c>
      <c r="AC214" s="13" t="s">
        <v>275</v>
      </c>
      <c r="AD214" s="14">
        <v>0.35</v>
      </c>
      <c r="AE214" s="22">
        <v>43191</v>
      </c>
      <c r="AF214" s="22">
        <v>43281</v>
      </c>
      <c r="AG214" s="15" t="s">
        <v>375</v>
      </c>
      <c r="AI214" s="245"/>
      <c r="AJ214" s="245"/>
      <c r="AM214" s="719"/>
      <c r="AN214" s="719"/>
      <c r="AO214" s="719"/>
      <c r="AP214" s="719"/>
      <c r="AQ214" s="719"/>
    </row>
    <row r="215" spans="2:43" ht="79.5" hidden="1" customHeight="1" thickBot="1" x14ac:dyDescent="0.3">
      <c r="B215" s="57" t="s">
        <v>388</v>
      </c>
      <c r="C215" s="58" t="s">
        <v>389</v>
      </c>
      <c r="D215" s="52" t="s">
        <v>23</v>
      </c>
      <c r="E215" s="229" t="s">
        <v>547</v>
      </c>
      <c r="F215" s="53" t="s">
        <v>271</v>
      </c>
      <c r="G215" s="702"/>
      <c r="H215" s="705"/>
      <c r="I215" s="687"/>
      <c r="J215" s="686"/>
      <c r="K215" s="687"/>
      <c r="L215" s="687"/>
      <c r="M215" s="700"/>
      <c r="N215" s="721"/>
      <c r="O215" s="721"/>
      <c r="P215" s="721"/>
      <c r="Q215" s="717"/>
      <c r="R215" s="233"/>
      <c r="S215" s="239"/>
      <c r="T215" s="239"/>
      <c r="U215" s="239"/>
      <c r="V215" s="239"/>
      <c r="W215" s="239"/>
      <c r="X215" s="179"/>
      <c r="Y215" s="71"/>
      <c r="Z215" s="71"/>
      <c r="AA215" s="71"/>
      <c r="AB215" s="12">
        <v>3</v>
      </c>
      <c r="AC215" s="13" t="s">
        <v>276</v>
      </c>
      <c r="AD215" s="14">
        <v>0.35</v>
      </c>
      <c r="AE215" s="22">
        <v>43282</v>
      </c>
      <c r="AF215" s="22">
        <v>43373</v>
      </c>
      <c r="AG215" s="15" t="s">
        <v>375</v>
      </c>
      <c r="AI215" s="245"/>
      <c r="AJ215" s="245"/>
      <c r="AM215" s="719"/>
      <c r="AN215" s="719"/>
      <c r="AO215" s="719"/>
      <c r="AP215" s="719"/>
      <c r="AQ215" s="719"/>
    </row>
    <row r="216" spans="2:43" ht="79.5" hidden="1" customHeight="1" thickBot="1" x14ac:dyDescent="0.3">
      <c r="B216" s="57" t="s">
        <v>388</v>
      </c>
      <c r="C216" s="58" t="s">
        <v>389</v>
      </c>
      <c r="D216" s="52" t="s">
        <v>23</v>
      </c>
      <c r="E216" s="229" t="s">
        <v>547</v>
      </c>
      <c r="F216" s="53" t="s">
        <v>271</v>
      </c>
      <c r="G216" s="703"/>
      <c r="H216" s="706"/>
      <c r="I216" s="672"/>
      <c r="J216" s="685"/>
      <c r="K216" s="672"/>
      <c r="L216" s="672"/>
      <c r="M216" s="707"/>
      <c r="N216" s="722"/>
      <c r="O216" s="722"/>
      <c r="P216" s="722"/>
      <c r="Q216" s="718"/>
      <c r="R216" s="233"/>
      <c r="S216" s="239"/>
      <c r="T216" s="239"/>
      <c r="U216" s="239"/>
      <c r="V216" s="239"/>
      <c r="W216" s="239"/>
      <c r="X216" s="180"/>
      <c r="Y216" s="72"/>
      <c r="Z216" s="72"/>
      <c r="AA216" s="72"/>
      <c r="AB216" s="12">
        <v>4</v>
      </c>
      <c r="AC216" s="13" t="s">
        <v>277</v>
      </c>
      <c r="AD216" s="14">
        <v>0.15</v>
      </c>
      <c r="AE216" s="22">
        <v>43374</v>
      </c>
      <c r="AF216" s="22">
        <v>43465</v>
      </c>
      <c r="AG216" s="15" t="s">
        <v>375</v>
      </c>
      <c r="AI216" s="245"/>
      <c r="AJ216" s="245"/>
    </row>
    <row r="217" spans="2:43" ht="79.5" hidden="1" customHeight="1" thickBot="1" x14ac:dyDescent="0.3">
      <c r="B217" s="57" t="s">
        <v>388</v>
      </c>
      <c r="C217" s="58" t="s">
        <v>389</v>
      </c>
      <c r="D217" s="52" t="s">
        <v>23</v>
      </c>
      <c r="E217" s="229" t="s">
        <v>547</v>
      </c>
      <c r="F217" s="53" t="s">
        <v>271</v>
      </c>
      <c r="G217" s="701">
        <v>3</v>
      </c>
      <c r="H217" s="704" t="s">
        <v>281</v>
      </c>
      <c r="I217" s="671">
        <v>0.2</v>
      </c>
      <c r="J217" s="684">
        <v>100</v>
      </c>
      <c r="K217" s="671" t="s">
        <v>282</v>
      </c>
      <c r="L217" s="671" t="s">
        <v>376</v>
      </c>
      <c r="M217" s="699" t="s">
        <v>377</v>
      </c>
      <c r="N217" s="708">
        <v>0.25</v>
      </c>
      <c r="O217" s="711">
        <v>0.5</v>
      </c>
      <c r="P217" s="708">
        <v>0.75</v>
      </c>
      <c r="Q217" s="713">
        <v>1</v>
      </c>
      <c r="R217" s="230"/>
      <c r="S217" s="237"/>
      <c r="T217" s="237"/>
      <c r="U217" s="237"/>
      <c r="V217" s="237"/>
      <c r="W217" s="237"/>
      <c r="X217" s="170"/>
      <c r="Y217" s="63"/>
      <c r="Z217" s="63"/>
      <c r="AA217" s="63"/>
      <c r="AB217" s="12">
        <v>1</v>
      </c>
      <c r="AC217" s="45" t="s">
        <v>378</v>
      </c>
      <c r="AD217" s="46">
        <v>0.2</v>
      </c>
      <c r="AE217" s="47">
        <v>43132</v>
      </c>
      <c r="AF217" s="47">
        <v>43190</v>
      </c>
      <c r="AG217" s="48" t="s">
        <v>377</v>
      </c>
      <c r="AI217" s="245"/>
      <c r="AJ217" s="245"/>
    </row>
    <row r="218" spans="2:43" ht="62.25" hidden="1" customHeight="1" thickBot="1" x14ac:dyDescent="0.3">
      <c r="B218" s="57" t="s">
        <v>388</v>
      </c>
      <c r="C218" s="58" t="s">
        <v>389</v>
      </c>
      <c r="D218" s="52" t="s">
        <v>23</v>
      </c>
      <c r="E218" s="229" t="s">
        <v>547</v>
      </c>
      <c r="F218" s="53" t="s">
        <v>271</v>
      </c>
      <c r="G218" s="702"/>
      <c r="H218" s="705"/>
      <c r="I218" s="687"/>
      <c r="J218" s="686"/>
      <c r="K218" s="687"/>
      <c r="L218" s="687"/>
      <c r="M218" s="700"/>
      <c r="N218" s="709"/>
      <c r="O218" s="677"/>
      <c r="P218" s="709"/>
      <c r="Q218" s="714"/>
      <c r="R218" s="230"/>
      <c r="S218" s="237"/>
      <c r="T218" s="237"/>
      <c r="U218" s="237"/>
      <c r="V218" s="237"/>
      <c r="W218" s="237"/>
      <c r="X218" s="170"/>
      <c r="Y218" s="63"/>
      <c r="Z218" s="63"/>
      <c r="AA218" s="63"/>
      <c r="AB218" s="12">
        <v>2</v>
      </c>
      <c r="AC218" s="49" t="s">
        <v>379</v>
      </c>
      <c r="AD218" s="46">
        <v>0.2</v>
      </c>
      <c r="AE218" s="47">
        <v>43191</v>
      </c>
      <c r="AF218" s="47">
        <v>43281</v>
      </c>
      <c r="AG218" s="48" t="s">
        <v>377</v>
      </c>
      <c r="AH218" s="50"/>
      <c r="AI218" s="246"/>
      <c r="AJ218" s="245"/>
    </row>
    <row r="219" spans="2:43" ht="61.5" hidden="1" customHeight="1" thickBot="1" x14ac:dyDescent="0.3">
      <c r="B219" s="57" t="s">
        <v>388</v>
      </c>
      <c r="C219" s="58" t="s">
        <v>389</v>
      </c>
      <c r="D219" s="52" t="s">
        <v>23</v>
      </c>
      <c r="E219" s="229" t="s">
        <v>547</v>
      </c>
      <c r="F219" s="53" t="s">
        <v>271</v>
      </c>
      <c r="G219" s="702"/>
      <c r="H219" s="705"/>
      <c r="I219" s="687"/>
      <c r="J219" s="686"/>
      <c r="K219" s="687"/>
      <c r="L219" s="687"/>
      <c r="M219" s="700"/>
      <c r="N219" s="709"/>
      <c r="O219" s="677"/>
      <c r="P219" s="709"/>
      <c r="Q219" s="714"/>
      <c r="R219" s="230"/>
      <c r="S219" s="237"/>
      <c r="T219" s="237"/>
      <c r="U219" s="237"/>
      <c r="V219" s="237"/>
      <c r="W219" s="237"/>
      <c r="X219" s="170"/>
      <c r="Y219" s="63"/>
      <c r="Z219" s="63"/>
      <c r="AA219" s="63"/>
      <c r="AB219" s="12">
        <v>3</v>
      </c>
      <c r="AC219" s="45" t="s">
        <v>283</v>
      </c>
      <c r="AD219" s="46">
        <v>0.2</v>
      </c>
      <c r="AE219" s="47">
        <v>43282</v>
      </c>
      <c r="AF219" s="47">
        <v>43373</v>
      </c>
      <c r="AG219" s="48" t="s">
        <v>377</v>
      </c>
      <c r="AI219" s="245"/>
      <c r="AJ219" s="245"/>
    </row>
    <row r="220" spans="2:43" ht="61.5" hidden="1" customHeight="1" thickBot="1" x14ac:dyDescent="0.3">
      <c r="B220" s="57" t="s">
        <v>388</v>
      </c>
      <c r="C220" s="58" t="s">
        <v>389</v>
      </c>
      <c r="D220" s="52" t="s">
        <v>23</v>
      </c>
      <c r="E220" s="229" t="s">
        <v>547</v>
      </c>
      <c r="F220" s="53" t="s">
        <v>271</v>
      </c>
      <c r="G220" s="703"/>
      <c r="H220" s="706"/>
      <c r="I220" s="672"/>
      <c r="J220" s="685"/>
      <c r="K220" s="672"/>
      <c r="L220" s="672"/>
      <c r="M220" s="707"/>
      <c r="N220" s="710"/>
      <c r="O220" s="712"/>
      <c r="P220" s="710"/>
      <c r="Q220" s="715"/>
      <c r="R220" s="230"/>
      <c r="S220" s="237"/>
      <c r="T220" s="237"/>
      <c r="U220" s="237"/>
      <c r="V220" s="237"/>
      <c r="W220" s="237"/>
      <c r="X220" s="171"/>
      <c r="Y220" s="64"/>
      <c r="Z220" s="64"/>
      <c r="AA220" s="64"/>
      <c r="AB220" s="12">
        <v>4</v>
      </c>
      <c r="AC220" s="45" t="s">
        <v>380</v>
      </c>
      <c r="AD220" s="46">
        <v>0.4</v>
      </c>
      <c r="AE220" s="47">
        <v>43374</v>
      </c>
      <c r="AF220" s="47">
        <v>43465</v>
      </c>
      <c r="AG220" s="48" t="s">
        <v>377</v>
      </c>
      <c r="AI220" s="245"/>
      <c r="AJ220" s="245"/>
    </row>
    <row r="221" spans="2:43" ht="79.5" hidden="1" customHeight="1" thickBot="1" x14ac:dyDescent="0.3">
      <c r="B221" s="57" t="s">
        <v>391</v>
      </c>
      <c r="C221" s="57" t="s">
        <v>396</v>
      </c>
      <c r="D221" s="52" t="s">
        <v>23</v>
      </c>
      <c r="E221" s="229" t="s">
        <v>547</v>
      </c>
      <c r="F221" s="53" t="s">
        <v>271</v>
      </c>
      <c r="G221" s="701">
        <v>4</v>
      </c>
      <c r="H221" s="704" t="s">
        <v>381</v>
      </c>
      <c r="I221" s="671">
        <v>0.2</v>
      </c>
      <c r="J221" s="684">
        <v>100</v>
      </c>
      <c r="K221" s="671" t="s">
        <v>284</v>
      </c>
      <c r="L221" s="671" t="s">
        <v>285</v>
      </c>
      <c r="M221" s="699" t="s">
        <v>377</v>
      </c>
      <c r="N221" s="691">
        <v>0.25</v>
      </c>
      <c r="O221" s="691">
        <v>0.5</v>
      </c>
      <c r="P221" s="691">
        <v>0.75</v>
      </c>
      <c r="Q221" s="693">
        <v>1</v>
      </c>
      <c r="R221" s="232"/>
      <c r="S221" s="238"/>
      <c r="T221" s="238"/>
      <c r="U221" s="238"/>
      <c r="V221" s="238"/>
      <c r="W221" s="238"/>
      <c r="X221" s="175"/>
      <c r="Y221" s="67"/>
      <c r="Z221" s="67"/>
      <c r="AA221" s="67"/>
      <c r="AB221" s="12">
        <v>1</v>
      </c>
      <c r="AC221" s="218" t="s">
        <v>382</v>
      </c>
      <c r="AD221" s="46">
        <v>0.25</v>
      </c>
      <c r="AE221" s="47">
        <v>43132</v>
      </c>
      <c r="AF221" s="47">
        <v>43190</v>
      </c>
      <c r="AG221" s="48" t="s">
        <v>377</v>
      </c>
      <c r="AI221" s="245"/>
      <c r="AJ221" s="245"/>
    </row>
    <row r="222" spans="2:43" ht="63.75" hidden="1" thickBot="1" x14ac:dyDescent="0.3">
      <c r="B222" s="57" t="s">
        <v>391</v>
      </c>
      <c r="C222" s="57" t="s">
        <v>396</v>
      </c>
      <c r="D222" s="52" t="s">
        <v>23</v>
      </c>
      <c r="E222" s="229" t="s">
        <v>547</v>
      </c>
      <c r="F222" s="53" t="s">
        <v>271</v>
      </c>
      <c r="G222" s="702"/>
      <c r="H222" s="705"/>
      <c r="I222" s="687"/>
      <c r="J222" s="686"/>
      <c r="K222" s="687"/>
      <c r="L222" s="687"/>
      <c r="M222" s="700"/>
      <c r="N222" s="692"/>
      <c r="O222" s="692"/>
      <c r="P222" s="692"/>
      <c r="Q222" s="694"/>
      <c r="R222" s="232"/>
      <c r="S222" s="238"/>
      <c r="T222" s="238"/>
      <c r="U222" s="238"/>
      <c r="V222" s="238"/>
      <c r="W222" s="238"/>
      <c r="X222" s="175"/>
      <c r="Y222" s="67"/>
      <c r="Z222" s="67"/>
      <c r="AA222" s="67"/>
      <c r="AB222" s="12">
        <v>2</v>
      </c>
      <c r="AC222" s="218" t="s">
        <v>286</v>
      </c>
      <c r="AD222" s="46">
        <v>0.25</v>
      </c>
      <c r="AE222" s="47">
        <v>43191</v>
      </c>
      <c r="AF222" s="47">
        <v>43281</v>
      </c>
      <c r="AG222" s="48" t="s">
        <v>377</v>
      </c>
      <c r="AI222" s="245"/>
      <c r="AJ222" s="245"/>
    </row>
    <row r="223" spans="2:43" ht="63.75" hidden="1" thickBot="1" x14ac:dyDescent="0.3">
      <c r="B223" s="57" t="s">
        <v>391</v>
      </c>
      <c r="C223" s="57" t="s">
        <v>396</v>
      </c>
      <c r="D223" s="52" t="s">
        <v>23</v>
      </c>
      <c r="E223" s="229" t="s">
        <v>547</v>
      </c>
      <c r="F223" s="53" t="s">
        <v>271</v>
      </c>
      <c r="G223" s="702"/>
      <c r="H223" s="705"/>
      <c r="I223" s="687"/>
      <c r="J223" s="686"/>
      <c r="K223" s="687"/>
      <c r="L223" s="687"/>
      <c r="M223" s="700"/>
      <c r="N223" s="692"/>
      <c r="O223" s="692"/>
      <c r="P223" s="692"/>
      <c r="Q223" s="694"/>
      <c r="R223" s="232"/>
      <c r="S223" s="238"/>
      <c r="T223" s="238"/>
      <c r="U223" s="238"/>
      <c r="V223" s="238"/>
      <c r="W223" s="238"/>
      <c r="X223" s="175"/>
      <c r="Y223" s="67"/>
      <c r="Z223" s="67"/>
      <c r="AA223" s="67"/>
      <c r="AB223" s="12">
        <v>3</v>
      </c>
      <c r="AC223" s="219" t="s">
        <v>383</v>
      </c>
      <c r="AD223" s="46">
        <v>0.25</v>
      </c>
      <c r="AE223" s="47">
        <v>43282</v>
      </c>
      <c r="AF223" s="47">
        <v>43373</v>
      </c>
      <c r="AG223" s="48" t="s">
        <v>377</v>
      </c>
      <c r="AI223" s="245"/>
      <c r="AJ223" s="245"/>
    </row>
    <row r="224" spans="2:43" ht="63.75" hidden="1" thickBot="1" x14ac:dyDescent="0.3">
      <c r="B224" s="57" t="s">
        <v>391</v>
      </c>
      <c r="C224" s="57" t="s">
        <v>396</v>
      </c>
      <c r="D224" s="52" t="s">
        <v>23</v>
      </c>
      <c r="E224" s="229" t="s">
        <v>547</v>
      </c>
      <c r="F224" s="53" t="s">
        <v>271</v>
      </c>
      <c r="G224" s="703"/>
      <c r="H224" s="706"/>
      <c r="I224" s="672"/>
      <c r="J224" s="685"/>
      <c r="K224" s="672"/>
      <c r="L224" s="672"/>
      <c r="M224" s="700"/>
      <c r="N224" s="692"/>
      <c r="O224" s="692"/>
      <c r="P224" s="692"/>
      <c r="Q224" s="694"/>
      <c r="R224" s="232"/>
      <c r="S224" s="238"/>
      <c r="T224" s="238"/>
      <c r="U224" s="238"/>
      <c r="V224" s="238"/>
      <c r="W224" s="238"/>
      <c r="X224" s="175"/>
      <c r="Y224" s="67"/>
      <c r="Z224" s="67"/>
      <c r="AA224" s="67"/>
      <c r="AB224" s="12">
        <v>4</v>
      </c>
      <c r="AC224" s="219" t="s">
        <v>287</v>
      </c>
      <c r="AD224" s="46">
        <v>0.25</v>
      </c>
      <c r="AE224" s="47">
        <v>43374</v>
      </c>
      <c r="AF224" s="47">
        <v>43465</v>
      </c>
      <c r="AG224" s="48" t="s">
        <v>377</v>
      </c>
      <c r="AI224" s="245"/>
      <c r="AJ224" s="245"/>
    </row>
    <row r="225" spans="2:36" ht="79.5" hidden="1" customHeight="1" thickBot="1" x14ac:dyDescent="0.3">
      <c r="B225" s="57" t="s">
        <v>388</v>
      </c>
      <c r="C225" s="58" t="s">
        <v>389</v>
      </c>
      <c r="D225" s="52" t="s">
        <v>23</v>
      </c>
      <c r="E225" s="229" t="s">
        <v>547</v>
      </c>
      <c r="F225" s="53" t="s">
        <v>271</v>
      </c>
      <c r="G225" s="695">
        <v>5</v>
      </c>
      <c r="H225" s="682" t="s">
        <v>384</v>
      </c>
      <c r="I225" s="671">
        <v>0.2</v>
      </c>
      <c r="J225" s="684">
        <v>100</v>
      </c>
      <c r="K225" s="671" t="s">
        <v>284</v>
      </c>
      <c r="L225" s="671" t="s">
        <v>285</v>
      </c>
      <c r="M225" s="688" t="s">
        <v>377</v>
      </c>
      <c r="N225" s="689">
        <v>0.25</v>
      </c>
      <c r="O225" s="689">
        <v>0.5</v>
      </c>
      <c r="P225" s="689">
        <v>0.75</v>
      </c>
      <c r="Q225" s="690">
        <v>1</v>
      </c>
      <c r="R225" s="232"/>
      <c r="S225" s="238"/>
      <c r="T225" s="238"/>
      <c r="U225" s="238"/>
      <c r="V225" s="238"/>
      <c r="W225" s="238"/>
      <c r="X225" s="75"/>
      <c r="Y225" s="75"/>
      <c r="Z225" s="75"/>
      <c r="AA225" s="75"/>
      <c r="AB225" s="12">
        <v>1</v>
      </c>
      <c r="AC225" s="27" t="s">
        <v>288</v>
      </c>
      <c r="AD225" s="46">
        <v>0.5</v>
      </c>
      <c r="AE225" s="47">
        <v>43133</v>
      </c>
      <c r="AF225" s="47" t="s">
        <v>289</v>
      </c>
      <c r="AG225" s="48" t="s">
        <v>377</v>
      </c>
      <c r="AI225" s="245"/>
      <c r="AJ225" s="245"/>
    </row>
    <row r="226" spans="2:36" ht="63.75" hidden="1" thickBot="1" x14ac:dyDescent="0.3">
      <c r="B226" s="57" t="s">
        <v>388</v>
      </c>
      <c r="C226" s="58" t="s">
        <v>389</v>
      </c>
      <c r="D226" s="52" t="s">
        <v>23</v>
      </c>
      <c r="E226" s="229" t="s">
        <v>547</v>
      </c>
      <c r="F226" s="53" t="s">
        <v>271</v>
      </c>
      <c r="G226" s="696"/>
      <c r="H226" s="698"/>
      <c r="I226" s="687"/>
      <c r="J226" s="686"/>
      <c r="K226" s="687"/>
      <c r="L226" s="687"/>
      <c r="M226" s="688"/>
      <c r="N226" s="689"/>
      <c r="O226" s="689"/>
      <c r="P226" s="689"/>
      <c r="Q226" s="690"/>
      <c r="R226" s="232"/>
      <c r="S226" s="238"/>
      <c r="T226" s="238"/>
      <c r="U226" s="238"/>
      <c r="V226" s="238"/>
      <c r="W226" s="238"/>
      <c r="X226" s="75"/>
      <c r="Y226" s="75"/>
      <c r="Z226" s="75"/>
      <c r="AA226" s="75"/>
      <c r="AB226" s="12">
        <v>2</v>
      </c>
      <c r="AC226" s="51" t="s">
        <v>290</v>
      </c>
      <c r="AD226" s="46">
        <v>0.3</v>
      </c>
      <c r="AE226" s="47">
        <v>43282</v>
      </c>
      <c r="AF226" s="47" t="s">
        <v>291</v>
      </c>
      <c r="AG226" s="48" t="s">
        <v>377</v>
      </c>
      <c r="AI226" s="245"/>
      <c r="AJ226" s="245"/>
    </row>
    <row r="227" spans="2:36" ht="63.75" hidden="1" thickBot="1" x14ac:dyDescent="0.3">
      <c r="B227" s="57" t="s">
        <v>388</v>
      </c>
      <c r="C227" s="58" t="s">
        <v>389</v>
      </c>
      <c r="D227" s="55" t="s">
        <v>23</v>
      </c>
      <c r="E227" s="229" t="s">
        <v>547</v>
      </c>
      <c r="F227" s="56" t="s">
        <v>271</v>
      </c>
      <c r="G227" s="697"/>
      <c r="H227" s="683"/>
      <c r="I227" s="672"/>
      <c r="J227" s="685"/>
      <c r="K227" s="672"/>
      <c r="L227" s="672"/>
      <c r="M227" s="688"/>
      <c r="N227" s="689"/>
      <c r="O227" s="689"/>
      <c r="P227" s="689"/>
      <c r="Q227" s="690"/>
      <c r="R227" s="232"/>
      <c r="S227" s="238"/>
      <c r="T227" s="238"/>
      <c r="U227" s="238"/>
      <c r="V227" s="238"/>
      <c r="W227" s="238"/>
      <c r="X227" s="75"/>
      <c r="Y227" s="75"/>
      <c r="Z227" s="75"/>
      <c r="AA227" s="75"/>
      <c r="AB227" s="12">
        <v>3</v>
      </c>
      <c r="AC227" s="51" t="s">
        <v>385</v>
      </c>
      <c r="AD227" s="46">
        <v>0.2</v>
      </c>
      <c r="AE227" s="47">
        <v>43110</v>
      </c>
      <c r="AF227" s="47" t="s">
        <v>292</v>
      </c>
      <c r="AG227" s="48" t="s">
        <v>377</v>
      </c>
      <c r="AI227" s="245"/>
      <c r="AJ227" s="245"/>
    </row>
    <row r="228" spans="2:36" ht="15.75" thickBot="1" x14ac:dyDescent="0.3"/>
    <row r="229" spans="2:36" ht="79.5" thickBot="1" x14ac:dyDescent="0.3">
      <c r="B229" s="258" t="s">
        <v>391</v>
      </c>
      <c r="C229" s="259" t="s">
        <v>529</v>
      </c>
      <c r="D229" s="260" t="s">
        <v>23</v>
      </c>
      <c r="E229" s="261" t="s">
        <v>548</v>
      </c>
      <c r="F229" s="262" t="s">
        <v>531</v>
      </c>
      <c r="G229" s="936" t="s">
        <v>578</v>
      </c>
      <c r="H229" s="937"/>
      <c r="I229" s="937"/>
      <c r="J229" s="937"/>
      <c r="K229" s="937"/>
      <c r="L229" s="937"/>
      <c r="M229" s="937"/>
      <c r="N229" s="937"/>
      <c r="O229" s="937"/>
      <c r="P229" s="937"/>
      <c r="Q229" s="937"/>
      <c r="R229" s="937"/>
      <c r="S229" s="937"/>
      <c r="T229" s="937"/>
      <c r="U229" s="937"/>
      <c r="V229" s="937"/>
      <c r="W229" s="938"/>
      <c r="AB229" s="227">
        <v>1</v>
      </c>
      <c r="AC229" s="223" t="s">
        <v>530</v>
      </c>
      <c r="AD229" s="46">
        <v>0.2</v>
      </c>
      <c r="AE229" s="47">
        <v>43252</v>
      </c>
      <c r="AF229" s="47">
        <v>43465</v>
      </c>
      <c r="AG229" s="59" t="s">
        <v>528</v>
      </c>
      <c r="AI229" s="245"/>
      <c r="AJ229" s="245"/>
    </row>
    <row r="232" spans="2:36" x14ac:dyDescent="0.25">
      <c r="F232" s="228"/>
    </row>
    <row r="233" spans="2:36" x14ac:dyDescent="0.25">
      <c r="E233" s="228"/>
    </row>
  </sheetData>
  <autoFilter ref="B8:AQ227">
    <filterColumn colId="4">
      <filters>
        <filter val="8. Subdirección de Gestión Corporativa"/>
      </filters>
    </filterColumn>
  </autoFilter>
  <mergeCells count="897">
    <mergeCell ref="G229:W229"/>
    <mergeCell ref="Q138:Q139"/>
    <mergeCell ref="Q140:Q142"/>
    <mergeCell ref="Q143:Q148"/>
    <mergeCell ref="Q111:Q113"/>
    <mergeCell ref="Q114:Q116"/>
    <mergeCell ref="Q117:Q119"/>
    <mergeCell ref="Q120:Q122"/>
    <mergeCell ref="Q123:Q125"/>
    <mergeCell ref="Q129:Q130"/>
    <mergeCell ref="Q131:Q134"/>
    <mergeCell ref="G143:G148"/>
    <mergeCell ref="H143:H148"/>
    <mergeCell ref="I143:I148"/>
    <mergeCell ref="J143:J148"/>
    <mergeCell ref="K143:K148"/>
    <mergeCell ref="L143:L148"/>
    <mergeCell ref="M143:M148"/>
    <mergeCell ref="N143:N148"/>
    <mergeCell ref="G140:G142"/>
    <mergeCell ref="H140:H142"/>
    <mergeCell ref="I140:I142"/>
    <mergeCell ref="J140:J142"/>
    <mergeCell ref="K140:K142"/>
    <mergeCell ref="G135:G137"/>
    <mergeCell ref="H135:H137"/>
    <mergeCell ref="G138:G139"/>
    <mergeCell ref="H138:H139"/>
    <mergeCell ref="I138:I139"/>
    <mergeCell ref="J138:J139"/>
    <mergeCell ref="K138:K139"/>
    <mergeCell ref="L138:L139"/>
    <mergeCell ref="M138:M139"/>
    <mergeCell ref="G120:G122"/>
    <mergeCell ref="H120:H122"/>
    <mergeCell ref="I120:I122"/>
    <mergeCell ref="J120:J122"/>
    <mergeCell ref="K120:K122"/>
    <mergeCell ref="P138:P139"/>
    <mergeCell ref="G131:G134"/>
    <mergeCell ref="H131:H134"/>
    <mergeCell ref="I131:I134"/>
    <mergeCell ref="J131:J134"/>
    <mergeCell ref="K131:K134"/>
    <mergeCell ref="G129:G130"/>
    <mergeCell ref="H129:H130"/>
    <mergeCell ref="I129:I130"/>
    <mergeCell ref="J129:J130"/>
    <mergeCell ref="K129:K130"/>
    <mergeCell ref="L129:L130"/>
    <mergeCell ref="M129:M130"/>
    <mergeCell ref="N129:N130"/>
    <mergeCell ref="O129:O130"/>
    <mergeCell ref="P129:P130"/>
    <mergeCell ref="J135:J137"/>
    <mergeCell ref="K135:K137"/>
    <mergeCell ref="L135:L137"/>
    <mergeCell ref="G117:G119"/>
    <mergeCell ref="H117:H119"/>
    <mergeCell ref="I117:I119"/>
    <mergeCell ref="J117:J119"/>
    <mergeCell ref="K117:K119"/>
    <mergeCell ref="G114:G116"/>
    <mergeCell ref="H114:H116"/>
    <mergeCell ref="I114:I116"/>
    <mergeCell ref="J114:J116"/>
    <mergeCell ref="K114:K116"/>
    <mergeCell ref="L114:L116"/>
    <mergeCell ref="M114:M116"/>
    <mergeCell ref="N114:N116"/>
    <mergeCell ref="O114:O116"/>
    <mergeCell ref="P114:P116"/>
    <mergeCell ref="G111:G113"/>
    <mergeCell ref="H111:H113"/>
    <mergeCell ref="I111:I113"/>
    <mergeCell ref="J111:J113"/>
    <mergeCell ref="K111:K113"/>
    <mergeCell ref="L111:L113"/>
    <mergeCell ref="M111:M113"/>
    <mergeCell ref="N111:N113"/>
    <mergeCell ref="O111:O113"/>
    <mergeCell ref="P111:P113"/>
    <mergeCell ref="S47:S51"/>
    <mergeCell ref="T47:T51"/>
    <mergeCell ref="U47:U51"/>
    <mergeCell ref="V47:V51"/>
    <mergeCell ref="W47:W51"/>
    <mergeCell ref="S12:S14"/>
    <mergeCell ref="T12:T14"/>
    <mergeCell ref="U12:U14"/>
    <mergeCell ref="V12:V14"/>
    <mergeCell ref="W12:W14"/>
    <mergeCell ref="S41:S42"/>
    <mergeCell ref="T41:T42"/>
    <mergeCell ref="U41:U42"/>
    <mergeCell ref="V41:V42"/>
    <mergeCell ref="W41:W42"/>
    <mergeCell ref="S43:S45"/>
    <mergeCell ref="T43:T45"/>
    <mergeCell ref="U43:U45"/>
    <mergeCell ref="V43:V45"/>
    <mergeCell ref="W43:W45"/>
    <mergeCell ref="S37:S38"/>
    <mergeCell ref="T37:T38"/>
    <mergeCell ref="U37:U38"/>
    <mergeCell ref="V37:V38"/>
    <mergeCell ref="W37:W38"/>
    <mergeCell ref="S39:S40"/>
    <mergeCell ref="T39:T40"/>
    <mergeCell ref="U39:U40"/>
    <mergeCell ref="V39:V40"/>
    <mergeCell ref="W39:W40"/>
    <mergeCell ref="S30:S32"/>
    <mergeCell ref="T30:T32"/>
    <mergeCell ref="U30:U32"/>
    <mergeCell ref="V30:V32"/>
    <mergeCell ref="W30:W32"/>
    <mergeCell ref="S33:S34"/>
    <mergeCell ref="T33:T34"/>
    <mergeCell ref="U33:U34"/>
    <mergeCell ref="V33:V34"/>
    <mergeCell ref="W33:W34"/>
    <mergeCell ref="AE9:AE11"/>
    <mergeCell ref="AF9:AF11"/>
    <mergeCell ref="AG9:AG11"/>
    <mergeCell ref="I9:I11"/>
    <mergeCell ref="J9:J11"/>
    <mergeCell ref="K9:K11"/>
    <mergeCell ref="L9:L11"/>
    <mergeCell ref="M9:M11"/>
    <mergeCell ref="N9:N11"/>
    <mergeCell ref="S9:S11"/>
    <mergeCell ref="T9:T11"/>
    <mergeCell ref="X9:X11"/>
    <mergeCell ref="Z9:Z11"/>
    <mergeCell ref="AA9:AA11"/>
    <mergeCell ref="U9:U11"/>
    <mergeCell ref="V9:V11"/>
    <mergeCell ref="Y9:Y11"/>
    <mergeCell ref="P9:P11"/>
    <mergeCell ref="Q9:Q11"/>
    <mergeCell ref="G7:M7"/>
    <mergeCell ref="N7:Q7"/>
    <mergeCell ref="AB7:AG7"/>
    <mergeCell ref="G9:G11"/>
    <mergeCell ref="H9:H11"/>
    <mergeCell ref="G15:G18"/>
    <mergeCell ref="H15:H18"/>
    <mergeCell ref="J12:J14"/>
    <mergeCell ref="K12:K14"/>
    <mergeCell ref="L12:L14"/>
    <mergeCell ref="M12:M14"/>
    <mergeCell ref="N12:N14"/>
    <mergeCell ref="O12:O14"/>
    <mergeCell ref="G12:G14"/>
    <mergeCell ref="H12:H14"/>
    <mergeCell ref="I12:I14"/>
    <mergeCell ref="O15:O18"/>
    <mergeCell ref="P15:P18"/>
    <mergeCell ref="Q15:Q18"/>
    <mergeCell ref="AE15:AE18"/>
    <mergeCell ref="AF15:AF18"/>
    <mergeCell ref="AG15:AG17"/>
    <mergeCell ref="I15:I18"/>
    <mergeCell ref="O9:O11"/>
    <mergeCell ref="J15:J18"/>
    <mergeCell ref="K15:K18"/>
    <mergeCell ref="L15:L18"/>
    <mergeCell ref="M15:M18"/>
    <mergeCell ref="N15:N18"/>
    <mergeCell ref="P12:P14"/>
    <mergeCell ref="Q12:Q14"/>
    <mergeCell ref="AE12:AE14"/>
    <mergeCell ref="AF12:AF14"/>
    <mergeCell ref="S15:S18"/>
    <mergeCell ref="T15:T18"/>
    <mergeCell ref="U15:U18"/>
    <mergeCell ref="V15:V18"/>
    <mergeCell ref="W15:W18"/>
    <mergeCell ref="AG12:AG14"/>
    <mergeCell ref="G22:G24"/>
    <mergeCell ref="H22:H24"/>
    <mergeCell ref="J19:J21"/>
    <mergeCell ref="K19:K21"/>
    <mergeCell ref="L19:L21"/>
    <mergeCell ref="M19:M21"/>
    <mergeCell ref="N19:N21"/>
    <mergeCell ref="O19:O21"/>
    <mergeCell ref="G19:G21"/>
    <mergeCell ref="H19:H21"/>
    <mergeCell ref="I19:I21"/>
    <mergeCell ref="O22:O24"/>
    <mergeCell ref="P22:P24"/>
    <mergeCell ref="Q22:Q24"/>
    <mergeCell ref="AE22:AE24"/>
    <mergeCell ref="AF22:AF24"/>
    <mergeCell ref="AG22:AG24"/>
    <mergeCell ref="I22:I24"/>
    <mergeCell ref="J22:J24"/>
    <mergeCell ref="K22:K24"/>
    <mergeCell ref="L22:L24"/>
    <mergeCell ref="M22:M24"/>
    <mergeCell ref="N22:N24"/>
    <mergeCell ref="AG19:AG21"/>
    <mergeCell ref="L28:L29"/>
    <mergeCell ref="M28:M29"/>
    <mergeCell ref="N28:N29"/>
    <mergeCell ref="O28:O29"/>
    <mergeCell ref="P28:P29"/>
    <mergeCell ref="Q28:Q29"/>
    <mergeCell ref="P26:P27"/>
    <mergeCell ref="Q26:Q27"/>
    <mergeCell ref="N26:N27"/>
    <mergeCell ref="O26:O27"/>
    <mergeCell ref="R26:R27"/>
    <mergeCell ref="S26:S27"/>
    <mergeCell ref="T26:T27"/>
    <mergeCell ref="X26:X27"/>
    <mergeCell ref="P19:P21"/>
    <mergeCell ref="Q19:Q21"/>
    <mergeCell ref="U26:U27"/>
    <mergeCell ref="V26:V27"/>
    <mergeCell ref="W26:W27"/>
    <mergeCell ref="J26:J27"/>
    <mergeCell ref="K26:K27"/>
    <mergeCell ref="L26:L27"/>
    <mergeCell ref="M26:M27"/>
    <mergeCell ref="G26:G27"/>
    <mergeCell ref="H26:H27"/>
    <mergeCell ref="I26:I27"/>
    <mergeCell ref="AE19:AE21"/>
    <mergeCell ref="AF19:AF21"/>
    <mergeCell ref="S19:S21"/>
    <mergeCell ref="T19:T21"/>
    <mergeCell ref="U19:U21"/>
    <mergeCell ref="V19:V21"/>
    <mergeCell ref="W19:W21"/>
    <mergeCell ref="S22:S24"/>
    <mergeCell ref="T22:T24"/>
    <mergeCell ref="U22:U24"/>
    <mergeCell ref="V22:V24"/>
    <mergeCell ref="W22:W24"/>
    <mergeCell ref="L30:L32"/>
    <mergeCell ref="M30:M32"/>
    <mergeCell ref="N30:N32"/>
    <mergeCell ref="O30:O32"/>
    <mergeCell ref="G30:G32"/>
    <mergeCell ref="H30:H32"/>
    <mergeCell ref="I30:I32"/>
    <mergeCell ref="G28:G29"/>
    <mergeCell ref="H28:H29"/>
    <mergeCell ref="I28:I29"/>
    <mergeCell ref="J28:J29"/>
    <mergeCell ref="K28:K29"/>
    <mergeCell ref="L37:L38"/>
    <mergeCell ref="M37:M38"/>
    <mergeCell ref="N37:N38"/>
    <mergeCell ref="O37:O38"/>
    <mergeCell ref="P37:P38"/>
    <mergeCell ref="Q37:Q38"/>
    <mergeCell ref="P35:P36"/>
    <mergeCell ref="Q35:Q36"/>
    <mergeCell ref="G37:G38"/>
    <mergeCell ref="H37:H38"/>
    <mergeCell ref="I37:I38"/>
    <mergeCell ref="J37:J38"/>
    <mergeCell ref="K37:K38"/>
    <mergeCell ref="J35:J36"/>
    <mergeCell ref="K35:K36"/>
    <mergeCell ref="L35:L36"/>
    <mergeCell ref="M35:M36"/>
    <mergeCell ref="N35:N36"/>
    <mergeCell ref="O35:O36"/>
    <mergeCell ref="G35:G36"/>
    <mergeCell ref="H35:H36"/>
    <mergeCell ref="I35:I36"/>
    <mergeCell ref="L41:L42"/>
    <mergeCell ref="M41:M42"/>
    <mergeCell ref="N41:N42"/>
    <mergeCell ref="O41:O42"/>
    <mergeCell ref="P41:P42"/>
    <mergeCell ref="Q41:Q42"/>
    <mergeCell ref="P39:P40"/>
    <mergeCell ref="Q39:Q40"/>
    <mergeCell ref="G41:G42"/>
    <mergeCell ref="H41:H42"/>
    <mergeCell ref="I41:I42"/>
    <mergeCell ref="J41:J42"/>
    <mergeCell ref="K41:K42"/>
    <mergeCell ref="J39:J40"/>
    <mergeCell ref="K39:K40"/>
    <mergeCell ref="L39:L40"/>
    <mergeCell ref="M39:M40"/>
    <mergeCell ref="N39:N40"/>
    <mergeCell ref="O39:O40"/>
    <mergeCell ref="G39:G40"/>
    <mergeCell ref="H39:H40"/>
    <mergeCell ref="I39:I40"/>
    <mergeCell ref="L46:L51"/>
    <mergeCell ref="M46:M51"/>
    <mergeCell ref="N46:N51"/>
    <mergeCell ref="O46:O51"/>
    <mergeCell ref="P46:P51"/>
    <mergeCell ref="Q46:Q51"/>
    <mergeCell ref="P43:P45"/>
    <mergeCell ref="Q43:Q45"/>
    <mergeCell ref="G46:G51"/>
    <mergeCell ref="H46:H51"/>
    <mergeCell ref="I46:I51"/>
    <mergeCell ref="J46:J51"/>
    <mergeCell ref="K46:K51"/>
    <mergeCell ref="J43:J45"/>
    <mergeCell ref="K43:K45"/>
    <mergeCell ref="L43:L45"/>
    <mergeCell ref="M43:M45"/>
    <mergeCell ref="N43:N45"/>
    <mergeCell ref="O43:O45"/>
    <mergeCell ref="G43:G45"/>
    <mergeCell ref="H43:H45"/>
    <mergeCell ref="I43:I45"/>
    <mergeCell ref="L54:L55"/>
    <mergeCell ref="M54:M55"/>
    <mergeCell ref="N54:N55"/>
    <mergeCell ref="O54:O55"/>
    <mergeCell ref="P54:P55"/>
    <mergeCell ref="Q54:Q55"/>
    <mergeCell ref="P52:P53"/>
    <mergeCell ref="Q52:Q53"/>
    <mergeCell ref="G54:G55"/>
    <mergeCell ref="H54:H55"/>
    <mergeCell ref="I54:I55"/>
    <mergeCell ref="J54:J55"/>
    <mergeCell ref="K54:K55"/>
    <mergeCell ref="J52:J53"/>
    <mergeCell ref="K52:K53"/>
    <mergeCell ref="L52:L53"/>
    <mergeCell ref="M52:M53"/>
    <mergeCell ref="N52:N53"/>
    <mergeCell ref="O52:O53"/>
    <mergeCell ref="G52:G53"/>
    <mergeCell ref="H52:H53"/>
    <mergeCell ref="I52:I53"/>
    <mergeCell ref="L59:L61"/>
    <mergeCell ref="M59:M61"/>
    <mergeCell ref="N59:N61"/>
    <mergeCell ref="O59:O61"/>
    <mergeCell ref="P59:P61"/>
    <mergeCell ref="Q59:Q61"/>
    <mergeCell ref="P56:P58"/>
    <mergeCell ref="Q56:Q58"/>
    <mergeCell ref="G59:G61"/>
    <mergeCell ref="H59:H61"/>
    <mergeCell ref="I59:I61"/>
    <mergeCell ref="J59:J61"/>
    <mergeCell ref="K59:K61"/>
    <mergeCell ref="J56:J58"/>
    <mergeCell ref="K56:K58"/>
    <mergeCell ref="L56:L58"/>
    <mergeCell ref="M56:M58"/>
    <mergeCell ref="N56:N58"/>
    <mergeCell ref="O56:O58"/>
    <mergeCell ref="G56:G58"/>
    <mergeCell ref="H56:H58"/>
    <mergeCell ref="I56:I58"/>
    <mergeCell ref="L64:L65"/>
    <mergeCell ref="M64:M65"/>
    <mergeCell ref="N64:N65"/>
    <mergeCell ref="O64:O65"/>
    <mergeCell ref="P64:P65"/>
    <mergeCell ref="Q64:Q65"/>
    <mergeCell ref="P62:P63"/>
    <mergeCell ref="Q62:Q63"/>
    <mergeCell ref="G64:G65"/>
    <mergeCell ref="H64:H65"/>
    <mergeCell ref="I64:I65"/>
    <mergeCell ref="J64:J65"/>
    <mergeCell ref="K64:K65"/>
    <mergeCell ref="J62:J63"/>
    <mergeCell ref="K62:K63"/>
    <mergeCell ref="L62:L63"/>
    <mergeCell ref="M62:M63"/>
    <mergeCell ref="N62:N63"/>
    <mergeCell ref="O62:O63"/>
    <mergeCell ref="G62:G63"/>
    <mergeCell ref="H62:H63"/>
    <mergeCell ref="I62:I63"/>
    <mergeCell ref="L68:L69"/>
    <mergeCell ref="M68:M69"/>
    <mergeCell ref="N68:N69"/>
    <mergeCell ref="O68:O69"/>
    <mergeCell ref="P68:P69"/>
    <mergeCell ref="Q68:Q69"/>
    <mergeCell ref="P66:P67"/>
    <mergeCell ref="Q66:Q67"/>
    <mergeCell ref="G68:G69"/>
    <mergeCell ref="H68:H69"/>
    <mergeCell ref="I68:I69"/>
    <mergeCell ref="J68:J69"/>
    <mergeCell ref="K68:K69"/>
    <mergeCell ref="J66:J67"/>
    <mergeCell ref="K66:K67"/>
    <mergeCell ref="L66:L67"/>
    <mergeCell ref="M66:M67"/>
    <mergeCell ref="N66:N67"/>
    <mergeCell ref="O66:O67"/>
    <mergeCell ref="G66:G67"/>
    <mergeCell ref="H66:H67"/>
    <mergeCell ref="I66:I67"/>
    <mergeCell ref="L73:L75"/>
    <mergeCell ref="M73:M75"/>
    <mergeCell ref="N73:N75"/>
    <mergeCell ref="O73:O75"/>
    <mergeCell ref="P73:P75"/>
    <mergeCell ref="Q73:Q75"/>
    <mergeCell ref="P70:P72"/>
    <mergeCell ref="Q70:Q72"/>
    <mergeCell ref="G73:G75"/>
    <mergeCell ref="H73:H75"/>
    <mergeCell ref="I73:I75"/>
    <mergeCell ref="J73:J75"/>
    <mergeCell ref="K73:K75"/>
    <mergeCell ref="J70:J72"/>
    <mergeCell ref="K70:K72"/>
    <mergeCell ref="L70:L72"/>
    <mergeCell ref="M70:M72"/>
    <mergeCell ref="N70:N72"/>
    <mergeCell ref="O70:O72"/>
    <mergeCell ref="G70:G72"/>
    <mergeCell ref="H70:H72"/>
    <mergeCell ref="I70:I72"/>
    <mergeCell ref="L79:L81"/>
    <mergeCell ref="M79:M81"/>
    <mergeCell ref="N79:N81"/>
    <mergeCell ref="O79:O81"/>
    <mergeCell ref="P79:P81"/>
    <mergeCell ref="Q79:Q81"/>
    <mergeCell ref="P76:P78"/>
    <mergeCell ref="Q76:Q78"/>
    <mergeCell ref="G79:G81"/>
    <mergeCell ref="H79:H81"/>
    <mergeCell ref="I79:I81"/>
    <mergeCell ref="J79:J81"/>
    <mergeCell ref="K79:K81"/>
    <mergeCell ref="J76:J78"/>
    <mergeCell ref="K76:K78"/>
    <mergeCell ref="L76:L78"/>
    <mergeCell ref="M76:M78"/>
    <mergeCell ref="N76:N78"/>
    <mergeCell ref="O76:O78"/>
    <mergeCell ref="G76:G78"/>
    <mergeCell ref="H76:H78"/>
    <mergeCell ref="I76:I78"/>
    <mergeCell ref="L84:L86"/>
    <mergeCell ref="M84:M86"/>
    <mergeCell ref="N84:N86"/>
    <mergeCell ref="O84:O86"/>
    <mergeCell ref="P84:P86"/>
    <mergeCell ref="Q84:Q86"/>
    <mergeCell ref="P82:P83"/>
    <mergeCell ref="Q82:Q83"/>
    <mergeCell ref="G84:G86"/>
    <mergeCell ref="H84:H86"/>
    <mergeCell ref="I84:I86"/>
    <mergeCell ref="J84:J86"/>
    <mergeCell ref="K84:K86"/>
    <mergeCell ref="J82:J83"/>
    <mergeCell ref="K82:K83"/>
    <mergeCell ref="L82:L83"/>
    <mergeCell ref="M82:M83"/>
    <mergeCell ref="N82:N83"/>
    <mergeCell ref="O82:O83"/>
    <mergeCell ref="G82:G83"/>
    <mergeCell ref="H82:H83"/>
    <mergeCell ref="I82:I83"/>
    <mergeCell ref="L90:L92"/>
    <mergeCell ref="M90:M92"/>
    <mergeCell ref="N90:N92"/>
    <mergeCell ref="O90:O92"/>
    <mergeCell ref="P90:P92"/>
    <mergeCell ref="Q90:Q92"/>
    <mergeCell ref="P87:P89"/>
    <mergeCell ref="Q87:Q89"/>
    <mergeCell ref="G90:G92"/>
    <mergeCell ref="H90:H92"/>
    <mergeCell ref="I90:I92"/>
    <mergeCell ref="J90:J92"/>
    <mergeCell ref="K90:K92"/>
    <mergeCell ref="J87:J89"/>
    <mergeCell ref="K87:K89"/>
    <mergeCell ref="L87:L89"/>
    <mergeCell ref="M87:M89"/>
    <mergeCell ref="N87:N89"/>
    <mergeCell ref="O87:O89"/>
    <mergeCell ref="G87:G89"/>
    <mergeCell ref="H87:H89"/>
    <mergeCell ref="I87:I89"/>
    <mergeCell ref="L96:L98"/>
    <mergeCell ref="M96:M98"/>
    <mergeCell ref="N96:N98"/>
    <mergeCell ref="O96:O98"/>
    <mergeCell ref="P96:P98"/>
    <mergeCell ref="Q96:Q98"/>
    <mergeCell ref="P93:P95"/>
    <mergeCell ref="Q93:Q95"/>
    <mergeCell ref="G96:G98"/>
    <mergeCell ref="H96:H98"/>
    <mergeCell ref="I96:I98"/>
    <mergeCell ref="J96:J98"/>
    <mergeCell ref="K96:K98"/>
    <mergeCell ref="J93:J95"/>
    <mergeCell ref="K93:K95"/>
    <mergeCell ref="L93:L95"/>
    <mergeCell ref="M93:M95"/>
    <mergeCell ref="N93:N95"/>
    <mergeCell ref="O93:O95"/>
    <mergeCell ref="G93:G95"/>
    <mergeCell ref="H93:H95"/>
    <mergeCell ref="I93:I95"/>
    <mergeCell ref="L103:L105"/>
    <mergeCell ref="M103:M105"/>
    <mergeCell ref="N103:N105"/>
    <mergeCell ref="O103:O105"/>
    <mergeCell ref="P103:P105"/>
    <mergeCell ref="Q103:Q105"/>
    <mergeCell ref="P99:P102"/>
    <mergeCell ref="Q99:Q102"/>
    <mergeCell ref="G103:G105"/>
    <mergeCell ref="H103:H105"/>
    <mergeCell ref="I103:I105"/>
    <mergeCell ref="J103:J105"/>
    <mergeCell ref="K103:K105"/>
    <mergeCell ref="J99:J102"/>
    <mergeCell ref="K99:K102"/>
    <mergeCell ref="L99:L102"/>
    <mergeCell ref="M99:M102"/>
    <mergeCell ref="N99:N102"/>
    <mergeCell ref="O99:O102"/>
    <mergeCell ref="G99:G102"/>
    <mergeCell ref="H99:H102"/>
    <mergeCell ref="I99:I102"/>
    <mergeCell ref="L109:L110"/>
    <mergeCell ref="M109:M110"/>
    <mergeCell ref="N109:N110"/>
    <mergeCell ref="O109:O110"/>
    <mergeCell ref="P109:P110"/>
    <mergeCell ref="Q109:Q110"/>
    <mergeCell ref="P106:P108"/>
    <mergeCell ref="Q106:Q108"/>
    <mergeCell ref="G109:G110"/>
    <mergeCell ref="H109:H110"/>
    <mergeCell ref="I109:I110"/>
    <mergeCell ref="J109:J110"/>
    <mergeCell ref="K109:K110"/>
    <mergeCell ref="J106:J108"/>
    <mergeCell ref="K106:K108"/>
    <mergeCell ref="L106:L108"/>
    <mergeCell ref="M106:M108"/>
    <mergeCell ref="N106:N108"/>
    <mergeCell ref="O106:O108"/>
    <mergeCell ref="G106:G108"/>
    <mergeCell ref="H106:H108"/>
    <mergeCell ref="I106:I108"/>
    <mergeCell ref="L117:L119"/>
    <mergeCell ref="M117:M119"/>
    <mergeCell ref="N117:N119"/>
    <mergeCell ref="O117:O119"/>
    <mergeCell ref="P117:P119"/>
    <mergeCell ref="L120:L122"/>
    <mergeCell ref="M120:M122"/>
    <mergeCell ref="N120:N122"/>
    <mergeCell ref="O120:O122"/>
    <mergeCell ref="P120:P122"/>
    <mergeCell ref="L123:L125"/>
    <mergeCell ref="M123:M125"/>
    <mergeCell ref="N123:N125"/>
    <mergeCell ref="O123:O125"/>
    <mergeCell ref="P123:P125"/>
    <mergeCell ref="G126:G128"/>
    <mergeCell ref="H126:H128"/>
    <mergeCell ref="O126:O128"/>
    <mergeCell ref="P126:P128"/>
    <mergeCell ref="G123:G125"/>
    <mergeCell ref="H123:H125"/>
    <mergeCell ref="I123:I125"/>
    <mergeCell ref="J123:J125"/>
    <mergeCell ref="K123:K125"/>
    <mergeCell ref="Q126:Q128"/>
    <mergeCell ref="I126:I128"/>
    <mergeCell ref="J126:J128"/>
    <mergeCell ref="K126:K128"/>
    <mergeCell ref="L126:L128"/>
    <mergeCell ref="M126:M128"/>
    <mergeCell ref="N126:N128"/>
    <mergeCell ref="L131:L134"/>
    <mergeCell ref="M131:M134"/>
    <mergeCell ref="N131:N134"/>
    <mergeCell ref="O131:O134"/>
    <mergeCell ref="P131:P134"/>
    <mergeCell ref="N153:N156"/>
    <mergeCell ref="O153:O156"/>
    <mergeCell ref="P153:P156"/>
    <mergeCell ref="Q153:Q156"/>
    <mergeCell ref="P149:P152"/>
    <mergeCell ref="Q149:Q152"/>
    <mergeCell ref="N149:N152"/>
    <mergeCell ref="O149:O152"/>
    <mergeCell ref="I135:I137"/>
    <mergeCell ref="L140:L142"/>
    <mergeCell ref="M140:M142"/>
    <mergeCell ref="N140:N142"/>
    <mergeCell ref="O140:O142"/>
    <mergeCell ref="P140:P142"/>
    <mergeCell ref="P135:P137"/>
    <mergeCell ref="Q135:Q137"/>
    <mergeCell ref="O143:O148"/>
    <mergeCell ref="P143:P148"/>
    <mergeCell ref="M135:M137"/>
    <mergeCell ref="N135:N137"/>
    <mergeCell ref="O135:O137"/>
    <mergeCell ref="N138:N139"/>
    <mergeCell ref="O138:O139"/>
    <mergeCell ref="G153:G156"/>
    <mergeCell ref="H153:H156"/>
    <mergeCell ref="I153:I156"/>
    <mergeCell ref="J153:J156"/>
    <mergeCell ref="K153:K156"/>
    <mergeCell ref="J149:J152"/>
    <mergeCell ref="K149:K152"/>
    <mergeCell ref="L149:L152"/>
    <mergeCell ref="M149:M152"/>
    <mergeCell ref="G149:G152"/>
    <mergeCell ref="H149:H152"/>
    <mergeCell ref="I149:I152"/>
    <mergeCell ref="L153:L156"/>
    <mergeCell ref="M153:M156"/>
    <mergeCell ref="Q157:Q158"/>
    <mergeCell ref="G159:G160"/>
    <mergeCell ref="H159:H160"/>
    <mergeCell ref="I159:I160"/>
    <mergeCell ref="J159:J160"/>
    <mergeCell ref="K159:K160"/>
    <mergeCell ref="L159:L160"/>
    <mergeCell ref="J157:J158"/>
    <mergeCell ref="K157:K158"/>
    <mergeCell ref="L157:L158"/>
    <mergeCell ref="N157:N158"/>
    <mergeCell ref="O157:O158"/>
    <mergeCell ref="P157:P158"/>
    <mergeCell ref="G157:G158"/>
    <mergeCell ref="H157:H158"/>
    <mergeCell ref="I157:I158"/>
    <mergeCell ref="N159:N160"/>
    <mergeCell ref="O159:O160"/>
    <mergeCell ref="P159:P160"/>
    <mergeCell ref="Q159:Q160"/>
    <mergeCell ref="Q161:Q164"/>
    <mergeCell ref="G165:G166"/>
    <mergeCell ref="H165:H166"/>
    <mergeCell ref="I165:I166"/>
    <mergeCell ref="J165:J166"/>
    <mergeCell ref="K165:K166"/>
    <mergeCell ref="L165:L166"/>
    <mergeCell ref="J161:J164"/>
    <mergeCell ref="K161:K164"/>
    <mergeCell ref="L161:L164"/>
    <mergeCell ref="N161:N164"/>
    <mergeCell ref="O161:O164"/>
    <mergeCell ref="P161:P164"/>
    <mergeCell ref="G161:G164"/>
    <mergeCell ref="H161:H164"/>
    <mergeCell ref="I161:I164"/>
    <mergeCell ref="N165:N166"/>
    <mergeCell ref="O165:O166"/>
    <mergeCell ref="P165:P166"/>
    <mergeCell ref="Q165:Q166"/>
    <mergeCell ref="Q167:Q169"/>
    <mergeCell ref="G170:G172"/>
    <mergeCell ref="H170:H172"/>
    <mergeCell ref="I170:I172"/>
    <mergeCell ref="J170:J172"/>
    <mergeCell ref="K170:K172"/>
    <mergeCell ref="L170:L172"/>
    <mergeCell ref="J167:J169"/>
    <mergeCell ref="K167:K169"/>
    <mergeCell ref="L167:L169"/>
    <mergeCell ref="N167:N169"/>
    <mergeCell ref="O167:O169"/>
    <mergeCell ref="P167:P169"/>
    <mergeCell ref="G167:G169"/>
    <mergeCell ref="H167:H169"/>
    <mergeCell ref="I167:I169"/>
    <mergeCell ref="M170:M172"/>
    <mergeCell ref="N170:N172"/>
    <mergeCell ref="O170:O172"/>
    <mergeCell ref="P170:P172"/>
    <mergeCell ref="Q170:Q172"/>
    <mergeCell ref="O173:O175"/>
    <mergeCell ref="P173:P175"/>
    <mergeCell ref="Q173:Q175"/>
    <mergeCell ref="G176:G177"/>
    <mergeCell ref="H176:H177"/>
    <mergeCell ref="I176:I177"/>
    <mergeCell ref="J176:J177"/>
    <mergeCell ref="I173:I175"/>
    <mergeCell ref="J173:J175"/>
    <mergeCell ref="K173:K175"/>
    <mergeCell ref="L173:L175"/>
    <mergeCell ref="M173:M175"/>
    <mergeCell ref="N173:N175"/>
    <mergeCell ref="G173:G175"/>
    <mergeCell ref="H173:H175"/>
    <mergeCell ref="N178:N180"/>
    <mergeCell ref="O178:O180"/>
    <mergeCell ref="P178:P180"/>
    <mergeCell ref="Q178:Q180"/>
    <mergeCell ref="G181:G182"/>
    <mergeCell ref="H181:H182"/>
    <mergeCell ref="I181:I182"/>
    <mergeCell ref="Q176:Q177"/>
    <mergeCell ref="G178:G180"/>
    <mergeCell ref="H178:H180"/>
    <mergeCell ref="I178:I180"/>
    <mergeCell ref="J178:J180"/>
    <mergeCell ref="K178:K180"/>
    <mergeCell ref="L178:L180"/>
    <mergeCell ref="K176:K177"/>
    <mergeCell ref="L176:L177"/>
    <mergeCell ref="M176:M177"/>
    <mergeCell ref="N176:N177"/>
    <mergeCell ref="O176:O177"/>
    <mergeCell ref="P176:P177"/>
    <mergeCell ref="L183:L184"/>
    <mergeCell ref="M183:M184"/>
    <mergeCell ref="N183:N184"/>
    <mergeCell ref="O183:O184"/>
    <mergeCell ref="P183:P184"/>
    <mergeCell ref="Q183:Q184"/>
    <mergeCell ref="P181:P182"/>
    <mergeCell ref="Q181:Q182"/>
    <mergeCell ref="G183:G184"/>
    <mergeCell ref="H183:H184"/>
    <mergeCell ref="I183:I184"/>
    <mergeCell ref="J183:J184"/>
    <mergeCell ref="K183:K184"/>
    <mergeCell ref="J181:J182"/>
    <mergeCell ref="K181:K182"/>
    <mergeCell ref="L181:L182"/>
    <mergeCell ref="M181:M182"/>
    <mergeCell ref="N181:N182"/>
    <mergeCell ref="O181:O182"/>
    <mergeCell ref="L189:L192"/>
    <mergeCell ref="M189:M192"/>
    <mergeCell ref="N189:N192"/>
    <mergeCell ref="O189:O192"/>
    <mergeCell ref="P189:P192"/>
    <mergeCell ref="Q189:Q192"/>
    <mergeCell ref="P185:P188"/>
    <mergeCell ref="Q185:Q188"/>
    <mergeCell ref="G189:G192"/>
    <mergeCell ref="H189:H192"/>
    <mergeCell ref="I189:I192"/>
    <mergeCell ref="J189:J192"/>
    <mergeCell ref="K189:K192"/>
    <mergeCell ref="J185:J188"/>
    <mergeCell ref="K185:K188"/>
    <mergeCell ref="L185:L188"/>
    <mergeCell ref="M185:M188"/>
    <mergeCell ref="N185:N188"/>
    <mergeCell ref="O185:O188"/>
    <mergeCell ref="G185:G188"/>
    <mergeCell ref="H185:H188"/>
    <mergeCell ref="I185:I188"/>
    <mergeCell ref="L197:L200"/>
    <mergeCell ref="M197:M200"/>
    <mergeCell ref="N197:N200"/>
    <mergeCell ref="O197:O200"/>
    <mergeCell ref="P197:P200"/>
    <mergeCell ref="Q197:Q200"/>
    <mergeCell ref="P193:P196"/>
    <mergeCell ref="Q193:Q196"/>
    <mergeCell ref="G197:G200"/>
    <mergeCell ref="H197:H200"/>
    <mergeCell ref="I197:I200"/>
    <mergeCell ref="J197:J200"/>
    <mergeCell ref="K197:K200"/>
    <mergeCell ref="J193:J196"/>
    <mergeCell ref="K193:K196"/>
    <mergeCell ref="L193:L196"/>
    <mergeCell ref="M193:M196"/>
    <mergeCell ref="N193:N196"/>
    <mergeCell ref="O193:O196"/>
    <mergeCell ref="G193:G196"/>
    <mergeCell ref="H193:H196"/>
    <mergeCell ref="I193:I196"/>
    <mergeCell ref="L205:L208"/>
    <mergeCell ref="M205:M208"/>
    <mergeCell ref="N205:N208"/>
    <mergeCell ref="O205:O208"/>
    <mergeCell ref="P205:P208"/>
    <mergeCell ref="Q205:Q208"/>
    <mergeCell ref="P201:P204"/>
    <mergeCell ref="Q201:Q204"/>
    <mergeCell ref="G205:G208"/>
    <mergeCell ref="H205:H208"/>
    <mergeCell ref="I205:I208"/>
    <mergeCell ref="J205:J208"/>
    <mergeCell ref="K205:K208"/>
    <mergeCell ref="J201:J204"/>
    <mergeCell ref="K201:K204"/>
    <mergeCell ref="L201:L204"/>
    <mergeCell ref="M201:M204"/>
    <mergeCell ref="N201:N204"/>
    <mergeCell ref="O201:O204"/>
    <mergeCell ref="G201:G204"/>
    <mergeCell ref="H201:H204"/>
    <mergeCell ref="I201:I204"/>
    <mergeCell ref="P209:P212"/>
    <mergeCell ref="Q209:Q212"/>
    <mergeCell ref="AM210:AQ212"/>
    <mergeCell ref="G213:G216"/>
    <mergeCell ref="H213:H216"/>
    <mergeCell ref="I213:I216"/>
    <mergeCell ref="J213:J216"/>
    <mergeCell ref="J209:J212"/>
    <mergeCell ref="K209:K212"/>
    <mergeCell ref="L209:L212"/>
    <mergeCell ref="M209:M212"/>
    <mergeCell ref="N209:N212"/>
    <mergeCell ref="O209:O212"/>
    <mergeCell ref="G209:G212"/>
    <mergeCell ref="H209:H212"/>
    <mergeCell ref="I209:I212"/>
    <mergeCell ref="L217:L220"/>
    <mergeCell ref="M217:M220"/>
    <mergeCell ref="N217:N220"/>
    <mergeCell ref="O217:O220"/>
    <mergeCell ref="P217:P220"/>
    <mergeCell ref="Q217:Q220"/>
    <mergeCell ref="Q213:Q216"/>
    <mergeCell ref="AM214:AQ215"/>
    <mergeCell ref="G217:G220"/>
    <mergeCell ref="H217:H220"/>
    <mergeCell ref="I217:I220"/>
    <mergeCell ref="J217:J220"/>
    <mergeCell ref="K217:K220"/>
    <mergeCell ref="K213:K216"/>
    <mergeCell ref="L213:L216"/>
    <mergeCell ref="M213:M216"/>
    <mergeCell ref="N213:N216"/>
    <mergeCell ref="O213:O216"/>
    <mergeCell ref="P213:P216"/>
    <mergeCell ref="L225:L227"/>
    <mergeCell ref="M225:M227"/>
    <mergeCell ref="N225:N227"/>
    <mergeCell ref="O225:O227"/>
    <mergeCell ref="P225:P227"/>
    <mergeCell ref="Q225:Q227"/>
    <mergeCell ref="P221:P224"/>
    <mergeCell ref="Q221:Q224"/>
    <mergeCell ref="G225:G227"/>
    <mergeCell ref="H225:H227"/>
    <mergeCell ref="I225:I227"/>
    <mergeCell ref="J225:J227"/>
    <mergeCell ref="K225:K227"/>
    <mergeCell ref="J221:J224"/>
    <mergeCell ref="K221:K224"/>
    <mergeCell ref="L221:L224"/>
    <mergeCell ref="M221:M224"/>
    <mergeCell ref="N221:N224"/>
    <mergeCell ref="O221:O224"/>
    <mergeCell ref="G221:G224"/>
    <mergeCell ref="H221:H224"/>
    <mergeCell ref="I221:I224"/>
    <mergeCell ref="AI7:AK7"/>
    <mergeCell ref="W9:W11"/>
    <mergeCell ref="S35:S36"/>
    <mergeCell ref="T35:T36"/>
    <mergeCell ref="U35:U36"/>
    <mergeCell ref="V35:V36"/>
    <mergeCell ref="W35:W36"/>
    <mergeCell ref="S7:AA7"/>
    <mergeCell ref="B7:F7"/>
    <mergeCell ref="L33:L34"/>
    <mergeCell ref="M33:M34"/>
    <mergeCell ref="N33:N34"/>
    <mergeCell ref="O33:O34"/>
    <mergeCell ref="P33:P34"/>
    <mergeCell ref="Q33:Q34"/>
    <mergeCell ref="P30:P32"/>
    <mergeCell ref="Q30:Q32"/>
    <mergeCell ref="G33:G34"/>
    <mergeCell ref="H33:H34"/>
    <mergeCell ref="I33:I34"/>
    <mergeCell ref="J33:J34"/>
    <mergeCell ref="K33:K34"/>
    <mergeCell ref="J30:J32"/>
    <mergeCell ref="K30:K32"/>
  </mergeCells>
  <conditionalFormatting sqref="X9:X11">
    <cfRule type="iconSet" priority="1">
      <iconSet>
        <cfvo type="percent" val="0"/>
        <cfvo type="percent" val="33"/>
        <cfvo type="percent" val="67"/>
      </iconSet>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14:formula1>
            <xm:f>[1]listas!#REF!</xm:f>
          </x14:formula1>
          <xm:sqref>D70:D110 F70:F110</xm:sqref>
        </x14:dataValidation>
        <x14:dataValidation type="list" allowBlank="1" showInputMessage="1" showErrorMessage="1">
          <x14:formula1>
            <xm:f>[2]listas!#REF!</xm:f>
          </x14:formula1>
          <xm:sqref>D229 F9:F69 D9:D69 D111:D227 F111:F227</xm:sqref>
        </x14:dataValidation>
        <x14:dataValidation type="list" allowBlank="1" showInputMessage="1" showErrorMessage="1">
          <x14:formula1>
            <xm:f>[1]listas!#REF!</xm:f>
          </x14:formula1>
          <xm:sqref>B9:B61 B209:B227 C225:C227 C189:C196 C205:C220 C9:C29 C46:C61 B229:C229 C70:C148 C153:C184 B111:B184</xm:sqref>
        </x14:dataValidation>
        <x14:dataValidation type="list" allowBlank="1" showInputMessage="1" showErrorMessage="1">
          <x14:formula1>
            <xm:f>[3]LISTAS!#REF!</xm:f>
          </x14:formula1>
          <xm:sqref>B185:B208</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sheetPr>
  <dimension ref="B9:CI117"/>
  <sheetViews>
    <sheetView showGridLines="0" topLeftCell="A82" zoomScale="75" zoomScaleNormal="75" workbookViewId="0">
      <selection activeCell="E46" sqref="E46"/>
    </sheetView>
  </sheetViews>
  <sheetFormatPr baseColWidth="10" defaultRowHeight="15" x14ac:dyDescent="0.25"/>
  <cols>
    <col min="1" max="1" width="5.28515625" customWidth="1"/>
    <col min="2" max="2" width="31.42578125" customWidth="1"/>
    <col min="3" max="3" width="31.7109375" customWidth="1"/>
    <col min="4" max="5" width="7.5703125" customWidth="1"/>
    <col min="6" max="6" width="48.28515625" customWidth="1"/>
    <col min="7" max="7" width="19.7109375" style="355" customWidth="1"/>
    <col min="8" max="8" width="14" customWidth="1"/>
    <col min="9" max="9" width="14" bestFit="1" customWidth="1"/>
    <col min="10" max="10" width="14" customWidth="1"/>
    <col min="11" max="11" width="13.5703125" customWidth="1"/>
    <col min="72" max="72" width="19.5703125" customWidth="1"/>
    <col min="73" max="73" width="12.42578125" customWidth="1"/>
    <col min="74" max="74" width="20.42578125" customWidth="1"/>
    <col min="75" max="75" width="14.85546875" customWidth="1"/>
    <col min="76" max="76" width="23.28515625" customWidth="1"/>
    <col min="77" max="77" width="15.85546875" customWidth="1"/>
    <col min="78" max="78" width="14.85546875" customWidth="1"/>
    <col min="79" max="79" width="16.28515625" customWidth="1"/>
    <col min="80" max="80" width="14.5703125" customWidth="1"/>
    <col min="81" max="81" width="14.7109375" customWidth="1"/>
    <col min="82" max="82" width="22.7109375" customWidth="1"/>
    <col min="83" max="83" width="13.28515625" customWidth="1"/>
    <col min="84" max="87" width="11" customWidth="1"/>
  </cols>
  <sheetData>
    <row r="9" spans="72:84" ht="45" x14ac:dyDescent="0.25">
      <c r="BU9" s="302" t="s">
        <v>24</v>
      </c>
      <c r="BV9" s="302" t="s">
        <v>53</v>
      </c>
      <c r="BW9" s="302" t="s">
        <v>59</v>
      </c>
      <c r="BX9" s="302" t="s">
        <v>115</v>
      </c>
      <c r="BY9" s="302" t="s">
        <v>131</v>
      </c>
      <c r="BZ9" s="302" t="s">
        <v>176</v>
      </c>
      <c r="CA9" s="302" t="s">
        <v>183</v>
      </c>
      <c r="CB9" s="302" t="s">
        <v>186</v>
      </c>
      <c r="CC9" s="302" t="s">
        <v>271</v>
      </c>
      <c r="CD9" s="85"/>
      <c r="CE9" s="308" t="s">
        <v>617</v>
      </c>
      <c r="CF9" s="287"/>
    </row>
    <row r="10" spans="72:84" x14ac:dyDescent="0.25">
      <c r="BT10" s="287" t="s">
        <v>636</v>
      </c>
      <c r="BU10" s="319">
        <f>AVERAGE('PLAN DE ACCIÓN 2020 Producto'!Y7:Y12)</f>
        <v>0</v>
      </c>
      <c r="BV10" s="320">
        <f>AVERAGE('PLAN DE ACCIÓN 2020 Producto'!Y13)</f>
        <v>0</v>
      </c>
      <c r="BW10" s="320">
        <f>AVERAGE('PLAN DE ACCIÓN 2020 Producto'!Y14:Y29)</f>
        <v>0</v>
      </c>
      <c r="BX10" s="320">
        <f>AVERAGE('PLAN DE ACCIÓN 2020 Producto'!Y30:Y35)</f>
        <v>0</v>
      </c>
      <c r="BY10" s="320">
        <f>AVERAGE('PLAN DE ACCIÓN 2020 Producto'!Y36:Y51)</f>
        <v>0</v>
      </c>
      <c r="BZ10" s="320">
        <f>AVERAGE('PLAN DE ACCIÓN 2020 Producto'!Y52:Y56)</f>
        <v>0</v>
      </c>
      <c r="CA10" s="320">
        <f>AVERAGE('PLAN DE ACCIÓN 2020 Producto'!Y70:Y72)</f>
        <v>0</v>
      </c>
      <c r="CB10" s="320">
        <f>AVERAGE('PLAN DE ACCIÓN 2020 Producto'!Y73:Y79)</f>
        <v>0</v>
      </c>
      <c r="CC10" s="321" t="e">
        <f>AVERAGE('PLAN DE ACCIÓN 2020 Producto'!#REF!)</f>
        <v>#REF!</v>
      </c>
      <c r="CE10" s="310" t="e">
        <f>VLOOKUP($B$44,Tablas!$A$4:$B$12,2,FALSE)</f>
        <v>#N/A</v>
      </c>
      <c r="CF10" s="310" t="e">
        <f>VLOOKUP($C$44,Tablas!$A$21:$B$29,2,FALSE)</f>
        <v>#N/A</v>
      </c>
    </row>
    <row r="11" spans="72:84" x14ac:dyDescent="0.25">
      <c r="BT11" s="287" t="s">
        <v>637</v>
      </c>
      <c r="BU11" s="318" t="e">
        <f>AVERAGE('PLAN DE ACCIÓN 2020 Actividades'!V6:V29)</f>
        <v>#DIV/0!</v>
      </c>
      <c r="BV11" s="318" t="e">
        <f>AVERAGE('PLAN DE ACCIÓN 2020 Actividades'!V30:V33)</f>
        <v>#DIV/0!</v>
      </c>
      <c r="BW11" s="318" t="e">
        <f>AVERAGE('PLAN DE ACCIÓN 2020 Actividades'!V34:V76)</f>
        <v>#DIV/0!</v>
      </c>
      <c r="BX11" s="318" t="e">
        <f>AVERAGE('PLAN DE ACCIÓN 2020 Actividades'!V77:V84)</f>
        <v>#DIV/0!</v>
      </c>
      <c r="BY11" s="318" t="e">
        <f>AVERAGE('PLAN DE ACCIÓN 2020 Actividades'!V85:V140)</f>
        <v>#DIV/0!</v>
      </c>
      <c r="BZ11" s="318" t="e">
        <f>AVERAGE('PLAN DE ACCIÓN 2020 Actividades'!V141:V173)</f>
        <v>#DIV/0!</v>
      </c>
      <c r="CA11" s="318" t="e">
        <f>AVERAGE('PLAN DE ACCIÓN 2020 Actividades'!V174:V221)</f>
        <v>#DIV/0!</v>
      </c>
      <c r="CB11" s="318" t="e">
        <f>AVERAGE('PLAN DE ACCIÓN 2020 Actividades'!V222:V247)</f>
        <v>#DIV/0!</v>
      </c>
      <c r="CC11" s="318" t="e">
        <f>AVERAGE('PLAN DE ACCIÓN 2020 Actividades'!#REF!)</f>
        <v>#REF!</v>
      </c>
    </row>
    <row r="14" spans="72:84" ht="45" x14ac:dyDescent="0.25">
      <c r="BU14" s="302" t="s">
        <v>24</v>
      </c>
      <c r="BV14" s="302" t="s">
        <v>53</v>
      </c>
      <c r="BW14" s="302" t="s">
        <v>59</v>
      </c>
      <c r="BX14" s="302" t="s">
        <v>115</v>
      </c>
      <c r="BY14" s="302" t="s">
        <v>131</v>
      </c>
      <c r="BZ14" s="302" t="s">
        <v>176</v>
      </c>
      <c r="CA14" s="302" t="s">
        <v>183</v>
      </c>
      <c r="CB14" s="302" t="s">
        <v>186</v>
      </c>
      <c r="CC14" s="302" t="s">
        <v>271</v>
      </c>
      <c r="CE14" s="308" t="s">
        <v>642</v>
      </c>
      <c r="CF14" s="287">
        <f>GETPIVOTDATA("Estado del Producto",Tablas!$A$45)</f>
        <v>58</v>
      </c>
    </row>
    <row r="15" spans="72:84" x14ac:dyDescent="0.25">
      <c r="BT15" s="287" t="s">
        <v>636</v>
      </c>
      <c r="BU15" s="303" t="e">
        <f>+GETPIVOTDATA("AVENCE PONDERADO",Tablas!$A$3,"DEPENDENCIA","1. Dirección")</f>
        <v>#REF!</v>
      </c>
      <c r="BV15" s="303">
        <f t="shared" ref="BV15:CC15" si="0">IF($BU19=TRUE,BV10,"")</f>
        <v>0</v>
      </c>
      <c r="BW15" s="303">
        <f t="shared" si="0"/>
        <v>0</v>
      </c>
      <c r="BX15" s="303">
        <f t="shared" si="0"/>
        <v>0</v>
      </c>
      <c r="BY15" s="303">
        <f t="shared" si="0"/>
        <v>0</v>
      </c>
      <c r="BZ15" s="303">
        <f t="shared" si="0"/>
        <v>0</v>
      </c>
      <c r="CA15" s="303">
        <f t="shared" si="0"/>
        <v>0</v>
      </c>
      <c r="CB15" s="303">
        <f t="shared" si="0"/>
        <v>0</v>
      </c>
      <c r="CC15" s="303" t="e">
        <f t="shared" si="0"/>
        <v>#REF!</v>
      </c>
      <c r="CE15" s="290" t="s">
        <v>618</v>
      </c>
      <c r="CF15" s="309" t="e">
        <f>GETPIVOTDATA("Estado del Producto",Tablas!$A$45,"Estado del Producto","EN EJECUCIÓN")</f>
        <v>#REF!</v>
      </c>
    </row>
    <row r="16" spans="72:84" x14ac:dyDescent="0.25">
      <c r="BT16" s="287" t="s">
        <v>637</v>
      </c>
      <c r="BU16" s="303" t="e">
        <f>IF($BU20=TRUE,BU11,"")</f>
        <v>#DIV/0!</v>
      </c>
      <c r="BV16" s="303" t="e">
        <f t="shared" ref="BV16:CC16" si="1">IF($BU20=TRUE,BV11,"")</f>
        <v>#DIV/0!</v>
      </c>
      <c r="BW16" s="303" t="e">
        <f t="shared" si="1"/>
        <v>#DIV/0!</v>
      </c>
      <c r="BX16" s="303" t="e">
        <f t="shared" si="1"/>
        <v>#DIV/0!</v>
      </c>
      <c r="BY16" s="303" t="e">
        <f t="shared" si="1"/>
        <v>#DIV/0!</v>
      </c>
      <c r="BZ16" s="303" t="e">
        <f t="shared" si="1"/>
        <v>#DIV/0!</v>
      </c>
      <c r="CA16" s="303" t="e">
        <f t="shared" si="1"/>
        <v>#DIV/0!</v>
      </c>
      <c r="CB16" s="303" t="e">
        <f t="shared" si="1"/>
        <v>#DIV/0!</v>
      </c>
      <c r="CC16" s="303" t="e">
        <f t="shared" si="1"/>
        <v>#REF!</v>
      </c>
      <c r="CE16" s="290" t="s">
        <v>619</v>
      </c>
      <c r="CF16" s="309">
        <f>GETPIVOTDATA("Estado del Producto",Tablas!$A$45,"Estado del Producto","SIN EJECUTAR")</f>
        <v>46</v>
      </c>
    </row>
    <row r="17" spans="72:87" x14ac:dyDescent="0.25">
      <c r="CE17" s="287" t="s">
        <v>641</v>
      </c>
      <c r="CF17" s="310" t="e">
        <f>CF15/CF14</f>
        <v>#REF!</v>
      </c>
      <c r="CH17" s="306" t="s">
        <v>619</v>
      </c>
      <c r="CI17">
        <f>VLOOKUP($CH$17,$CE$15:$CF$16,2,FALSE)</f>
        <v>46</v>
      </c>
    </row>
    <row r="19" spans="72:87" x14ac:dyDescent="0.25">
      <c r="BT19" s="287" t="s">
        <v>639</v>
      </c>
      <c r="BU19" t="b">
        <v>1</v>
      </c>
    </row>
    <row r="20" spans="72:87" x14ac:dyDescent="0.25">
      <c r="BT20" s="287" t="s">
        <v>640</v>
      </c>
      <c r="BU20" t="b">
        <v>1</v>
      </c>
    </row>
    <row r="21" spans="72:87" x14ac:dyDescent="0.25">
      <c r="BT21" s="305" t="s">
        <v>638</v>
      </c>
      <c r="BU21" t="str">
        <f>IF(AND(BU19=FALSE,BU20=FALSE),"Activa Cumplimiento de Productos o Actividades", "Cumplimiento " &amp; IF(AND(BU19=TRUE,BU20=TRUE),"Productos y Actividades",IF(BU19=TRUE,"Productos Segundo trimestre","Actividades Segundo trimestre")))</f>
        <v>Cumplimiento Productos y Actividades</v>
      </c>
    </row>
    <row r="33" spans="2:8" x14ac:dyDescent="0.25">
      <c r="B33" s="307"/>
    </row>
    <row r="40" spans="2:8" ht="15.75" thickBot="1" x14ac:dyDescent="0.3"/>
    <row r="41" spans="2:8" ht="15.75" thickBot="1" x14ac:dyDescent="0.3">
      <c r="F41" s="420" t="s">
        <v>688</v>
      </c>
      <c r="G41" s="382" t="s">
        <v>684</v>
      </c>
    </row>
    <row r="42" spans="2:8" ht="15.75" thickBot="1" x14ac:dyDescent="0.3"/>
    <row r="43" spans="2:8" ht="45.75" thickBot="1" x14ac:dyDescent="0.3">
      <c r="B43" s="312" t="s">
        <v>635</v>
      </c>
      <c r="C43" s="313" t="s">
        <v>616</v>
      </c>
      <c r="F43" s="300" t="s">
        <v>8</v>
      </c>
      <c r="G43" s="301" t="s">
        <v>401</v>
      </c>
      <c r="H43" s="382" t="s">
        <v>685</v>
      </c>
    </row>
    <row r="44" spans="2:8" ht="46.5" thickTop="1" thickBot="1" x14ac:dyDescent="0.3">
      <c r="B44" s="315" t="s">
        <v>532</v>
      </c>
      <c r="C44" s="314" t="s">
        <v>532</v>
      </c>
      <c r="F44" s="299" t="s">
        <v>250</v>
      </c>
      <c r="G44" s="382" t="s">
        <v>400</v>
      </c>
      <c r="H44" s="421">
        <v>0</v>
      </c>
    </row>
    <row r="45" spans="2:8" ht="46.5" thickTop="1" thickBot="1" x14ac:dyDescent="0.3">
      <c r="F45" s="299" t="s">
        <v>369</v>
      </c>
      <c r="G45" s="382" t="s">
        <v>681</v>
      </c>
      <c r="H45" s="421">
        <v>0</v>
      </c>
    </row>
    <row r="46" spans="2:8" ht="45.75" thickBot="1" x14ac:dyDescent="0.3">
      <c r="F46" s="299" t="s">
        <v>266</v>
      </c>
      <c r="G46" s="382" t="s">
        <v>400</v>
      </c>
      <c r="H46" s="421">
        <v>0</v>
      </c>
    </row>
    <row r="47" spans="2:8" ht="30.75" thickBot="1" x14ac:dyDescent="0.3">
      <c r="F47" s="299" t="s">
        <v>256</v>
      </c>
      <c r="G47" s="298" t="s">
        <v>681</v>
      </c>
      <c r="H47" s="421">
        <v>0</v>
      </c>
    </row>
    <row r="48" spans="2:8" ht="60.75" thickBot="1" x14ac:dyDescent="0.3">
      <c r="F48" s="299" t="s">
        <v>240</v>
      </c>
      <c r="G48" s="382" t="s">
        <v>400</v>
      </c>
      <c r="H48" s="421">
        <v>0</v>
      </c>
    </row>
    <row r="49" spans="6:8" ht="45.75" thickBot="1" x14ac:dyDescent="0.3">
      <c r="F49" s="299" t="s">
        <v>261</v>
      </c>
      <c r="G49" s="298" t="s">
        <v>681</v>
      </c>
      <c r="H49" s="421">
        <v>0</v>
      </c>
    </row>
    <row r="50" spans="6:8" ht="15.75" thickBot="1" x14ac:dyDescent="0.3">
      <c r="F50" s="299" t="s">
        <v>25</v>
      </c>
      <c r="G50" s="382" t="s">
        <v>681</v>
      </c>
      <c r="H50" s="421">
        <v>0</v>
      </c>
    </row>
    <row r="51" spans="6:8" ht="45.75" thickBot="1" x14ac:dyDescent="0.3">
      <c r="F51" s="299" t="s">
        <v>211</v>
      </c>
      <c r="G51" s="382" t="s">
        <v>400</v>
      </c>
      <c r="H51" s="421">
        <v>0</v>
      </c>
    </row>
    <row r="52" spans="6:8" ht="15.75" thickBot="1" x14ac:dyDescent="0.3">
      <c r="F52" s="299" t="s">
        <v>645</v>
      </c>
      <c r="G52" s="382" t="s">
        <v>400</v>
      </c>
      <c r="H52" s="421">
        <v>0</v>
      </c>
    </row>
    <row r="53" spans="6:8" ht="15.75" thickBot="1" x14ac:dyDescent="0.3">
      <c r="F53" s="299" t="s">
        <v>646</v>
      </c>
      <c r="G53" s="382" t="s">
        <v>681</v>
      </c>
      <c r="H53" s="421">
        <v>0</v>
      </c>
    </row>
    <row r="54" spans="6:8" ht="15.75" thickBot="1" x14ac:dyDescent="0.3">
      <c r="F54" s="299" t="s">
        <v>647</v>
      </c>
      <c r="G54" s="382" t="s">
        <v>400</v>
      </c>
      <c r="H54" s="421">
        <v>0</v>
      </c>
    </row>
    <row r="55" spans="6:8" ht="15.75" thickBot="1" x14ac:dyDescent="0.3">
      <c r="F55" s="299" t="s">
        <v>648</v>
      </c>
      <c r="G55" s="382" t="s">
        <v>681</v>
      </c>
      <c r="H55" s="421">
        <v>0</v>
      </c>
    </row>
    <row r="56" spans="6:8" ht="15.75" thickBot="1" x14ac:dyDescent="0.3">
      <c r="F56" s="299" t="s">
        <v>649</v>
      </c>
      <c r="G56" s="382" t="s">
        <v>681</v>
      </c>
      <c r="H56" s="421">
        <v>0</v>
      </c>
    </row>
    <row r="57" spans="6:8" ht="15.75" thickBot="1" x14ac:dyDescent="0.3">
      <c r="F57" s="299" t="s">
        <v>650</v>
      </c>
      <c r="G57" s="298" t="s">
        <v>681</v>
      </c>
      <c r="H57" s="389">
        <v>0</v>
      </c>
    </row>
    <row r="58" spans="6:8" ht="30.75" thickBot="1" x14ac:dyDescent="0.3">
      <c r="F58" s="299" t="s">
        <v>651</v>
      </c>
      <c r="G58" s="298" t="s">
        <v>681</v>
      </c>
      <c r="H58" s="421">
        <v>0</v>
      </c>
    </row>
    <row r="59" spans="6:8" ht="15.75" thickBot="1" x14ac:dyDescent="0.3">
      <c r="F59" s="299" t="s">
        <v>652</v>
      </c>
      <c r="G59" s="382" t="s">
        <v>681</v>
      </c>
      <c r="H59" s="389">
        <v>0</v>
      </c>
    </row>
    <row r="60" spans="6:8" ht="15.75" thickBot="1" x14ac:dyDescent="0.3">
      <c r="F60" s="299" t="s">
        <v>655</v>
      </c>
      <c r="G60" s="298" t="s">
        <v>681</v>
      </c>
      <c r="H60" s="389">
        <v>0</v>
      </c>
    </row>
    <row r="61" spans="6:8" ht="15.75" thickBot="1" x14ac:dyDescent="0.3">
      <c r="F61" s="299" t="s">
        <v>657</v>
      </c>
      <c r="G61" s="298" t="s">
        <v>681</v>
      </c>
      <c r="H61" s="421">
        <v>0</v>
      </c>
    </row>
    <row r="62" spans="6:8" ht="75.75" thickBot="1" x14ac:dyDescent="0.3">
      <c r="F62" s="382" t="s">
        <v>892</v>
      </c>
      <c r="G62" s="382" t="s">
        <v>681</v>
      </c>
      <c r="H62" s="421">
        <v>0</v>
      </c>
    </row>
    <row r="63" spans="6:8" ht="120.75" thickBot="1" x14ac:dyDescent="0.3">
      <c r="F63" s="382" t="s">
        <v>894</v>
      </c>
      <c r="G63" s="382" t="s">
        <v>681</v>
      </c>
      <c r="H63" s="421">
        <v>0</v>
      </c>
    </row>
    <row r="64" spans="6:8" ht="45.75" thickBot="1" x14ac:dyDescent="0.3">
      <c r="F64" s="382" t="s">
        <v>896</v>
      </c>
      <c r="G64" s="382" t="s">
        <v>681</v>
      </c>
      <c r="H64" s="421">
        <v>0</v>
      </c>
    </row>
    <row r="65" spans="6:8" ht="45.75" thickBot="1" x14ac:dyDescent="0.3">
      <c r="F65" s="382" t="s">
        <v>898</v>
      </c>
      <c r="G65" s="382" t="s">
        <v>681</v>
      </c>
      <c r="H65" s="421">
        <v>0</v>
      </c>
    </row>
    <row r="66" spans="6:8" ht="15.75" thickBot="1" x14ac:dyDescent="0.3">
      <c r="F66" s="382" t="s">
        <v>782</v>
      </c>
      <c r="G66" s="382" t="s">
        <v>400</v>
      </c>
      <c r="H66" s="421">
        <v>0</v>
      </c>
    </row>
    <row r="67" spans="6:8" ht="30.75" thickBot="1" x14ac:dyDescent="0.3">
      <c r="F67" s="382" t="s">
        <v>997</v>
      </c>
      <c r="G67" s="382" t="s">
        <v>681</v>
      </c>
      <c r="H67" s="421">
        <v>0</v>
      </c>
    </row>
    <row r="68" spans="6:8" ht="30.75" thickBot="1" x14ac:dyDescent="0.3">
      <c r="F68" s="382" t="s">
        <v>999</v>
      </c>
      <c r="G68" s="382" t="s">
        <v>681</v>
      </c>
      <c r="H68" s="421">
        <v>0</v>
      </c>
    </row>
    <row r="69" spans="6:8" ht="15.75" thickBot="1" x14ac:dyDescent="0.3">
      <c r="F69" s="382" t="s">
        <v>1001</v>
      </c>
      <c r="G69" s="382" t="s">
        <v>681</v>
      </c>
      <c r="H69" s="421">
        <v>0</v>
      </c>
    </row>
    <row r="70" spans="6:8" ht="15.75" thickBot="1" x14ac:dyDescent="0.3">
      <c r="F70" s="382" t="s">
        <v>1003</v>
      </c>
      <c r="G70" s="382" t="s">
        <v>681</v>
      </c>
      <c r="H70" s="421">
        <v>0</v>
      </c>
    </row>
    <row r="71" spans="6:8" ht="60.75" thickBot="1" x14ac:dyDescent="0.3">
      <c r="F71" s="382" t="s">
        <v>979</v>
      </c>
      <c r="G71" s="382" t="s">
        <v>681</v>
      </c>
      <c r="H71" s="421">
        <v>0</v>
      </c>
    </row>
    <row r="72" spans="6:8" ht="45.75" thickBot="1" x14ac:dyDescent="0.3">
      <c r="F72" s="382" t="s">
        <v>983</v>
      </c>
      <c r="G72" s="382" t="s">
        <v>681</v>
      </c>
      <c r="H72" s="421">
        <v>0</v>
      </c>
    </row>
    <row r="73" spans="6:8" ht="90.75" thickBot="1" x14ac:dyDescent="0.3">
      <c r="F73" s="382" t="s">
        <v>695</v>
      </c>
      <c r="G73" s="382" t="s">
        <v>681</v>
      </c>
      <c r="H73" s="421">
        <v>0</v>
      </c>
    </row>
    <row r="74" spans="6:8" ht="15.75" thickBot="1" x14ac:dyDescent="0.3">
      <c r="F74" s="382" t="s">
        <v>750</v>
      </c>
      <c r="G74" s="382" t="s">
        <v>400</v>
      </c>
      <c r="H74" s="421">
        <v>0</v>
      </c>
    </row>
    <row r="75" spans="6:8" ht="45.75" thickBot="1" x14ac:dyDescent="0.3">
      <c r="F75" s="382" t="s">
        <v>753</v>
      </c>
      <c r="G75" s="382" t="s">
        <v>400</v>
      </c>
      <c r="H75" s="421">
        <v>0</v>
      </c>
    </row>
    <row r="76" spans="6:8" ht="15.75" thickBot="1" x14ac:dyDescent="0.3">
      <c r="F76" s="382" t="s">
        <v>691</v>
      </c>
      <c r="G76" s="382" t="s">
        <v>681</v>
      </c>
      <c r="H76" s="421">
        <v>0</v>
      </c>
    </row>
    <row r="77" spans="6:8" ht="15.75" thickBot="1" x14ac:dyDescent="0.3">
      <c r="F77" s="382" t="s">
        <v>692</v>
      </c>
      <c r="G77" s="382" t="s">
        <v>681</v>
      </c>
      <c r="H77" s="421">
        <v>0</v>
      </c>
    </row>
    <row r="78" spans="6:8" ht="30.75" thickBot="1" x14ac:dyDescent="0.3">
      <c r="F78" s="382" t="s">
        <v>693</v>
      </c>
      <c r="G78" s="382" t="s">
        <v>681</v>
      </c>
      <c r="H78" s="421">
        <v>0</v>
      </c>
    </row>
    <row r="79" spans="6:8" ht="30.75" thickBot="1" x14ac:dyDescent="0.3">
      <c r="F79" s="382" t="s">
        <v>694</v>
      </c>
      <c r="G79" s="382" t="s">
        <v>681</v>
      </c>
      <c r="H79" s="421">
        <v>0</v>
      </c>
    </row>
    <row r="80" spans="6:8" ht="15.75" thickBot="1" x14ac:dyDescent="0.3">
      <c r="F80" s="382" t="s">
        <v>789</v>
      </c>
      <c r="G80" s="382" t="s">
        <v>400</v>
      </c>
      <c r="H80" s="421">
        <v>0</v>
      </c>
    </row>
    <row r="81" spans="6:8" ht="30.75" thickBot="1" x14ac:dyDescent="0.3">
      <c r="F81" s="382" t="s">
        <v>791</v>
      </c>
      <c r="G81" s="382" t="s">
        <v>681</v>
      </c>
      <c r="H81" s="421">
        <v>0</v>
      </c>
    </row>
    <row r="82" spans="6:8" ht="30.75" thickBot="1" x14ac:dyDescent="0.3">
      <c r="F82" s="382" t="s">
        <v>807</v>
      </c>
      <c r="G82" s="382" t="s">
        <v>681</v>
      </c>
      <c r="H82" s="421">
        <v>0</v>
      </c>
    </row>
    <row r="83" spans="6:8" ht="30.75" thickBot="1" x14ac:dyDescent="0.3">
      <c r="F83" s="382" t="s">
        <v>814</v>
      </c>
      <c r="G83" s="382" t="s">
        <v>681</v>
      </c>
      <c r="H83" s="421">
        <v>0</v>
      </c>
    </row>
    <row r="84" spans="6:8" ht="15.75" thickBot="1" x14ac:dyDescent="0.3">
      <c r="F84" s="382" t="s">
        <v>766</v>
      </c>
      <c r="G84" s="382" t="s">
        <v>681</v>
      </c>
      <c r="H84" s="421">
        <v>0</v>
      </c>
    </row>
    <row r="85" spans="6:8" ht="30.75" thickBot="1" x14ac:dyDescent="0.3">
      <c r="F85" s="382" t="s">
        <v>768</v>
      </c>
      <c r="G85" s="382" t="s">
        <v>681</v>
      </c>
      <c r="H85" s="421">
        <v>0</v>
      </c>
    </row>
    <row r="86" spans="6:8" ht="30.75" thickBot="1" x14ac:dyDescent="0.3">
      <c r="F86" s="382" t="s">
        <v>794</v>
      </c>
      <c r="G86" s="382" t="s">
        <v>400</v>
      </c>
      <c r="H86" s="421">
        <v>0</v>
      </c>
    </row>
    <row r="87" spans="6:8" ht="60.75" thickBot="1" x14ac:dyDescent="0.3">
      <c r="F87" s="382" t="s">
        <v>796</v>
      </c>
      <c r="G87" s="382" t="s">
        <v>681</v>
      </c>
      <c r="H87" s="421">
        <v>0</v>
      </c>
    </row>
    <row r="88" spans="6:8" ht="45.75" thickBot="1" x14ac:dyDescent="0.3">
      <c r="F88" s="382" t="s">
        <v>798</v>
      </c>
      <c r="G88" s="382" t="s">
        <v>681</v>
      </c>
      <c r="H88" s="421">
        <v>0</v>
      </c>
    </row>
    <row r="89" spans="6:8" ht="15.75" thickBot="1" x14ac:dyDescent="0.3">
      <c r="F89" s="382" t="s">
        <v>800</v>
      </c>
      <c r="G89" s="382" t="s">
        <v>681</v>
      </c>
      <c r="H89" s="421">
        <v>0</v>
      </c>
    </row>
    <row r="90" spans="6:8" ht="15.75" thickBot="1" x14ac:dyDescent="0.3">
      <c r="F90" s="382" t="s">
        <v>802</v>
      </c>
      <c r="G90" s="382" t="s">
        <v>400</v>
      </c>
      <c r="H90" s="421">
        <v>0</v>
      </c>
    </row>
    <row r="91" spans="6:8" ht="15.75" thickBot="1" x14ac:dyDescent="0.3">
      <c r="F91" s="382" t="s">
        <v>804</v>
      </c>
      <c r="G91" s="382" t="s">
        <v>681</v>
      </c>
      <c r="H91" s="421">
        <v>0</v>
      </c>
    </row>
    <row r="92" spans="6:8" ht="30.75" thickBot="1" x14ac:dyDescent="0.3">
      <c r="F92" s="382" t="s">
        <v>870</v>
      </c>
      <c r="G92" s="382" t="s">
        <v>681</v>
      </c>
      <c r="H92" s="421">
        <v>0</v>
      </c>
    </row>
    <row r="93" spans="6:8" ht="60.75" thickBot="1" x14ac:dyDescent="0.3">
      <c r="F93" s="382" t="s">
        <v>873</v>
      </c>
      <c r="G93" s="382" t="s">
        <v>681</v>
      </c>
      <c r="H93" s="421">
        <v>0</v>
      </c>
    </row>
    <row r="94" spans="6:8" ht="30.75" thickBot="1" x14ac:dyDescent="0.3">
      <c r="F94" s="382" t="s">
        <v>875</v>
      </c>
      <c r="G94" s="382" t="s">
        <v>681</v>
      </c>
      <c r="H94" s="421">
        <v>0</v>
      </c>
    </row>
    <row r="95" spans="6:8" ht="30.75" thickBot="1" x14ac:dyDescent="0.3">
      <c r="F95" s="382" t="s">
        <v>877</v>
      </c>
      <c r="G95" s="382" t="s">
        <v>681</v>
      </c>
      <c r="H95" s="421">
        <v>0</v>
      </c>
    </row>
    <row r="96" spans="6:8" ht="30.75" thickBot="1" x14ac:dyDescent="0.3">
      <c r="F96" s="382" t="s">
        <v>879</v>
      </c>
      <c r="G96" s="382" t="s">
        <v>681</v>
      </c>
      <c r="H96" s="421">
        <v>0</v>
      </c>
    </row>
    <row r="97" spans="6:8" ht="45.75" thickBot="1" x14ac:dyDescent="0.3">
      <c r="F97" s="382" t="s">
        <v>881</v>
      </c>
      <c r="G97" s="382" t="s">
        <v>681</v>
      </c>
      <c r="H97" s="421">
        <v>0</v>
      </c>
    </row>
    <row r="98" spans="6:8" ht="60.75" thickBot="1" x14ac:dyDescent="0.3">
      <c r="F98" s="382" t="s">
        <v>883</v>
      </c>
      <c r="G98" s="382" t="s">
        <v>681</v>
      </c>
      <c r="H98" s="421">
        <v>0</v>
      </c>
    </row>
    <row r="99" spans="6:8" ht="45.75" thickBot="1" x14ac:dyDescent="0.3">
      <c r="F99" s="382" t="s">
        <v>885</v>
      </c>
      <c r="G99" s="382" t="s">
        <v>681</v>
      </c>
      <c r="H99" s="421">
        <v>0</v>
      </c>
    </row>
    <row r="100" spans="6:8" ht="75.75" thickBot="1" x14ac:dyDescent="0.3">
      <c r="F100" s="382" t="s">
        <v>888</v>
      </c>
      <c r="G100" s="382" t="s">
        <v>681</v>
      </c>
      <c r="H100" s="421">
        <v>0</v>
      </c>
    </row>
    <row r="101" spans="6:8" ht="105.75" thickBot="1" x14ac:dyDescent="0.3">
      <c r="F101" s="382" t="s">
        <v>890</v>
      </c>
      <c r="G101" s="382" t="s">
        <v>681</v>
      </c>
      <c r="H101" s="421">
        <v>0</v>
      </c>
    </row>
    <row r="102" spans="6:8" x14ac:dyDescent="0.25">
      <c r="G102"/>
    </row>
    <row r="103" spans="6:8" ht="15.75" thickBot="1" x14ac:dyDescent="0.3">
      <c r="G103"/>
    </row>
    <row r="104" spans="6:8" ht="15.75" thickBot="1" x14ac:dyDescent="0.3">
      <c r="G104"/>
    </row>
    <row r="105" spans="6:8" ht="15.75" thickBot="1" x14ac:dyDescent="0.3">
      <c r="G105"/>
    </row>
    <row r="106" spans="6:8" ht="15.75" thickBot="1" x14ac:dyDescent="0.3">
      <c r="G106"/>
    </row>
    <row r="107" spans="6:8" ht="15.75" thickBot="1" x14ac:dyDescent="0.3">
      <c r="G107"/>
    </row>
    <row r="108" spans="6:8" ht="15.75" thickBot="1" x14ac:dyDescent="0.3">
      <c r="G108"/>
    </row>
    <row r="109" spans="6:8" ht="15.75" thickBot="1" x14ac:dyDescent="0.3">
      <c r="G109"/>
    </row>
    <row r="110" spans="6:8" ht="15.75" thickBot="1" x14ac:dyDescent="0.3">
      <c r="G110"/>
    </row>
    <row r="111" spans="6:8" ht="15.75" thickBot="1" x14ac:dyDescent="0.3">
      <c r="G111"/>
    </row>
    <row r="112" spans="6:8" ht="15.75" thickBot="1" x14ac:dyDescent="0.3">
      <c r="G112"/>
    </row>
    <row r="113" spans="7:7" ht="15.75" thickBot="1" x14ac:dyDescent="0.3">
      <c r="G113"/>
    </row>
    <row r="114" spans="7:7" ht="15.75" thickBot="1" x14ac:dyDescent="0.3">
      <c r="G114"/>
    </row>
    <row r="115" spans="7:7" ht="15.75" thickBot="1" x14ac:dyDescent="0.3">
      <c r="G115"/>
    </row>
    <row r="117" spans="7:7" ht="15.75" thickBot="1" x14ac:dyDescent="0.3"/>
  </sheetData>
  <conditionalFormatting pivot="1" sqref="H44:H101">
    <cfRule type="iconSet" priority="1">
      <iconSet>
        <cfvo type="percent" val="0"/>
        <cfvo type="num" val="0.6" gte="0"/>
        <cfvo type="num" val="0.8" gte="0"/>
      </iconSet>
    </cfRule>
  </conditionalFormatting>
  <dataValidations count="1">
    <dataValidation type="list" allowBlank="1" showInputMessage="1" showErrorMessage="1" sqref="CH17">
      <formula1>$CE$15:$CE$16</formula1>
    </dataValidation>
  </dataValidations>
  <pageMargins left="0.7" right="0.7" top="0.75" bottom="0.75" header="0.3" footer="0.3"/>
  <pageSetup orientation="portrait" horizontalDpi="4294967294" verticalDpi="4294967294" r:id="rId2"/>
  <drawing r:id="rId3"/>
  <legacyDrawing r:id="rId4"/>
  <mc:AlternateContent xmlns:mc="http://schemas.openxmlformats.org/markup-compatibility/2006">
    <mc:Choice Requires="x14">
      <controls>
        <mc:AlternateContent xmlns:mc="http://schemas.openxmlformats.org/markup-compatibility/2006">
          <mc:Choice Requires="x14">
            <control shapeId="22529" r:id="rId5" name="Check Box 1">
              <controlPr defaultSize="0" autoFill="0" autoLine="0" autoPict="0">
                <anchor moveWithCells="1">
                  <from>
                    <xdr:col>8</xdr:col>
                    <xdr:colOff>704850</xdr:colOff>
                    <xdr:row>16</xdr:row>
                    <xdr:rowOff>9525</xdr:rowOff>
                  </from>
                  <to>
                    <xdr:col>9</xdr:col>
                    <xdr:colOff>533400</xdr:colOff>
                    <xdr:row>17</xdr:row>
                    <xdr:rowOff>114300</xdr:rowOff>
                  </to>
                </anchor>
              </controlPr>
            </control>
          </mc:Choice>
        </mc:AlternateContent>
        <mc:AlternateContent xmlns:mc="http://schemas.openxmlformats.org/markup-compatibility/2006">
          <mc:Choice Requires="x14">
            <control shapeId="22530" r:id="rId6" name="Check Box 2">
              <controlPr defaultSize="0" autoFill="0" autoLine="0" autoPict="0">
                <anchor moveWithCells="1">
                  <from>
                    <xdr:col>9</xdr:col>
                    <xdr:colOff>762000</xdr:colOff>
                    <xdr:row>16</xdr:row>
                    <xdr:rowOff>28575</xdr:rowOff>
                  </from>
                  <to>
                    <xdr:col>10</xdr:col>
                    <xdr:colOff>571500</xdr:colOff>
                    <xdr:row>17</xdr:row>
                    <xdr:rowOff>123825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14:formula1>
            <xm:f>Tablas!$A$4:$A$12</xm:f>
          </x14:formula1>
          <xm:sqref>B44</xm:sqref>
        </x14:dataValidation>
        <x14:dataValidation type="list" allowBlank="1" showInputMessage="1" showErrorMessage="1">
          <x14:formula1>
            <xm:f>Tablas!$A$21:$A$29</xm:f>
          </x14:formula1>
          <xm:sqref>C44</xm:sqref>
        </x14:dataValidation>
      </x14:dataValidations>
    </ext>
    <ext xmlns:x14="http://schemas.microsoft.com/office/spreadsheetml/2009/9/main" uri="{A8765BA9-456A-4dab-B4F3-ACF838C121DE}">
      <x14:slicerList>
        <x14:slicer r:id="rId7"/>
      </x14:slicerList>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sheetPr>
  <dimension ref="A1:XEV85"/>
  <sheetViews>
    <sheetView showGridLines="0" tabSelected="1" zoomScale="70" zoomScaleNormal="70" workbookViewId="0">
      <selection activeCell="B6" sqref="B6"/>
    </sheetView>
  </sheetViews>
  <sheetFormatPr baseColWidth="10" defaultRowHeight="15" x14ac:dyDescent="0.25"/>
  <cols>
    <col min="1" max="1" width="4.140625" customWidth="1"/>
    <col min="2" max="3" width="29.7109375" customWidth="1"/>
    <col min="4" max="4" width="38.5703125" customWidth="1"/>
    <col min="5" max="5" width="26.28515625" customWidth="1"/>
    <col min="6" max="6" width="30.7109375" hidden="1" customWidth="1"/>
    <col min="7" max="7" width="30.7109375" style="357" hidden="1" customWidth="1"/>
    <col min="8" max="8" width="8.42578125" customWidth="1"/>
    <col min="9" max="14" width="31.5703125" customWidth="1"/>
    <col min="15" max="18" width="11.42578125" customWidth="1"/>
    <col min="19" max="19" width="21.42578125" hidden="1" customWidth="1"/>
    <col min="20" max="20" width="33.42578125" hidden="1" customWidth="1"/>
    <col min="21" max="21" width="21.42578125" hidden="1" customWidth="1"/>
    <col min="22" max="22" width="55.28515625" hidden="1" customWidth="1"/>
    <col min="23" max="23" width="19.85546875" hidden="1" customWidth="1"/>
    <col min="24" max="24" width="21.140625" hidden="1" customWidth="1"/>
    <col min="25" max="27" width="18.28515625" hidden="1" customWidth="1"/>
    <col min="28" max="28" width="28.140625" hidden="1" customWidth="1"/>
    <col min="29" max="29" width="11" hidden="1" customWidth="1"/>
  </cols>
  <sheetData>
    <row r="1" spans="1:29" ht="15.75" thickBot="1" x14ac:dyDescent="0.3">
      <c r="Y1" s="942"/>
    </row>
    <row r="2" spans="1:29" ht="105" customHeight="1" thickBot="1" x14ac:dyDescent="0.3">
      <c r="B2" s="944" t="s">
        <v>1139</v>
      </c>
      <c r="C2" s="945"/>
      <c r="D2" s="945"/>
      <c r="E2" s="945"/>
      <c r="F2" s="945"/>
      <c r="G2" s="945"/>
      <c r="H2" s="945"/>
      <c r="I2" s="945"/>
      <c r="J2" s="945"/>
      <c r="K2" s="945"/>
      <c r="L2" s="945"/>
      <c r="M2" s="945"/>
      <c r="N2" s="945"/>
      <c r="O2" s="945"/>
      <c r="P2" s="945"/>
      <c r="Q2" s="945"/>
      <c r="R2" s="946"/>
      <c r="Y2" s="942"/>
    </row>
    <row r="3" spans="1:29" ht="23.25" customHeight="1" x14ac:dyDescent="0.25">
      <c r="A3" s="658"/>
      <c r="B3" s="947" t="s">
        <v>1138</v>
      </c>
      <c r="C3" s="947"/>
      <c r="D3" s="947"/>
      <c r="E3" s="947"/>
      <c r="F3" s="947"/>
      <c r="G3" s="947"/>
      <c r="H3" s="947"/>
      <c r="I3" s="947"/>
      <c r="J3" s="947"/>
      <c r="K3" s="947"/>
      <c r="L3" s="947"/>
      <c r="M3" s="947"/>
      <c r="N3" s="947"/>
      <c r="O3" s="947"/>
      <c r="P3" s="947"/>
      <c r="Q3" s="947"/>
      <c r="R3" s="947"/>
      <c r="Y3" s="942"/>
    </row>
    <row r="4" spans="1:29" x14ac:dyDescent="0.25">
      <c r="B4" s="948" t="s">
        <v>1140</v>
      </c>
      <c r="C4" s="948"/>
      <c r="D4" s="948"/>
      <c r="E4" s="948"/>
      <c r="F4" s="948"/>
      <c r="G4" s="948"/>
      <c r="H4" s="948"/>
      <c r="I4" s="948"/>
      <c r="J4" s="948"/>
      <c r="K4" s="948"/>
      <c r="L4" s="948"/>
      <c r="M4" s="948"/>
      <c r="N4" s="948"/>
      <c r="O4" s="948"/>
      <c r="P4" s="948"/>
      <c r="Q4" s="948"/>
      <c r="R4" s="948"/>
      <c r="Y4" s="942"/>
    </row>
    <row r="5" spans="1:29" ht="15.75" thickBot="1" x14ac:dyDescent="0.3">
      <c r="B5" s="949"/>
      <c r="C5" s="949"/>
      <c r="D5" s="949"/>
      <c r="E5" s="949"/>
      <c r="F5" s="949"/>
      <c r="G5" s="949"/>
      <c r="H5" s="949"/>
      <c r="I5" s="949"/>
      <c r="J5" s="949"/>
      <c r="K5" s="949"/>
      <c r="L5" s="949"/>
      <c r="M5" s="949"/>
      <c r="N5" s="949"/>
      <c r="O5" s="949"/>
      <c r="P5" s="949"/>
      <c r="Q5" s="949"/>
      <c r="R5" s="949"/>
      <c r="Y5" s="943"/>
    </row>
    <row r="6" spans="1:29" ht="78.75" customHeight="1" x14ac:dyDescent="0.25">
      <c r="B6" s="474" t="s">
        <v>386</v>
      </c>
      <c r="C6" s="474" t="s">
        <v>387</v>
      </c>
      <c r="D6" s="474" t="s">
        <v>1099</v>
      </c>
      <c r="E6" s="640" t="s">
        <v>5</v>
      </c>
      <c r="F6" s="474" t="s">
        <v>6</v>
      </c>
      <c r="G6" s="474" t="s">
        <v>689</v>
      </c>
      <c r="H6" s="641" t="s">
        <v>7</v>
      </c>
      <c r="I6" s="641" t="s">
        <v>8</v>
      </c>
      <c r="J6" s="642" t="s">
        <v>9</v>
      </c>
      <c r="K6" s="641" t="s">
        <v>10</v>
      </c>
      <c r="L6" s="641" t="s">
        <v>11</v>
      </c>
      <c r="M6" s="641" t="s">
        <v>12</v>
      </c>
      <c r="N6" s="642" t="s">
        <v>13</v>
      </c>
      <c r="O6" s="643" t="s">
        <v>14</v>
      </c>
      <c r="P6" s="643" t="s">
        <v>15</v>
      </c>
      <c r="Q6" s="643" t="s">
        <v>16</v>
      </c>
      <c r="R6" s="643" t="s">
        <v>17</v>
      </c>
      <c r="S6" s="371" t="s">
        <v>709</v>
      </c>
      <c r="T6" s="371" t="s">
        <v>710</v>
      </c>
      <c r="U6" s="371" t="s">
        <v>711</v>
      </c>
      <c r="V6" s="371" t="s">
        <v>464</v>
      </c>
      <c r="W6" s="371" t="s">
        <v>399</v>
      </c>
      <c r="X6" s="372" t="s">
        <v>465</v>
      </c>
      <c r="Y6" s="367" t="s">
        <v>663</v>
      </c>
      <c r="Z6" s="367" t="s">
        <v>401</v>
      </c>
      <c r="AA6" s="367" t="s">
        <v>398</v>
      </c>
      <c r="AB6" s="368" t="s">
        <v>405</v>
      </c>
    </row>
    <row r="7" spans="1:29" ht="80.099999999999994" customHeight="1" x14ac:dyDescent="0.25">
      <c r="B7" s="58" t="s">
        <v>391</v>
      </c>
      <c r="C7" s="58" t="s">
        <v>764</v>
      </c>
      <c r="D7" s="519" t="s">
        <v>130</v>
      </c>
      <c r="E7" s="494" t="s">
        <v>869</v>
      </c>
      <c r="F7" s="615" t="s">
        <v>869</v>
      </c>
      <c r="G7" s="615" t="s">
        <v>131</v>
      </c>
      <c r="H7" s="639">
        <v>1</v>
      </c>
      <c r="I7" s="622" t="s">
        <v>892</v>
      </c>
      <c r="J7" s="607">
        <f>+(25)/100</f>
        <v>0.25</v>
      </c>
      <c r="K7" s="607">
        <v>1</v>
      </c>
      <c r="L7" s="607" t="s">
        <v>184</v>
      </c>
      <c r="M7" s="496" t="s">
        <v>893</v>
      </c>
      <c r="N7" s="496" t="s">
        <v>1100</v>
      </c>
      <c r="O7" s="613">
        <v>0.25</v>
      </c>
      <c r="P7" s="613">
        <v>0.5</v>
      </c>
      <c r="Q7" s="613">
        <v>0.9</v>
      </c>
      <c r="R7" s="613">
        <v>1</v>
      </c>
      <c r="S7" s="511"/>
      <c r="T7" s="369"/>
      <c r="U7" s="399"/>
      <c r="V7" s="390"/>
      <c r="W7" s="400"/>
      <c r="X7" s="402"/>
      <c r="Y7" s="386">
        <f t="shared" ref="Y7:Y32" si="0">IFERROR((U7/S7),0)</f>
        <v>0</v>
      </c>
      <c r="Z7" s="363" t="str">
        <f>+IF(AND(Y7&gt;=0%,Y7&lt;=60%),"MALO",IF(AND(Y7&gt;=61%,Y7&lt;=80%),"REGULAR",IF(AND(Y7&gt;=81%,Y7&lt;95%),"BUENO","EXCELENTE")))</f>
        <v>MALO</v>
      </c>
      <c r="AA7" s="364" t="str">
        <f>IF(Y7&gt;0,"EN EJECUCIÓN","SIN EJECUTAR")</f>
        <v>SIN EJECUTAR</v>
      </c>
      <c r="AB7" s="365">
        <f>Y7*J7</f>
        <v>0</v>
      </c>
    </row>
    <row r="8" spans="1:29" ht="80.099999999999994" customHeight="1" x14ac:dyDescent="0.25">
      <c r="B8" s="490" t="s">
        <v>391</v>
      </c>
      <c r="C8" s="490" t="s">
        <v>764</v>
      </c>
      <c r="D8" s="520" t="s">
        <v>130</v>
      </c>
      <c r="E8" s="491" t="s">
        <v>869</v>
      </c>
      <c r="F8" s="325" t="s">
        <v>869</v>
      </c>
      <c r="G8" s="325" t="s">
        <v>131</v>
      </c>
      <c r="H8" s="639">
        <v>2</v>
      </c>
      <c r="I8" s="329" t="s">
        <v>894</v>
      </c>
      <c r="J8" s="517">
        <f t="shared" ref="J8:J10" si="1">+(25)/100</f>
        <v>0.25</v>
      </c>
      <c r="K8" s="517">
        <v>1</v>
      </c>
      <c r="L8" s="517" t="s">
        <v>184</v>
      </c>
      <c r="M8" s="498" t="s">
        <v>895</v>
      </c>
      <c r="N8" s="498" t="s">
        <v>1100</v>
      </c>
      <c r="O8" s="514">
        <v>0.18</v>
      </c>
      <c r="P8" s="514">
        <v>0.44</v>
      </c>
      <c r="Q8" s="514">
        <v>0.7</v>
      </c>
      <c r="R8" s="514">
        <v>1</v>
      </c>
      <c r="S8" s="511"/>
      <c r="T8" s="369"/>
      <c r="U8" s="399"/>
      <c r="V8" s="390"/>
      <c r="W8" s="400"/>
      <c r="X8" s="402"/>
      <c r="Y8" s="430">
        <f t="shared" si="0"/>
        <v>0</v>
      </c>
      <c r="Z8" s="383" t="str">
        <f>+IF(AND(Y8&gt;=0%,Y8&lt;=60%),"MALO",IF(AND(Y8&gt;=61%,Y8&lt;=80%),"REGULAR",IF(AND(Y8&gt;=81%,Y8&lt;95%),"BUENO","EXCELENTE")))</f>
        <v>MALO</v>
      </c>
      <c r="AA8" s="384" t="str">
        <f>IF(Y8&gt;0,"EN EJECUCIÓN","SIN EJECUTAR")</f>
        <v>SIN EJECUTAR</v>
      </c>
      <c r="AB8" s="385">
        <f>Y8*J8</f>
        <v>0</v>
      </c>
    </row>
    <row r="9" spans="1:29" ht="80.099999999999994" customHeight="1" x14ac:dyDescent="0.25">
      <c r="B9" s="644" t="s">
        <v>391</v>
      </c>
      <c r="C9" s="58" t="s">
        <v>764</v>
      </c>
      <c r="D9" s="519" t="s">
        <v>130</v>
      </c>
      <c r="E9" s="494" t="s">
        <v>869</v>
      </c>
      <c r="F9" s="617" t="s">
        <v>869</v>
      </c>
      <c r="G9" s="615" t="s">
        <v>131</v>
      </c>
      <c r="H9" s="639">
        <v>3</v>
      </c>
      <c r="I9" s="612" t="s">
        <v>896</v>
      </c>
      <c r="J9" s="607">
        <f t="shared" si="1"/>
        <v>0.25</v>
      </c>
      <c r="K9" s="607">
        <v>1</v>
      </c>
      <c r="L9" s="607" t="s">
        <v>184</v>
      </c>
      <c r="M9" s="521" t="s">
        <v>897</v>
      </c>
      <c r="N9" s="496" t="s">
        <v>1100</v>
      </c>
      <c r="O9" s="613">
        <v>0.25</v>
      </c>
      <c r="P9" s="613">
        <v>0.5</v>
      </c>
      <c r="Q9" s="613">
        <v>0.75</v>
      </c>
      <c r="R9" s="613">
        <v>1</v>
      </c>
      <c r="S9" s="512"/>
      <c r="T9" s="369"/>
      <c r="U9" s="404"/>
      <c r="V9" s="463"/>
      <c r="W9" s="407"/>
      <c r="X9" s="402"/>
      <c r="Y9" s="430">
        <f t="shared" si="0"/>
        <v>0</v>
      </c>
      <c r="Z9" s="383" t="str">
        <f>+IF(AND(Y9&gt;=0%,Y9&lt;=60%),"MALO",IF(AND(Y9&gt;=61%,Y9&lt;=80%),"REGULAR",IF(AND(Y9&gt;=81%,Y9&lt;95%),"BUENO","EXCELENTE")))</f>
        <v>MALO</v>
      </c>
      <c r="AA9" s="384" t="str">
        <f>IF(Y9&gt;0,"EN EJECUCIÓN","SIN EJECUTAR")</f>
        <v>SIN EJECUTAR</v>
      </c>
      <c r="AB9" s="385">
        <f>Y9*J9</f>
        <v>0</v>
      </c>
      <c r="AC9" s="357"/>
    </row>
    <row r="10" spans="1:29" ht="80.099999999999994" customHeight="1" x14ac:dyDescent="0.25">
      <c r="B10" s="645" t="s">
        <v>391</v>
      </c>
      <c r="C10" s="490" t="s">
        <v>764</v>
      </c>
      <c r="D10" s="520" t="s">
        <v>130</v>
      </c>
      <c r="E10" s="491" t="s">
        <v>869</v>
      </c>
      <c r="F10" s="646" t="s">
        <v>869</v>
      </c>
      <c r="G10" s="325" t="s">
        <v>131</v>
      </c>
      <c r="H10" s="639">
        <v>4</v>
      </c>
      <c r="I10" s="329" t="s">
        <v>898</v>
      </c>
      <c r="J10" s="517">
        <f t="shared" si="1"/>
        <v>0.25</v>
      </c>
      <c r="K10" s="517">
        <v>1</v>
      </c>
      <c r="L10" s="517" t="s">
        <v>184</v>
      </c>
      <c r="M10" s="498" t="s">
        <v>899</v>
      </c>
      <c r="N10" s="498" t="s">
        <v>1100</v>
      </c>
      <c r="O10" s="501">
        <v>0</v>
      </c>
      <c r="P10" s="501">
        <v>0.45</v>
      </c>
      <c r="Q10" s="501">
        <v>0.8</v>
      </c>
      <c r="R10" s="501">
        <v>1</v>
      </c>
      <c r="S10" s="511"/>
      <c r="T10" s="369"/>
      <c r="U10" s="405"/>
      <c r="V10" s="463"/>
      <c r="W10" s="407"/>
      <c r="X10" s="402"/>
      <c r="Y10" s="430">
        <f t="shared" si="0"/>
        <v>0</v>
      </c>
      <c r="Z10" s="383" t="str">
        <f>+IF(AND(Y10&gt;=0%,Y10&lt;=60%),"MALO",IF(AND(Y10&gt;=61%,Y10&lt;=80%),"REGULAR",IF(AND(Y10&gt;=81%,Y10&lt;95%),"BUENO","EXCELENTE")))</f>
        <v>MALO</v>
      </c>
      <c r="AA10" s="384" t="str">
        <f>IF(Y10&gt;0,"EN EJECUCIÓN","SIN EJECUTAR")</f>
        <v>SIN EJECUTAR</v>
      </c>
      <c r="AB10" s="385">
        <f>Y10*J10</f>
        <v>0</v>
      </c>
    </row>
    <row r="11" spans="1:29" ht="80.099999999999994" customHeight="1" x14ac:dyDescent="0.25">
      <c r="B11" s="58" t="s">
        <v>388</v>
      </c>
      <c r="C11" s="58" t="s">
        <v>389</v>
      </c>
      <c r="D11" s="56" t="s">
        <v>23</v>
      </c>
      <c r="E11" s="494" t="s">
        <v>533</v>
      </c>
      <c r="F11" s="612" t="s">
        <v>533</v>
      </c>
      <c r="G11" s="612" t="s">
        <v>53</v>
      </c>
      <c r="H11" s="639">
        <v>1</v>
      </c>
      <c r="I11" s="612" t="s">
        <v>782</v>
      </c>
      <c r="J11" s="496">
        <v>1</v>
      </c>
      <c r="K11" s="607">
        <v>1</v>
      </c>
      <c r="L11" s="607" t="s">
        <v>184</v>
      </c>
      <c r="M11" s="496" t="s">
        <v>783</v>
      </c>
      <c r="N11" s="496" t="s">
        <v>784</v>
      </c>
      <c r="O11" s="613">
        <v>0.25</v>
      </c>
      <c r="P11" s="613">
        <v>0.5</v>
      </c>
      <c r="Q11" s="613">
        <v>0.75</v>
      </c>
      <c r="R11" s="613">
        <v>1</v>
      </c>
      <c r="S11" s="511"/>
      <c r="T11" s="369"/>
      <c r="U11" s="398"/>
      <c r="V11" s="464"/>
      <c r="W11" s="416"/>
      <c r="X11" s="403"/>
      <c r="Y11" s="430">
        <f t="shared" si="0"/>
        <v>0</v>
      </c>
      <c r="Z11" s="383" t="s">
        <v>400</v>
      </c>
      <c r="AA11" s="384" t="s">
        <v>400</v>
      </c>
      <c r="AB11" s="385"/>
      <c r="AC11" s="358"/>
    </row>
    <row r="12" spans="1:29" ht="80.099999999999994" customHeight="1" x14ac:dyDescent="0.25">
      <c r="B12" s="490" t="s">
        <v>388</v>
      </c>
      <c r="C12" s="490" t="s">
        <v>389</v>
      </c>
      <c r="D12" s="495" t="s">
        <v>23</v>
      </c>
      <c r="E12" s="491" t="s">
        <v>536</v>
      </c>
      <c r="F12" s="325" t="s">
        <v>536</v>
      </c>
      <c r="G12" s="325" t="s">
        <v>115</v>
      </c>
      <c r="H12" s="639">
        <v>1</v>
      </c>
      <c r="I12" s="360" t="s">
        <v>997</v>
      </c>
      <c r="J12" s="362">
        <v>0.25</v>
      </c>
      <c r="K12" s="508">
        <v>1</v>
      </c>
      <c r="L12" s="508" t="s">
        <v>184</v>
      </c>
      <c r="M12" s="507" t="s">
        <v>998</v>
      </c>
      <c r="N12" s="647" t="s">
        <v>117</v>
      </c>
      <c r="O12" s="501">
        <v>0.1</v>
      </c>
      <c r="P12" s="501">
        <v>0.2</v>
      </c>
      <c r="Q12" s="501">
        <v>0.3</v>
      </c>
      <c r="R12" s="501">
        <v>1</v>
      </c>
      <c r="S12" s="512"/>
      <c r="T12" s="369"/>
      <c r="U12" s="409"/>
      <c r="V12" s="411"/>
      <c r="W12" s="411"/>
      <c r="X12" s="412"/>
      <c r="Y12" s="430">
        <f t="shared" si="0"/>
        <v>0</v>
      </c>
      <c r="Z12" s="383" t="str">
        <f>+IF(AND(Y12&gt;=0%,Y12&lt;=60%),"MALO",IF(AND(Y12&gt;=61%,Y12&lt;=80%),"REGULAR",IF(AND(Y12&gt;=81%,Y12&lt;95%),"BUENO","EXCELENTE")))</f>
        <v>MALO</v>
      </c>
      <c r="AA12" s="384" t="str">
        <f>IF(Y12&gt;0,"EN EJECUCIÓN","SIN EJECUTAR")</f>
        <v>SIN EJECUTAR</v>
      </c>
      <c r="AB12" s="385">
        <f>Y12*J12</f>
        <v>0</v>
      </c>
    </row>
    <row r="13" spans="1:29" ht="80.099999999999994" customHeight="1" x14ac:dyDescent="0.25">
      <c r="B13" s="58" t="s">
        <v>388</v>
      </c>
      <c r="C13" s="58" t="s">
        <v>389</v>
      </c>
      <c r="D13" s="56" t="s">
        <v>23</v>
      </c>
      <c r="E13" s="494" t="s">
        <v>536</v>
      </c>
      <c r="F13" s="615" t="s">
        <v>536</v>
      </c>
      <c r="G13" s="615" t="s">
        <v>115</v>
      </c>
      <c r="H13" s="639">
        <v>2</v>
      </c>
      <c r="I13" s="500" t="s">
        <v>1101</v>
      </c>
      <c r="J13" s="497">
        <v>0.25</v>
      </c>
      <c r="K13" s="499">
        <v>1</v>
      </c>
      <c r="L13" s="499" t="s">
        <v>184</v>
      </c>
      <c r="M13" s="500" t="s">
        <v>1000</v>
      </c>
      <c r="N13" s="629" t="s">
        <v>117</v>
      </c>
      <c r="O13" s="613">
        <v>0.1</v>
      </c>
      <c r="P13" s="613">
        <v>0.2</v>
      </c>
      <c r="Q13" s="613">
        <v>0.3</v>
      </c>
      <c r="R13" s="613">
        <v>1</v>
      </c>
      <c r="S13" s="512"/>
      <c r="T13" s="369"/>
      <c r="U13" s="409"/>
      <c r="V13" s="414"/>
      <c r="W13" s="466"/>
      <c r="X13" s="412"/>
      <c r="Y13" s="430">
        <f t="shared" si="0"/>
        <v>0</v>
      </c>
      <c r="Z13" s="383" t="str">
        <f>+IF(AND(Y13&gt;=0%,Y13&lt;=60%),"MALO",IF(AND(Y13&gt;=61%,Y13&lt;=80%),"REGULAR",IF(AND(Y13&gt;=81%,Y13&lt;95%),"BUENO","EXCELENTE")))</f>
        <v>MALO</v>
      </c>
      <c r="AA13" s="384" t="str">
        <f>IF(Y13&gt;0,"EN EJECUCIÓN","SIN EJECUTAR")</f>
        <v>SIN EJECUTAR</v>
      </c>
      <c r="AB13" s="385">
        <f>Y13*J13</f>
        <v>0</v>
      </c>
      <c r="AC13" s="357"/>
    </row>
    <row r="14" spans="1:29" ht="80.099999999999994" customHeight="1" x14ac:dyDescent="0.25">
      <c r="B14" s="490" t="s">
        <v>388</v>
      </c>
      <c r="C14" s="490" t="s">
        <v>389</v>
      </c>
      <c r="D14" s="495" t="s">
        <v>23</v>
      </c>
      <c r="E14" s="491" t="s">
        <v>536</v>
      </c>
      <c r="F14" s="325" t="s">
        <v>536</v>
      </c>
      <c r="G14" s="325" t="s">
        <v>115</v>
      </c>
      <c r="H14" s="639">
        <v>3</v>
      </c>
      <c r="I14" s="525" t="s">
        <v>1001</v>
      </c>
      <c r="J14" s="362">
        <v>0.25</v>
      </c>
      <c r="K14" s="501">
        <v>1</v>
      </c>
      <c r="L14" s="501" t="s">
        <v>184</v>
      </c>
      <c r="M14" s="502" t="s">
        <v>1002</v>
      </c>
      <c r="N14" s="647" t="s">
        <v>117</v>
      </c>
      <c r="O14" s="501">
        <v>0.1</v>
      </c>
      <c r="P14" s="501">
        <v>0.2</v>
      </c>
      <c r="Q14" s="501">
        <v>0.3</v>
      </c>
      <c r="R14" s="501">
        <v>1</v>
      </c>
      <c r="S14" s="512"/>
      <c r="T14" s="369"/>
      <c r="U14" s="408"/>
      <c r="V14" s="413"/>
      <c r="W14" s="411"/>
      <c r="X14" s="412"/>
      <c r="Y14" s="430">
        <f t="shared" si="0"/>
        <v>0</v>
      </c>
      <c r="Z14" s="383" t="str">
        <f>+IF(AND(Y14&gt;=0%,Y14&lt;=60%),"MALO",IF(AND(Y14&gt;=61%,Y14&lt;=80%),"REGULAR",IF(AND(Y14&gt;=81%,Y14&lt;95%),"BUENO","EXCELENTE")))</f>
        <v>MALO</v>
      </c>
      <c r="AA14" s="384" t="str">
        <f>IF(Y14&gt;0,"EN EJECUCIÓN","SIN EJECUTAR")</f>
        <v>SIN EJECUTAR</v>
      </c>
      <c r="AB14" s="385">
        <f>Y14*J14</f>
        <v>0</v>
      </c>
      <c r="AC14" s="357"/>
    </row>
    <row r="15" spans="1:29" ht="80.099999999999994" customHeight="1" x14ac:dyDescent="0.25">
      <c r="B15" s="58" t="s">
        <v>388</v>
      </c>
      <c r="C15" s="58" t="s">
        <v>389</v>
      </c>
      <c r="D15" s="56" t="s">
        <v>23</v>
      </c>
      <c r="E15" s="494" t="s">
        <v>536</v>
      </c>
      <c r="F15" s="615" t="s">
        <v>536</v>
      </c>
      <c r="G15" s="615" t="s">
        <v>115</v>
      </c>
      <c r="H15" s="639">
        <v>4</v>
      </c>
      <c r="I15" s="611" t="s">
        <v>1003</v>
      </c>
      <c r="J15" s="497">
        <v>0.25</v>
      </c>
      <c r="K15" s="613">
        <v>1</v>
      </c>
      <c r="L15" s="613" t="s">
        <v>184</v>
      </c>
      <c r="M15" s="500" t="s">
        <v>1002</v>
      </c>
      <c r="N15" s="503" t="s">
        <v>117</v>
      </c>
      <c r="O15" s="613">
        <v>0.1</v>
      </c>
      <c r="P15" s="613">
        <v>0.2</v>
      </c>
      <c r="Q15" s="613">
        <v>0.3</v>
      </c>
      <c r="R15" s="613">
        <v>1</v>
      </c>
      <c r="S15" s="512"/>
      <c r="T15" s="369"/>
      <c r="U15" s="410"/>
      <c r="V15" s="413"/>
      <c r="W15" s="411"/>
      <c r="X15" s="415"/>
      <c r="Y15" s="430">
        <f t="shared" si="0"/>
        <v>0</v>
      </c>
      <c r="Z15" s="419" t="str">
        <f>+IF(AND(Y15&gt;=0%,Y15&lt;=60%),"MALO",IF(AND(Y15&gt;=61%,Y15&lt;=80%),"REGULAR",IF(AND(Y15&gt;=81%,Y15&lt;95%),"BUENO","EXCELENTE")))</f>
        <v>MALO</v>
      </c>
      <c r="AA15" s="418" t="str">
        <f>IF(Y15&gt;0,"EN EJECUCIÓN","SIN EJECUTAR")</f>
        <v>SIN EJECUTAR</v>
      </c>
      <c r="AB15" s="385">
        <f>Y15*J15</f>
        <v>0</v>
      </c>
      <c r="AC15" s="357"/>
    </row>
    <row r="16" spans="1:29" ht="80.099999999999994" customHeight="1" x14ac:dyDescent="0.25">
      <c r="B16" s="490" t="s">
        <v>388</v>
      </c>
      <c r="C16" s="490" t="s">
        <v>389</v>
      </c>
      <c r="D16" s="495" t="s">
        <v>23</v>
      </c>
      <c r="E16" s="491" t="s">
        <v>546</v>
      </c>
      <c r="F16" s="325" t="s">
        <v>546</v>
      </c>
      <c r="G16" s="325" t="s">
        <v>186</v>
      </c>
      <c r="H16" s="639">
        <v>1</v>
      </c>
      <c r="I16" s="656" t="s">
        <v>240</v>
      </c>
      <c r="J16" s="517">
        <f>(100/6)/100</f>
        <v>0.16666666666666669</v>
      </c>
      <c r="K16" s="517">
        <v>1</v>
      </c>
      <c r="L16" s="517" t="s">
        <v>184</v>
      </c>
      <c r="M16" s="513" t="s">
        <v>1102</v>
      </c>
      <c r="N16" s="498" t="s">
        <v>704</v>
      </c>
      <c r="O16" s="501">
        <v>0.25</v>
      </c>
      <c r="P16" s="501"/>
      <c r="Q16" s="501">
        <v>0.5</v>
      </c>
      <c r="R16" s="501">
        <v>1</v>
      </c>
      <c r="S16" s="511"/>
      <c r="T16" s="369"/>
      <c r="U16" s="417"/>
      <c r="V16" s="393"/>
      <c r="W16" s="416"/>
      <c r="X16" s="403"/>
      <c r="Y16" s="430">
        <f t="shared" si="0"/>
        <v>0</v>
      </c>
      <c r="Z16" s="419" t="s">
        <v>400</v>
      </c>
      <c r="AA16" s="418" t="s">
        <v>400</v>
      </c>
      <c r="AB16" s="385"/>
      <c r="AC16" s="358"/>
    </row>
    <row r="17" spans="2:29" ht="80.099999999999994" customHeight="1" x14ac:dyDescent="0.25">
      <c r="B17" s="58" t="s">
        <v>388</v>
      </c>
      <c r="C17" s="58" t="s">
        <v>389</v>
      </c>
      <c r="D17" s="56" t="s">
        <v>23</v>
      </c>
      <c r="E17" s="494" t="s">
        <v>546</v>
      </c>
      <c r="F17" s="615" t="s">
        <v>546</v>
      </c>
      <c r="G17" s="615" t="s">
        <v>186</v>
      </c>
      <c r="H17" s="639">
        <v>2</v>
      </c>
      <c r="I17" s="622" t="s">
        <v>250</v>
      </c>
      <c r="J17" s="607">
        <f t="shared" ref="J17:J21" si="2">(100/6)/100</f>
        <v>0.16666666666666669</v>
      </c>
      <c r="K17" s="607">
        <v>1</v>
      </c>
      <c r="L17" s="607" t="s">
        <v>184</v>
      </c>
      <c r="M17" s="56" t="s">
        <v>705</v>
      </c>
      <c r="N17" s="496" t="s">
        <v>704</v>
      </c>
      <c r="O17" s="613">
        <v>0.3</v>
      </c>
      <c r="P17" s="613">
        <v>0.6</v>
      </c>
      <c r="Q17" s="613">
        <v>0.8</v>
      </c>
      <c r="R17" s="613">
        <v>1</v>
      </c>
      <c r="S17" s="511"/>
      <c r="T17" s="369"/>
      <c r="U17" s="417"/>
      <c r="V17" s="393"/>
      <c r="W17" s="416"/>
      <c r="X17" s="403"/>
      <c r="Y17" s="430">
        <f t="shared" si="0"/>
        <v>0</v>
      </c>
      <c r="Z17" s="383" t="s">
        <v>400</v>
      </c>
      <c r="AA17" s="384" t="s">
        <v>400</v>
      </c>
      <c r="AB17" s="385"/>
      <c r="AC17" s="358"/>
    </row>
    <row r="18" spans="2:29" ht="80.099999999999994" customHeight="1" x14ac:dyDescent="0.25">
      <c r="B18" s="490" t="s">
        <v>388</v>
      </c>
      <c r="C18" s="490" t="s">
        <v>389</v>
      </c>
      <c r="D18" s="495" t="s">
        <v>23</v>
      </c>
      <c r="E18" s="491" t="s">
        <v>546</v>
      </c>
      <c r="F18" s="325" t="s">
        <v>546</v>
      </c>
      <c r="G18" s="325" t="s">
        <v>186</v>
      </c>
      <c r="H18" s="639">
        <v>3</v>
      </c>
      <c r="I18" s="656" t="s">
        <v>369</v>
      </c>
      <c r="J18" s="517">
        <f t="shared" si="2"/>
        <v>0.16666666666666669</v>
      </c>
      <c r="K18" s="517">
        <v>1</v>
      </c>
      <c r="L18" s="517" t="s">
        <v>184</v>
      </c>
      <c r="M18" s="579" t="s">
        <v>706</v>
      </c>
      <c r="N18" s="498" t="s">
        <v>704</v>
      </c>
      <c r="O18" s="501">
        <v>0.2</v>
      </c>
      <c r="P18" s="501">
        <v>0.5</v>
      </c>
      <c r="Q18" s="501">
        <v>0.8</v>
      </c>
      <c r="R18" s="501">
        <v>1</v>
      </c>
      <c r="S18" s="511"/>
      <c r="T18" s="369"/>
      <c r="U18" s="398"/>
      <c r="V18" s="393"/>
      <c r="W18" s="416"/>
      <c r="X18" s="403"/>
      <c r="Y18" s="430">
        <f t="shared" si="0"/>
        <v>0</v>
      </c>
      <c r="Z18" s="383" t="str">
        <f>+IF(AND(Y18&gt;=0%,Y18&lt;=60%),"MALO",IF(AND(Y18&gt;=61%,Y18&lt;=80%),"REGULAR",IF(AND(Y18&gt;=81%,Y18&lt;95%),"BUENO","EXCELENTE")))</f>
        <v>MALO</v>
      </c>
      <c r="AA18" s="384" t="str">
        <f>IF(Y18&gt;0,"EN EJECUCIÓN","SIN EJECUTAR")</f>
        <v>SIN EJECUTAR</v>
      </c>
      <c r="AB18" s="385">
        <f>Y18*J18</f>
        <v>0</v>
      </c>
      <c r="AC18" s="358"/>
    </row>
    <row r="19" spans="2:29" ht="80.099999999999994" customHeight="1" x14ac:dyDescent="0.25">
      <c r="B19" s="58" t="s">
        <v>388</v>
      </c>
      <c r="C19" s="58" t="s">
        <v>389</v>
      </c>
      <c r="D19" s="56" t="s">
        <v>23</v>
      </c>
      <c r="E19" s="494" t="s">
        <v>546</v>
      </c>
      <c r="F19" s="615" t="s">
        <v>546</v>
      </c>
      <c r="G19" s="615" t="s">
        <v>186</v>
      </c>
      <c r="H19" s="639">
        <v>4</v>
      </c>
      <c r="I19" s="660" t="s">
        <v>256</v>
      </c>
      <c r="J19" s="607">
        <f t="shared" si="2"/>
        <v>0.16666666666666669</v>
      </c>
      <c r="K19" s="607">
        <v>1</v>
      </c>
      <c r="L19" s="607" t="s">
        <v>184</v>
      </c>
      <c r="M19" s="580" t="s">
        <v>658</v>
      </c>
      <c r="N19" s="496" t="s">
        <v>704</v>
      </c>
      <c r="O19" s="613">
        <v>0.3</v>
      </c>
      <c r="P19" s="613">
        <v>0.6</v>
      </c>
      <c r="Q19" s="613">
        <v>0.9</v>
      </c>
      <c r="R19" s="613">
        <v>1</v>
      </c>
      <c r="S19" s="511"/>
      <c r="T19" s="369"/>
      <c r="U19" s="398"/>
      <c r="V19" s="393"/>
      <c r="W19" s="458"/>
      <c r="X19" s="403"/>
      <c r="Y19" s="430">
        <f t="shared" si="0"/>
        <v>0</v>
      </c>
      <c r="Z19" s="383" t="str">
        <f>+IF(AND(Y19&gt;=0%,Y19&lt;=60%),"MALO",IF(AND(Y19&gt;=61%,Y19&lt;=80%),"REGULAR",IF(AND(Y19&gt;=81%,Y19&lt;95%),"BUENO","EXCELENTE")))</f>
        <v>MALO</v>
      </c>
      <c r="AA19" s="384" t="str">
        <f>IF(Y19&gt;0,"EN EJECUCIÓN","SIN EJECUTAR")</f>
        <v>SIN EJECUTAR</v>
      </c>
      <c r="AB19" s="385">
        <f>Y19*J19</f>
        <v>0</v>
      </c>
      <c r="AC19" s="358"/>
    </row>
    <row r="20" spans="2:29" ht="80.099999999999994" customHeight="1" x14ac:dyDescent="0.25">
      <c r="B20" s="490" t="s">
        <v>388</v>
      </c>
      <c r="C20" s="490" t="s">
        <v>389</v>
      </c>
      <c r="D20" s="495" t="s">
        <v>23</v>
      </c>
      <c r="E20" s="491" t="s">
        <v>546</v>
      </c>
      <c r="F20" s="325" t="s">
        <v>546</v>
      </c>
      <c r="G20" s="325" t="s">
        <v>186</v>
      </c>
      <c r="H20" s="639">
        <v>5</v>
      </c>
      <c r="I20" s="659" t="s">
        <v>261</v>
      </c>
      <c r="J20" s="517">
        <f t="shared" si="2"/>
        <v>0.16666666666666669</v>
      </c>
      <c r="K20" s="517">
        <v>1</v>
      </c>
      <c r="L20" s="517" t="s">
        <v>184</v>
      </c>
      <c r="M20" s="579" t="s">
        <v>707</v>
      </c>
      <c r="N20" s="498" t="s">
        <v>704</v>
      </c>
      <c r="O20" s="501">
        <v>0.4</v>
      </c>
      <c r="P20" s="501">
        <v>0.6</v>
      </c>
      <c r="Q20" s="501">
        <v>0.8</v>
      </c>
      <c r="R20" s="501">
        <v>1</v>
      </c>
      <c r="S20" s="511"/>
      <c r="T20" s="369"/>
      <c r="U20" s="398"/>
      <c r="V20" s="393"/>
      <c r="W20" s="416"/>
      <c r="X20" s="403"/>
      <c r="Y20" s="430">
        <f t="shared" si="0"/>
        <v>0</v>
      </c>
      <c r="Z20" s="419" t="str">
        <f>+IF(AND(Y20&gt;=0%,Y20&lt;=60%),"MALO",IF(AND(Y20&gt;=61%,Y20&lt;=80%),"REGULAR",IF(AND(Y20&gt;=81%,Y20&lt;95%),"BUENO","EXCELENTE")))</f>
        <v>MALO</v>
      </c>
      <c r="AA20" s="418" t="str">
        <f>IF(Y20&gt;0,"EN EJECUCIÓN","SIN EJECUTAR")</f>
        <v>SIN EJECUTAR</v>
      </c>
      <c r="AB20" s="385">
        <f>Y20*J20</f>
        <v>0</v>
      </c>
      <c r="AC20" s="358"/>
    </row>
    <row r="21" spans="2:29" ht="80.099999999999994" customHeight="1" x14ac:dyDescent="0.25">
      <c r="B21" s="58" t="s">
        <v>388</v>
      </c>
      <c r="C21" s="58" t="s">
        <v>389</v>
      </c>
      <c r="D21" s="56" t="s">
        <v>23</v>
      </c>
      <c r="E21" s="494" t="s">
        <v>546</v>
      </c>
      <c r="F21" s="615" t="s">
        <v>546</v>
      </c>
      <c r="G21" s="615" t="s">
        <v>186</v>
      </c>
      <c r="H21" s="639">
        <v>6</v>
      </c>
      <c r="I21" s="526" t="s">
        <v>266</v>
      </c>
      <c r="J21" s="607">
        <f t="shared" si="2"/>
        <v>0.16666666666666669</v>
      </c>
      <c r="K21" s="607">
        <v>1</v>
      </c>
      <c r="L21" s="607" t="s">
        <v>184</v>
      </c>
      <c r="M21" s="580" t="s">
        <v>708</v>
      </c>
      <c r="N21" s="496" t="s">
        <v>704</v>
      </c>
      <c r="O21" s="43">
        <v>0.4</v>
      </c>
      <c r="P21" s="43">
        <v>0.6</v>
      </c>
      <c r="Q21" s="43">
        <v>0.8</v>
      </c>
      <c r="R21" s="613">
        <v>1</v>
      </c>
      <c r="S21" s="511"/>
      <c r="T21" s="369"/>
      <c r="U21" s="398"/>
      <c r="V21" s="396"/>
      <c r="W21" s="390"/>
      <c r="X21" s="391"/>
      <c r="Y21" s="430">
        <f t="shared" si="0"/>
        <v>0</v>
      </c>
      <c r="Z21" s="419" t="s">
        <v>400</v>
      </c>
      <c r="AA21" s="418" t="s">
        <v>400</v>
      </c>
      <c r="AB21" s="385"/>
      <c r="AC21" s="358"/>
    </row>
    <row r="22" spans="2:29" ht="80.099999999999994" customHeight="1" x14ac:dyDescent="0.25">
      <c r="B22" s="645" t="s">
        <v>388</v>
      </c>
      <c r="C22" s="490" t="s">
        <v>389</v>
      </c>
      <c r="D22" s="520" t="s">
        <v>23</v>
      </c>
      <c r="E22" s="491" t="s">
        <v>953</v>
      </c>
      <c r="F22" s="490" t="s">
        <v>953</v>
      </c>
      <c r="G22" s="329" t="s">
        <v>24</v>
      </c>
      <c r="H22" s="639">
        <v>1</v>
      </c>
      <c r="I22" s="329" t="s">
        <v>25</v>
      </c>
      <c r="J22" s="498">
        <v>0.2</v>
      </c>
      <c r="K22" s="510">
        <v>12</v>
      </c>
      <c r="L22" s="510" t="s">
        <v>954</v>
      </c>
      <c r="M22" s="329" t="s">
        <v>27</v>
      </c>
      <c r="N22" s="498" t="s">
        <v>28</v>
      </c>
      <c r="O22" s="429">
        <v>3</v>
      </c>
      <c r="P22" s="429">
        <v>6</v>
      </c>
      <c r="Q22" s="429">
        <v>9</v>
      </c>
      <c r="R22" s="360">
        <v>12</v>
      </c>
      <c r="S22" s="512"/>
      <c r="T22" s="369"/>
      <c r="U22" s="404"/>
      <c r="V22" s="406"/>
      <c r="W22" s="407"/>
      <c r="X22" s="402"/>
      <c r="Y22" s="430">
        <f t="shared" si="0"/>
        <v>0</v>
      </c>
      <c r="Z22" s="419" t="str">
        <f>+IF(AND(Y22&gt;=0%,Y22&lt;=60%),"MALO",IF(AND(Y22&gt;=61%,Y22&lt;=80%),"REGULAR",IF(AND(Y22&gt;=81%,Y22&lt;95%),"BUENO","EXCELENTE")))</f>
        <v>MALO</v>
      </c>
      <c r="AA22" s="418" t="str">
        <f>IF(Y22&gt;0,"EN EJECUCIÓN","SIN EJECUTAR")</f>
        <v>SIN EJECUTAR</v>
      </c>
      <c r="AB22" s="385">
        <f>Y22*J22</f>
        <v>0</v>
      </c>
      <c r="AC22" s="357"/>
    </row>
    <row r="23" spans="2:29" ht="80.099999999999994" customHeight="1" x14ac:dyDescent="0.25">
      <c r="B23" s="644" t="s">
        <v>388</v>
      </c>
      <c r="C23" s="58" t="s">
        <v>389</v>
      </c>
      <c r="D23" s="519" t="s">
        <v>23</v>
      </c>
      <c r="E23" s="494" t="s">
        <v>953</v>
      </c>
      <c r="F23" s="58" t="s">
        <v>953</v>
      </c>
      <c r="G23" s="58" t="s">
        <v>24</v>
      </c>
      <c r="H23" s="639">
        <v>2</v>
      </c>
      <c r="I23" s="612" t="s">
        <v>645</v>
      </c>
      <c r="J23" s="496">
        <v>0.2</v>
      </c>
      <c r="K23" s="609">
        <v>50</v>
      </c>
      <c r="L23" s="609" t="s">
        <v>955</v>
      </c>
      <c r="M23" s="496" t="s">
        <v>956</v>
      </c>
      <c r="N23" s="496" t="s">
        <v>28</v>
      </c>
      <c r="O23" s="457">
        <v>12</v>
      </c>
      <c r="P23" s="457">
        <v>25</v>
      </c>
      <c r="Q23" s="457">
        <v>38</v>
      </c>
      <c r="R23" s="611">
        <v>50</v>
      </c>
      <c r="S23" s="511"/>
      <c r="T23" s="369"/>
      <c r="U23" s="404"/>
      <c r="V23" s="406"/>
      <c r="W23" s="407"/>
      <c r="X23" s="402"/>
      <c r="Y23" s="430">
        <f t="shared" si="0"/>
        <v>0</v>
      </c>
      <c r="Z23" s="383" t="s">
        <v>400</v>
      </c>
      <c r="AA23" s="384" t="s">
        <v>400</v>
      </c>
      <c r="AB23" s="385"/>
      <c r="AC23" s="357"/>
    </row>
    <row r="24" spans="2:29" ht="80.099999999999994" customHeight="1" x14ac:dyDescent="0.25">
      <c r="B24" s="645" t="s">
        <v>388</v>
      </c>
      <c r="C24" s="490" t="s">
        <v>389</v>
      </c>
      <c r="D24" s="520" t="s">
        <v>23</v>
      </c>
      <c r="E24" s="491" t="s">
        <v>953</v>
      </c>
      <c r="F24" s="490" t="s">
        <v>953</v>
      </c>
      <c r="G24" s="490" t="s">
        <v>24</v>
      </c>
      <c r="H24" s="639">
        <v>3</v>
      </c>
      <c r="I24" s="329" t="s">
        <v>646</v>
      </c>
      <c r="J24" s="498">
        <v>0.15</v>
      </c>
      <c r="K24" s="510">
        <v>50</v>
      </c>
      <c r="L24" s="510" t="s">
        <v>957</v>
      </c>
      <c r="M24" s="498" t="s">
        <v>958</v>
      </c>
      <c r="N24" s="498" t="s">
        <v>28</v>
      </c>
      <c r="O24" s="360">
        <v>12</v>
      </c>
      <c r="P24" s="360">
        <v>25</v>
      </c>
      <c r="Q24" s="360">
        <v>38</v>
      </c>
      <c r="R24" s="360">
        <v>50</v>
      </c>
      <c r="S24" s="511"/>
      <c r="T24" s="369"/>
      <c r="U24" s="405"/>
      <c r="V24" s="406"/>
      <c r="W24" s="407"/>
      <c r="X24" s="402"/>
      <c r="Y24" s="430">
        <f t="shared" si="0"/>
        <v>0</v>
      </c>
      <c r="Z24" s="383" t="str">
        <f>+IF(AND(Y24&gt;=0%,Y24&lt;=60%),"MALO",IF(AND(Y24&gt;=61%,Y24&lt;=80%),"REGULAR",IF(AND(Y24&gt;=81%,Y24&lt;95%),"BUENO","EXCELENTE")))</f>
        <v>MALO</v>
      </c>
      <c r="AA24" s="384" t="str">
        <f>IF(Y24&gt;0,"EN EJECUCIÓN","SIN EJECUTAR")</f>
        <v>SIN EJECUTAR</v>
      </c>
      <c r="AB24" s="385">
        <f>Y24*J24</f>
        <v>0</v>
      </c>
      <c r="AC24" s="328"/>
    </row>
    <row r="25" spans="2:29" ht="80.099999999999994" customHeight="1" x14ac:dyDescent="0.25">
      <c r="B25" s="644" t="s">
        <v>388</v>
      </c>
      <c r="C25" s="58" t="s">
        <v>389</v>
      </c>
      <c r="D25" s="56" t="s">
        <v>23</v>
      </c>
      <c r="E25" s="494" t="s">
        <v>953</v>
      </c>
      <c r="F25" s="612" t="s">
        <v>953</v>
      </c>
      <c r="G25" s="612" t="s">
        <v>24</v>
      </c>
      <c r="H25" s="639">
        <v>4</v>
      </c>
      <c r="I25" s="648" t="s">
        <v>647</v>
      </c>
      <c r="J25" s="496">
        <v>0.2</v>
      </c>
      <c r="K25" s="609">
        <v>50</v>
      </c>
      <c r="L25" s="609" t="s">
        <v>959</v>
      </c>
      <c r="M25" s="649" t="s">
        <v>960</v>
      </c>
      <c r="N25" s="496" t="s">
        <v>28</v>
      </c>
      <c r="O25" s="611">
        <v>12</v>
      </c>
      <c r="P25" s="611">
        <v>25</v>
      </c>
      <c r="Q25" s="611">
        <v>38</v>
      </c>
      <c r="R25" s="611">
        <v>50</v>
      </c>
      <c r="S25" s="512"/>
      <c r="T25" s="369"/>
      <c r="U25" s="392"/>
      <c r="V25" s="393"/>
      <c r="W25" s="394"/>
      <c r="X25" s="395"/>
      <c r="Y25" s="430">
        <f t="shared" si="0"/>
        <v>0</v>
      </c>
      <c r="Z25" s="419" t="s">
        <v>400</v>
      </c>
      <c r="AA25" s="418" t="s">
        <v>400</v>
      </c>
      <c r="AB25" s="385"/>
      <c r="AC25" s="357"/>
    </row>
    <row r="26" spans="2:29" ht="80.099999999999994" customHeight="1" x14ac:dyDescent="0.25">
      <c r="B26" s="645" t="s">
        <v>388</v>
      </c>
      <c r="C26" s="490" t="s">
        <v>389</v>
      </c>
      <c r="D26" s="495" t="s">
        <v>23</v>
      </c>
      <c r="E26" s="491" t="s">
        <v>953</v>
      </c>
      <c r="F26" s="329" t="s">
        <v>953</v>
      </c>
      <c r="G26" s="329" t="s">
        <v>24</v>
      </c>
      <c r="H26" s="639">
        <v>5</v>
      </c>
      <c r="I26" s="650" t="s">
        <v>648</v>
      </c>
      <c r="J26" s="498">
        <v>0.1</v>
      </c>
      <c r="K26" s="510">
        <v>50</v>
      </c>
      <c r="L26" s="510" t="s">
        <v>961</v>
      </c>
      <c r="M26" s="498" t="s">
        <v>962</v>
      </c>
      <c r="N26" s="498" t="s">
        <v>28</v>
      </c>
      <c r="O26" s="360">
        <v>12</v>
      </c>
      <c r="P26" s="360">
        <v>25</v>
      </c>
      <c r="Q26" s="360">
        <v>38</v>
      </c>
      <c r="R26" s="360">
        <v>50</v>
      </c>
      <c r="S26" s="512"/>
      <c r="T26" s="369"/>
      <c r="U26" s="392"/>
      <c r="V26" s="524"/>
      <c r="W26" s="397"/>
      <c r="X26" s="395"/>
      <c r="Y26" s="430">
        <f t="shared" si="0"/>
        <v>0</v>
      </c>
      <c r="Z26" s="419" t="str">
        <f>+IF(AND(Y26&gt;=0%,Y26&lt;=60%),"MALO",IF(AND(Y26&gt;=61%,Y26&lt;=80%),"REGULAR",IF(AND(Y26&gt;=81%,Y26&lt;95%),"BUENO","EXCELENTE")))</f>
        <v>MALO</v>
      </c>
      <c r="AA26" s="418" t="str">
        <f>IF(Y26&gt;0,"EN EJECUCIÓN","SIN EJECUTAR")</f>
        <v>SIN EJECUTAR</v>
      </c>
      <c r="AB26" s="385">
        <f>Y26*J26</f>
        <v>0</v>
      </c>
      <c r="AC26" s="357"/>
    </row>
    <row r="27" spans="2:29" ht="80.099999999999994" customHeight="1" x14ac:dyDescent="0.25">
      <c r="B27" s="644" t="s">
        <v>388</v>
      </c>
      <c r="C27" s="58" t="s">
        <v>389</v>
      </c>
      <c r="D27" s="56" t="s">
        <v>23</v>
      </c>
      <c r="E27" s="494" t="s">
        <v>953</v>
      </c>
      <c r="F27" s="612" t="s">
        <v>953</v>
      </c>
      <c r="G27" s="612" t="s">
        <v>24</v>
      </c>
      <c r="H27" s="639">
        <v>6</v>
      </c>
      <c r="I27" s="648" t="s">
        <v>649</v>
      </c>
      <c r="J27" s="496">
        <v>0.15</v>
      </c>
      <c r="K27" s="609">
        <v>50</v>
      </c>
      <c r="L27" s="609" t="s">
        <v>959</v>
      </c>
      <c r="M27" s="496" t="s">
        <v>963</v>
      </c>
      <c r="N27" s="496" t="s">
        <v>28</v>
      </c>
      <c r="O27" s="611">
        <v>12</v>
      </c>
      <c r="P27" s="611">
        <v>25</v>
      </c>
      <c r="Q27" s="611">
        <v>38</v>
      </c>
      <c r="R27" s="611">
        <v>50</v>
      </c>
      <c r="S27" s="512"/>
      <c r="T27" s="369"/>
      <c r="U27" s="392"/>
      <c r="V27" s="396"/>
      <c r="W27" s="397"/>
      <c r="X27" s="395"/>
      <c r="Y27" s="430">
        <f t="shared" si="0"/>
        <v>0</v>
      </c>
      <c r="Z27" s="383" t="str">
        <f>+IF(AND(Y27&gt;=0%,Y27&lt;=60%),"MALO",IF(AND(Y27&gt;=61%,Y27&lt;=80%),"REGULAR",IF(AND(Y27&gt;=81%,Y27&lt;95%),"BUENO","EXCELENTE")))</f>
        <v>MALO</v>
      </c>
      <c r="AA27" s="384" t="str">
        <f>IF(Y27&gt;0,"EN EJECUCIÓN","SIN EJECUTAR")</f>
        <v>SIN EJECUTAR</v>
      </c>
      <c r="AB27" s="385">
        <f>Y27*J27</f>
        <v>0</v>
      </c>
      <c r="AC27" s="357"/>
    </row>
    <row r="28" spans="2:29" s="357" customFormat="1" ht="80.099999999999994" customHeight="1" x14ac:dyDescent="0.25">
      <c r="B28" s="645" t="s">
        <v>388</v>
      </c>
      <c r="C28" s="490" t="s">
        <v>389</v>
      </c>
      <c r="D28" s="495" t="s">
        <v>23</v>
      </c>
      <c r="E28" s="491" t="s">
        <v>1103</v>
      </c>
      <c r="F28" s="329" t="s">
        <v>690</v>
      </c>
      <c r="G28" s="329" t="s">
        <v>186</v>
      </c>
      <c r="H28" s="639">
        <v>1</v>
      </c>
      <c r="I28" s="650" t="s">
        <v>695</v>
      </c>
      <c r="J28" s="498">
        <v>0.5</v>
      </c>
      <c r="K28" s="510">
        <v>4</v>
      </c>
      <c r="L28" s="510" t="s">
        <v>737</v>
      </c>
      <c r="M28" s="498" t="s">
        <v>1104</v>
      </c>
      <c r="N28" s="498" t="s">
        <v>654</v>
      </c>
      <c r="O28" s="360">
        <v>1</v>
      </c>
      <c r="P28" s="360">
        <v>2</v>
      </c>
      <c r="Q28" s="360">
        <v>3</v>
      </c>
      <c r="R28" s="360">
        <v>4</v>
      </c>
      <c r="S28" s="512"/>
      <c r="T28" s="369"/>
      <c r="U28" s="392"/>
      <c r="V28" s="524"/>
      <c r="W28" s="397"/>
      <c r="X28" s="395"/>
      <c r="Y28" s="613">
        <f t="shared" si="0"/>
        <v>0</v>
      </c>
      <c r="Z28" s="613" t="str">
        <f>+IF(AND(Y28&gt;=0%,Y28&lt;=60%),"MALO",IF(AND(Y28&gt;=61%,Y28&lt;=80%),"REGULAR",IF(AND(Y28&gt;=81%,Y28&lt;95%),"BUENO","EXCELENTE")))</f>
        <v>MALO</v>
      </c>
      <c r="AA28" s="611" t="str">
        <f>IF(Y28&gt;0,"EN EJECUCIÓN","SIN EJECUTAR")</f>
        <v>SIN EJECUTAR</v>
      </c>
      <c r="AB28" s="610">
        <f>Y28*J28</f>
        <v>0</v>
      </c>
    </row>
    <row r="29" spans="2:29" s="357" customFormat="1" ht="80.099999999999994" customHeight="1" x14ac:dyDescent="0.25">
      <c r="B29" s="644" t="s">
        <v>388</v>
      </c>
      <c r="C29" s="58" t="s">
        <v>389</v>
      </c>
      <c r="D29" s="56" t="s">
        <v>23</v>
      </c>
      <c r="E29" s="494" t="s">
        <v>1103</v>
      </c>
      <c r="F29" s="612" t="s">
        <v>690</v>
      </c>
      <c r="G29" s="612" t="s">
        <v>186</v>
      </c>
      <c r="H29" s="639">
        <v>2</v>
      </c>
      <c r="I29" s="648" t="s">
        <v>211</v>
      </c>
      <c r="J29" s="496">
        <v>0.5</v>
      </c>
      <c r="K29" s="609">
        <v>2</v>
      </c>
      <c r="L29" s="609" t="s">
        <v>220</v>
      </c>
      <c r="M29" s="496" t="s">
        <v>703</v>
      </c>
      <c r="N29" s="496" t="s">
        <v>654</v>
      </c>
      <c r="O29" s="611">
        <v>0</v>
      </c>
      <c r="P29" s="611">
        <v>1</v>
      </c>
      <c r="Q29" s="611">
        <v>0</v>
      </c>
      <c r="R29" s="611">
        <v>2</v>
      </c>
      <c r="S29" s="512"/>
      <c r="T29" s="369"/>
      <c r="U29" s="392"/>
      <c r="V29" s="396"/>
      <c r="W29" s="397"/>
      <c r="X29" s="395"/>
      <c r="Y29" s="613">
        <f t="shared" si="0"/>
        <v>0</v>
      </c>
      <c r="Z29" s="613" t="s">
        <v>400</v>
      </c>
      <c r="AA29" s="611" t="s">
        <v>400</v>
      </c>
      <c r="AB29" s="610"/>
    </row>
    <row r="30" spans="2:29" ht="80.099999999999994" customHeight="1" x14ac:dyDescent="0.25">
      <c r="B30" s="490" t="s">
        <v>388</v>
      </c>
      <c r="C30" s="490" t="s">
        <v>389</v>
      </c>
      <c r="D30" s="495" t="s">
        <v>23</v>
      </c>
      <c r="E30" s="491" t="s">
        <v>1013</v>
      </c>
      <c r="F30" s="329" t="s">
        <v>1013</v>
      </c>
      <c r="G30" s="329" t="s">
        <v>59</v>
      </c>
      <c r="H30" s="639">
        <v>1</v>
      </c>
      <c r="I30" s="651" t="s">
        <v>1105</v>
      </c>
      <c r="J30" s="501">
        <f>(100/5)/100</f>
        <v>0.2</v>
      </c>
      <c r="K30" s="652">
        <v>2</v>
      </c>
      <c r="L30" s="652" t="s">
        <v>26</v>
      </c>
      <c r="M30" s="653" t="s">
        <v>1106</v>
      </c>
      <c r="N30" s="654" t="s">
        <v>981</v>
      </c>
      <c r="O30" s="360">
        <v>0</v>
      </c>
      <c r="P30" s="360">
        <v>0</v>
      </c>
      <c r="Q30" s="360">
        <v>2</v>
      </c>
      <c r="R30" s="360">
        <v>0</v>
      </c>
      <c r="S30" s="512"/>
      <c r="T30" s="369"/>
      <c r="U30" s="408"/>
      <c r="V30" s="390"/>
      <c r="W30" s="411"/>
      <c r="X30" s="412"/>
      <c r="Y30" s="430">
        <f t="shared" si="0"/>
        <v>0</v>
      </c>
      <c r="Z30" s="383" t="str">
        <f>+IF(AND(Y30&gt;=0%,Y30&lt;=60%),"MALO",IF(AND(Y30&gt;=61%,Y30&lt;=80%),"REGULAR",IF(AND(Y30&gt;=81%,Y30&lt;95%),"BUENO","EXCELENTE")))</f>
        <v>MALO</v>
      </c>
      <c r="AA30" s="384" t="str">
        <f>IF(Y30&gt;0,"EN EJECUCIÓN","SIN EJECUTAR")</f>
        <v>SIN EJECUTAR</v>
      </c>
      <c r="AB30" s="385">
        <f>Y30*J30</f>
        <v>0</v>
      </c>
    </row>
    <row r="31" spans="2:29" ht="80.099999999999994" customHeight="1" x14ac:dyDescent="0.25">
      <c r="B31" s="58" t="s">
        <v>388</v>
      </c>
      <c r="C31" s="58" t="s">
        <v>389</v>
      </c>
      <c r="D31" s="56" t="s">
        <v>23</v>
      </c>
      <c r="E31" s="494" t="s">
        <v>1013</v>
      </c>
      <c r="F31" s="612" t="s">
        <v>1013</v>
      </c>
      <c r="G31" s="612" t="s">
        <v>59</v>
      </c>
      <c r="H31" s="639">
        <v>2</v>
      </c>
      <c r="I31" s="611" t="s">
        <v>650</v>
      </c>
      <c r="J31" s="613">
        <f t="shared" ref="J31:J34" si="3">(100/5)/100</f>
        <v>0.2</v>
      </c>
      <c r="K31" s="609">
        <v>2</v>
      </c>
      <c r="L31" s="609" t="s">
        <v>100</v>
      </c>
      <c r="M31" s="655" t="s">
        <v>1107</v>
      </c>
      <c r="N31" s="33" t="s">
        <v>981</v>
      </c>
      <c r="O31" s="611">
        <v>0</v>
      </c>
      <c r="P31" s="611">
        <v>1</v>
      </c>
      <c r="Q31" s="611">
        <v>1</v>
      </c>
      <c r="R31" s="611">
        <v>0</v>
      </c>
      <c r="S31" s="511"/>
      <c r="T31" s="369"/>
      <c r="U31" s="569"/>
      <c r="V31" s="411"/>
      <c r="W31" s="411"/>
      <c r="X31" s="412"/>
      <c r="Y31" s="430">
        <f t="shared" si="0"/>
        <v>0</v>
      </c>
      <c r="Z31" s="383" t="str">
        <f>+IF(AND(Y31&gt;=0%,Y31&lt;=60%),"MALO",IF(AND(Y31&gt;=61%,Y31&lt;=80%),"REGULAR",IF(AND(Y31&gt;=81%,Y31&lt;95%),"BUENO","EXCELENTE")))</f>
        <v>MALO</v>
      </c>
      <c r="AA31" s="384" t="str">
        <f>IF(Y31&gt;0,"EN EJECUCIÓN","SIN EJECUTAR")</f>
        <v>SIN EJECUTAR</v>
      </c>
      <c r="AB31" s="385">
        <f>Y31*J31</f>
        <v>0</v>
      </c>
    </row>
    <row r="32" spans="2:29" ht="80.099999999999994" customHeight="1" x14ac:dyDescent="0.25">
      <c r="B32" s="490" t="s">
        <v>388</v>
      </c>
      <c r="C32" s="490" t="s">
        <v>389</v>
      </c>
      <c r="D32" s="495" t="s">
        <v>23</v>
      </c>
      <c r="E32" s="491" t="s">
        <v>1013</v>
      </c>
      <c r="F32" s="329" t="s">
        <v>1013</v>
      </c>
      <c r="G32" s="329" t="s">
        <v>59</v>
      </c>
      <c r="H32" s="639">
        <v>3</v>
      </c>
      <c r="I32" s="329" t="s">
        <v>983</v>
      </c>
      <c r="J32" s="517">
        <f t="shared" si="3"/>
        <v>0.2</v>
      </c>
      <c r="K32" s="652">
        <v>1</v>
      </c>
      <c r="L32" s="652" t="s">
        <v>26</v>
      </c>
      <c r="M32" s="498" t="s">
        <v>984</v>
      </c>
      <c r="N32" s="498" t="s">
        <v>981</v>
      </c>
      <c r="O32" s="361">
        <v>0</v>
      </c>
      <c r="P32" s="361">
        <v>0</v>
      </c>
      <c r="Q32" s="361">
        <v>1</v>
      </c>
      <c r="R32" s="361">
        <v>0</v>
      </c>
      <c r="S32" s="512"/>
      <c r="T32" s="369"/>
      <c r="U32" s="409"/>
      <c r="V32" s="570"/>
      <c r="W32" s="570"/>
      <c r="X32" s="412"/>
      <c r="Y32" s="430">
        <f t="shared" si="0"/>
        <v>0</v>
      </c>
      <c r="Z32" s="383" t="str">
        <f>+IF(AND(Y32&gt;=0%,Y32&lt;=60%),"MALO",IF(AND(Y32&gt;=61%,Y32&lt;=80%),"REGULAR",IF(AND(Y32&gt;=81%,Y32&lt;95%),"BUENO","EXCELENTE")))</f>
        <v>MALO</v>
      </c>
      <c r="AA32" s="384" t="str">
        <f>IF(Y32&gt;0,"EN EJECUCIÓN","SIN EJECUTAR")</f>
        <v>SIN EJECUTAR</v>
      </c>
      <c r="AB32" s="385">
        <f>Y32*J32</f>
        <v>0</v>
      </c>
      <c r="AC32" s="357"/>
    </row>
    <row r="33" spans="1:16376" s="357" customFormat="1" ht="80.099999999999994" customHeight="1" x14ac:dyDescent="0.25">
      <c r="B33" s="58" t="s">
        <v>388</v>
      </c>
      <c r="C33" s="58" t="s">
        <v>389</v>
      </c>
      <c r="D33" s="56" t="s">
        <v>23</v>
      </c>
      <c r="E33" s="494" t="s">
        <v>1013</v>
      </c>
      <c r="F33" s="612" t="s">
        <v>1013</v>
      </c>
      <c r="G33" s="612" t="s">
        <v>59</v>
      </c>
      <c r="H33" s="639">
        <v>4</v>
      </c>
      <c r="I33" s="611" t="s">
        <v>1039</v>
      </c>
      <c r="J33" s="613">
        <f t="shared" si="3"/>
        <v>0.2</v>
      </c>
      <c r="K33" s="607">
        <v>1</v>
      </c>
      <c r="L33" s="607" t="s">
        <v>184</v>
      </c>
      <c r="M33" s="655" t="s">
        <v>1040</v>
      </c>
      <c r="N33" s="628" t="s">
        <v>1108</v>
      </c>
      <c r="O33" s="613">
        <v>0.25</v>
      </c>
      <c r="P33" s="613">
        <v>0.5</v>
      </c>
      <c r="Q33" s="613">
        <v>0.75</v>
      </c>
      <c r="R33" s="613">
        <v>1</v>
      </c>
    </row>
    <row r="34" spans="1:16376" s="357" customFormat="1" ht="80.099999999999994" customHeight="1" x14ac:dyDescent="0.25">
      <c r="B34" s="490" t="s">
        <v>388</v>
      </c>
      <c r="C34" s="490" t="s">
        <v>389</v>
      </c>
      <c r="D34" s="495" t="s">
        <v>23</v>
      </c>
      <c r="E34" s="491" t="s">
        <v>1013</v>
      </c>
      <c r="F34" s="623" t="s">
        <v>1013</v>
      </c>
      <c r="G34" s="329" t="s">
        <v>59</v>
      </c>
      <c r="H34" s="639">
        <v>5</v>
      </c>
      <c r="I34" s="498" t="s">
        <v>1133</v>
      </c>
      <c r="J34" s="517">
        <f t="shared" si="3"/>
        <v>0.2</v>
      </c>
      <c r="K34" s="498">
        <v>1</v>
      </c>
      <c r="L34" s="498" t="s">
        <v>184</v>
      </c>
      <c r="M34" s="361" t="s">
        <v>1134</v>
      </c>
      <c r="N34" s="361" t="s">
        <v>1108</v>
      </c>
      <c r="O34" s="501">
        <v>0.25</v>
      </c>
      <c r="P34" s="501">
        <v>0.5</v>
      </c>
      <c r="Q34" s="501">
        <v>0.75</v>
      </c>
      <c r="R34" s="501">
        <v>1</v>
      </c>
      <c r="XES34" s="493"/>
      <c r="XET34" s="490"/>
      <c r="XEU34" s="492"/>
      <c r="XEV34" s="491"/>
    </row>
    <row r="35" spans="1:16376" ht="80.099999999999994" customHeight="1" x14ac:dyDescent="0.25">
      <c r="A35" s="357"/>
      <c r="B35" s="58" t="s">
        <v>388</v>
      </c>
      <c r="C35" s="58" t="s">
        <v>389</v>
      </c>
      <c r="D35" s="56" t="s">
        <v>23</v>
      </c>
      <c r="E35" s="494" t="s">
        <v>748</v>
      </c>
      <c r="F35" s="624" t="s">
        <v>748</v>
      </c>
      <c r="G35" s="611" t="s">
        <v>271</v>
      </c>
      <c r="H35" s="639">
        <v>1</v>
      </c>
      <c r="I35" s="607" t="s">
        <v>1109</v>
      </c>
      <c r="J35" s="607">
        <v>0.5</v>
      </c>
      <c r="K35" s="609">
        <v>1</v>
      </c>
      <c r="L35" s="628" t="s">
        <v>184</v>
      </c>
      <c r="M35" s="613" t="s">
        <v>1110</v>
      </c>
      <c r="N35" s="613" t="s">
        <v>752</v>
      </c>
      <c r="O35" s="613">
        <v>0.25</v>
      </c>
      <c r="P35" s="613">
        <v>0.5</v>
      </c>
      <c r="Q35" s="613">
        <v>0.8</v>
      </c>
      <c r="R35" s="613">
        <v>1</v>
      </c>
      <c r="S35" s="357"/>
      <c r="T35" s="357"/>
      <c r="U35" s="357"/>
      <c r="V35" s="357"/>
      <c r="W35" s="357"/>
      <c r="X35" s="357"/>
      <c r="Y35" s="357">
        <f t="shared" ref="Y35:Y56" si="4">IFERROR((U35/S35),0)</f>
        <v>0</v>
      </c>
      <c r="Z35" s="357" t="s">
        <v>400</v>
      </c>
      <c r="AA35" s="357" t="s">
        <v>400</v>
      </c>
      <c r="AB35" s="357"/>
      <c r="AC35" s="357"/>
      <c r="AD35" s="357"/>
      <c r="AE35" s="357"/>
      <c r="AF35" s="357"/>
      <c r="AG35" s="357"/>
      <c r="AH35" s="357"/>
      <c r="AI35" s="357"/>
      <c r="AJ35" s="357"/>
      <c r="AK35" s="357"/>
      <c r="AL35" s="357"/>
      <c r="AM35" s="357"/>
      <c r="AN35" s="357"/>
      <c r="AO35" s="357"/>
      <c r="AP35" s="357"/>
      <c r="AQ35" s="357"/>
      <c r="AR35" s="357"/>
      <c r="AS35" s="357"/>
      <c r="AT35" s="357"/>
      <c r="AU35" s="357"/>
      <c r="AV35" s="357"/>
      <c r="AW35" s="357"/>
      <c r="AX35" s="357"/>
      <c r="AY35" s="357"/>
      <c r="AZ35" s="357"/>
      <c r="BA35" s="357"/>
      <c r="BB35" s="357"/>
      <c r="BC35" s="357"/>
      <c r="BD35" s="357"/>
      <c r="BE35" s="357"/>
      <c r="BF35" s="357"/>
      <c r="BG35" s="357"/>
      <c r="BH35" s="357"/>
      <c r="BI35" s="357"/>
      <c r="BJ35" s="357"/>
      <c r="BK35" s="357"/>
      <c r="BL35" s="357"/>
      <c r="BM35" s="357"/>
      <c r="BN35" s="357"/>
      <c r="BO35" s="357"/>
      <c r="BP35" s="357"/>
      <c r="BQ35" s="357"/>
      <c r="BR35" s="357"/>
      <c r="BS35" s="357"/>
      <c r="BT35" s="357"/>
      <c r="BU35" s="357"/>
      <c r="BV35" s="357"/>
      <c r="BW35" s="357"/>
      <c r="BX35" s="357"/>
      <c r="BY35" s="357"/>
      <c r="BZ35" s="357"/>
      <c r="CA35" s="357"/>
      <c r="CB35" s="357"/>
      <c r="CC35" s="357"/>
      <c r="CD35" s="357"/>
      <c r="CE35" s="357"/>
      <c r="CF35" s="357"/>
      <c r="CG35" s="357"/>
      <c r="CH35" s="357"/>
      <c r="CI35" s="357"/>
      <c r="CJ35" s="357"/>
      <c r="CK35" s="357"/>
      <c r="CL35" s="357"/>
      <c r="CM35" s="357"/>
      <c r="CN35" s="357"/>
      <c r="CO35" s="357"/>
      <c r="CP35" s="357"/>
      <c r="CQ35" s="357"/>
      <c r="CR35" s="357"/>
      <c r="CS35" s="357"/>
      <c r="CT35" s="357"/>
      <c r="CU35" s="357"/>
      <c r="CV35" s="357"/>
      <c r="CW35" s="357"/>
      <c r="CX35" s="357"/>
      <c r="CY35" s="357"/>
      <c r="CZ35" s="357"/>
      <c r="DA35" s="357"/>
      <c r="DB35" s="357"/>
      <c r="DC35" s="357"/>
      <c r="DD35" s="357"/>
      <c r="DE35" s="357"/>
      <c r="DF35" s="357"/>
      <c r="DG35" s="357"/>
      <c r="DH35" s="357"/>
      <c r="DI35" s="357"/>
      <c r="DJ35" s="357"/>
      <c r="DK35" s="357"/>
      <c r="DL35" s="357"/>
      <c r="DM35" s="357"/>
      <c r="DN35" s="357"/>
      <c r="DO35" s="357"/>
      <c r="DP35" s="357"/>
      <c r="DQ35" s="357"/>
      <c r="DR35" s="357"/>
      <c r="DS35" s="357"/>
      <c r="DT35" s="357"/>
      <c r="DU35" s="357"/>
      <c r="DV35" s="357"/>
      <c r="DW35" s="357"/>
      <c r="DX35" s="357"/>
      <c r="DY35" s="357"/>
      <c r="DZ35" s="357"/>
      <c r="EA35" s="357"/>
      <c r="EB35" s="357"/>
      <c r="EC35" s="357"/>
      <c r="ED35" s="357"/>
      <c r="EE35" s="357"/>
      <c r="EF35" s="357"/>
      <c r="EG35" s="357"/>
      <c r="EH35" s="357"/>
      <c r="EI35" s="357"/>
      <c r="EJ35" s="357"/>
      <c r="EK35" s="357"/>
      <c r="EL35" s="357"/>
      <c r="EM35" s="357"/>
      <c r="EN35" s="357"/>
      <c r="EO35" s="357"/>
      <c r="EP35" s="357"/>
      <c r="EQ35" s="357"/>
      <c r="ER35" s="357"/>
      <c r="ES35" s="357"/>
      <c r="ET35" s="357"/>
      <c r="EU35" s="357"/>
      <c r="EV35" s="357"/>
      <c r="EW35" s="357"/>
      <c r="EX35" s="357"/>
      <c r="EY35" s="357"/>
      <c r="EZ35" s="357"/>
      <c r="FA35" s="357"/>
      <c r="FB35" s="357"/>
      <c r="FC35" s="357"/>
      <c r="FD35" s="357"/>
      <c r="FE35" s="357"/>
      <c r="FF35" s="357"/>
      <c r="FG35" s="357"/>
      <c r="FH35" s="357"/>
      <c r="FI35" s="357"/>
      <c r="FJ35" s="357"/>
      <c r="FK35" s="357"/>
      <c r="FL35" s="357"/>
      <c r="FM35" s="357"/>
      <c r="FN35" s="357"/>
      <c r="FO35" s="357"/>
      <c r="FP35" s="357"/>
      <c r="FQ35" s="357"/>
      <c r="FR35" s="357"/>
      <c r="FS35" s="357"/>
      <c r="FT35" s="357"/>
      <c r="FU35" s="357"/>
      <c r="FV35" s="357"/>
      <c r="FW35" s="357"/>
      <c r="FX35" s="357"/>
      <c r="FY35" s="357"/>
      <c r="FZ35" s="357"/>
      <c r="GA35" s="357"/>
      <c r="GB35" s="357"/>
      <c r="GC35" s="357"/>
      <c r="GD35" s="357"/>
      <c r="GE35" s="357"/>
      <c r="GF35" s="357"/>
      <c r="GG35" s="357"/>
      <c r="GH35" s="357"/>
      <c r="GI35" s="357"/>
      <c r="GJ35" s="357"/>
      <c r="GK35" s="357"/>
      <c r="GL35" s="357"/>
      <c r="GM35" s="357"/>
      <c r="GN35" s="357"/>
      <c r="GO35" s="357"/>
      <c r="GP35" s="357"/>
      <c r="GQ35" s="357"/>
      <c r="GR35" s="357"/>
      <c r="GS35" s="357"/>
      <c r="GT35" s="357"/>
      <c r="GU35" s="357"/>
      <c r="GV35" s="357"/>
      <c r="GW35" s="357"/>
      <c r="GX35" s="357"/>
      <c r="GY35" s="357"/>
      <c r="GZ35" s="357"/>
      <c r="HA35" s="357"/>
      <c r="HB35" s="357"/>
      <c r="HC35" s="357"/>
      <c r="HD35" s="357"/>
      <c r="HE35" s="357"/>
      <c r="HF35" s="357"/>
      <c r="HG35" s="357"/>
      <c r="HH35" s="357"/>
      <c r="HI35" s="357"/>
      <c r="HJ35" s="357"/>
      <c r="HK35" s="357"/>
      <c r="HL35" s="357"/>
      <c r="HM35" s="357"/>
      <c r="HN35" s="357"/>
      <c r="HO35" s="357"/>
      <c r="HP35" s="357"/>
      <c r="HQ35" s="357"/>
      <c r="HR35" s="357"/>
      <c r="HS35" s="357"/>
      <c r="HT35" s="357"/>
      <c r="HU35" s="357"/>
      <c r="HV35" s="357"/>
      <c r="HW35" s="357"/>
      <c r="HX35" s="357"/>
      <c r="HY35" s="357"/>
      <c r="HZ35" s="357"/>
      <c r="IA35" s="357"/>
      <c r="IB35" s="357"/>
      <c r="IC35" s="357"/>
      <c r="ID35" s="357"/>
      <c r="IE35" s="357"/>
      <c r="IF35" s="357"/>
      <c r="IG35" s="357"/>
      <c r="IH35" s="357"/>
      <c r="II35" s="357"/>
      <c r="IJ35" s="357"/>
      <c r="IK35" s="357"/>
      <c r="IL35" s="357"/>
      <c r="IM35" s="357"/>
      <c r="IN35" s="357"/>
      <c r="IO35" s="357"/>
      <c r="IP35" s="357"/>
      <c r="IQ35" s="357"/>
      <c r="IR35" s="357"/>
      <c r="IS35" s="357"/>
      <c r="IT35" s="357"/>
      <c r="IU35" s="357"/>
      <c r="IV35" s="357"/>
      <c r="IW35" s="357"/>
      <c r="IX35" s="357"/>
      <c r="IY35" s="357"/>
      <c r="IZ35" s="357"/>
      <c r="JA35" s="357"/>
      <c r="JB35" s="357"/>
      <c r="JC35" s="357"/>
      <c r="JD35" s="357"/>
      <c r="JE35" s="357"/>
      <c r="JF35" s="357"/>
      <c r="JG35" s="357"/>
      <c r="JH35" s="357"/>
      <c r="JI35" s="357"/>
      <c r="JJ35" s="357"/>
      <c r="JK35" s="357"/>
      <c r="JL35" s="357"/>
      <c r="JM35" s="357"/>
      <c r="JN35" s="357"/>
      <c r="JO35" s="357"/>
      <c r="JP35" s="357"/>
      <c r="JQ35" s="357"/>
      <c r="JR35" s="357"/>
      <c r="JS35" s="357"/>
      <c r="JT35" s="357"/>
      <c r="JU35" s="357"/>
      <c r="JV35" s="357"/>
      <c r="JW35" s="357"/>
      <c r="JX35" s="357"/>
      <c r="JY35" s="357"/>
      <c r="JZ35" s="357"/>
      <c r="KA35" s="357"/>
      <c r="KB35" s="357"/>
      <c r="KC35" s="357"/>
      <c r="KD35" s="357"/>
      <c r="KE35" s="357"/>
      <c r="KF35" s="357"/>
      <c r="KG35" s="357"/>
      <c r="KH35" s="357"/>
      <c r="KI35" s="357"/>
      <c r="KJ35" s="357"/>
      <c r="KK35" s="357"/>
      <c r="KL35" s="357"/>
      <c r="KM35" s="357"/>
      <c r="KN35" s="357"/>
      <c r="KO35" s="357"/>
      <c r="KP35" s="357"/>
      <c r="KQ35" s="357"/>
      <c r="KR35" s="357"/>
      <c r="KS35" s="357"/>
      <c r="KT35" s="357"/>
      <c r="KU35" s="357"/>
      <c r="KV35" s="357"/>
      <c r="KW35" s="357"/>
      <c r="KX35" s="357"/>
      <c r="KY35" s="357"/>
      <c r="KZ35" s="357"/>
      <c r="LA35" s="357"/>
      <c r="LB35" s="357"/>
      <c r="LC35" s="357"/>
      <c r="LD35" s="357"/>
      <c r="LE35" s="357"/>
      <c r="LF35" s="357"/>
      <c r="LG35" s="357"/>
      <c r="LH35" s="357"/>
      <c r="LI35" s="357"/>
      <c r="LJ35" s="357"/>
      <c r="LK35" s="357"/>
      <c r="LL35" s="357"/>
      <c r="LM35" s="357"/>
      <c r="LN35" s="357"/>
      <c r="LO35" s="357"/>
      <c r="LP35" s="357"/>
      <c r="LQ35" s="357"/>
      <c r="LR35" s="357"/>
      <c r="LS35" s="357"/>
      <c r="LT35" s="357"/>
      <c r="LU35" s="357"/>
      <c r="LV35" s="357"/>
      <c r="LW35" s="357"/>
      <c r="LX35" s="357"/>
      <c r="LY35" s="357"/>
      <c r="LZ35" s="357"/>
      <c r="MA35" s="357"/>
      <c r="MB35" s="357"/>
      <c r="MC35" s="357"/>
      <c r="MD35" s="357"/>
      <c r="ME35" s="357"/>
      <c r="MF35" s="357"/>
      <c r="MG35" s="357"/>
      <c r="MH35" s="357"/>
      <c r="MI35" s="357"/>
      <c r="MJ35" s="357"/>
      <c r="MK35" s="357"/>
      <c r="ML35" s="357"/>
      <c r="MM35" s="357"/>
      <c r="MN35" s="357"/>
      <c r="MO35" s="357"/>
      <c r="MP35" s="357"/>
      <c r="MQ35" s="357"/>
      <c r="MR35" s="357"/>
      <c r="MS35" s="357"/>
      <c r="MT35" s="357"/>
      <c r="MU35" s="357"/>
      <c r="MV35" s="357"/>
      <c r="MW35" s="357"/>
      <c r="MX35" s="357"/>
      <c r="MY35" s="357"/>
      <c r="MZ35" s="357"/>
      <c r="NA35" s="357"/>
      <c r="NB35" s="357"/>
      <c r="NC35" s="357"/>
      <c r="ND35" s="357"/>
      <c r="NE35" s="357"/>
      <c r="NF35" s="357"/>
      <c r="NG35" s="357"/>
      <c r="NH35" s="357"/>
      <c r="NI35" s="357"/>
      <c r="NJ35" s="357"/>
      <c r="NK35" s="357"/>
      <c r="NL35" s="357"/>
      <c r="NM35" s="357"/>
      <c r="NN35" s="357"/>
      <c r="NO35" s="357"/>
      <c r="NP35" s="357"/>
      <c r="NQ35" s="357"/>
      <c r="NR35" s="357"/>
      <c r="NS35" s="357"/>
      <c r="NT35" s="357"/>
      <c r="NU35" s="357"/>
      <c r="NV35" s="357"/>
      <c r="NW35" s="357"/>
      <c r="NX35" s="357"/>
      <c r="NY35" s="357"/>
      <c r="NZ35" s="357"/>
      <c r="OA35" s="357"/>
      <c r="OB35" s="357"/>
      <c r="OC35" s="357"/>
      <c r="OD35" s="357"/>
      <c r="OE35" s="357"/>
      <c r="OF35" s="357"/>
      <c r="OG35" s="357"/>
      <c r="OH35" s="357"/>
      <c r="OI35" s="357"/>
      <c r="OJ35" s="357"/>
      <c r="OK35" s="357"/>
      <c r="OL35" s="357"/>
      <c r="OM35" s="357"/>
      <c r="ON35" s="357"/>
      <c r="OO35" s="357"/>
      <c r="OP35" s="357"/>
      <c r="OQ35" s="357"/>
      <c r="OR35" s="357"/>
      <c r="OS35" s="357"/>
      <c r="OT35" s="357"/>
      <c r="OU35" s="357"/>
      <c r="OV35" s="357"/>
      <c r="OW35" s="357"/>
      <c r="OX35" s="357"/>
      <c r="OY35" s="357"/>
      <c r="OZ35" s="357"/>
      <c r="PA35" s="357"/>
      <c r="PB35" s="357"/>
      <c r="PC35" s="357"/>
      <c r="PD35" s="357"/>
      <c r="PE35" s="357"/>
      <c r="PF35" s="357"/>
      <c r="PG35" s="357"/>
      <c r="PH35" s="357"/>
      <c r="PI35" s="357"/>
      <c r="PJ35" s="357"/>
      <c r="PK35" s="357"/>
      <c r="PL35" s="357"/>
      <c r="PM35" s="357"/>
      <c r="PN35" s="357"/>
      <c r="PO35" s="357"/>
      <c r="PP35" s="357"/>
      <c r="PQ35" s="357"/>
      <c r="PR35" s="357"/>
      <c r="PS35" s="357"/>
      <c r="PT35" s="357"/>
      <c r="PU35" s="357"/>
      <c r="PV35" s="357"/>
      <c r="PW35" s="357"/>
      <c r="PX35" s="357"/>
      <c r="PY35" s="357"/>
      <c r="PZ35" s="357"/>
      <c r="QA35" s="357"/>
      <c r="QB35" s="357"/>
      <c r="QC35" s="357"/>
      <c r="QD35" s="357"/>
      <c r="QE35" s="357"/>
      <c r="QF35" s="357"/>
      <c r="QG35" s="357"/>
      <c r="QH35" s="357"/>
      <c r="QI35" s="357"/>
      <c r="QJ35" s="357"/>
      <c r="QK35" s="357"/>
      <c r="QL35" s="357"/>
      <c r="QM35" s="357"/>
      <c r="QN35" s="357"/>
      <c r="QO35" s="357"/>
      <c r="QP35" s="357"/>
      <c r="QQ35" s="357"/>
      <c r="QR35" s="357"/>
      <c r="QS35" s="357"/>
      <c r="QT35" s="357"/>
      <c r="QU35" s="357"/>
      <c r="QV35" s="357"/>
      <c r="QW35" s="357"/>
      <c r="QX35" s="357"/>
      <c r="QY35" s="357"/>
      <c r="QZ35" s="357"/>
      <c r="RA35" s="357"/>
      <c r="RB35" s="357"/>
      <c r="RC35" s="357"/>
      <c r="RD35" s="357"/>
      <c r="RE35" s="357"/>
      <c r="RF35" s="357"/>
      <c r="RG35" s="357"/>
      <c r="RH35" s="357"/>
      <c r="RI35" s="357"/>
      <c r="RJ35" s="357"/>
      <c r="RK35" s="357"/>
      <c r="RL35" s="357"/>
      <c r="RM35" s="357"/>
      <c r="RN35" s="357"/>
      <c r="RO35" s="357"/>
      <c r="RP35" s="357"/>
      <c r="RQ35" s="357"/>
      <c r="RR35" s="357"/>
      <c r="RS35" s="357"/>
      <c r="RT35" s="357"/>
      <c r="RU35" s="357"/>
      <c r="RV35" s="357"/>
      <c r="RW35" s="357"/>
      <c r="RX35" s="357"/>
      <c r="RY35" s="357"/>
      <c r="RZ35" s="357"/>
      <c r="SA35" s="357"/>
      <c r="SB35" s="357"/>
      <c r="SC35" s="357"/>
      <c r="SD35" s="357"/>
      <c r="SE35" s="357"/>
      <c r="SF35" s="357"/>
      <c r="SG35" s="357"/>
      <c r="SH35" s="357"/>
      <c r="SI35" s="357"/>
      <c r="SJ35" s="357"/>
      <c r="SK35" s="357"/>
      <c r="SL35" s="357"/>
      <c r="SM35" s="357"/>
      <c r="SN35" s="357"/>
      <c r="SO35" s="357"/>
      <c r="SP35" s="357"/>
      <c r="SQ35" s="357"/>
      <c r="SR35" s="357"/>
      <c r="SS35" s="357"/>
      <c r="ST35" s="357"/>
      <c r="SU35" s="357"/>
      <c r="SV35" s="357"/>
      <c r="SW35" s="357"/>
      <c r="SX35" s="357"/>
      <c r="SY35" s="357"/>
      <c r="SZ35" s="357"/>
      <c r="TA35" s="357"/>
      <c r="TB35" s="357"/>
      <c r="TC35" s="357"/>
      <c r="TD35" s="357"/>
      <c r="TE35" s="357"/>
      <c r="TF35" s="357"/>
      <c r="TG35" s="357"/>
      <c r="TH35" s="357"/>
      <c r="TI35" s="357"/>
      <c r="TJ35" s="357"/>
      <c r="TK35" s="357"/>
      <c r="TL35" s="357"/>
      <c r="TM35" s="357"/>
      <c r="TN35" s="357"/>
      <c r="TO35" s="357"/>
      <c r="TP35" s="357"/>
      <c r="TQ35" s="357"/>
      <c r="TR35" s="357"/>
      <c r="TS35" s="357"/>
      <c r="TT35" s="357"/>
      <c r="TU35" s="357"/>
      <c r="TV35" s="357"/>
      <c r="TW35" s="357"/>
      <c r="TX35" s="357"/>
      <c r="TY35" s="357"/>
      <c r="TZ35" s="357"/>
      <c r="UA35" s="357"/>
      <c r="UB35" s="357"/>
      <c r="UC35" s="357"/>
      <c r="UD35" s="357"/>
      <c r="UE35" s="357"/>
      <c r="UF35" s="357"/>
      <c r="UG35" s="357"/>
      <c r="UH35" s="357"/>
      <c r="UI35" s="357"/>
      <c r="UJ35" s="357"/>
      <c r="UK35" s="357"/>
      <c r="UL35" s="357"/>
      <c r="UM35" s="357"/>
      <c r="UN35" s="357"/>
      <c r="UO35" s="357"/>
      <c r="UP35" s="357"/>
      <c r="UQ35" s="357"/>
      <c r="UR35" s="357"/>
      <c r="US35" s="357"/>
      <c r="UT35" s="357"/>
      <c r="UU35" s="357"/>
      <c r="UV35" s="357"/>
      <c r="UW35" s="357"/>
      <c r="UX35" s="357"/>
      <c r="UY35" s="357"/>
      <c r="UZ35" s="357"/>
      <c r="VA35" s="357"/>
      <c r="VB35" s="357"/>
      <c r="VC35" s="357"/>
      <c r="VD35" s="357"/>
      <c r="VE35" s="357"/>
      <c r="VF35" s="357"/>
      <c r="VG35" s="357"/>
      <c r="VH35" s="357"/>
      <c r="VI35" s="357"/>
      <c r="VJ35" s="357"/>
      <c r="VK35" s="357"/>
      <c r="VL35" s="357"/>
      <c r="VM35" s="357"/>
      <c r="VN35" s="357"/>
      <c r="VO35" s="357"/>
      <c r="VP35" s="357"/>
      <c r="VQ35" s="357"/>
      <c r="VR35" s="357"/>
      <c r="VS35" s="357"/>
      <c r="VT35" s="357"/>
      <c r="VU35" s="357"/>
      <c r="VV35" s="357"/>
      <c r="VW35" s="357"/>
      <c r="VX35" s="357"/>
      <c r="VY35" s="357"/>
      <c r="VZ35" s="357"/>
      <c r="WA35" s="357"/>
      <c r="WB35" s="357"/>
      <c r="WC35" s="357"/>
      <c r="WD35" s="357"/>
      <c r="WE35" s="357"/>
      <c r="WF35" s="357"/>
      <c r="WG35" s="357"/>
      <c r="WH35" s="357"/>
      <c r="WI35" s="357"/>
      <c r="WJ35" s="357"/>
      <c r="WK35" s="357"/>
      <c r="WL35" s="357"/>
      <c r="WM35" s="357"/>
      <c r="WN35" s="357"/>
      <c r="WO35" s="357"/>
      <c r="WP35" s="357"/>
      <c r="WQ35" s="357"/>
      <c r="WR35" s="357"/>
      <c r="WS35" s="357"/>
      <c r="WT35" s="357"/>
      <c r="WU35" s="357"/>
      <c r="WV35" s="357"/>
      <c r="WW35" s="357"/>
      <c r="WX35" s="357"/>
      <c r="WY35" s="357"/>
      <c r="WZ35" s="357"/>
      <c r="XA35" s="357"/>
      <c r="XB35" s="357"/>
      <c r="XC35" s="357"/>
      <c r="XD35" s="357"/>
      <c r="XE35" s="357"/>
      <c r="XF35" s="357"/>
      <c r="XG35" s="357"/>
      <c r="XH35" s="357"/>
      <c r="XI35" s="357"/>
      <c r="XJ35" s="357"/>
      <c r="XK35" s="357"/>
      <c r="XL35" s="357"/>
      <c r="XM35" s="357"/>
      <c r="XN35" s="357"/>
      <c r="XO35" s="357"/>
      <c r="XP35" s="357"/>
      <c r="XQ35" s="357"/>
      <c r="XR35" s="357"/>
      <c r="XS35" s="357"/>
      <c r="XT35" s="357"/>
      <c r="XU35" s="357"/>
      <c r="XV35" s="357"/>
      <c r="XW35" s="357"/>
      <c r="XX35" s="357"/>
      <c r="XY35" s="357"/>
      <c r="XZ35" s="357"/>
      <c r="YA35" s="357"/>
      <c r="YB35" s="357"/>
      <c r="YC35" s="357"/>
      <c r="YD35" s="357"/>
      <c r="YE35" s="357"/>
      <c r="YF35" s="357"/>
      <c r="YG35" s="357"/>
      <c r="YH35" s="357"/>
      <c r="YI35" s="357"/>
      <c r="YJ35" s="357"/>
      <c r="YK35" s="357"/>
      <c r="YL35" s="357"/>
      <c r="YM35" s="357"/>
      <c r="YN35" s="357"/>
      <c r="YO35" s="357"/>
      <c r="YP35" s="357"/>
      <c r="YQ35" s="357"/>
      <c r="YR35" s="357"/>
      <c r="YS35" s="357"/>
      <c r="YT35" s="357"/>
      <c r="YU35" s="357"/>
      <c r="YV35" s="357"/>
      <c r="YW35" s="357"/>
      <c r="YX35" s="357"/>
      <c r="YY35" s="357"/>
      <c r="YZ35" s="357"/>
      <c r="ZA35" s="357"/>
      <c r="ZB35" s="357"/>
      <c r="ZC35" s="357"/>
      <c r="ZD35" s="357"/>
      <c r="ZE35" s="357"/>
      <c r="ZF35" s="357"/>
      <c r="ZG35" s="357"/>
      <c r="ZH35" s="357"/>
      <c r="ZI35" s="357"/>
      <c r="ZJ35" s="357"/>
      <c r="ZK35" s="357"/>
      <c r="ZL35" s="357"/>
      <c r="ZM35" s="357"/>
      <c r="ZN35" s="357"/>
      <c r="ZO35" s="357"/>
      <c r="ZP35" s="357"/>
      <c r="ZQ35" s="357"/>
      <c r="ZR35" s="357"/>
      <c r="ZS35" s="357"/>
      <c r="ZT35" s="357"/>
      <c r="ZU35" s="357"/>
      <c r="ZV35" s="357"/>
      <c r="ZW35" s="357"/>
      <c r="ZX35" s="357"/>
      <c r="ZY35" s="357"/>
      <c r="ZZ35" s="357"/>
      <c r="AAA35" s="357"/>
      <c r="AAB35" s="357"/>
      <c r="AAC35" s="357"/>
      <c r="AAD35" s="357"/>
      <c r="AAE35" s="357"/>
      <c r="AAF35" s="357"/>
      <c r="AAG35" s="357"/>
      <c r="AAH35" s="357"/>
      <c r="AAI35" s="357"/>
      <c r="AAJ35" s="357"/>
      <c r="AAK35" s="357"/>
      <c r="AAL35" s="357"/>
      <c r="AAM35" s="357"/>
      <c r="AAN35" s="357"/>
      <c r="AAO35" s="357"/>
      <c r="AAP35" s="357"/>
      <c r="AAQ35" s="357"/>
      <c r="AAR35" s="357"/>
      <c r="AAS35" s="357"/>
      <c r="AAT35" s="357"/>
      <c r="AAU35" s="357"/>
      <c r="AAV35" s="357"/>
      <c r="AAW35" s="357"/>
      <c r="AAX35" s="357"/>
      <c r="AAY35" s="357"/>
      <c r="AAZ35" s="357"/>
      <c r="ABA35" s="357"/>
      <c r="ABB35" s="357"/>
      <c r="ABC35" s="357"/>
      <c r="ABD35" s="357"/>
      <c r="ABE35" s="357"/>
      <c r="ABF35" s="357"/>
      <c r="ABG35" s="357"/>
      <c r="ABH35" s="357"/>
      <c r="ABI35" s="357"/>
      <c r="ABJ35" s="357"/>
      <c r="ABK35" s="357"/>
      <c r="ABL35" s="357"/>
      <c r="ABM35" s="357"/>
      <c r="ABN35" s="357"/>
      <c r="ABO35" s="357"/>
      <c r="ABP35" s="357"/>
      <c r="ABQ35" s="357"/>
      <c r="ABR35" s="357"/>
      <c r="ABS35" s="357"/>
      <c r="ABT35" s="357"/>
      <c r="ABU35" s="357"/>
      <c r="ABV35" s="357"/>
      <c r="ABW35" s="357"/>
      <c r="ABX35" s="357"/>
      <c r="ABY35" s="357"/>
      <c r="ABZ35" s="357"/>
      <c r="ACA35" s="357"/>
      <c r="ACB35" s="357"/>
      <c r="ACC35" s="357"/>
      <c r="ACD35" s="357"/>
      <c r="ACE35" s="357"/>
      <c r="ACF35" s="357"/>
      <c r="ACG35" s="357"/>
      <c r="ACH35" s="357"/>
      <c r="ACI35" s="357"/>
      <c r="ACJ35" s="357"/>
      <c r="ACK35" s="357"/>
      <c r="ACL35" s="357"/>
      <c r="ACM35" s="357"/>
      <c r="ACN35" s="357"/>
      <c r="ACO35" s="357"/>
      <c r="ACP35" s="357"/>
      <c r="ACQ35" s="357"/>
      <c r="ACR35" s="357"/>
      <c r="ACS35" s="357"/>
      <c r="ACT35" s="357"/>
      <c r="ACU35" s="357"/>
      <c r="ACV35" s="357"/>
      <c r="ACW35" s="357"/>
      <c r="ACX35" s="357"/>
      <c r="ACY35" s="357"/>
      <c r="ACZ35" s="357"/>
      <c r="ADA35" s="357"/>
      <c r="ADB35" s="357"/>
      <c r="ADC35" s="357"/>
      <c r="ADD35" s="357"/>
      <c r="ADE35" s="357"/>
      <c r="ADF35" s="357"/>
      <c r="ADG35" s="357"/>
      <c r="ADH35" s="357"/>
      <c r="ADI35" s="357"/>
      <c r="ADJ35" s="357"/>
      <c r="ADK35" s="357"/>
      <c r="ADL35" s="357"/>
      <c r="ADM35" s="357"/>
      <c r="ADN35" s="357"/>
      <c r="ADO35" s="357"/>
      <c r="ADP35" s="357"/>
      <c r="ADQ35" s="357"/>
      <c r="ADR35" s="357"/>
      <c r="ADS35" s="357"/>
      <c r="ADT35" s="357"/>
      <c r="ADU35" s="357"/>
      <c r="ADV35" s="357"/>
      <c r="ADW35" s="357"/>
      <c r="ADX35" s="357"/>
      <c r="ADY35" s="357"/>
      <c r="ADZ35" s="357"/>
      <c r="AEA35" s="357"/>
      <c r="AEB35" s="357"/>
      <c r="AEC35" s="357"/>
      <c r="AED35" s="357"/>
      <c r="AEE35" s="357"/>
      <c r="AEF35" s="357"/>
      <c r="AEG35" s="357"/>
      <c r="AEH35" s="357"/>
      <c r="AEI35" s="357"/>
      <c r="AEJ35" s="357"/>
      <c r="AEK35" s="357"/>
      <c r="AEL35" s="357"/>
      <c r="AEM35" s="357"/>
      <c r="AEN35" s="357"/>
      <c r="AEO35" s="357"/>
      <c r="AEP35" s="357"/>
      <c r="AEQ35" s="357"/>
      <c r="AER35" s="357"/>
      <c r="AES35" s="357"/>
      <c r="AET35" s="357"/>
      <c r="AEU35" s="357"/>
      <c r="AEV35" s="357"/>
      <c r="AEW35" s="357"/>
      <c r="AEX35" s="357"/>
      <c r="AEY35" s="357"/>
      <c r="AEZ35" s="357"/>
      <c r="AFA35" s="357"/>
      <c r="AFB35" s="357"/>
      <c r="AFC35" s="357"/>
      <c r="AFD35" s="357"/>
      <c r="AFE35" s="357"/>
      <c r="AFF35" s="357"/>
      <c r="AFG35" s="357"/>
      <c r="AFH35" s="357"/>
      <c r="AFI35" s="357"/>
      <c r="AFJ35" s="357"/>
      <c r="AFK35" s="357"/>
      <c r="AFL35" s="357"/>
      <c r="AFM35" s="357"/>
      <c r="AFN35" s="357"/>
      <c r="AFO35" s="357"/>
      <c r="AFP35" s="357"/>
      <c r="AFQ35" s="357"/>
      <c r="AFR35" s="357"/>
      <c r="AFS35" s="357"/>
      <c r="AFT35" s="357"/>
      <c r="AFU35" s="357"/>
      <c r="AFV35" s="357"/>
      <c r="AFW35" s="357"/>
      <c r="AFX35" s="357"/>
      <c r="AFY35" s="357"/>
      <c r="AFZ35" s="357"/>
      <c r="AGA35" s="357"/>
      <c r="AGB35" s="357"/>
      <c r="AGC35" s="357"/>
      <c r="AGD35" s="357"/>
      <c r="AGE35" s="357"/>
      <c r="AGF35" s="357"/>
      <c r="AGG35" s="357"/>
      <c r="AGH35" s="357"/>
      <c r="AGI35" s="357"/>
      <c r="AGJ35" s="357"/>
      <c r="AGK35" s="357"/>
      <c r="AGL35" s="357"/>
      <c r="AGM35" s="357"/>
      <c r="AGN35" s="357"/>
      <c r="AGO35" s="357"/>
      <c r="AGP35" s="357"/>
      <c r="AGQ35" s="357"/>
      <c r="AGR35" s="357"/>
      <c r="AGS35" s="357"/>
      <c r="AGT35" s="357"/>
      <c r="AGU35" s="357"/>
      <c r="AGV35" s="357"/>
      <c r="AGW35" s="357"/>
      <c r="AGX35" s="357"/>
      <c r="AGY35" s="357"/>
      <c r="AGZ35" s="357"/>
      <c r="AHA35" s="357"/>
      <c r="AHB35" s="357"/>
      <c r="AHC35" s="357"/>
      <c r="AHD35" s="357"/>
      <c r="AHE35" s="357"/>
      <c r="AHF35" s="357"/>
      <c r="AHG35" s="357"/>
      <c r="AHH35" s="357"/>
      <c r="AHI35" s="357"/>
      <c r="AHJ35" s="357"/>
      <c r="AHK35" s="357"/>
      <c r="AHL35" s="357"/>
      <c r="AHM35" s="357"/>
      <c r="AHN35" s="357"/>
      <c r="AHO35" s="357"/>
      <c r="AHP35" s="357"/>
      <c r="AHQ35" s="357"/>
      <c r="AHR35" s="357"/>
      <c r="AHS35" s="357"/>
      <c r="AHT35" s="357"/>
      <c r="AHU35" s="357"/>
      <c r="AHV35" s="357"/>
      <c r="AHW35" s="357"/>
      <c r="AHX35" s="357"/>
      <c r="AHY35" s="357"/>
      <c r="AHZ35" s="357"/>
      <c r="AIA35" s="357"/>
      <c r="AIB35" s="357"/>
      <c r="AIC35" s="357"/>
      <c r="AID35" s="357"/>
      <c r="AIE35" s="357"/>
      <c r="AIF35" s="357"/>
      <c r="AIG35" s="357"/>
      <c r="AIH35" s="357"/>
      <c r="AII35" s="357"/>
      <c r="AIJ35" s="357"/>
      <c r="AIK35" s="357"/>
      <c r="AIL35" s="357"/>
      <c r="AIM35" s="357"/>
      <c r="AIN35" s="357"/>
      <c r="AIO35" s="357"/>
      <c r="AIP35" s="357"/>
      <c r="AIQ35" s="357"/>
      <c r="AIR35" s="357"/>
      <c r="AIS35" s="357"/>
      <c r="AIT35" s="357"/>
      <c r="AIU35" s="357"/>
      <c r="AIV35" s="357"/>
      <c r="AIW35" s="357"/>
      <c r="AIX35" s="357"/>
      <c r="AIY35" s="357"/>
      <c r="AIZ35" s="357"/>
      <c r="AJA35" s="357"/>
      <c r="AJB35" s="357"/>
      <c r="AJC35" s="357"/>
      <c r="AJD35" s="357"/>
      <c r="AJE35" s="357"/>
      <c r="AJF35" s="357"/>
      <c r="AJG35" s="357"/>
      <c r="AJH35" s="357"/>
      <c r="AJI35" s="357"/>
      <c r="AJJ35" s="357"/>
      <c r="AJK35" s="357"/>
      <c r="AJL35" s="357"/>
      <c r="AJM35" s="357"/>
      <c r="AJN35" s="357"/>
      <c r="AJO35" s="357"/>
      <c r="AJP35" s="357"/>
      <c r="AJQ35" s="357"/>
      <c r="AJR35" s="357"/>
      <c r="AJS35" s="357"/>
      <c r="AJT35" s="357"/>
      <c r="AJU35" s="357"/>
      <c r="AJV35" s="357"/>
      <c r="AJW35" s="357"/>
      <c r="AJX35" s="357"/>
      <c r="AJY35" s="357"/>
      <c r="AJZ35" s="357"/>
      <c r="AKA35" s="357"/>
      <c r="AKB35" s="357"/>
      <c r="AKC35" s="357"/>
      <c r="AKD35" s="357"/>
      <c r="AKE35" s="357"/>
      <c r="AKF35" s="357"/>
      <c r="AKG35" s="357"/>
      <c r="AKH35" s="357"/>
      <c r="AKI35" s="357"/>
      <c r="AKJ35" s="357"/>
      <c r="AKK35" s="357"/>
      <c r="AKL35" s="357"/>
      <c r="AKM35" s="357"/>
      <c r="AKN35" s="357"/>
      <c r="AKO35" s="357"/>
      <c r="AKP35" s="357"/>
      <c r="AKQ35" s="357"/>
      <c r="AKR35" s="357"/>
      <c r="AKS35" s="357"/>
      <c r="AKT35" s="357"/>
      <c r="AKU35" s="357"/>
      <c r="AKV35" s="357"/>
      <c r="AKW35" s="357"/>
      <c r="AKX35" s="357"/>
      <c r="AKY35" s="357"/>
      <c r="AKZ35" s="357"/>
      <c r="ALA35" s="357"/>
      <c r="ALB35" s="357"/>
      <c r="ALC35" s="357"/>
      <c r="ALD35" s="357"/>
      <c r="ALE35" s="357"/>
      <c r="ALF35" s="357"/>
      <c r="ALG35" s="357"/>
      <c r="ALH35" s="357"/>
      <c r="ALI35" s="357"/>
      <c r="ALJ35" s="357"/>
      <c r="ALK35" s="357"/>
      <c r="ALL35" s="357"/>
      <c r="ALM35" s="357"/>
      <c r="ALN35" s="357"/>
      <c r="ALO35" s="357"/>
      <c r="ALP35" s="357"/>
      <c r="ALQ35" s="357"/>
      <c r="ALR35" s="357"/>
      <c r="ALS35" s="357"/>
      <c r="ALT35" s="357"/>
      <c r="ALU35" s="357"/>
      <c r="ALV35" s="357"/>
      <c r="ALW35" s="357"/>
      <c r="ALX35" s="357"/>
      <c r="ALY35" s="357"/>
      <c r="ALZ35" s="357"/>
      <c r="AMA35" s="357"/>
      <c r="AMB35" s="357"/>
      <c r="AMC35" s="357"/>
      <c r="AMD35" s="357"/>
      <c r="AME35" s="357"/>
      <c r="AMF35" s="357"/>
      <c r="AMG35" s="357"/>
      <c r="AMH35" s="357"/>
      <c r="AMI35" s="357"/>
      <c r="AMJ35" s="357"/>
      <c r="AMK35" s="357"/>
      <c r="AML35" s="357"/>
      <c r="AMM35" s="357"/>
      <c r="AMN35" s="357"/>
      <c r="AMO35" s="357"/>
      <c r="AMP35" s="357"/>
      <c r="AMQ35" s="357"/>
      <c r="AMR35" s="357"/>
      <c r="AMS35" s="357"/>
      <c r="AMT35" s="357"/>
      <c r="AMU35" s="357"/>
      <c r="AMV35" s="357"/>
      <c r="AMW35" s="357"/>
      <c r="AMX35" s="357"/>
      <c r="AMY35" s="357"/>
      <c r="AMZ35" s="357"/>
      <c r="ANA35" s="357"/>
      <c r="ANB35" s="357"/>
      <c r="ANC35" s="357"/>
      <c r="AND35" s="357"/>
      <c r="ANE35" s="357"/>
      <c r="ANF35" s="357"/>
      <c r="ANG35" s="357"/>
      <c r="ANH35" s="357"/>
      <c r="ANI35" s="357"/>
      <c r="ANJ35" s="357"/>
      <c r="ANK35" s="357"/>
      <c r="ANL35" s="357"/>
      <c r="ANM35" s="357"/>
      <c r="ANN35" s="357"/>
      <c r="ANO35" s="357"/>
      <c r="ANP35" s="357"/>
      <c r="ANQ35" s="357"/>
      <c r="ANR35" s="357"/>
      <c r="ANS35" s="357"/>
      <c r="ANT35" s="357"/>
      <c r="ANU35" s="357"/>
      <c r="ANV35" s="357"/>
      <c r="ANW35" s="357"/>
      <c r="ANX35" s="357"/>
      <c r="ANY35" s="357"/>
      <c r="ANZ35" s="357"/>
      <c r="AOA35" s="357"/>
      <c r="AOB35" s="357"/>
      <c r="AOC35" s="357"/>
      <c r="AOD35" s="357"/>
      <c r="AOE35" s="357"/>
      <c r="AOF35" s="357"/>
      <c r="AOG35" s="357"/>
      <c r="AOH35" s="357"/>
      <c r="AOI35" s="357"/>
      <c r="AOJ35" s="357"/>
      <c r="AOK35" s="357"/>
      <c r="AOL35" s="357"/>
      <c r="AOM35" s="357"/>
      <c r="AON35" s="357"/>
      <c r="AOO35" s="357"/>
      <c r="AOP35" s="357"/>
      <c r="AOQ35" s="357"/>
      <c r="AOR35" s="357"/>
      <c r="AOS35" s="357"/>
      <c r="AOT35" s="357"/>
      <c r="AOU35" s="357"/>
      <c r="AOV35" s="357"/>
      <c r="AOW35" s="357"/>
      <c r="AOX35" s="357"/>
      <c r="AOY35" s="357"/>
      <c r="AOZ35" s="357"/>
      <c r="APA35" s="357"/>
      <c r="APB35" s="357"/>
      <c r="APC35" s="357"/>
      <c r="APD35" s="357"/>
      <c r="APE35" s="357"/>
      <c r="APF35" s="357"/>
      <c r="APG35" s="357"/>
      <c r="APH35" s="357"/>
      <c r="API35" s="357"/>
      <c r="APJ35" s="357"/>
      <c r="APK35" s="357"/>
      <c r="APL35" s="357"/>
      <c r="APM35" s="357"/>
      <c r="APN35" s="357"/>
      <c r="APO35" s="357"/>
      <c r="APP35" s="357"/>
      <c r="APQ35" s="357"/>
      <c r="APR35" s="357"/>
      <c r="APS35" s="357"/>
      <c r="APT35" s="357"/>
      <c r="APU35" s="357"/>
      <c r="APV35" s="357"/>
      <c r="APW35" s="357"/>
      <c r="APX35" s="357"/>
      <c r="APY35" s="357"/>
      <c r="APZ35" s="357"/>
      <c r="AQA35" s="357"/>
      <c r="AQB35" s="357"/>
      <c r="AQC35" s="357"/>
      <c r="AQD35" s="357"/>
      <c r="AQE35" s="357"/>
      <c r="AQF35" s="357"/>
      <c r="AQG35" s="357"/>
      <c r="AQH35" s="357"/>
      <c r="AQI35" s="357"/>
      <c r="AQJ35" s="357"/>
      <c r="AQK35" s="357"/>
      <c r="AQL35" s="357"/>
      <c r="AQM35" s="357"/>
      <c r="AQN35" s="357"/>
      <c r="AQO35" s="357"/>
      <c r="AQP35" s="357"/>
      <c r="AQQ35" s="357"/>
      <c r="AQR35" s="357"/>
      <c r="AQS35" s="357"/>
      <c r="AQT35" s="357"/>
      <c r="AQU35" s="357"/>
      <c r="AQV35" s="357"/>
      <c r="AQW35" s="357"/>
      <c r="AQX35" s="357"/>
      <c r="AQY35" s="357"/>
      <c r="AQZ35" s="357"/>
      <c r="ARA35" s="357"/>
      <c r="ARB35" s="357"/>
      <c r="ARC35" s="357"/>
      <c r="ARD35" s="357"/>
      <c r="ARE35" s="357"/>
      <c r="ARF35" s="357"/>
      <c r="ARG35" s="357"/>
      <c r="ARH35" s="357"/>
      <c r="ARI35" s="357"/>
      <c r="ARJ35" s="357"/>
      <c r="ARK35" s="357"/>
      <c r="ARL35" s="357"/>
      <c r="ARM35" s="357"/>
      <c r="ARN35" s="357"/>
      <c r="ARO35" s="357"/>
      <c r="ARP35" s="357"/>
      <c r="ARQ35" s="357"/>
      <c r="ARR35" s="357"/>
      <c r="ARS35" s="357"/>
      <c r="ART35" s="357"/>
      <c r="ARU35" s="357"/>
      <c r="ARV35" s="357"/>
      <c r="ARW35" s="357"/>
      <c r="ARX35" s="357"/>
      <c r="ARY35" s="357"/>
      <c r="ARZ35" s="357"/>
      <c r="ASA35" s="357"/>
      <c r="ASB35" s="357"/>
      <c r="ASC35" s="357"/>
      <c r="ASD35" s="357"/>
      <c r="ASE35" s="357"/>
      <c r="ASF35" s="357"/>
      <c r="ASG35" s="357"/>
      <c r="ASH35" s="357"/>
      <c r="ASI35" s="357"/>
      <c r="ASJ35" s="357"/>
      <c r="ASK35" s="357"/>
      <c r="ASL35" s="357"/>
      <c r="ASM35" s="357"/>
      <c r="ASN35" s="357"/>
      <c r="ASO35" s="357"/>
      <c r="ASP35" s="357"/>
      <c r="ASQ35" s="357"/>
      <c r="ASR35" s="357"/>
      <c r="ASS35" s="357"/>
      <c r="AST35" s="357"/>
      <c r="ASU35" s="357"/>
      <c r="ASV35" s="357"/>
      <c r="ASW35" s="357"/>
      <c r="ASX35" s="357"/>
      <c r="ASY35" s="357"/>
      <c r="ASZ35" s="357"/>
      <c r="ATA35" s="357"/>
      <c r="ATB35" s="357"/>
      <c r="ATC35" s="357"/>
      <c r="ATD35" s="357"/>
      <c r="ATE35" s="357"/>
      <c r="ATF35" s="357"/>
      <c r="ATG35" s="357"/>
      <c r="ATH35" s="357"/>
      <c r="ATI35" s="357"/>
      <c r="ATJ35" s="357"/>
      <c r="ATK35" s="357"/>
      <c r="ATL35" s="357"/>
      <c r="ATM35" s="357"/>
      <c r="ATN35" s="357"/>
      <c r="ATO35" s="357"/>
      <c r="ATP35" s="357"/>
      <c r="ATQ35" s="357"/>
      <c r="ATR35" s="357"/>
      <c r="ATS35" s="357"/>
      <c r="ATT35" s="357"/>
      <c r="ATU35" s="357"/>
      <c r="ATV35" s="357"/>
      <c r="ATW35" s="357"/>
      <c r="ATX35" s="357"/>
      <c r="ATY35" s="357"/>
      <c r="ATZ35" s="357"/>
      <c r="AUA35" s="357"/>
      <c r="AUB35" s="357"/>
      <c r="AUC35" s="357"/>
      <c r="AUD35" s="357"/>
      <c r="AUE35" s="357"/>
      <c r="AUF35" s="357"/>
      <c r="AUG35" s="357"/>
      <c r="AUH35" s="357"/>
      <c r="AUI35" s="357"/>
      <c r="AUJ35" s="357"/>
      <c r="AUK35" s="357"/>
      <c r="AUL35" s="357"/>
      <c r="AUM35" s="357"/>
      <c r="AUN35" s="357"/>
      <c r="AUO35" s="357"/>
      <c r="AUP35" s="357"/>
      <c r="AUQ35" s="357"/>
      <c r="AUR35" s="357"/>
      <c r="AUS35" s="357"/>
      <c r="AUT35" s="357"/>
      <c r="AUU35" s="357"/>
      <c r="AUV35" s="357"/>
      <c r="AUW35" s="357"/>
      <c r="AUX35" s="357"/>
      <c r="AUY35" s="357"/>
      <c r="AUZ35" s="357"/>
      <c r="AVA35" s="357"/>
      <c r="AVB35" s="357"/>
      <c r="AVC35" s="357"/>
      <c r="AVD35" s="357"/>
      <c r="AVE35" s="357"/>
      <c r="AVF35" s="357"/>
      <c r="AVG35" s="357"/>
      <c r="AVH35" s="357"/>
      <c r="AVI35" s="357"/>
      <c r="AVJ35" s="357"/>
      <c r="AVK35" s="357"/>
      <c r="AVL35" s="357"/>
      <c r="AVM35" s="357"/>
      <c r="AVN35" s="357"/>
      <c r="AVO35" s="357"/>
      <c r="AVP35" s="357"/>
      <c r="AVQ35" s="357"/>
      <c r="AVR35" s="357"/>
      <c r="AVS35" s="357"/>
      <c r="AVT35" s="357"/>
      <c r="AVU35" s="357"/>
      <c r="AVV35" s="357"/>
      <c r="AVW35" s="357"/>
      <c r="AVX35" s="357"/>
      <c r="AVY35" s="357"/>
      <c r="AVZ35" s="357"/>
      <c r="AWA35" s="357"/>
      <c r="AWB35" s="357"/>
      <c r="AWC35" s="357"/>
      <c r="AWD35" s="357"/>
      <c r="AWE35" s="357"/>
      <c r="AWF35" s="357"/>
      <c r="AWG35" s="357"/>
      <c r="AWH35" s="357"/>
      <c r="AWI35" s="357"/>
      <c r="AWJ35" s="357"/>
      <c r="AWK35" s="357"/>
      <c r="AWL35" s="357"/>
      <c r="AWM35" s="357"/>
      <c r="AWN35" s="357"/>
      <c r="AWO35" s="357"/>
      <c r="AWP35" s="357"/>
      <c r="AWQ35" s="357"/>
      <c r="AWR35" s="357"/>
      <c r="AWS35" s="357"/>
      <c r="AWT35" s="357"/>
      <c r="AWU35" s="357"/>
      <c r="AWV35" s="357"/>
      <c r="AWW35" s="357"/>
      <c r="AWX35" s="357"/>
      <c r="AWY35" s="357"/>
      <c r="AWZ35" s="357"/>
      <c r="AXA35" s="357"/>
      <c r="AXB35" s="357"/>
      <c r="AXC35" s="357"/>
      <c r="AXD35" s="357"/>
      <c r="AXE35" s="357"/>
      <c r="AXF35" s="357"/>
      <c r="AXG35" s="357"/>
      <c r="AXH35" s="357"/>
      <c r="AXI35" s="357"/>
      <c r="AXJ35" s="357"/>
      <c r="AXK35" s="357"/>
      <c r="AXL35" s="357"/>
      <c r="AXM35" s="357"/>
      <c r="AXN35" s="357"/>
      <c r="AXO35" s="357"/>
      <c r="AXP35" s="357"/>
      <c r="AXQ35" s="357"/>
      <c r="AXR35" s="357"/>
      <c r="AXS35" s="357"/>
      <c r="AXT35" s="357"/>
      <c r="AXU35" s="357"/>
      <c r="AXV35" s="357"/>
      <c r="AXW35" s="357"/>
      <c r="AXX35" s="357"/>
      <c r="AXY35" s="357"/>
      <c r="AXZ35" s="357"/>
      <c r="AYA35" s="357"/>
      <c r="AYB35" s="357"/>
      <c r="AYC35" s="357"/>
      <c r="AYD35" s="357"/>
      <c r="AYE35" s="357"/>
      <c r="AYF35" s="357"/>
      <c r="AYG35" s="357"/>
      <c r="AYH35" s="357"/>
      <c r="AYI35" s="357"/>
      <c r="AYJ35" s="357"/>
      <c r="AYK35" s="357"/>
      <c r="AYL35" s="357"/>
      <c r="AYM35" s="357"/>
      <c r="AYN35" s="357"/>
      <c r="AYO35" s="357"/>
      <c r="AYP35" s="357"/>
      <c r="AYQ35" s="357"/>
      <c r="AYR35" s="357"/>
      <c r="AYS35" s="357"/>
      <c r="AYT35" s="357"/>
      <c r="AYU35" s="357"/>
      <c r="AYV35" s="357"/>
      <c r="AYW35" s="357"/>
      <c r="AYX35" s="357"/>
      <c r="AYY35" s="357"/>
      <c r="AYZ35" s="357"/>
      <c r="AZA35" s="357"/>
      <c r="AZB35" s="357"/>
      <c r="AZC35" s="357"/>
      <c r="AZD35" s="357"/>
      <c r="AZE35" s="357"/>
      <c r="AZF35" s="357"/>
      <c r="AZG35" s="357"/>
      <c r="AZH35" s="357"/>
      <c r="AZI35" s="357"/>
      <c r="AZJ35" s="357"/>
      <c r="AZK35" s="357"/>
      <c r="AZL35" s="357"/>
      <c r="AZM35" s="357"/>
      <c r="AZN35" s="357"/>
      <c r="AZO35" s="357"/>
      <c r="AZP35" s="357"/>
      <c r="AZQ35" s="357"/>
      <c r="AZR35" s="357"/>
      <c r="AZS35" s="357"/>
      <c r="AZT35" s="357"/>
      <c r="AZU35" s="357"/>
      <c r="AZV35" s="357"/>
      <c r="AZW35" s="357"/>
      <c r="AZX35" s="357"/>
      <c r="AZY35" s="357"/>
      <c r="AZZ35" s="357"/>
      <c r="BAA35" s="357"/>
      <c r="BAB35" s="357"/>
      <c r="BAC35" s="357"/>
      <c r="BAD35" s="357"/>
      <c r="BAE35" s="357"/>
      <c r="BAF35" s="357"/>
      <c r="BAG35" s="357"/>
      <c r="BAH35" s="357"/>
      <c r="BAI35" s="357"/>
      <c r="BAJ35" s="357"/>
      <c r="BAK35" s="357"/>
      <c r="BAL35" s="357"/>
      <c r="BAM35" s="357"/>
      <c r="BAN35" s="357"/>
      <c r="BAO35" s="357"/>
      <c r="BAP35" s="357"/>
      <c r="BAQ35" s="357"/>
      <c r="BAR35" s="357"/>
      <c r="BAS35" s="357"/>
      <c r="BAT35" s="357"/>
      <c r="BAU35" s="357"/>
      <c r="BAV35" s="357"/>
      <c r="BAW35" s="357"/>
      <c r="BAX35" s="357"/>
      <c r="BAY35" s="357"/>
      <c r="BAZ35" s="357"/>
      <c r="BBA35" s="357"/>
      <c r="BBB35" s="357"/>
      <c r="BBC35" s="357"/>
      <c r="BBD35" s="357"/>
      <c r="BBE35" s="357"/>
      <c r="BBF35" s="357"/>
      <c r="BBG35" s="357"/>
      <c r="BBH35" s="357"/>
      <c r="BBI35" s="357"/>
      <c r="BBJ35" s="357"/>
      <c r="BBK35" s="357"/>
      <c r="BBL35" s="357"/>
      <c r="BBM35" s="357"/>
      <c r="BBN35" s="357"/>
      <c r="BBO35" s="357"/>
      <c r="BBP35" s="357"/>
      <c r="BBQ35" s="357"/>
      <c r="BBR35" s="357"/>
      <c r="BBS35" s="357"/>
      <c r="BBT35" s="357"/>
      <c r="BBU35" s="357"/>
      <c r="BBV35" s="357"/>
      <c r="BBW35" s="357"/>
      <c r="BBX35" s="357"/>
      <c r="BBY35" s="357"/>
      <c r="BBZ35" s="357"/>
      <c r="BCA35" s="357"/>
      <c r="BCB35" s="357"/>
      <c r="BCC35" s="357"/>
      <c r="BCD35" s="357"/>
      <c r="BCE35" s="357"/>
      <c r="BCF35" s="357"/>
      <c r="BCG35" s="357"/>
      <c r="BCH35" s="357"/>
      <c r="BCI35" s="357"/>
      <c r="BCJ35" s="357"/>
      <c r="BCK35" s="357"/>
      <c r="BCL35" s="357"/>
      <c r="BCM35" s="357"/>
      <c r="BCN35" s="357"/>
      <c r="BCO35" s="357"/>
      <c r="BCP35" s="357"/>
      <c r="BCQ35" s="357"/>
      <c r="BCR35" s="357"/>
      <c r="BCS35" s="357"/>
      <c r="BCT35" s="357"/>
      <c r="BCU35" s="357"/>
      <c r="BCV35" s="357"/>
      <c r="BCW35" s="357"/>
      <c r="BCX35" s="357"/>
      <c r="BCY35" s="357"/>
      <c r="BCZ35" s="357"/>
      <c r="BDA35" s="357"/>
      <c r="BDB35" s="357"/>
      <c r="BDC35" s="357"/>
      <c r="BDD35" s="357"/>
      <c r="BDE35" s="357"/>
      <c r="BDF35" s="357"/>
      <c r="BDG35" s="357"/>
      <c r="BDH35" s="357"/>
      <c r="BDI35" s="357"/>
      <c r="BDJ35" s="357"/>
      <c r="BDK35" s="357"/>
      <c r="BDL35" s="357"/>
      <c r="BDM35" s="357"/>
      <c r="BDN35" s="357"/>
      <c r="BDO35" s="357"/>
      <c r="BDP35" s="357"/>
      <c r="BDQ35" s="357"/>
      <c r="BDR35" s="357"/>
      <c r="BDS35" s="357"/>
      <c r="BDT35" s="357"/>
      <c r="BDU35" s="357"/>
      <c r="BDV35" s="357"/>
      <c r="BDW35" s="357"/>
      <c r="BDX35" s="357"/>
      <c r="BDY35" s="357"/>
      <c r="BDZ35" s="357"/>
      <c r="BEA35" s="357"/>
      <c r="BEB35" s="357"/>
      <c r="BEC35" s="357"/>
      <c r="BED35" s="357"/>
      <c r="BEE35" s="357"/>
      <c r="BEF35" s="357"/>
      <c r="BEG35" s="357"/>
      <c r="BEH35" s="357"/>
      <c r="BEI35" s="357"/>
      <c r="BEJ35" s="357"/>
      <c r="BEK35" s="357"/>
      <c r="BEL35" s="357"/>
      <c r="BEM35" s="357"/>
      <c r="BEN35" s="357"/>
      <c r="BEO35" s="357"/>
      <c r="BEP35" s="357"/>
      <c r="BEQ35" s="357"/>
      <c r="BER35" s="357"/>
      <c r="BES35" s="357"/>
      <c r="BET35" s="357"/>
      <c r="BEU35" s="357"/>
      <c r="BEV35" s="357"/>
      <c r="BEW35" s="357"/>
      <c r="BEX35" s="357"/>
      <c r="BEY35" s="357"/>
      <c r="BEZ35" s="357"/>
      <c r="BFA35" s="357"/>
      <c r="BFB35" s="357"/>
      <c r="BFC35" s="357"/>
      <c r="BFD35" s="357"/>
      <c r="BFE35" s="357"/>
      <c r="BFF35" s="357"/>
      <c r="BFG35" s="357"/>
      <c r="BFH35" s="357"/>
      <c r="BFI35" s="357"/>
      <c r="BFJ35" s="357"/>
      <c r="BFK35" s="357"/>
      <c r="BFL35" s="357"/>
      <c r="BFM35" s="357"/>
      <c r="BFN35" s="357"/>
      <c r="BFO35" s="357"/>
      <c r="BFP35" s="357"/>
      <c r="BFQ35" s="357"/>
      <c r="BFR35" s="357"/>
      <c r="BFS35" s="357"/>
      <c r="BFT35" s="357"/>
      <c r="BFU35" s="357"/>
      <c r="BFV35" s="357"/>
      <c r="BFW35" s="357"/>
      <c r="BFX35" s="357"/>
      <c r="BFY35" s="357"/>
      <c r="BFZ35" s="357"/>
      <c r="BGA35" s="357"/>
      <c r="BGB35" s="357"/>
      <c r="BGC35" s="357"/>
      <c r="BGD35" s="357"/>
      <c r="BGE35" s="357"/>
      <c r="BGF35" s="357"/>
      <c r="BGG35" s="357"/>
      <c r="BGH35" s="357"/>
      <c r="BGI35" s="357"/>
      <c r="BGJ35" s="357"/>
      <c r="BGK35" s="357"/>
      <c r="BGL35" s="357"/>
      <c r="BGM35" s="357"/>
      <c r="BGN35" s="357"/>
      <c r="BGO35" s="357"/>
      <c r="BGP35" s="357"/>
      <c r="BGQ35" s="357"/>
      <c r="BGR35" s="357"/>
      <c r="BGS35" s="357"/>
      <c r="BGT35" s="357"/>
      <c r="BGU35" s="357"/>
      <c r="BGV35" s="357"/>
      <c r="BGW35" s="357"/>
      <c r="BGX35" s="357"/>
      <c r="BGY35" s="357"/>
      <c r="BGZ35" s="357"/>
      <c r="BHA35" s="357"/>
      <c r="BHB35" s="357"/>
      <c r="BHC35" s="357"/>
      <c r="BHD35" s="357"/>
      <c r="BHE35" s="357"/>
      <c r="BHF35" s="357"/>
      <c r="BHG35" s="357"/>
      <c r="BHH35" s="357"/>
      <c r="BHI35" s="357"/>
      <c r="BHJ35" s="357"/>
      <c r="BHK35" s="357"/>
      <c r="BHL35" s="357"/>
      <c r="BHM35" s="357"/>
      <c r="BHN35" s="357"/>
      <c r="BHO35" s="357"/>
      <c r="BHP35" s="357"/>
      <c r="BHQ35" s="357"/>
      <c r="BHR35" s="357"/>
      <c r="BHS35" s="357"/>
      <c r="BHT35" s="357"/>
      <c r="BHU35" s="357"/>
      <c r="BHV35" s="357"/>
      <c r="BHW35" s="357"/>
      <c r="BHX35" s="357"/>
      <c r="BHY35" s="357"/>
      <c r="BHZ35" s="357"/>
      <c r="BIA35" s="357"/>
      <c r="BIB35" s="357"/>
      <c r="BIC35" s="357"/>
      <c r="BID35" s="357"/>
      <c r="BIE35" s="357"/>
      <c r="BIF35" s="357"/>
      <c r="BIG35" s="357"/>
      <c r="BIH35" s="357"/>
      <c r="BII35" s="357"/>
      <c r="BIJ35" s="357"/>
      <c r="BIK35" s="357"/>
      <c r="BIL35" s="357"/>
      <c r="BIM35" s="357"/>
      <c r="BIN35" s="357"/>
      <c r="BIO35" s="357"/>
      <c r="BIP35" s="357"/>
      <c r="BIQ35" s="357"/>
      <c r="BIR35" s="357"/>
      <c r="BIS35" s="357"/>
      <c r="BIT35" s="357"/>
      <c r="BIU35" s="357"/>
      <c r="BIV35" s="357"/>
      <c r="BIW35" s="357"/>
      <c r="BIX35" s="357"/>
      <c r="BIY35" s="357"/>
      <c r="BIZ35" s="357"/>
      <c r="BJA35" s="357"/>
      <c r="BJB35" s="357"/>
      <c r="BJC35" s="357"/>
      <c r="BJD35" s="357"/>
      <c r="BJE35" s="357"/>
      <c r="BJF35" s="357"/>
      <c r="BJG35" s="357"/>
      <c r="BJH35" s="357"/>
      <c r="BJI35" s="357"/>
      <c r="BJJ35" s="357"/>
      <c r="BJK35" s="357"/>
      <c r="BJL35" s="357"/>
      <c r="BJM35" s="357"/>
      <c r="BJN35" s="357"/>
      <c r="BJO35" s="357"/>
      <c r="BJP35" s="357"/>
      <c r="BJQ35" s="357"/>
      <c r="BJR35" s="357"/>
      <c r="BJS35" s="357"/>
      <c r="BJT35" s="357"/>
      <c r="BJU35" s="357"/>
      <c r="BJV35" s="357"/>
      <c r="BJW35" s="357"/>
      <c r="BJX35" s="357"/>
      <c r="BJY35" s="357"/>
      <c r="BJZ35" s="357"/>
      <c r="BKA35" s="357"/>
      <c r="BKB35" s="357"/>
      <c r="BKC35" s="357"/>
      <c r="BKD35" s="357"/>
      <c r="BKE35" s="357"/>
      <c r="BKF35" s="357"/>
      <c r="BKG35" s="357"/>
      <c r="BKH35" s="357"/>
      <c r="BKI35" s="357"/>
      <c r="BKJ35" s="357"/>
      <c r="BKK35" s="357"/>
      <c r="BKL35" s="357"/>
      <c r="BKM35" s="357"/>
      <c r="BKN35" s="357"/>
      <c r="BKO35" s="357"/>
      <c r="BKP35" s="357"/>
      <c r="BKQ35" s="357"/>
      <c r="BKR35" s="357"/>
      <c r="BKS35" s="357"/>
      <c r="BKT35" s="357"/>
      <c r="BKU35" s="357"/>
      <c r="BKV35" s="357"/>
      <c r="BKW35" s="357"/>
      <c r="BKX35" s="357"/>
      <c r="BKY35" s="357"/>
      <c r="BKZ35" s="357"/>
      <c r="BLA35" s="357"/>
      <c r="BLB35" s="357"/>
      <c r="BLC35" s="357"/>
      <c r="BLD35" s="357"/>
      <c r="BLE35" s="357"/>
      <c r="BLF35" s="357"/>
      <c r="BLG35" s="357"/>
      <c r="BLH35" s="357"/>
      <c r="BLI35" s="357"/>
      <c r="BLJ35" s="357"/>
      <c r="BLK35" s="357"/>
      <c r="BLL35" s="357"/>
      <c r="BLM35" s="357"/>
      <c r="BLN35" s="357"/>
      <c r="BLO35" s="357"/>
      <c r="BLP35" s="357"/>
      <c r="BLQ35" s="357"/>
      <c r="BLR35" s="357"/>
      <c r="BLS35" s="357"/>
      <c r="BLT35" s="357"/>
      <c r="BLU35" s="357"/>
      <c r="BLV35" s="357"/>
      <c r="BLW35" s="357"/>
      <c r="BLX35" s="357"/>
      <c r="BLY35" s="357"/>
      <c r="BLZ35" s="357"/>
      <c r="BMA35" s="357"/>
      <c r="BMB35" s="357"/>
      <c r="BMC35" s="357"/>
      <c r="BMD35" s="357"/>
      <c r="BME35" s="357"/>
      <c r="BMF35" s="357"/>
      <c r="BMG35" s="357"/>
      <c r="BMH35" s="357"/>
      <c r="BMI35" s="357"/>
      <c r="BMJ35" s="357"/>
      <c r="BMK35" s="357"/>
      <c r="BML35" s="357"/>
      <c r="BMM35" s="357"/>
      <c r="BMN35" s="357"/>
      <c r="BMO35" s="357"/>
      <c r="BMP35" s="357"/>
      <c r="BMQ35" s="357"/>
      <c r="BMR35" s="357"/>
      <c r="BMS35" s="357"/>
      <c r="BMT35" s="357"/>
      <c r="BMU35" s="357"/>
      <c r="BMV35" s="357"/>
      <c r="BMW35" s="357"/>
      <c r="BMX35" s="357"/>
      <c r="BMY35" s="357"/>
      <c r="BMZ35" s="357"/>
      <c r="BNA35" s="357"/>
      <c r="BNB35" s="357"/>
      <c r="BNC35" s="357"/>
      <c r="BND35" s="357"/>
      <c r="BNE35" s="357"/>
      <c r="BNF35" s="357"/>
      <c r="BNG35" s="357"/>
      <c r="BNH35" s="357"/>
      <c r="BNI35" s="357"/>
      <c r="BNJ35" s="357"/>
      <c r="BNK35" s="357"/>
      <c r="BNL35" s="357"/>
      <c r="BNM35" s="357"/>
      <c r="BNN35" s="357"/>
      <c r="BNO35" s="357"/>
      <c r="BNP35" s="357"/>
      <c r="BNQ35" s="357"/>
      <c r="BNR35" s="357"/>
      <c r="BNS35" s="357"/>
      <c r="BNT35" s="357"/>
      <c r="BNU35" s="357"/>
      <c r="BNV35" s="357"/>
      <c r="BNW35" s="357"/>
      <c r="BNX35" s="357"/>
      <c r="BNY35" s="357"/>
      <c r="BNZ35" s="357"/>
      <c r="BOA35" s="357"/>
      <c r="BOB35" s="357"/>
      <c r="BOC35" s="357"/>
      <c r="BOD35" s="357"/>
      <c r="BOE35" s="357"/>
      <c r="BOF35" s="357"/>
      <c r="BOG35" s="357"/>
      <c r="BOH35" s="357"/>
      <c r="BOI35" s="357"/>
      <c r="BOJ35" s="357"/>
      <c r="BOK35" s="357"/>
      <c r="BOL35" s="357"/>
      <c r="BOM35" s="357"/>
      <c r="BON35" s="357"/>
      <c r="BOO35" s="357"/>
      <c r="BOP35" s="357"/>
      <c r="BOQ35" s="357"/>
      <c r="BOR35" s="357"/>
      <c r="BOS35" s="357"/>
      <c r="BOT35" s="357"/>
      <c r="BOU35" s="357"/>
      <c r="BOV35" s="357"/>
      <c r="BOW35" s="357"/>
      <c r="BOX35" s="357"/>
      <c r="BOY35" s="357"/>
      <c r="BOZ35" s="357"/>
      <c r="BPA35" s="357"/>
      <c r="BPB35" s="357"/>
      <c r="BPC35" s="357"/>
      <c r="BPD35" s="357"/>
      <c r="BPE35" s="357"/>
      <c r="BPF35" s="357"/>
      <c r="BPG35" s="357"/>
      <c r="BPH35" s="357"/>
      <c r="BPI35" s="357"/>
      <c r="BPJ35" s="357"/>
      <c r="BPK35" s="357"/>
      <c r="BPL35" s="357"/>
      <c r="BPM35" s="357"/>
      <c r="BPN35" s="357"/>
      <c r="BPO35" s="357"/>
      <c r="BPP35" s="357"/>
      <c r="BPQ35" s="357"/>
      <c r="BPR35" s="357"/>
      <c r="BPS35" s="357"/>
      <c r="BPT35" s="357"/>
      <c r="BPU35" s="357"/>
      <c r="BPV35" s="357"/>
      <c r="BPW35" s="357"/>
      <c r="BPX35" s="357"/>
      <c r="BPY35" s="357"/>
      <c r="BPZ35" s="357"/>
      <c r="BQA35" s="357"/>
      <c r="BQB35" s="357"/>
      <c r="BQC35" s="357"/>
      <c r="BQD35" s="357"/>
      <c r="BQE35" s="357"/>
      <c r="BQF35" s="357"/>
      <c r="BQG35" s="357"/>
      <c r="BQH35" s="357"/>
      <c r="BQI35" s="357"/>
      <c r="BQJ35" s="357"/>
      <c r="BQK35" s="357"/>
      <c r="BQL35" s="357"/>
      <c r="BQM35" s="357"/>
      <c r="BQN35" s="357"/>
      <c r="BQO35" s="357"/>
      <c r="BQP35" s="357"/>
      <c r="BQQ35" s="357"/>
      <c r="BQR35" s="357"/>
      <c r="BQS35" s="357"/>
      <c r="BQT35" s="357"/>
      <c r="BQU35" s="357"/>
      <c r="BQV35" s="357"/>
      <c r="BQW35" s="357"/>
      <c r="BQX35" s="357"/>
      <c r="BQY35" s="357"/>
      <c r="BQZ35" s="357"/>
      <c r="BRA35" s="357"/>
      <c r="BRB35" s="357"/>
      <c r="BRC35" s="357"/>
      <c r="BRD35" s="357"/>
      <c r="BRE35" s="357"/>
      <c r="BRF35" s="357"/>
      <c r="BRG35" s="357"/>
      <c r="BRH35" s="357"/>
      <c r="BRI35" s="357"/>
      <c r="BRJ35" s="357"/>
      <c r="BRK35" s="357"/>
      <c r="BRL35" s="357"/>
      <c r="BRM35" s="357"/>
      <c r="BRN35" s="357"/>
      <c r="BRO35" s="357"/>
      <c r="BRP35" s="357"/>
      <c r="BRQ35" s="357"/>
      <c r="BRR35" s="357"/>
      <c r="BRS35" s="357"/>
      <c r="BRT35" s="357"/>
      <c r="BRU35" s="357"/>
      <c r="BRV35" s="357"/>
      <c r="BRW35" s="357"/>
      <c r="BRX35" s="357"/>
      <c r="BRY35" s="357"/>
      <c r="BRZ35" s="357"/>
      <c r="BSA35" s="357"/>
      <c r="BSB35" s="357"/>
      <c r="BSC35" s="357"/>
      <c r="BSD35" s="357"/>
      <c r="BSE35" s="357"/>
      <c r="BSF35" s="357"/>
      <c r="BSG35" s="357"/>
      <c r="BSH35" s="357"/>
      <c r="BSI35" s="357"/>
      <c r="BSJ35" s="357"/>
      <c r="BSK35" s="357"/>
      <c r="BSL35" s="357"/>
      <c r="BSM35" s="357"/>
      <c r="BSN35" s="357"/>
      <c r="BSO35" s="357"/>
      <c r="BSP35" s="357"/>
      <c r="BSQ35" s="357"/>
      <c r="BSR35" s="357"/>
      <c r="BSS35" s="357"/>
      <c r="BST35" s="357"/>
      <c r="BSU35" s="357"/>
      <c r="BSV35" s="357"/>
      <c r="BSW35" s="357"/>
      <c r="BSX35" s="357"/>
      <c r="BSY35" s="357"/>
      <c r="BSZ35" s="357"/>
      <c r="BTA35" s="357"/>
      <c r="BTB35" s="357"/>
      <c r="BTC35" s="357"/>
      <c r="BTD35" s="357"/>
      <c r="BTE35" s="357"/>
      <c r="BTF35" s="357"/>
      <c r="BTG35" s="357"/>
      <c r="BTH35" s="357"/>
      <c r="BTI35" s="357"/>
      <c r="BTJ35" s="357"/>
      <c r="BTK35" s="357"/>
      <c r="BTL35" s="357"/>
      <c r="BTM35" s="357"/>
      <c r="BTN35" s="357"/>
      <c r="BTO35" s="357"/>
      <c r="BTP35" s="357"/>
      <c r="BTQ35" s="357"/>
      <c r="BTR35" s="357"/>
      <c r="BTS35" s="357"/>
      <c r="BTT35" s="357"/>
      <c r="BTU35" s="357"/>
      <c r="BTV35" s="357"/>
      <c r="BTW35" s="357"/>
      <c r="BTX35" s="357"/>
      <c r="BTY35" s="357"/>
      <c r="BTZ35" s="357"/>
      <c r="BUA35" s="357"/>
      <c r="BUB35" s="357"/>
      <c r="BUC35" s="357"/>
      <c r="BUD35" s="357"/>
      <c r="BUE35" s="357"/>
      <c r="BUF35" s="357"/>
      <c r="BUG35" s="357"/>
      <c r="BUH35" s="357"/>
      <c r="BUI35" s="357"/>
      <c r="BUJ35" s="357"/>
      <c r="BUK35" s="357"/>
      <c r="BUL35" s="357"/>
      <c r="BUM35" s="357"/>
      <c r="BUN35" s="357"/>
      <c r="BUO35" s="357"/>
      <c r="BUP35" s="357"/>
      <c r="BUQ35" s="357"/>
      <c r="BUR35" s="357"/>
      <c r="BUS35" s="357"/>
      <c r="BUT35" s="357"/>
      <c r="BUU35" s="357"/>
      <c r="BUV35" s="357"/>
      <c r="BUW35" s="357"/>
      <c r="BUX35" s="357"/>
      <c r="BUY35" s="357"/>
      <c r="BUZ35" s="357"/>
      <c r="BVA35" s="357"/>
      <c r="BVB35" s="357"/>
      <c r="BVC35" s="357"/>
      <c r="BVD35" s="357"/>
      <c r="BVE35" s="357"/>
      <c r="BVF35" s="357"/>
      <c r="BVG35" s="357"/>
      <c r="BVH35" s="357"/>
      <c r="BVI35" s="357"/>
      <c r="BVJ35" s="357"/>
      <c r="BVK35" s="357"/>
      <c r="BVL35" s="357"/>
      <c r="BVM35" s="357"/>
      <c r="BVN35" s="357"/>
      <c r="BVO35" s="357"/>
      <c r="BVP35" s="357"/>
      <c r="BVQ35" s="357"/>
      <c r="BVR35" s="357"/>
      <c r="BVS35" s="357"/>
      <c r="BVT35" s="357"/>
      <c r="BVU35" s="357"/>
      <c r="BVV35" s="357"/>
      <c r="BVW35" s="357"/>
      <c r="BVX35" s="357"/>
      <c r="BVY35" s="357"/>
      <c r="BVZ35" s="357"/>
      <c r="BWA35" s="357"/>
      <c r="BWB35" s="357"/>
      <c r="BWC35" s="357"/>
      <c r="BWD35" s="357"/>
      <c r="BWE35" s="357"/>
      <c r="BWF35" s="357"/>
      <c r="BWG35" s="357"/>
      <c r="BWH35" s="357"/>
      <c r="BWI35" s="357"/>
      <c r="BWJ35" s="357"/>
      <c r="BWK35" s="357"/>
      <c r="BWL35" s="357"/>
      <c r="BWM35" s="357"/>
      <c r="BWN35" s="357"/>
      <c r="BWO35" s="357"/>
      <c r="BWP35" s="357"/>
      <c r="BWQ35" s="357"/>
      <c r="BWR35" s="357"/>
      <c r="BWS35" s="357"/>
      <c r="BWT35" s="357"/>
      <c r="BWU35" s="357"/>
      <c r="BWV35" s="357"/>
      <c r="BWW35" s="357"/>
      <c r="BWX35" s="357"/>
      <c r="BWY35" s="357"/>
      <c r="BWZ35" s="357"/>
      <c r="BXA35" s="357"/>
      <c r="BXB35" s="357"/>
      <c r="BXC35" s="357"/>
      <c r="BXD35" s="357"/>
      <c r="BXE35" s="357"/>
      <c r="BXF35" s="357"/>
      <c r="BXG35" s="357"/>
      <c r="BXH35" s="357"/>
      <c r="BXI35" s="357"/>
      <c r="BXJ35" s="357"/>
      <c r="BXK35" s="357"/>
      <c r="BXL35" s="357"/>
      <c r="BXM35" s="357"/>
      <c r="BXN35" s="357"/>
      <c r="BXO35" s="357"/>
      <c r="BXP35" s="357"/>
      <c r="BXQ35" s="357"/>
      <c r="BXR35" s="357"/>
      <c r="BXS35" s="357"/>
      <c r="BXT35" s="357"/>
      <c r="BXU35" s="357"/>
      <c r="BXV35" s="357"/>
      <c r="BXW35" s="357"/>
      <c r="BXX35" s="357"/>
      <c r="BXY35" s="357"/>
      <c r="BXZ35" s="357"/>
      <c r="BYA35" s="357"/>
      <c r="BYB35" s="357"/>
      <c r="BYC35" s="357"/>
      <c r="BYD35" s="357"/>
      <c r="BYE35" s="357"/>
      <c r="BYF35" s="357"/>
      <c r="BYG35" s="357"/>
      <c r="BYH35" s="357"/>
      <c r="BYI35" s="357"/>
      <c r="BYJ35" s="357"/>
      <c r="BYK35" s="357"/>
      <c r="BYL35" s="357"/>
      <c r="BYM35" s="357"/>
      <c r="BYN35" s="357"/>
      <c r="BYO35" s="357"/>
      <c r="BYP35" s="357"/>
      <c r="BYQ35" s="357"/>
      <c r="BYR35" s="357"/>
      <c r="BYS35" s="357"/>
      <c r="BYT35" s="357"/>
      <c r="BYU35" s="357"/>
      <c r="BYV35" s="357"/>
      <c r="BYW35" s="357"/>
      <c r="BYX35" s="357"/>
      <c r="BYY35" s="357"/>
      <c r="BYZ35" s="357"/>
      <c r="BZA35" s="357"/>
      <c r="BZB35" s="357"/>
      <c r="BZC35" s="357"/>
      <c r="BZD35" s="357"/>
      <c r="BZE35" s="357"/>
      <c r="BZF35" s="357"/>
      <c r="BZG35" s="357"/>
      <c r="BZH35" s="357"/>
      <c r="BZI35" s="357"/>
      <c r="BZJ35" s="357"/>
      <c r="BZK35" s="357"/>
      <c r="BZL35" s="357"/>
      <c r="BZM35" s="357"/>
      <c r="BZN35" s="357"/>
      <c r="BZO35" s="357"/>
      <c r="BZP35" s="357"/>
      <c r="BZQ35" s="357"/>
      <c r="BZR35" s="357"/>
      <c r="BZS35" s="357"/>
      <c r="BZT35" s="357"/>
      <c r="BZU35" s="357"/>
      <c r="BZV35" s="357"/>
      <c r="BZW35" s="357"/>
      <c r="BZX35" s="357"/>
      <c r="BZY35" s="357"/>
      <c r="BZZ35" s="357"/>
      <c r="CAA35" s="357"/>
      <c r="CAB35" s="357"/>
      <c r="CAC35" s="357"/>
      <c r="CAD35" s="357"/>
      <c r="CAE35" s="357"/>
      <c r="CAF35" s="357"/>
      <c r="CAG35" s="357"/>
      <c r="CAH35" s="357"/>
      <c r="CAI35" s="357"/>
      <c r="CAJ35" s="357"/>
      <c r="CAK35" s="357"/>
      <c r="CAL35" s="357"/>
      <c r="CAM35" s="357"/>
      <c r="CAN35" s="357"/>
      <c r="CAO35" s="357"/>
      <c r="CAP35" s="357"/>
      <c r="CAQ35" s="357"/>
      <c r="CAR35" s="357"/>
      <c r="CAS35" s="357"/>
      <c r="CAT35" s="357"/>
      <c r="CAU35" s="357"/>
      <c r="CAV35" s="357"/>
      <c r="CAW35" s="357"/>
      <c r="CAX35" s="357"/>
      <c r="CAY35" s="357"/>
      <c r="CAZ35" s="357"/>
      <c r="CBA35" s="357"/>
      <c r="CBB35" s="357"/>
      <c r="CBC35" s="357"/>
      <c r="CBD35" s="357"/>
      <c r="CBE35" s="357"/>
      <c r="CBF35" s="357"/>
      <c r="CBG35" s="357"/>
      <c r="CBH35" s="357"/>
      <c r="CBI35" s="357"/>
      <c r="CBJ35" s="357"/>
      <c r="CBK35" s="357"/>
      <c r="CBL35" s="357"/>
      <c r="CBM35" s="357"/>
      <c r="CBN35" s="357"/>
      <c r="CBO35" s="357"/>
      <c r="CBP35" s="357"/>
      <c r="CBQ35" s="357"/>
      <c r="CBR35" s="357"/>
      <c r="CBS35" s="357"/>
      <c r="CBT35" s="357"/>
      <c r="CBU35" s="357"/>
      <c r="CBV35" s="357"/>
      <c r="CBW35" s="357"/>
      <c r="CBX35" s="357"/>
      <c r="CBY35" s="357"/>
      <c r="CBZ35" s="357"/>
      <c r="CCA35" s="357"/>
      <c r="CCB35" s="357"/>
      <c r="CCC35" s="357"/>
      <c r="CCD35" s="357"/>
      <c r="CCE35" s="357"/>
      <c r="CCF35" s="357"/>
      <c r="CCG35" s="357"/>
      <c r="CCH35" s="357"/>
      <c r="CCI35" s="357"/>
      <c r="CCJ35" s="357"/>
      <c r="CCK35" s="357"/>
      <c r="CCL35" s="357"/>
      <c r="CCM35" s="357"/>
      <c r="CCN35" s="357"/>
      <c r="CCO35" s="357"/>
      <c r="CCP35" s="357"/>
      <c r="CCQ35" s="357"/>
      <c r="CCR35" s="357"/>
      <c r="CCS35" s="357"/>
      <c r="CCT35" s="357"/>
      <c r="CCU35" s="357"/>
      <c r="CCV35" s="357"/>
      <c r="CCW35" s="357"/>
      <c r="CCX35" s="357"/>
      <c r="CCY35" s="357"/>
      <c r="CCZ35" s="357"/>
      <c r="CDA35" s="357"/>
      <c r="CDB35" s="357"/>
      <c r="CDC35" s="357"/>
      <c r="CDD35" s="357"/>
      <c r="CDE35" s="357"/>
      <c r="CDF35" s="357"/>
      <c r="CDG35" s="357"/>
      <c r="CDH35" s="357"/>
      <c r="CDI35" s="357"/>
      <c r="CDJ35" s="357"/>
      <c r="CDK35" s="357"/>
      <c r="CDL35" s="357"/>
      <c r="CDM35" s="357"/>
      <c r="CDN35" s="357"/>
      <c r="CDO35" s="357"/>
      <c r="CDP35" s="357"/>
      <c r="CDQ35" s="357"/>
      <c r="CDR35" s="357"/>
      <c r="CDS35" s="357"/>
      <c r="CDT35" s="357"/>
      <c r="CDU35" s="357"/>
      <c r="CDV35" s="357"/>
      <c r="CDW35" s="357"/>
      <c r="CDX35" s="357"/>
      <c r="CDY35" s="357"/>
      <c r="CDZ35" s="357"/>
      <c r="CEA35" s="357"/>
      <c r="CEB35" s="357"/>
      <c r="CEC35" s="357"/>
      <c r="CED35" s="357"/>
      <c r="CEE35" s="357"/>
      <c r="CEF35" s="357"/>
      <c r="CEG35" s="357"/>
      <c r="CEH35" s="357"/>
      <c r="CEI35" s="357"/>
      <c r="CEJ35" s="357"/>
      <c r="CEK35" s="357"/>
      <c r="CEL35" s="357"/>
      <c r="CEM35" s="357"/>
      <c r="CEN35" s="357"/>
      <c r="CEO35" s="357"/>
      <c r="CEP35" s="357"/>
      <c r="CEQ35" s="357"/>
      <c r="CER35" s="357"/>
      <c r="CES35" s="357"/>
      <c r="CET35" s="357"/>
      <c r="CEU35" s="357"/>
      <c r="CEV35" s="357"/>
      <c r="CEW35" s="357"/>
      <c r="CEX35" s="357"/>
      <c r="CEY35" s="357"/>
      <c r="CEZ35" s="357"/>
      <c r="CFA35" s="357"/>
      <c r="CFB35" s="357"/>
      <c r="CFC35" s="357"/>
      <c r="CFD35" s="357"/>
      <c r="CFE35" s="357"/>
      <c r="CFF35" s="357"/>
      <c r="CFG35" s="357"/>
      <c r="CFH35" s="357"/>
      <c r="CFI35" s="357"/>
      <c r="CFJ35" s="357"/>
      <c r="CFK35" s="357"/>
      <c r="CFL35" s="357"/>
      <c r="CFM35" s="357"/>
      <c r="CFN35" s="357"/>
      <c r="CFO35" s="357"/>
      <c r="CFP35" s="357"/>
      <c r="CFQ35" s="357"/>
      <c r="CFR35" s="357"/>
      <c r="CFS35" s="357"/>
      <c r="CFT35" s="357"/>
      <c r="CFU35" s="357"/>
      <c r="CFV35" s="357"/>
      <c r="CFW35" s="357"/>
      <c r="CFX35" s="357"/>
      <c r="CFY35" s="357"/>
      <c r="CFZ35" s="357"/>
      <c r="CGA35" s="357"/>
      <c r="CGB35" s="357"/>
      <c r="CGC35" s="357"/>
      <c r="CGD35" s="357"/>
      <c r="CGE35" s="357"/>
      <c r="CGF35" s="357"/>
      <c r="CGG35" s="357"/>
      <c r="CGH35" s="357"/>
      <c r="CGI35" s="357"/>
      <c r="CGJ35" s="357"/>
      <c r="CGK35" s="357"/>
      <c r="CGL35" s="357"/>
      <c r="CGM35" s="357"/>
      <c r="CGN35" s="357"/>
      <c r="CGO35" s="357"/>
      <c r="CGP35" s="357"/>
      <c r="CGQ35" s="357"/>
      <c r="CGR35" s="357"/>
      <c r="CGS35" s="357"/>
      <c r="CGT35" s="357"/>
      <c r="CGU35" s="357"/>
      <c r="CGV35" s="357"/>
      <c r="CGW35" s="357"/>
      <c r="CGX35" s="357"/>
      <c r="CGY35" s="357"/>
      <c r="CGZ35" s="357"/>
      <c r="CHA35" s="357"/>
      <c r="CHB35" s="357"/>
      <c r="CHC35" s="357"/>
      <c r="CHD35" s="357"/>
      <c r="CHE35" s="357"/>
      <c r="CHF35" s="357"/>
      <c r="CHG35" s="357"/>
      <c r="CHH35" s="357"/>
      <c r="CHI35" s="357"/>
      <c r="CHJ35" s="357"/>
      <c r="CHK35" s="357"/>
      <c r="CHL35" s="357"/>
      <c r="CHM35" s="357"/>
      <c r="CHN35" s="357"/>
      <c r="CHO35" s="357"/>
      <c r="CHP35" s="357"/>
      <c r="CHQ35" s="357"/>
      <c r="CHR35" s="357"/>
      <c r="CHS35" s="357"/>
      <c r="CHT35" s="357"/>
      <c r="CHU35" s="357"/>
      <c r="CHV35" s="357"/>
      <c r="CHW35" s="357"/>
      <c r="CHX35" s="357"/>
      <c r="CHY35" s="357"/>
      <c r="CHZ35" s="357"/>
      <c r="CIA35" s="357"/>
      <c r="CIB35" s="357"/>
      <c r="CIC35" s="357"/>
      <c r="CID35" s="357"/>
      <c r="CIE35" s="357"/>
      <c r="CIF35" s="357"/>
      <c r="CIG35" s="357"/>
      <c r="CIH35" s="357"/>
      <c r="CII35" s="357"/>
      <c r="CIJ35" s="357"/>
      <c r="CIK35" s="357"/>
      <c r="CIL35" s="357"/>
      <c r="CIM35" s="357"/>
      <c r="CIN35" s="357"/>
      <c r="CIO35" s="357"/>
      <c r="CIP35" s="357"/>
      <c r="CIQ35" s="357"/>
      <c r="CIR35" s="357"/>
      <c r="CIS35" s="357"/>
      <c r="CIT35" s="357"/>
      <c r="CIU35" s="357"/>
      <c r="CIV35" s="357"/>
      <c r="CIW35" s="357"/>
      <c r="CIX35" s="357"/>
      <c r="CIY35" s="357"/>
      <c r="CIZ35" s="357"/>
      <c r="CJA35" s="357"/>
      <c r="CJB35" s="357"/>
      <c r="CJC35" s="357"/>
      <c r="CJD35" s="357"/>
      <c r="CJE35" s="357"/>
      <c r="CJF35" s="357"/>
      <c r="CJG35" s="357"/>
      <c r="CJH35" s="357"/>
      <c r="CJI35" s="357"/>
      <c r="CJJ35" s="357"/>
      <c r="CJK35" s="357"/>
      <c r="CJL35" s="357"/>
      <c r="CJM35" s="357"/>
      <c r="CJN35" s="357"/>
      <c r="CJO35" s="357"/>
      <c r="CJP35" s="357"/>
      <c r="CJQ35" s="357"/>
      <c r="CJR35" s="357"/>
      <c r="CJS35" s="357"/>
      <c r="CJT35" s="357"/>
      <c r="CJU35" s="357"/>
      <c r="CJV35" s="357"/>
      <c r="CJW35" s="357"/>
      <c r="CJX35" s="357"/>
      <c r="CJY35" s="357"/>
      <c r="CJZ35" s="357"/>
      <c r="CKA35" s="357"/>
      <c r="CKB35" s="357"/>
      <c r="CKC35" s="357"/>
      <c r="CKD35" s="357"/>
      <c r="CKE35" s="357"/>
      <c r="CKF35" s="357"/>
      <c r="CKG35" s="357"/>
      <c r="CKH35" s="357"/>
      <c r="CKI35" s="357"/>
      <c r="CKJ35" s="357"/>
      <c r="CKK35" s="357"/>
      <c r="CKL35" s="357"/>
      <c r="CKM35" s="357"/>
      <c r="CKN35" s="357"/>
      <c r="CKO35" s="357"/>
      <c r="CKP35" s="357"/>
      <c r="CKQ35" s="357"/>
      <c r="CKR35" s="357"/>
      <c r="CKS35" s="357"/>
      <c r="CKT35" s="357"/>
      <c r="CKU35" s="357"/>
      <c r="CKV35" s="357"/>
      <c r="CKW35" s="357"/>
      <c r="CKX35" s="357"/>
      <c r="CKY35" s="357"/>
      <c r="CKZ35" s="357"/>
      <c r="CLA35" s="357"/>
      <c r="CLB35" s="357"/>
      <c r="CLC35" s="357"/>
      <c r="CLD35" s="357"/>
      <c r="CLE35" s="357"/>
      <c r="CLF35" s="357"/>
      <c r="CLG35" s="357"/>
      <c r="CLH35" s="357"/>
      <c r="CLI35" s="357"/>
      <c r="CLJ35" s="357"/>
      <c r="CLK35" s="357"/>
      <c r="CLL35" s="357"/>
      <c r="CLM35" s="357"/>
      <c r="CLN35" s="357"/>
      <c r="CLO35" s="357"/>
      <c r="CLP35" s="357"/>
      <c r="CLQ35" s="357"/>
      <c r="CLR35" s="357"/>
      <c r="CLS35" s="357"/>
      <c r="CLT35" s="357"/>
      <c r="CLU35" s="357"/>
      <c r="CLV35" s="357"/>
      <c r="CLW35" s="357"/>
      <c r="CLX35" s="357"/>
      <c r="CLY35" s="357"/>
      <c r="CLZ35" s="357"/>
      <c r="CMA35" s="357"/>
      <c r="CMB35" s="357"/>
      <c r="CMC35" s="357"/>
      <c r="CMD35" s="357"/>
      <c r="CME35" s="357"/>
      <c r="CMF35" s="357"/>
      <c r="CMG35" s="357"/>
      <c r="CMH35" s="357"/>
      <c r="CMI35" s="357"/>
      <c r="CMJ35" s="357"/>
      <c r="CMK35" s="357"/>
      <c r="CML35" s="357"/>
      <c r="CMM35" s="357"/>
      <c r="CMN35" s="357"/>
      <c r="CMO35" s="357"/>
      <c r="CMP35" s="357"/>
      <c r="CMQ35" s="357"/>
      <c r="CMR35" s="357"/>
      <c r="CMS35" s="357"/>
      <c r="CMT35" s="357"/>
      <c r="CMU35" s="357"/>
      <c r="CMV35" s="357"/>
      <c r="CMW35" s="357"/>
      <c r="CMX35" s="357"/>
      <c r="CMY35" s="357"/>
      <c r="CMZ35" s="357"/>
      <c r="CNA35" s="357"/>
      <c r="CNB35" s="357"/>
      <c r="CNC35" s="357"/>
      <c r="CND35" s="357"/>
      <c r="CNE35" s="357"/>
      <c r="CNF35" s="357"/>
      <c r="CNG35" s="357"/>
      <c r="CNH35" s="357"/>
      <c r="CNI35" s="357"/>
      <c r="CNJ35" s="357"/>
      <c r="CNK35" s="357"/>
      <c r="CNL35" s="357"/>
      <c r="CNM35" s="357"/>
      <c r="CNN35" s="357"/>
      <c r="CNO35" s="357"/>
      <c r="CNP35" s="357"/>
      <c r="CNQ35" s="357"/>
      <c r="CNR35" s="357"/>
      <c r="CNS35" s="357"/>
      <c r="CNT35" s="357"/>
      <c r="CNU35" s="357"/>
      <c r="CNV35" s="357"/>
      <c r="CNW35" s="357"/>
      <c r="CNX35" s="357"/>
      <c r="CNY35" s="357"/>
      <c r="CNZ35" s="357"/>
      <c r="COA35" s="357"/>
      <c r="COB35" s="357"/>
      <c r="COC35" s="357"/>
      <c r="COD35" s="357"/>
      <c r="COE35" s="357"/>
      <c r="COF35" s="357"/>
      <c r="COG35" s="357"/>
      <c r="COH35" s="357"/>
      <c r="COI35" s="357"/>
      <c r="COJ35" s="357"/>
      <c r="COK35" s="357"/>
      <c r="COL35" s="357"/>
      <c r="COM35" s="357"/>
      <c r="CON35" s="357"/>
      <c r="COO35" s="357"/>
      <c r="COP35" s="357"/>
      <c r="COQ35" s="357"/>
      <c r="COR35" s="357"/>
      <c r="COS35" s="357"/>
      <c r="COT35" s="357"/>
      <c r="COU35" s="357"/>
      <c r="COV35" s="357"/>
      <c r="COW35" s="357"/>
      <c r="COX35" s="357"/>
      <c r="COY35" s="357"/>
      <c r="COZ35" s="357"/>
      <c r="CPA35" s="357"/>
      <c r="CPB35" s="357"/>
      <c r="CPC35" s="357"/>
      <c r="CPD35" s="357"/>
      <c r="CPE35" s="357"/>
      <c r="CPF35" s="357"/>
      <c r="CPG35" s="357"/>
      <c r="CPH35" s="357"/>
      <c r="CPI35" s="357"/>
      <c r="CPJ35" s="357"/>
      <c r="CPK35" s="357"/>
      <c r="CPL35" s="357"/>
      <c r="CPM35" s="357"/>
      <c r="CPN35" s="357"/>
      <c r="CPO35" s="357"/>
      <c r="CPP35" s="357"/>
      <c r="CPQ35" s="357"/>
      <c r="CPR35" s="357"/>
      <c r="CPS35" s="357"/>
      <c r="CPT35" s="357"/>
      <c r="CPU35" s="357"/>
      <c r="CPV35" s="357"/>
      <c r="CPW35" s="357"/>
      <c r="CPX35" s="357"/>
      <c r="CPY35" s="357"/>
      <c r="CPZ35" s="357"/>
      <c r="CQA35" s="357"/>
      <c r="CQB35" s="357"/>
      <c r="CQC35" s="357"/>
      <c r="CQD35" s="357"/>
      <c r="CQE35" s="357"/>
      <c r="CQF35" s="357"/>
      <c r="CQG35" s="357"/>
      <c r="CQH35" s="357"/>
      <c r="CQI35" s="357"/>
      <c r="CQJ35" s="357"/>
      <c r="CQK35" s="357"/>
      <c r="CQL35" s="357"/>
      <c r="CQM35" s="357"/>
      <c r="CQN35" s="357"/>
      <c r="CQO35" s="357"/>
      <c r="CQP35" s="357"/>
      <c r="CQQ35" s="357"/>
      <c r="CQR35" s="357"/>
      <c r="CQS35" s="357"/>
      <c r="CQT35" s="357"/>
      <c r="CQU35" s="357"/>
      <c r="CQV35" s="357"/>
      <c r="CQW35" s="357"/>
      <c r="CQX35" s="357"/>
      <c r="CQY35" s="357"/>
      <c r="CQZ35" s="357"/>
      <c r="CRA35" s="357"/>
      <c r="CRB35" s="357"/>
      <c r="CRC35" s="357"/>
      <c r="CRD35" s="357"/>
      <c r="CRE35" s="357"/>
      <c r="CRF35" s="357"/>
      <c r="CRG35" s="357"/>
      <c r="CRH35" s="357"/>
      <c r="CRI35" s="357"/>
      <c r="CRJ35" s="357"/>
      <c r="CRK35" s="357"/>
      <c r="CRL35" s="357"/>
      <c r="CRM35" s="357"/>
      <c r="CRN35" s="357"/>
      <c r="CRO35" s="357"/>
      <c r="CRP35" s="357"/>
      <c r="CRQ35" s="357"/>
      <c r="CRR35" s="357"/>
      <c r="CRS35" s="357"/>
      <c r="CRT35" s="357"/>
      <c r="CRU35" s="357"/>
      <c r="CRV35" s="357"/>
      <c r="CRW35" s="357"/>
      <c r="CRX35" s="357"/>
      <c r="CRY35" s="357"/>
      <c r="CRZ35" s="357"/>
      <c r="CSA35" s="357"/>
      <c r="CSB35" s="357"/>
      <c r="CSC35" s="357"/>
      <c r="CSD35" s="357"/>
      <c r="CSE35" s="357"/>
      <c r="CSF35" s="357"/>
      <c r="CSG35" s="357"/>
      <c r="CSH35" s="357"/>
      <c r="CSI35" s="357"/>
      <c r="CSJ35" s="357"/>
      <c r="CSK35" s="357"/>
      <c r="CSL35" s="357"/>
      <c r="CSM35" s="357"/>
      <c r="CSN35" s="357"/>
      <c r="CSO35" s="357"/>
      <c r="CSP35" s="357"/>
      <c r="CSQ35" s="357"/>
      <c r="CSR35" s="357"/>
      <c r="CSS35" s="357"/>
      <c r="CST35" s="357"/>
      <c r="CSU35" s="357"/>
      <c r="CSV35" s="357"/>
      <c r="CSW35" s="357"/>
      <c r="CSX35" s="357"/>
      <c r="CSY35" s="357"/>
      <c r="CSZ35" s="357"/>
      <c r="CTA35" s="357"/>
      <c r="CTB35" s="357"/>
      <c r="CTC35" s="357"/>
      <c r="CTD35" s="357"/>
      <c r="CTE35" s="357"/>
      <c r="CTF35" s="357"/>
      <c r="CTG35" s="357"/>
      <c r="CTH35" s="357"/>
      <c r="CTI35" s="357"/>
      <c r="CTJ35" s="357"/>
      <c r="CTK35" s="357"/>
      <c r="CTL35" s="357"/>
      <c r="CTM35" s="357"/>
      <c r="CTN35" s="357"/>
      <c r="CTO35" s="357"/>
      <c r="CTP35" s="357"/>
      <c r="CTQ35" s="357"/>
      <c r="CTR35" s="357"/>
      <c r="CTS35" s="357"/>
      <c r="CTT35" s="357"/>
      <c r="CTU35" s="357"/>
      <c r="CTV35" s="357"/>
      <c r="CTW35" s="357"/>
      <c r="CTX35" s="357"/>
      <c r="CTY35" s="357"/>
      <c r="CTZ35" s="357"/>
      <c r="CUA35" s="357"/>
      <c r="CUB35" s="357"/>
      <c r="CUC35" s="357"/>
      <c r="CUD35" s="357"/>
      <c r="CUE35" s="357"/>
      <c r="CUF35" s="357"/>
      <c r="CUG35" s="357"/>
      <c r="CUH35" s="357"/>
      <c r="CUI35" s="357"/>
      <c r="CUJ35" s="357"/>
      <c r="CUK35" s="357"/>
      <c r="CUL35" s="357"/>
      <c r="CUM35" s="357"/>
      <c r="CUN35" s="357"/>
      <c r="CUO35" s="357"/>
      <c r="CUP35" s="357"/>
      <c r="CUQ35" s="357"/>
      <c r="CUR35" s="357"/>
      <c r="CUS35" s="357"/>
      <c r="CUT35" s="357"/>
      <c r="CUU35" s="357"/>
      <c r="CUV35" s="357"/>
      <c r="CUW35" s="357"/>
      <c r="CUX35" s="357"/>
      <c r="CUY35" s="357"/>
      <c r="CUZ35" s="357"/>
      <c r="CVA35" s="357"/>
      <c r="CVB35" s="357"/>
      <c r="CVC35" s="357"/>
      <c r="CVD35" s="357"/>
      <c r="CVE35" s="357"/>
      <c r="CVF35" s="357"/>
      <c r="CVG35" s="357"/>
      <c r="CVH35" s="357"/>
      <c r="CVI35" s="357"/>
      <c r="CVJ35" s="357"/>
      <c r="CVK35" s="357"/>
      <c r="CVL35" s="357"/>
      <c r="CVM35" s="357"/>
      <c r="CVN35" s="357"/>
      <c r="CVO35" s="357"/>
      <c r="CVP35" s="357"/>
      <c r="CVQ35" s="357"/>
      <c r="CVR35" s="357"/>
      <c r="CVS35" s="357"/>
      <c r="CVT35" s="357"/>
      <c r="CVU35" s="357"/>
      <c r="CVV35" s="357"/>
      <c r="CVW35" s="357"/>
      <c r="CVX35" s="357"/>
      <c r="CVY35" s="357"/>
      <c r="CVZ35" s="357"/>
      <c r="CWA35" s="357"/>
      <c r="CWB35" s="357"/>
      <c r="CWC35" s="357"/>
      <c r="CWD35" s="357"/>
      <c r="CWE35" s="357"/>
      <c r="CWF35" s="357"/>
      <c r="CWG35" s="357"/>
      <c r="CWH35" s="357"/>
      <c r="CWI35" s="357"/>
      <c r="CWJ35" s="357"/>
      <c r="CWK35" s="357"/>
      <c r="CWL35" s="357"/>
      <c r="CWM35" s="357"/>
      <c r="CWN35" s="357"/>
      <c r="CWO35" s="357"/>
      <c r="CWP35" s="357"/>
      <c r="CWQ35" s="357"/>
      <c r="CWR35" s="357"/>
      <c r="CWS35" s="357"/>
      <c r="CWT35" s="357"/>
      <c r="CWU35" s="357"/>
      <c r="CWV35" s="357"/>
      <c r="CWW35" s="357"/>
      <c r="CWX35" s="357"/>
      <c r="CWY35" s="357"/>
      <c r="CWZ35" s="357"/>
      <c r="CXA35" s="357"/>
      <c r="CXB35" s="357"/>
      <c r="CXC35" s="357"/>
      <c r="CXD35" s="357"/>
      <c r="CXE35" s="357"/>
      <c r="CXF35" s="357"/>
      <c r="CXG35" s="357"/>
      <c r="CXH35" s="357"/>
      <c r="CXI35" s="357"/>
      <c r="CXJ35" s="357"/>
      <c r="CXK35" s="357"/>
      <c r="CXL35" s="357"/>
      <c r="CXM35" s="357"/>
      <c r="CXN35" s="357"/>
      <c r="CXO35" s="357"/>
      <c r="CXP35" s="357"/>
      <c r="CXQ35" s="357"/>
      <c r="CXR35" s="357"/>
      <c r="CXS35" s="357"/>
      <c r="CXT35" s="357"/>
      <c r="CXU35" s="357"/>
      <c r="CXV35" s="357"/>
      <c r="CXW35" s="357"/>
      <c r="CXX35" s="357"/>
      <c r="CXY35" s="357"/>
      <c r="CXZ35" s="357"/>
      <c r="CYA35" s="357"/>
      <c r="CYB35" s="357"/>
      <c r="CYC35" s="357"/>
      <c r="CYD35" s="357"/>
      <c r="CYE35" s="357"/>
      <c r="CYF35" s="357"/>
      <c r="CYG35" s="357"/>
      <c r="CYH35" s="357"/>
      <c r="CYI35" s="357"/>
      <c r="CYJ35" s="357"/>
      <c r="CYK35" s="357"/>
      <c r="CYL35" s="357"/>
      <c r="CYM35" s="357"/>
      <c r="CYN35" s="357"/>
      <c r="CYO35" s="357"/>
      <c r="CYP35" s="357"/>
      <c r="CYQ35" s="357"/>
      <c r="CYR35" s="357"/>
      <c r="CYS35" s="357"/>
      <c r="CYT35" s="357"/>
      <c r="CYU35" s="357"/>
      <c r="CYV35" s="357"/>
      <c r="CYW35" s="357"/>
      <c r="CYX35" s="357"/>
      <c r="CYY35" s="357"/>
      <c r="CYZ35" s="357"/>
      <c r="CZA35" s="357"/>
      <c r="CZB35" s="357"/>
      <c r="CZC35" s="357"/>
      <c r="CZD35" s="357"/>
      <c r="CZE35" s="357"/>
      <c r="CZF35" s="357"/>
      <c r="CZG35" s="357"/>
      <c r="CZH35" s="357"/>
      <c r="CZI35" s="357"/>
      <c r="CZJ35" s="357"/>
      <c r="CZK35" s="357"/>
      <c r="CZL35" s="357"/>
      <c r="CZM35" s="357"/>
      <c r="CZN35" s="357"/>
      <c r="CZO35" s="357"/>
      <c r="CZP35" s="357"/>
      <c r="CZQ35" s="357"/>
      <c r="CZR35" s="357"/>
      <c r="CZS35" s="357"/>
      <c r="CZT35" s="357"/>
      <c r="CZU35" s="357"/>
      <c r="CZV35" s="357"/>
      <c r="CZW35" s="357"/>
      <c r="CZX35" s="357"/>
      <c r="CZY35" s="357"/>
      <c r="CZZ35" s="357"/>
      <c r="DAA35" s="357"/>
      <c r="DAB35" s="357"/>
      <c r="DAC35" s="357"/>
      <c r="DAD35" s="357"/>
      <c r="DAE35" s="357"/>
      <c r="DAF35" s="357"/>
      <c r="DAG35" s="357"/>
      <c r="DAH35" s="357"/>
      <c r="DAI35" s="357"/>
      <c r="DAJ35" s="357"/>
      <c r="DAK35" s="357"/>
      <c r="DAL35" s="357"/>
      <c r="DAM35" s="357"/>
      <c r="DAN35" s="357"/>
      <c r="DAO35" s="357"/>
      <c r="DAP35" s="357"/>
      <c r="DAQ35" s="357"/>
      <c r="DAR35" s="357"/>
      <c r="DAS35" s="357"/>
      <c r="DAT35" s="357"/>
      <c r="DAU35" s="357"/>
      <c r="DAV35" s="357"/>
      <c r="DAW35" s="357"/>
      <c r="DAX35" s="357"/>
      <c r="DAY35" s="357"/>
      <c r="DAZ35" s="357"/>
      <c r="DBA35" s="357"/>
      <c r="DBB35" s="357"/>
      <c r="DBC35" s="357"/>
      <c r="DBD35" s="357"/>
      <c r="DBE35" s="357"/>
      <c r="DBF35" s="357"/>
      <c r="DBG35" s="357"/>
      <c r="DBH35" s="357"/>
      <c r="DBI35" s="357"/>
      <c r="DBJ35" s="357"/>
      <c r="DBK35" s="357"/>
      <c r="DBL35" s="357"/>
      <c r="DBM35" s="357"/>
      <c r="DBN35" s="357"/>
      <c r="DBO35" s="357"/>
      <c r="DBP35" s="357"/>
      <c r="DBQ35" s="357"/>
      <c r="DBR35" s="357"/>
      <c r="DBS35" s="357"/>
      <c r="DBT35" s="357"/>
      <c r="DBU35" s="357"/>
      <c r="DBV35" s="357"/>
      <c r="DBW35" s="357"/>
      <c r="DBX35" s="357"/>
      <c r="DBY35" s="357"/>
      <c r="DBZ35" s="357"/>
      <c r="DCA35" s="357"/>
      <c r="DCB35" s="357"/>
      <c r="DCC35" s="357"/>
      <c r="DCD35" s="357"/>
      <c r="DCE35" s="357"/>
      <c r="DCF35" s="357"/>
      <c r="DCG35" s="357"/>
      <c r="DCH35" s="357"/>
      <c r="DCI35" s="357"/>
      <c r="DCJ35" s="357"/>
      <c r="DCK35" s="357"/>
      <c r="DCL35" s="357"/>
      <c r="DCM35" s="357"/>
      <c r="DCN35" s="357"/>
      <c r="DCO35" s="357"/>
      <c r="DCP35" s="357"/>
      <c r="DCQ35" s="357"/>
      <c r="DCR35" s="357"/>
      <c r="DCS35" s="357"/>
      <c r="DCT35" s="357"/>
      <c r="DCU35" s="357"/>
      <c r="DCV35" s="357"/>
      <c r="DCW35" s="357"/>
      <c r="DCX35" s="357"/>
      <c r="DCY35" s="357"/>
      <c r="DCZ35" s="357"/>
      <c r="DDA35" s="357"/>
      <c r="DDB35" s="357"/>
      <c r="DDC35" s="357"/>
      <c r="DDD35" s="357"/>
      <c r="DDE35" s="357"/>
      <c r="DDF35" s="357"/>
      <c r="DDG35" s="357"/>
      <c r="DDH35" s="357"/>
      <c r="DDI35" s="357"/>
      <c r="DDJ35" s="357"/>
      <c r="DDK35" s="357"/>
      <c r="DDL35" s="357"/>
      <c r="DDM35" s="357"/>
      <c r="DDN35" s="357"/>
      <c r="DDO35" s="357"/>
      <c r="DDP35" s="357"/>
      <c r="DDQ35" s="357"/>
      <c r="DDR35" s="357"/>
      <c r="DDS35" s="357"/>
      <c r="DDT35" s="357"/>
      <c r="DDU35" s="357"/>
      <c r="DDV35" s="357"/>
      <c r="DDW35" s="357"/>
      <c r="DDX35" s="357"/>
      <c r="DDY35" s="357"/>
      <c r="DDZ35" s="357"/>
      <c r="DEA35" s="357"/>
      <c r="DEB35" s="357"/>
      <c r="DEC35" s="357"/>
      <c r="DED35" s="357"/>
      <c r="DEE35" s="357"/>
      <c r="DEF35" s="357"/>
      <c r="DEG35" s="357"/>
      <c r="DEH35" s="357"/>
      <c r="DEI35" s="357"/>
      <c r="DEJ35" s="357"/>
      <c r="DEK35" s="357"/>
      <c r="DEL35" s="357"/>
      <c r="DEM35" s="357"/>
      <c r="DEN35" s="357"/>
      <c r="DEO35" s="357"/>
      <c r="DEP35" s="357"/>
      <c r="DEQ35" s="357"/>
      <c r="DER35" s="357"/>
      <c r="DES35" s="357"/>
      <c r="DET35" s="357"/>
      <c r="DEU35" s="357"/>
      <c r="DEV35" s="357"/>
      <c r="DEW35" s="357"/>
      <c r="DEX35" s="357"/>
      <c r="DEY35" s="357"/>
      <c r="DEZ35" s="357"/>
      <c r="DFA35" s="357"/>
      <c r="DFB35" s="357"/>
      <c r="DFC35" s="357"/>
      <c r="DFD35" s="357"/>
      <c r="DFE35" s="357"/>
      <c r="DFF35" s="357"/>
      <c r="DFG35" s="357"/>
      <c r="DFH35" s="357"/>
      <c r="DFI35" s="357"/>
      <c r="DFJ35" s="357"/>
      <c r="DFK35" s="357"/>
      <c r="DFL35" s="357"/>
      <c r="DFM35" s="357"/>
      <c r="DFN35" s="357"/>
      <c r="DFO35" s="357"/>
      <c r="DFP35" s="357"/>
      <c r="DFQ35" s="357"/>
      <c r="DFR35" s="357"/>
      <c r="DFS35" s="357"/>
      <c r="DFT35" s="357"/>
      <c r="DFU35" s="357"/>
      <c r="DFV35" s="357"/>
      <c r="DFW35" s="357"/>
      <c r="DFX35" s="357"/>
      <c r="DFY35" s="357"/>
      <c r="DFZ35" s="357"/>
      <c r="DGA35" s="357"/>
      <c r="DGB35" s="357"/>
      <c r="DGC35" s="357"/>
      <c r="DGD35" s="357"/>
      <c r="DGE35" s="357"/>
      <c r="DGF35" s="357"/>
      <c r="DGG35" s="357"/>
      <c r="DGH35" s="357"/>
      <c r="DGI35" s="357"/>
      <c r="DGJ35" s="357"/>
      <c r="DGK35" s="357"/>
      <c r="DGL35" s="357"/>
      <c r="DGM35" s="357"/>
      <c r="DGN35" s="357"/>
      <c r="DGO35" s="357"/>
      <c r="DGP35" s="357"/>
      <c r="DGQ35" s="357"/>
      <c r="DGR35" s="357"/>
      <c r="DGS35" s="357"/>
      <c r="DGT35" s="357"/>
      <c r="DGU35" s="357"/>
      <c r="DGV35" s="357"/>
      <c r="DGW35" s="357"/>
      <c r="DGX35" s="357"/>
      <c r="DGY35" s="357"/>
      <c r="DGZ35" s="357"/>
      <c r="DHA35" s="357"/>
      <c r="DHB35" s="357"/>
      <c r="DHC35" s="357"/>
      <c r="DHD35" s="357"/>
      <c r="DHE35" s="357"/>
      <c r="DHF35" s="357"/>
      <c r="DHG35" s="357"/>
      <c r="DHH35" s="357"/>
      <c r="DHI35" s="357"/>
      <c r="DHJ35" s="357"/>
      <c r="DHK35" s="357"/>
      <c r="DHL35" s="357"/>
      <c r="DHM35" s="357"/>
      <c r="DHN35" s="357"/>
      <c r="DHO35" s="357"/>
      <c r="DHP35" s="357"/>
      <c r="DHQ35" s="357"/>
      <c r="DHR35" s="357"/>
      <c r="DHS35" s="357"/>
      <c r="DHT35" s="357"/>
      <c r="DHU35" s="357"/>
      <c r="DHV35" s="357"/>
      <c r="DHW35" s="357"/>
      <c r="DHX35" s="357"/>
      <c r="DHY35" s="357"/>
      <c r="DHZ35" s="357"/>
      <c r="DIA35" s="357"/>
      <c r="DIB35" s="357"/>
      <c r="DIC35" s="357"/>
      <c r="DID35" s="357"/>
      <c r="DIE35" s="357"/>
      <c r="DIF35" s="357"/>
      <c r="DIG35" s="357"/>
      <c r="DIH35" s="357"/>
      <c r="DII35" s="357"/>
      <c r="DIJ35" s="357"/>
      <c r="DIK35" s="357"/>
      <c r="DIL35" s="357"/>
      <c r="DIM35" s="357"/>
      <c r="DIN35" s="357"/>
      <c r="DIO35" s="357"/>
      <c r="DIP35" s="357"/>
      <c r="DIQ35" s="357"/>
      <c r="DIR35" s="357"/>
      <c r="DIS35" s="357"/>
      <c r="DIT35" s="357"/>
      <c r="DIU35" s="357"/>
      <c r="DIV35" s="357"/>
      <c r="DIW35" s="357"/>
      <c r="DIX35" s="357"/>
      <c r="DIY35" s="357"/>
      <c r="DIZ35" s="357"/>
      <c r="DJA35" s="357"/>
      <c r="DJB35" s="357"/>
      <c r="DJC35" s="357"/>
      <c r="DJD35" s="357"/>
      <c r="DJE35" s="357"/>
      <c r="DJF35" s="357"/>
      <c r="DJG35" s="357"/>
      <c r="DJH35" s="357"/>
      <c r="DJI35" s="357"/>
      <c r="DJJ35" s="357"/>
      <c r="DJK35" s="357"/>
      <c r="DJL35" s="357"/>
      <c r="DJM35" s="357"/>
      <c r="DJN35" s="357"/>
      <c r="DJO35" s="357"/>
      <c r="DJP35" s="357"/>
      <c r="DJQ35" s="357"/>
      <c r="DJR35" s="357"/>
      <c r="DJS35" s="357"/>
      <c r="DJT35" s="357"/>
      <c r="DJU35" s="357"/>
      <c r="DJV35" s="357"/>
      <c r="DJW35" s="357"/>
      <c r="DJX35" s="357"/>
      <c r="DJY35" s="357"/>
      <c r="DJZ35" s="357"/>
      <c r="DKA35" s="357"/>
      <c r="DKB35" s="357"/>
      <c r="DKC35" s="357"/>
      <c r="DKD35" s="357"/>
      <c r="DKE35" s="357"/>
      <c r="DKF35" s="357"/>
      <c r="DKG35" s="357"/>
      <c r="DKH35" s="357"/>
      <c r="DKI35" s="357"/>
      <c r="DKJ35" s="357"/>
      <c r="DKK35" s="357"/>
      <c r="DKL35" s="357"/>
      <c r="DKM35" s="357"/>
      <c r="DKN35" s="357"/>
      <c r="DKO35" s="357"/>
      <c r="DKP35" s="357"/>
      <c r="DKQ35" s="357"/>
      <c r="DKR35" s="357"/>
      <c r="DKS35" s="357"/>
      <c r="DKT35" s="357"/>
      <c r="DKU35" s="357"/>
      <c r="DKV35" s="357"/>
      <c r="DKW35" s="357"/>
      <c r="DKX35" s="357"/>
      <c r="DKY35" s="357"/>
      <c r="DKZ35" s="357"/>
      <c r="DLA35" s="357"/>
      <c r="DLB35" s="357"/>
      <c r="DLC35" s="357"/>
      <c r="DLD35" s="357"/>
      <c r="DLE35" s="357"/>
      <c r="DLF35" s="357"/>
      <c r="DLG35" s="357"/>
      <c r="DLH35" s="357"/>
      <c r="DLI35" s="357"/>
      <c r="DLJ35" s="357"/>
      <c r="DLK35" s="357"/>
      <c r="DLL35" s="357"/>
      <c r="DLM35" s="357"/>
      <c r="DLN35" s="357"/>
      <c r="DLO35" s="357"/>
      <c r="DLP35" s="357"/>
      <c r="DLQ35" s="357"/>
      <c r="DLR35" s="357"/>
      <c r="DLS35" s="357"/>
      <c r="DLT35" s="357"/>
      <c r="DLU35" s="357"/>
      <c r="DLV35" s="357"/>
      <c r="DLW35" s="357"/>
      <c r="DLX35" s="357"/>
      <c r="DLY35" s="357"/>
      <c r="DLZ35" s="357"/>
      <c r="DMA35" s="357"/>
      <c r="DMB35" s="357"/>
      <c r="DMC35" s="357"/>
      <c r="DMD35" s="357"/>
      <c r="DME35" s="357"/>
      <c r="DMF35" s="357"/>
      <c r="DMG35" s="357"/>
      <c r="DMH35" s="357"/>
      <c r="DMI35" s="357"/>
      <c r="DMJ35" s="357"/>
      <c r="DMK35" s="357"/>
      <c r="DML35" s="357"/>
      <c r="DMM35" s="357"/>
      <c r="DMN35" s="357"/>
      <c r="DMO35" s="357"/>
      <c r="DMP35" s="357"/>
      <c r="DMQ35" s="357"/>
      <c r="DMR35" s="357"/>
      <c r="DMS35" s="357"/>
      <c r="DMT35" s="357"/>
      <c r="DMU35" s="357"/>
      <c r="DMV35" s="357"/>
      <c r="DMW35" s="357"/>
      <c r="DMX35" s="357"/>
      <c r="DMY35" s="357"/>
      <c r="DMZ35" s="357"/>
      <c r="DNA35" s="357"/>
      <c r="DNB35" s="357"/>
      <c r="DNC35" s="357"/>
      <c r="DND35" s="357"/>
      <c r="DNE35" s="357"/>
      <c r="DNF35" s="357"/>
      <c r="DNG35" s="357"/>
      <c r="DNH35" s="357"/>
      <c r="DNI35" s="357"/>
      <c r="DNJ35" s="357"/>
      <c r="DNK35" s="357"/>
      <c r="DNL35" s="357"/>
      <c r="DNM35" s="357"/>
      <c r="DNN35" s="357"/>
      <c r="DNO35" s="357"/>
      <c r="DNP35" s="357"/>
      <c r="DNQ35" s="357"/>
      <c r="DNR35" s="357"/>
      <c r="DNS35" s="357"/>
      <c r="DNT35" s="357"/>
      <c r="DNU35" s="357"/>
      <c r="DNV35" s="357"/>
      <c r="DNW35" s="357"/>
      <c r="DNX35" s="357"/>
      <c r="DNY35" s="357"/>
      <c r="DNZ35" s="357"/>
      <c r="DOA35" s="357"/>
      <c r="DOB35" s="357"/>
      <c r="DOC35" s="357"/>
      <c r="DOD35" s="357"/>
      <c r="DOE35" s="357"/>
      <c r="DOF35" s="357"/>
      <c r="DOG35" s="357"/>
      <c r="DOH35" s="357"/>
      <c r="DOI35" s="357"/>
      <c r="DOJ35" s="357"/>
      <c r="DOK35" s="357"/>
      <c r="DOL35" s="357"/>
      <c r="DOM35" s="357"/>
      <c r="DON35" s="357"/>
      <c r="DOO35" s="357"/>
      <c r="DOP35" s="357"/>
      <c r="DOQ35" s="357"/>
      <c r="DOR35" s="357"/>
      <c r="DOS35" s="357"/>
      <c r="DOT35" s="357"/>
      <c r="DOU35" s="357"/>
      <c r="DOV35" s="357"/>
      <c r="DOW35" s="357"/>
      <c r="DOX35" s="357"/>
      <c r="DOY35" s="357"/>
      <c r="DOZ35" s="357"/>
      <c r="DPA35" s="357"/>
      <c r="DPB35" s="357"/>
      <c r="DPC35" s="357"/>
      <c r="DPD35" s="357"/>
      <c r="DPE35" s="357"/>
      <c r="DPF35" s="357"/>
      <c r="DPG35" s="357"/>
      <c r="DPH35" s="357"/>
      <c r="DPI35" s="357"/>
      <c r="DPJ35" s="357"/>
      <c r="DPK35" s="357"/>
      <c r="DPL35" s="357"/>
      <c r="DPM35" s="357"/>
      <c r="DPN35" s="357"/>
      <c r="DPO35" s="357"/>
      <c r="DPP35" s="357"/>
      <c r="DPQ35" s="357"/>
      <c r="DPR35" s="357"/>
      <c r="DPS35" s="357"/>
      <c r="DPT35" s="357"/>
      <c r="DPU35" s="357"/>
      <c r="DPV35" s="357"/>
      <c r="DPW35" s="357"/>
      <c r="DPX35" s="357"/>
      <c r="DPY35" s="357"/>
      <c r="DPZ35" s="357"/>
      <c r="DQA35" s="357"/>
      <c r="DQB35" s="357"/>
      <c r="DQC35" s="357"/>
      <c r="DQD35" s="357"/>
      <c r="DQE35" s="357"/>
      <c r="DQF35" s="357"/>
      <c r="DQG35" s="357"/>
      <c r="DQH35" s="357"/>
      <c r="DQI35" s="357"/>
      <c r="DQJ35" s="357"/>
      <c r="DQK35" s="357"/>
      <c r="DQL35" s="357"/>
      <c r="DQM35" s="357"/>
      <c r="DQN35" s="357"/>
      <c r="DQO35" s="357"/>
      <c r="DQP35" s="357"/>
      <c r="DQQ35" s="357"/>
      <c r="DQR35" s="357"/>
      <c r="DQS35" s="357"/>
      <c r="DQT35" s="357"/>
      <c r="DQU35" s="357"/>
      <c r="DQV35" s="357"/>
      <c r="DQW35" s="357"/>
      <c r="DQX35" s="357"/>
      <c r="DQY35" s="357"/>
      <c r="DQZ35" s="357"/>
      <c r="DRA35" s="357"/>
      <c r="DRB35" s="357"/>
      <c r="DRC35" s="357"/>
      <c r="DRD35" s="357"/>
      <c r="DRE35" s="357"/>
      <c r="DRF35" s="357"/>
      <c r="DRG35" s="357"/>
      <c r="DRH35" s="357"/>
      <c r="DRI35" s="357"/>
      <c r="DRJ35" s="357"/>
      <c r="DRK35" s="357"/>
      <c r="DRL35" s="357"/>
      <c r="DRM35" s="357"/>
      <c r="DRN35" s="357"/>
      <c r="DRO35" s="357"/>
      <c r="DRP35" s="357"/>
      <c r="DRQ35" s="357"/>
      <c r="DRR35" s="357"/>
      <c r="DRS35" s="357"/>
      <c r="DRT35" s="357"/>
      <c r="DRU35" s="357"/>
      <c r="DRV35" s="357"/>
      <c r="DRW35" s="357"/>
      <c r="DRX35" s="357"/>
      <c r="DRY35" s="357"/>
      <c r="DRZ35" s="357"/>
      <c r="DSA35" s="357"/>
      <c r="DSB35" s="357"/>
      <c r="DSC35" s="357"/>
      <c r="DSD35" s="357"/>
      <c r="DSE35" s="357"/>
      <c r="DSF35" s="357"/>
      <c r="DSG35" s="357"/>
      <c r="DSH35" s="357"/>
      <c r="DSI35" s="357"/>
      <c r="DSJ35" s="357"/>
      <c r="DSK35" s="357"/>
      <c r="DSL35" s="357"/>
      <c r="DSM35" s="357"/>
      <c r="DSN35" s="357"/>
      <c r="DSO35" s="357"/>
      <c r="DSP35" s="357"/>
      <c r="DSQ35" s="357"/>
      <c r="DSR35" s="357"/>
      <c r="DSS35" s="357"/>
      <c r="DST35" s="357"/>
      <c r="DSU35" s="357"/>
      <c r="DSV35" s="357"/>
      <c r="DSW35" s="357"/>
      <c r="DSX35" s="357"/>
      <c r="DSY35" s="357"/>
      <c r="DSZ35" s="357"/>
      <c r="DTA35" s="357"/>
      <c r="DTB35" s="357"/>
      <c r="DTC35" s="357"/>
      <c r="DTD35" s="357"/>
      <c r="DTE35" s="357"/>
      <c r="DTF35" s="357"/>
      <c r="DTG35" s="357"/>
      <c r="DTH35" s="357"/>
      <c r="DTI35" s="357"/>
      <c r="DTJ35" s="357"/>
      <c r="DTK35" s="357"/>
      <c r="DTL35" s="357"/>
      <c r="DTM35" s="357"/>
      <c r="DTN35" s="357"/>
      <c r="DTO35" s="357"/>
      <c r="DTP35" s="357"/>
      <c r="DTQ35" s="357"/>
      <c r="DTR35" s="357"/>
      <c r="DTS35" s="357"/>
      <c r="DTT35" s="357"/>
      <c r="DTU35" s="357"/>
      <c r="DTV35" s="357"/>
      <c r="DTW35" s="357"/>
      <c r="DTX35" s="357"/>
      <c r="DTY35" s="357"/>
      <c r="DTZ35" s="357"/>
      <c r="DUA35" s="357"/>
      <c r="DUB35" s="357"/>
      <c r="DUC35" s="357"/>
      <c r="DUD35" s="357"/>
      <c r="DUE35" s="357"/>
      <c r="DUF35" s="357"/>
      <c r="DUG35" s="357"/>
      <c r="DUH35" s="357"/>
      <c r="DUI35" s="357"/>
      <c r="DUJ35" s="357"/>
      <c r="DUK35" s="357"/>
      <c r="DUL35" s="357"/>
      <c r="DUM35" s="357"/>
      <c r="DUN35" s="357"/>
      <c r="DUO35" s="357"/>
      <c r="DUP35" s="357"/>
      <c r="DUQ35" s="357"/>
      <c r="DUR35" s="357"/>
      <c r="DUS35" s="357"/>
      <c r="DUT35" s="357"/>
      <c r="DUU35" s="357"/>
      <c r="DUV35" s="357"/>
      <c r="DUW35" s="357"/>
      <c r="DUX35" s="357"/>
      <c r="DUY35" s="357"/>
      <c r="DUZ35" s="357"/>
      <c r="DVA35" s="357"/>
      <c r="DVB35" s="357"/>
      <c r="DVC35" s="357"/>
      <c r="DVD35" s="357"/>
      <c r="DVE35" s="357"/>
      <c r="DVF35" s="357"/>
      <c r="DVG35" s="357"/>
      <c r="DVH35" s="357"/>
      <c r="DVI35" s="357"/>
      <c r="DVJ35" s="357"/>
      <c r="DVK35" s="357"/>
      <c r="DVL35" s="357"/>
      <c r="DVM35" s="357"/>
      <c r="DVN35" s="357"/>
      <c r="DVO35" s="357"/>
      <c r="DVP35" s="357"/>
      <c r="DVQ35" s="357"/>
      <c r="DVR35" s="357"/>
      <c r="DVS35" s="357"/>
      <c r="DVT35" s="357"/>
      <c r="DVU35" s="357"/>
      <c r="DVV35" s="357"/>
      <c r="DVW35" s="357"/>
      <c r="DVX35" s="357"/>
      <c r="DVY35" s="357"/>
      <c r="DVZ35" s="357"/>
      <c r="DWA35" s="357"/>
      <c r="DWB35" s="357"/>
      <c r="DWC35" s="357"/>
      <c r="DWD35" s="357"/>
      <c r="DWE35" s="357"/>
      <c r="DWF35" s="357"/>
      <c r="DWG35" s="357"/>
      <c r="DWH35" s="357"/>
      <c r="DWI35" s="357"/>
      <c r="DWJ35" s="357"/>
      <c r="DWK35" s="357"/>
      <c r="DWL35" s="357"/>
      <c r="DWM35" s="357"/>
      <c r="DWN35" s="357"/>
      <c r="DWO35" s="357"/>
      <c r="DWP35" s="357"/>
      <c r="DWQ35" s="357"/>
      <c r="DWR35" s="357"/>
      <c r="DWS35" s="357"/>
      <c r="DWT35" s="357"/>
      <c r="DWU35" s="357"/>
      <c r="DWV35" s="357"/>
      <c r="DWW35" s="357"/>
      <c r="DWX35" s="357"/>
      <c r="DWY35" s="357"/>
      <c r="DWZ35" s="357"/>
      <c r="DXA35" s="357"/>
      <c r="DXB35" s="357"/>
      <c r="DXC35" s="357"/>
      <c r="DXD35" s="357"/>
      <c r="DXE35" s="357"/>
      <c r="DXF35" s="357"/>
      <c r="DXG35" s="357"/>
      <c r="DXH35" s="357"/>
      <c r="DXI35" s="357"/>
      <c r="DXJ35" s="357"/>
      <c r="DXK35" s="357"/>
      <c r="DXL35" s="357"/>
      <c r="DXM35" s="357"/>
      <c r="DXN35" s="357"/>
      <c r="DXO35" s="357"/>
      <c r="DXP35" s="357"/>
      <c r="DXQ35" s="357"/>
      <c r="DXR35" s="357"/>
      <c r="DXS35" s="357"/>
      <c r="DXT35" s="357"/>
      <c r="DXU35" s="357"/>
      <c r="DXV35" s="357"/>
      <c r="DXW35" s="357"/>
      <c r="DXX35" s="357"/>
      <c r="DXY35" s="357"/>
      <c r="DXZ35" s="357"/>
      <c r="DYA35" s="357"/>
      <c r="DYB35" s="357"/>
      <c r="DYC35" s="357"/>
      <c r="DYD35" s="357"/>
      <c r="DYE35" s="357"/>
      <c r="DYF35" s="357"/>
      <c r="DYG35" s="357"/>
      <c r="DYH35" s="357"/>
      <c r="DYI35" s="357"/>
      <c r="DYJ35" s="357"/>
      <c r="DYK35" s="357"/>
      <c r="DYL35" s="357"/>
      <c r="DYM35" s="357"/>
      <c r="DYN35" s="357"/>
      <c r="DYO35" s="357"/>
      <c r="DYP35" s="357"/>
      <c r="DYQ35" s="357"/>
      <c r="DYR35" s="357"/>
      <c r="DYS35" s="357"/>
      <c r="DYT35" s="357"/>
      <c r="DYU35" s="357"/>
      <c r="DYV35" s="357"/>
      <c r="DYW35" s="357"/>
      <c r="DYX35" s="357"/>
      <c r="DYY35" s="357"/>
      <c r="DYZ35" s="357"/>
      <c r="DZA35" s="357"/>
      <c r="DZB35" s="357"/>
      <c r="DZC35" s="357"/>
      <c r="DZD35" s="357"/>
      <c r="DZE35" s="357"/>
      <c r="DZF35" s="357"/>
      <c r="DZG35" s="357"/>
      <c r="DZH35" s="357"/>
      <c r="DZI35" s="357"/>
      <c r="DZJ35" s="357"/>
      <c r="DZK35" s="357"/>
      <c r="DZL35" s="357"/>
      <c r="DZM35" s="357"/>
      <c r="DZN35" s="357"/>
      <c r="DZO35" s="357"/>
      <c r="DZP35" s="357"/>
      <c r="DZQ35" s="357"/>
      <c r="DZR35" s="357"/>
      <c r="DZS35" s="357"/>
      <c r="DZT35" s="357"/>
      <c r="DZU35" s="357"/>
      <c r="DZV35" s="357"/>
      <c r="DZW35" s="357"/>
      <c r="DZX35" s="357"/>
      <c r="DZY35" s="357"/>
      <c r="DZZ35" s="357"/>
      <c r="EAA35" s="357"/>
      <c r="EAB35" s="357"/>
      <c r="EAC35" s="357"/>
      <c r="EAD35" s="357"/>
      <c r="EAE35" s="357"/>
      <c r="EAF35" s="357"/>
      <c r="EAG35" s="357"/>
      <c r="EAH35" s="357"/>
      <c r="EAI35" s="357"/>
      <c r="EAJ35" s="357"/>
      <c r="EAK35" s="357"/>
      <c r="EAL35" s="357"/>
      <c r="EAM35" s="357"/>
      <c r="EAN35" s="357"/>
      <c r="EAO35" s="357"/>
      <c r="EAP35" s="357"/>
      <c r="EAQ35" s="357"/>
      <c r="EAR35" s="357"/>
      <c r="EAS35" s="357"/>
      <c r="EAT35" s="357"/>
      <c r="EAU35" s="357"/>
      <c r="EAV35" s="357"/>
      <c r="EAW35" s="357"/>
      <c r="EAX35" s="357"/>
      <c r="EAY35" s="357"/>
      <c r="EAZ35" s="357"/>
      <c r="EBA35" s="357"/>
      <c r="EBB35" s="357"/>
      <c r="EBC35" s="357"/>
      <c r="EBD35" s="357"/>
      <c r="EBE35" s="357"/>
      <c r="EBF35" s="357"/>
      <c r="EBG35" s="357"/>
      <c r="EBH35" s="357"/>
      <c r="EBI35" s="357"/>
      <c r="EBJ35" s="357"/>
      <c r="EBK35" s="357"/>
      <c r="EBL35" s="357"/>
      <c r="EBM35" s="357"/>
      <c r="EBN35" s="357"/>
      <c r="EBO35" s="357"/>
      <c r="EBP35" s="357"/>
      <c r="EBQ35" s="357"/>
      <c r="EBR35" s="357"/>
      <c r="EBS35" s="357"/>
      <c r="EBT35" s="357"/>
      <c r="EBU35" s="357"/>
      <c r="EBV35" s="357"/>
      <c r="EBW35" s="357"/>
      <c r="EBX35" s="357"/>
      <c r="EBY35" s="357"/>
      <c r="EBZ35" s="357"/>
      <c r="ECA35" s="357"/>
      <c r="ECB35" s="357"/>
      <c r="ECC35" s="357"/>
      <c r="ECD35" s="357"/>
      <c r="ECE35" s="357"/>
      <c r="ECF35" s="357"/>
      <c r="ECG35" s="357"/>
      <c r="ECH35" s="357"/>
      <c r="ECI35" s="357"/>
      <c r="ECJ35" s="357"/>
      <c r="ECK35" s="357"/>
      <c r="ECL35" s="357"/>
      <c r="ECM35" s="357"/>
      <c r="ECN35" s="357"/>
      <c r="ECO35" s="357"/>
      <c r="ECP35" s="357"/>
      <c r="ECQ35" s="357"/>
      <c r="ECR35" s="357"/>
      <c r="ECS35" s="357"/>
      <c r="ECT35" s="357"/>
      <c r="ECU35" s="357"/>
      <c r="ECV35" s="357"/>
      <c r="ECW35" s="357"/>
      <c r="ECX35" s="357"/>
      <c r="ECY35" s="357"/>
      <c r="ECZ35" s="357"/>
      <c r="EDA35" s="357"/>
      <c r="EDB35" s="357"/>
      <c r="EDC35" s="357"/>
      <c r="EDD35" s="357"/>
      <c r="EDE35" s="357"/>
      <c r="EDF35" s="357"/>
      <c r="EDG35" s="357"/>
      <c r="EDH35" s="357"/>
      <c r="EDI35" s="357"/>
      <c r="EDJ35" s="357"/>
      <c r="EDK35" s="357"/>
      <c r="EDL35" s="357"/>
      <c r="EDM35" s="357"/>
      <c r="EDN35" s="357"/>
      <c r="EDO35" s="357"/>
      <c r="EDP35" s="357"/>
      <c r="EDQ35" s="357"/>
      <c r="EDR35" s="357"/>
      <c r="EDS35" s="357"/>
      <c r="EDT35" s="357"/>
      <c r="EDU35" s="357"/>
      <c r="EDV35" s="357"/>
      <c r="EDW35" s="357"/>
      <c r="EDX35" s="357"/>
      <c r="EDY35" s="357"/>
      <c r="EDZ35" s="357"/>
      <c r="EEA35" s="357"/>
      <c r="EEB35" s="357"/>
      <c r="EEC35" s="357"/>
      <c r="EED35" s="357"/>
      <c r="EEE35" s="357"/>
      <c r="EEF35" s="357"/>
      <c r="EEG35" s="357"/>
      <c r="EEH35" s="357"/>
      <c r="EEI35" s="357"/>
      <c r="EEJ35" s="357"/>
      <c r="EEK35" s="357"/>
      <c r="EEL35" s="357"/>
      <c r="EEM35" s="357"/>
      <c r="EEN35" s="357"/>
      <c r="EEO35" s="357"/>
      <c r="EEP35" s="357"/>
      <c r="EEQ35" s="357"/>
      <c r="EER35" s="357"/>
      <c r="EES35" s="357"/>
      <c r="EET35" s="357"/>
      <c r="EEU35" s="357"/>
      <c r="EEV35" s="357"/>
      <c r="EEW35" s="357"/>
      <c r="EEX35" s="357"/>
      <c r="EEY35" s="357"/>
      <c r="EEZ35" s="357"/>
      <c r="EFA35" s="357"/>
      <c r="EFB35" s="357"/>
      <c r="EFC35" s="357"/>
      <c r="EFD35" s="357"/>
      <c r="EFE35" s="357"/>
      <c r="EFF35" s="357"/>
      <c r="EFG35" s="357"/>
      <c r="EFH35" s="357"/>
      <c r="EFI35" s="357"/>
      <c r="EFJ35" s="357"/>
      <c r="EFK35" s="357"/>
      <c r="EFL35" s="357"/>
      <c r="EFM35" s="357"/>
      <c r="EFN35" s="357"/>
      <c r="EFO35" s="357"/>
      <c r="EFP35" s="357"/>
      <c r="EFQ35" s="357"/>
      <c r="EFR35" s="357"/>
      <c r="EFS35" s="357"/>
      <c r="EFT35" s="357"/>
      <c r="EFU35" s="357"/>
      <c r="EFV35" s="357"/>
      <c r="EFW35" s="357"/>
      <c r="EFX35" s="357"/>
      <c r="EFY35" s="357"/>
      <c r="EFZ35" s="357"/>
      <c r="EGA35" s="357"/>
      <c r="EGB35" s="357"/>
      <c r="EGC35" s="357"/>
      <c r="EGD35" s="357"/>
      <c r="EGE35" s="357"/>
      <c r="EGF35" s="357"/>
      <c r="EGG35" s="357"/>
      <c r="EGH35" s="357"/>
      <c r="EGI35" s="357"/>
      <c r="EGJ35" s="357"/>
      <c r="EGK35" s="357"/>
      <c r="EGL35" s="357"/>
      <c r="EGM35" s="357"/>
      <c r="EGN35" s="357"/>
      <c r="EGO35" s="357"/>
      <c r="EGP35" s="357"/>
      <c r="EGQ35" s="357"/>
      <c r="EGR35" s="357"/>
      <c r="EGS35" s="357"/>
      <c r="EGT35" s="357"/>
      <c r="EGU35" s="357"/>
      <c r="EGV35" s="357"/>
      <c r="EGW35" s="357"/>
      <c r="EGX35" s="357"/>
      <c r="EGY35" s="357"/>
      <c r="EGZ35" s="357"/>
      <c r="EHA35" s="357"/>
      <c r="EHB35" s="357"/>
      <c r="EHC35" s="357"/>
      <c r="EHD35" s="357"/>
      <c r="EHE35" s="357"/>
      <c r="EHF35" s="357"/>
      <c r="EHG35" s="357"/>
      <c r="EHH35" s="357"/>
      <c r="EHI35" s="357"/>
      <c r="EHJ35" s="357"/>
      <c r="EHK35" s="357"/>
      <c r="EHL35" s="357"/>
      <c r="EHM35" s="357"/>
      <c r="EHN35" s="357"/>
      <c r="EHO35" s="357"/>
      <c r="EHP35" s="357"/>
      <c r="EHQ35" s="357"/>
      <c r="EHR35" s="357"/>
      <c r="EHS35" s="357"/>
      <c r="EHT35" s="357"/>
      <c r="EHU35" s="357"/>
      <c r="EHV35" s="357"/>
      <c r="EHW35" s="357"/>
      <c r="EHX35" s="357"/>
      <c r="EHY35" s="357"/>
      <c r="EHZ35" s="357"/>
      <c r="EIA35" s="357"/>
      <c r="EIB35" s="357"/>
      <c r="EIC35" s="357"/>
      <c r="EID35" s="357"/>
      <c r="EIE35" s="357"/>
      <c r="EIF35" s="357"/>
      <c r="EIG35" s="357"/>
      <c r="EIH35" s="357"/>
      <c r="EII35" s="357"/>
      <c r="EIJ35" s="357"/>
      <c r="EIK35" s="357"/>
      <c r="EIL35" s="357"/>
      <c r="EIM35" s="357"/>
      <c r="EIN35" s="357"/>
      <c r="EIO35" s="357"/>
      <c r="EIP35" s="357"/>
      <c r="EIQ35" s="357"/>
      <c r="EIR35" s="357"/>
      <c r="EIS35" s="357"/>
      <c r="EIT35" s="357"/>
      <c r="EIU35" s="357"/>
      <c r="EIV35" s="357"/>
      <c r="EIW35" s="357"/>
      <c r="EIX35" s="357"/>
      <c r="EIY35" s="357"/>
      <c r="EIZ35" s="357"/>
      <c r="EJA35" s="357"/>
      <c r="EJB35" s="357"/>
      <c r="EJC35" s="357"/>
      <c r="EJD35" s="357"/>
      <c r="EJE35" s="357"/>
      <c r="EJF35" s="357"/>
      <c r="EJG35" s="357"/>
      <c r="EJH35" s="357"/>
      <c r="EJI35" s="357"/>
      <c r="EJJ35" s="357"/>
      <c r="EJK35" s="357"/>
      <c r="EJL35" s="357"/>
      <c r="EJM35" s="357"/>
      <c r="EJN35" s="357"/>
      <c r="EJO35" s="357"/>
      <c r="EJP35" s="357"/>
      <c r="EJQ35" s="357"/>
      <c r="EJR35" s="357"/>
      <c r="EJS35" s="357"/>
      <c r="EJT35" s="357"/>
      <c r="EJU35" s="357"/>
      <c r="EJV35" s="357"/>
      <c r="EJW35" s="357"/>
      <c r="EJX35" s="357"/>
      <c r="EJY35" s="357"/>
      <c r="EJZ35" s="357"/>
      <c r="EKA35" s="357"/>
      <c r="EKB35" s="357"/>
      <c r="EKC35" s="357"/>
      <c r="EKD35" s="357"/>
      <c r="EKE35" s="357"/>
      <c r="EKF35" s="357"/>
      <c r="EKG35" s="357"/>
      <c r="EKH35" s="357"/>
      <c r="EKI35" s="357"/>
      <c r="EKJ35" s="357"/>
      <c r="EKK35" s="357"/>
      <c r="EKL35" s="357"/>
      <c r="EKM35" s="357"/>
      <c r="EKN35" s="357"/>
      <c r="EKO35" s="357"/>
      <c r="EKP35" s="357"/>
      <c r="EKQ35" s="357"/>
      <c r="EKR35" s="357"/>
      <c r="EKS35" s="357"/>
      <c r="EKT35" s="357"/>
      <c r="EKU35" s="357"/>
      <c r="EKV35" s="357"/>
      <c r="EKW35" s="357"/>
      <c r="EKX35" s="357"/>
      <c r="EKY35" s="357"/>
      <c r="EKZ35" s="357"/>
      <c r="ELA35" s="357"/>
      <c r="ELB35" s="357"/>
      <c r="ELC35" s="357"/>
      <c r="ELD35" s="357"/>
      <c r="ELE35" s="357"/>
      <c r="ELF35" s="357"/>
      <c r="ELG35" s="357"/>
      <c r="ELH35" s="357"/>
      <c r="ELI35" s="357"/>
      <c r="ELJ35" s="357"/>
      <c r="ELK35" s="357"/>
      <c r="ELL35" s="357"/>
      <c r="ELM35" s="357"/>
      <c r="ELN35" s="357"/>
      <c r="ELO35" s="357"/>
      <c r="ELP35" s="357"/>
      <c r="ELQ35" s="357"/>
      <c r="ELR35" s="357"/>
      <c r="ELS35" s="357"/>
      <c r="ELT35" s="357"/>
      <c r="ELU35" s="357"/>
      <c r="ELV35" s="357"/>
      <c r="ELW35" s="357"/>
      <c r="ELX35" s="357"/>
      <c r="ELY35" s="357"/>
      <c r="ELZ35" s="357"/>
      <c r="EMA35" s="357"/>
      <c r="EMB35" s="357"/>
      <c r="EMC35" s="357"/>
      <c r="EMD35" s="357"/>
      <c r="EME35" s="357"/>
      <c r="EMF35" s="357"/>
      <c r="EMG35" s="357"/>
      <c r="EMH35" s="357"/>
      <c r="EMI35" s="357"/>
      <c r="EMJ35" s="357"/>
      <c r="EMK35" s="357"/>
      <c r="EML35" s="357"/>
      <c r="EMM35" s="357"/>
      <c r="EMN35" s="357"/>
      <c r="EMO35" s="357"/>
      <c r="EMP35" s="357"/>
      <c r="EMQ35" s="357"/>
      <c r="EMR35" s="357"/>
      <c r="EMS35" s="357"/>
      <c r="EMT35" s="357"/>
      <c r="EMU35" s="357"/>
      <c r="EMV35" s="357"/>
      <c r="EMW35" s="357"/>
      <c r="EMX35" s="357"/>
      <c r="EMY35" s="357"/>
      <c r="EMZ35" s="357"/>
      <c r="ENA35" s="357"/>
      <c r="ENB35" s="357"/>
      <c r="ENC35" s="357"/>
      <c r="END35" s="357"/>
      <c r="ENE35" s="357"/>
      <c r="ENF35" s="357"/>
      <c r="ENG35" s="357"/>
      <c r="ENH35" s="357"/>
      <c r="ENI35" s="357"/>
      <c r="ENJ35" s="357"/>
      <c r="ENK35" s="357"/>
      <c r="ENL35" s="357"/>
      <c r="ENM35" s="357"/>
      <c r="ENN35" s="357"/>
      <c r="ENO35" s="357"/>
      <c r="ENP35" s="357"/>
      <c r="ENQ35" s="357"/>
      <c r="ENR35" s="357"/>
      <c r="ENS35" s="357"/>
      <c r="ENT35" s="357"/>
      <c r="ENU35" s="357"/>
      <c r="ENV35" s="357"/>
      <c r="ENW35" s="357"/>
      <c r="ENX35" s="357"/>
      <c r="ENY35" s="357"/>
      <c r="ENZ35" s="357"/>
      <c r="EOA35" s="357"/>
      <c r="EOB35" s="357"/>
      <c r="EOC35" s="357"/>
      <c r="EOD35" s="357"/>
      <c r="EOE35" s="357"/>
      <c r="EOF35" s="357"/>
      <c r="EOG35" s="357"/>
      <c r="EOH35" s="357"/>
      <c r="EOI35" s="357"/>
      <c r="EOJ35" s="357"/>
      <c r="EOK35" s="357"/>
      <c r="EOL35" s="357"/>
      <c r="EOM35" s="357"/>
      <c r="EON35" s="357"/>
      <c r="EOO35" s="357"/>
      <c r="EOP35" s="357"/>
      <c r="EOQ35" s="357"/>
      <c r="EOR35" s="357"/>
      <c r="EOS35" s="357"/>
      <c r="EOT35" s="357"/>
      <c r="EOU35" s="357"/>
      <c r="EOV35" s="357"/>
      <c r="EOW35" s="357"/>
      <c r="EOX35" s="357"/>
      <c r="EOY35" s="357"/>
      <c r="EOZ35" s="357"/>
      <c r="EPA35" s="357"/>
      <c r="EPB35" s="357"/>
      <c r="EPC35" s="357"/>
      <c r="EPD35" s="357"/>
      <c r="EPE35" s="357"/>
      <c r="EPF35" s="357"/>
      <c r="EPG35" s="357"/>
      <c r="EPH35" s="357"/>
      <c r="EPI35" s="357"/>
      <c r="EPJ35" s="357"/>
      <c r="EPK35" s="357"/>
      <c r="EPL35" s="357"/>
      <c r="EPM35" s="357"/>
      <c r="EPN35" s="357"/>
      <c r="EPO35" s="357"/>
      <c r="EPP35" s="357"/>
      <c r="EPQ35" s="357"/>
      <c r="EPR35" s="357"/>
      <c r="EPS35" s="357"/>
      <c r="EPT35" s="357"/>
      <c r="EPU35" s="357"/>
      <c r="EPV35" s="357"/>
      <c r="EPW35" s="357"/>
      <c r="EPX35" s="357"/>
      <c r="EPY35" s="357"/>
      <c r="EPZ35" s="357"/>
      <c r="EQA35" s="357"/>
      <c r="EQB35" s="357"/>
      <c r="EQC35" s="357"/>
      <c r="EQD35" s="357"/>
      <c r="EQE35" s="357"/>
      <c r="EQF35" s="357"/>
      <c r="EQG35" s="357"/>
      <c r="EQH35" s="357"/>
      <c r="EQI35" s="357"/>
      <c r="EQJ35" s="357"/>
      <c r="EQK35" s="357"/>
      <c r="EQL35" s="357"/>
      <c r="EQM35" s="357"/>
      <c r="EQN35" s="357"/>
      <c r="EQO35" s="357"/>
      <c r="EQP35" s="357"/>
      <c r="EQQ35" s="357"/>
      <c r="EQR35" s="357"/>
      <c r="EQS35" s="357"/>
      <c r="EQT35" s="357"/>
      <c r="EQU35" s="357"/>
      <c r="EQV35" s="357"/>
      <c r="EQW35" s="357"/>
      <c r="EQX35" s="357"/>
      <c r="EQY35" s="357"/>
      <c r="EQZ35" s="357"/>
      <c r="ERA35" s="357"/>
      <c r="ERB35" s="357"/>
      <c r="ERC35" s="357"/>
      <c r="ERD35" s="357"/>
      <c r="ERE35" s="357"/>
      <c r="ERF35" s="357"/>
      <c r="ERG35" s="357"/>
      <c r="ERH35" s="357"/>
      <c r="ERI35" s="357"/>
      <c r="ERJ35" s="357"/>
      <c r="ERK35" s="357"/>
      <c r="ERL35" s="357"/>
      <c r="ERM35" s="357"/>
      <c r="ERN35" s="357"/>
      <c r="ERO35" s="357"/>
      <c r="ERP35" s="357"/>
      <c r="ERQ35" s="357"/>
      <c r="ERR35" s="357"/>
      <c r="ERS35" s="357"/>
      <c r="ERT35" s="357"/>
      <c r="ERU35" s="357"/>
      <c r="ERV35" s="357"/>
      <c r="ERW35" s="357"/>
      <c r="ERX35" s="357"/>
      <c r="ERY35" s="357"/>
      <c r="ERZ35" s="357"/>
      <c r="ESA35" s="357"/>
      <c r="ESB35" s="357"/>
      <c r="ESC35" s="357"/>
      <c r="ESD35" s="357"/>
      <c r="ESE35" s="357"/>
      <c r="ESF35" s="357"/>
      <c r="ESG35" s="357"/>
      <c r="ESH35" s="357"/>
      <c r="ESI35" s="357"/>
      <c r="ESJ35" s="357"/>
      <c r="ESK35" s="357"/>
      <c r="ESL35" s="357"/>
      <c r="ESM35" s="357"/>
      <c r="ESN35" s="357"/>
      <c r="ESO35" s="357"/>
      <c r="ESP35" s="357"/>
      <c r="ESQ35" s="357"/>
      <c r="ESR35" s="357"/>
      <c r="ESS35" s="357"/>
      <c r="EST35" s="357"/>
      <c r="ESU35" s="357"/>
      <c r="ESV35" s="357"/>
      <c r="ESW35" s="357"/>
      <c r="ESX35" s="357"/>
      <c r="ESY35" s="357"/>
      <c r="ESZ35" s="357"/>
      <c r="ETA35" s="357"/>
      <c r="ETB35" s="357"/>
      <c r="ETC35" s="357"/>
      <c r="ETD35" s="357"/>
      <c r="ETE35" s="357"/>
      <c r="ETF35" s="357"/>
      <c r="ETG35" s="357"/>
      <c r="ETH35" s="357"/>
      <c r="ETI35" s="357"/>
      <c r="ETJ35" s="357"/>
      <c r="ETK35" s="357"/>
      <c r="ETL35" s="357"/>
      <c r="ETM35" s="357"/>
      <c r="ETN35" s="357"/>
      <c r="ETO35" s="357"/>
      <c r="ETP35" s="357"/>
      <c r="ETQ35" s="357"/>
      <c r="ETR35" s="357"/>
      <c r="ETS35" s="357"/>
      <c r="ETT35" s="357"/>
      <c r="ETU35" s="357"/>
      <c r="ETV35" s="357"/>
      <c r="ETW35" s="357"/>
      <c r="ETX35" s="357"/>
      <c r="ETY35" s="357"/>
      <c r="ETZ35" s="357"/>
      <c r="EUA35" s="357"/>
      <c r="EUB35" s="357"/>
      <c r="EUC35" s="357"/>
      <c r="EUD35" s="357"/>
      <c r="EUE35" s="357"/>
      <c r="EUF35" s="357"/>
      <c r="EUG35" s="357"/>
      <c r="EUH35" s="357"/>
      <c r="EUI35" s="357"/>
      <c r="EUJ35" s="357"/>
      <c r="EUK35" s="357"/>
      <c r="EUL35" s="357"/>
      <c r="EUM35" s="357"/>
      <c r="EUN35" s="357"/>
      <c r="EUO35" s="357"/>
      <c r="EUP35" s="357"/>
      <c r="EUQ35" s="357"/>
      <c r="EUR35" s="357"/>
      <c r="EUS35" s="357"/>
      <c r="EUT35" s="357"/>
      <c r="EUU35" s="357"/>
      <c r="EUV35" s="357"/>
      <c r="EUW35" s="357"/>
      <c r="EUX35" s="357"/>
      <c r="EUY35" s="357"/>
      <c r="EUZ35" s="357"/>
      <c r="EVA35" s="357"/>
      <c r="EVB35" s="357"/>
      <c r="EVC35" s="357"/>
      <c r="EVD35" s="357"/>
      <c r="EVE35" s="357"/>
      <c r="EVF35" s="357"/>
      <c r="EVG35" s="357"/>
      <c r="EVH35" s="357"/>
      <c r="EVI35" s="357"/>
      <c r="EVJ35" s="357"/>
      <c r="EVK35" s="357"/>
      <c r="EVL35" s="357"/>
      <c r="EVM35" s="357"/>
      <c r="EVN35" s="357"/>
      <c r="EVO35" s="357"/>
      <c r="EVP35" s="357"/>
      <c r="EVQ35" s="357"/>
      <c r="EVR35" s="357"/>
      <c r="EVS35" s="357"/>
      <c r="EVT35" s="357"/>
      <c r="EVU35" s="357"/>
      <c r="EVV35" s="357"/>
      <c r="EVW35" s="357"/>
      <c r="EVX35" s="357"/>
      <c r="EVY35" s="357"/>
      <c r="EVZ35" s="357"/>
      <c r="EWA35" s="357"/>
      <c r="EWB35" s="357"/>
      <c r="EWC35" s="357"/>
      <c r="EWD35" s="357"/>
      <c r="EWE35" s="357"/>
      <c r="EWF35" s="357"/>
      <c r="EWG35" s="357"/>
      <c r="EWH35" s="357"/>
      <c r="EWI35" s="357"/>
      <c r="EWJ35" s="357"/>
      <c r="EWK35" s="357"/>
      <c r="EWL35" s="357"/>
      <c r="EWM35" s="357"/>
      <c r="EWN35" s="357"/>
      <c r="EWO35" s="357"/>
      <c r="EWP35" s="357"/>
      <c r="EWQ35" s="357"/>
      <c r="EWR35" s="357"/>
      <c r="EWS35" s="357"/>
      <c r="EWT35" s="357"/>
      <c r="EWU35" s="357"/>
      <c r="EWV35" s="357"/>
      <c r="EWW35" s="357"/>
      <c r="EWX35" s="357"/>
      <c r="EWY35" s="357"/>
      <c r="EWZ35" s="357"/>
      <c r="EXA35" s="357"/>
      <c r="EXB35" s="357"/>
      <c r="EXC35" s="357"/>
      <c r="EXD35" s="357"/>
      <c r="EXE35" s="357"/>
      <c r="EXF35" s="357"/>
      <c r="EXG35" s="357"/>
      <c r="EXH35" s="357"/>
      <c r="EXI35" s="357"/>
      <c r="EXJ35" s="357"/>
      <c r="EXK35" s="357"/>
      <c r="EXL35" s="357"/>
      <c r="EXM35" s="357"/>
      <c r="EXN35" s="357"/>
      <c r="EXO35" s="357"/>
      <c r="EXP35" s="357"/>
      <c r="EXQ35" s="357"/>
      <c r="EXR35" s="357"/>
      <c r="EXS35" s="357"/>
      <c r="EXT35" s="357"/>
      <c r="EXU35" s="357"/>
      <c r="EXV35" s="357"/>
      <c r="EXW35" s="357"/>
      <c r="EXX35" s="357"/>
      <c r="EXY35" s="357"/>
      <c r="EXZ35" s="357"/>
      <c r="EYA35" s="357"/>
      <c r="EYB35" s="357"/>
      <c r="EYC35" s="357"/>
      <c r="EYD35" s="357"/>
      <c r="EYE35" s="357"/>
      <c r="EYF35" s="357"/>
      <c r="EYG35" s="357"/>
      <c r="EYH35" s="357"/>
      <c r="EYI35" s="357"/>
      <c r="EYJ35" s="357"/>
      <c r="EYK35" s="357"/>
      <c r="EYL35" s="357"/>
      <c r="EYM35" s="357"/>
      <c r="EYN35" s="357"/>
      <c r="EYO35" s="357"/>
      <c r="EYP35" s="357"/>
      <c r="EYQ35" s="357"/>
      <c r="EYR35" s="357"/>
      <c r="EYS35" s="357"/>
      <c r="EYT35" s="357"/>
      <c r="EYU35" s="357"/>
      <c r="EYV35" s="357"/>
      <c r="EYW35" s="357"/>
      <c r="EYX35" s="357"/>
      <c r="EYY35" s="357"/>
      <c r="EYZ35" s="357"/>
      <c r="EZA35" s="357"/>
      <c r="EZB35" s="357"/>
      <c r="EZC35" s="357"/>
      <c r="EZD35" s="357"/>
      <c r="EZE35" s="357"/>
      <c r="EZF35" s="357"/>
      <c r="EZG35" s="357"/>
      <c r="EZH35" s="357"/>
      <c r="EZI35" s="357"/>
      <c r="EZJ35" s="357"/>
      <c r="EZK35" s="357"/>
      <c r="EZL35" s="357"/>
      <c r="EZM35" s="357"/>
      <c r="EZN35" s="357"/>
      <c r="EZO35" s="357"/>
      <c r="EZP35" s="357"/>
      <c r="EZQ35" s="357"/>
      <c r="EZR35" s="357"/>
      <c r="EZS35" s="357"/>
      <c r="EZT35" s="357"/>
      <c r="EZU35" s="357"/>
      <c r="EZV35" s="357"/>
      <c r="EZW35" s="357"/>
      <c r="EZX35" s="357"/>
      <c r="EZY35" s="357"/>
      <c r="EZZ35" s="357"/>
      <c r="FAA35" s="357"/>
      <c r="FAB35" s="357"/>
      <c r="FAC35" s="357"/>
      <c r="FAD35" s="357"/>
      <c r="FAE35" s="357"/>
      <c r="FAF35" s="357"/>
      <c r="FAG35" s="357"/>
      <c r="FAH35" s="357"/>
      <c r="FAI35" s="357"/>
      <c r="FAJ35" s="357"/>
      <c r="FAK35" s="357"/>
      <c r="FAL35" s="357"/>
      <c r="FAM35" s="357"/>
      <c r="FAN35" s="357"/>
      <c r="FAO35" s="357"/>
      <c r="FAP35" s="357"/>
      <c r="FAQ35" s="357"/>
      <c r="FAR35" s="357"/>
      <c r="FAS35" s="357"/>
      <c r="FAT35" s="357"/>
      <c r="FAU35" s="357"/>
      <c r="FAV35" s="357"/>
      <c r="FAW35" s="357"/>
      <c r="FAX35" s="357"/>
      <c r="FAY35" s="357"/>
      <c r="FAZ35" s="357"/>
      <c r="FBA35" s="357"/>
      <c r="FBB35" s="357"/>
      <c r="FBC35" s="357"/>
      <c r="FBD35" s="357"/>
      <c r="FBE35" s="357"/>
      <c r="FBF35" s="357"/>
      <c r="FBG35" s="357"/>
      <c r="FBH35" s="357"/>
      <c r="FBI35" s="357"/>
      <c r="FBJ35" s="357"/>
      <c r="FBK35" s="357"/>
      <c r="FBL35" s="357"/>
      <c r="FBM35" s="357"/>
      <c r="FBN35" s="357"/>
      <c r="FBO35" s="357"/>
      <c r="FBP35" s="357"/>
      <c r="FBQ35" s="357"/>
      <c r="FBR35" s="357"/>
      <c r="FBS35" s="357"/>
      <c r="FBT35" s="357"/>
      <c r="FBU35" s="357"/>
      <c r="FBV35" s="357"/>
      <c r="FBW35" s="357"/>
      <c r="FBX35" s="357"/>
      <c r="FBY35" s="357"/>
      <c r="FBZ35" s="357"/>
      <c r="FCA35" s="357"/>
      <c r="FCB35" s="357"/>
      <c r="FCC35" s="357"/>
      <c r="FCD35" s="357"/>
      <c r="FCE35" s="357"/>
      <c r="FCF35" s="357"/>
      <c r="FCG35" s="357"/>
      <c r="FCH35" s="357"/>
      <c r="FCI35" s="357"/>
      <c r="FCJ35" s="357"/>
      <c r="FCK35" s="357"/>
      <c r="FCL35" s="357"/>
      <c r="FCM35" s="357"/>
      <c r="FCN35" s="357"/>
      <c r="FCO35" s="357"/>
      <c r="FCP35" s="357"/>
      <c r="FCQ35" s="357"/>
      <c r="FCR35" s="357"/>
      <c r="FCS35" s="357"/>
      <c r="FCT35" s="357"/>
      <c r="FCU35" s="357"/>
      <c r="FCV35" s="357"/>
      <c r="FCW35" s="357"/>
      <c r="FCX35" s="357"/>
      <c r="FCY35" s="357"/>
      <c r="FCZ35" s="357"/>
      <c r="FDA35" s="357"/>
      <c r="FDB35" s="357"/>
      <c r="FDC35" s="357"/>
      <c r="FDD35" s="357"/>
      <c r="FDE35" s="357"/>
      <c r="FDF35" s="357"/>
      <c r="FDG35" s="357"/>
      <c r="FDH35" s="357"/>
      <c r="FDI35" s="357"/>
      <c r="FDJ35" s="357"/>
      <c r="FDK35" s="357"/>
      <c r="FDL35" s="357"/>
      <c r="FDM35" s="357"/>
      <c r="FDN35" s="357"/>
      <c r="FDO35" s="357"/>
      <c r="FDP35" s="357"/>
      <c r="FDQ35" s="357"/>
      <c r="FDR35" s="357"/>
      <c r="FDS35" s="357"/>
      <c r="FDT35" s="357"/>
      <c r="FDU35" s="357"/>
      <c r="FDV35" s="357"/>
      <c r="FDW35" s="357"/>
      <c r="FDX35" s="357"/>
      <c r="FDY35" s="357"/>
      <c r="FDZ35" s="357"/>
      <c r="FEA35" s="357"/>
      <c r="FEB35" s="357"/>
      <c r="FEC35" s="357"/>
      <c r="FED35" s="357"/>
      <c r="FEE35" s="357"/>
      <c r="FEF35" s="357"/>
      <c r="FEG35" s="357"/>
      <c r="FEH35" s="357"/>
      <c r="FEI35" s="357"/>
      <c r="FEJ35" s="357"/>
      <c r="FEK35" s="357"/>
      <c r="FEL35" s="357"/>
      <c r="FEM35" s="357"/>
      <c r="FEN35" s="357"/>
      <c r="FEO35" s="357"/>
      <c r="FEP35" s="357"/>
      <c r="FEQ35" s="357"/>
      <c r="FER35" s="357"/>
      <c r="FES35" s="357"/>
      <c r="FET35" s="357"/>
      <c r="FEU35" s="357"/>
      <c r="FEV35" s="357"/>
      <c r="FEW35" s="357"/>
      <c r="FEX35" s="357"/>
      <c r="FEY35" s="357"/>
      <c r="FEZ35" s="357"/>
      <c r="FFA35" s="357"/>
      <c r="FFB35" s="357"/>
      <c r="FFC35" s="357"/>
      <c r="FFD35" s="357"/>
      <c r="FFE35" s="357"/>
      <c r="FFF35" s="357"/>
      <c r="FFG35" s="357"/>
      <c r="FFH35" s="357"/>
      <c r="FFI35" s="357"/>
      <c r="FFJ35" s="357"/>
      <c r="FFK35" s="357"/>
      <c r="FFL35" s="357"/>
      <c r="FFM35" s="357"/>
      <c r="FFN35" s="357"/>
      <c r="FFO35" s="357"/>
      <c r="FFP35" s="357"/>
      <c r="FFQ35" s="357"/>
      <c r="FFR35" s="357"/>
      <c r="FFS35" s="357"/>
      <c r="FFT35" s="357"/>
      <c r="FFU35" s="357"/>
      <c r="FFV35" s="357"/>
      <c r="FFW35" s="357"/>
      <c r="FFX35" s="357"/>
      <c r="FFY35" s="357"/>
      <c r="FFZ35" s="357"/>
      <c r="FGA35" s="357"/>
      <c r="FGB35" s="357"/>
      <c r="FGC35" s="357"/>
      <c r="FGD35" s="357"/>
      <c r="FGE35" s="357"/>
      <c r="FGF35" s="357"/>
      <c r="FGG35" s="357"/>
      <c r="FGH35" s="357"/>
      <c r="FGI35" s="357"/>
      <c r="FGJ35" s="357"/>
      <c r="FGK35" s="357"/>
      <c r="FGL35" s="357"/>
      <c r="FGM35" s="357"/>
      <c r="FGN35" s="357"/>
      <c r="FGO35" s="357"/>
      <c r="FGP35" s="357"/>
      <c r="FGQ35" s="357"/>
      <c r="FGR35" s="357"/>
      <c r="FGS35" s="357"/>
      <c r="FGT35" s="357"/>
      <c r="FGU35" s="357"/>
      <c r="FGV35" s="357"/>
      <c r="FGW35" s="357"/>
      <c r="FGX35" s="357"/>
      <c r="FGY35" s="357"/>
      <c r="FGZ35" s="357"/>
      <c r="FHA35" s="357"/>
      <c r="FHB35" s="357"/>
      <c r="FHC35" s="357"/>
      <c r="FHD35" s="357"/>
      <c r="FHE35" s="357"/>
      <c r="FHF35" s="357"/>
      <c r="FHG35" s="357"/>
      <c r="FHH35" s="357"/>
      <c r="FHI35" s="357"/>
      <c r="FHJ35" s="357"/>
      <c r="FHK35" s="357"/>
      <c r="FHL35" s="357"/>
      <c r="FHM35" s="357"/>
      <c r="FHN35" s="357"/>
      <c r="FHO35" s="357"/>
      <c r="FHP35" s="357"/>
      <c r="FHQ35" s="357"/>
      <c r="FHR35" s="357"/>
      <c r="FHS35" s="357"/>
      <c r="FHT35" s="357"/>
      <c r="FHU35" s="357"/>
      <c r="FHV35" s="357"/>
      <c r="FHW35" s="357"/>
      <c r="FHX35" s="357"/>
      <c r="FHY35" s="357"/>
      <c r="FHZ35" s="357"/>
      <c r="FIA35" s="357"/>
      <c r="FIB35" s="357"/>
      <c r="FIC35" s="357"/>
      <c r="FID35" s="357"/>
      <c r="FIE35" s="357"/>
      <c r="FIF35" s="357"/>
      <c r="FIG35" s="357"/>
      <c r="FIH35" s="357"/>
      <c r="FII35" s="357"/>
      <c r="FIJ35" s="357"/>
      <c r="FIK35" s="357"/>
      <c r="FIL35" s="357"/>
      <c r="FIM35" s="357"/>
      <c r="FIN35" s="357"/>
      <c r="FIO35" s="357"/>
      <c r="FIP35" s="357"/>
      <c r="FIQ35" s="357"/>
      <c r="FIR35" s="357"/>
      <c r="FIS35" s="357"/>
      <c r="FIT35" s="357"/>
      <c r="FIU35" s="357"/>
      <c r="FIV35" s="357"/>
      <c r="FIW35" s="357"/>
      <c r="FIX35" s="357"/>
      <c r="FIY35" s="357"/>
      <c r="FIZ35" s="357"/>
      <c r="FJA35" s="357"/>
      <c r="FJB35" s="357"/>
      <c r="FJC35" s="357"/>
      <c r="FJD35" s="357"/>
      <c r="FJE35" s="357"/>
      <c r="FJF35" s="357"/>
      <c r="FJG35" s="357"/>
      <c r="FJH35" s="357"/>
      <c r="FJI35" s="357"/>
      <c r="FJJ35" s="357"/>
      <c r="FJK35" s="357"/>
      <c r="FJL35" s="357"/>
      <c r="FJM35" s="357"/>
      <c r="FJN35" s="357"/>
      <c r="FJO35" s="357"/>
      <c r="FJP35" s="357"/>
      <c r="FJQ35" s="357"/>
      <c r="FJR35" s="357"/>
      <c r="FJS35" s="357"/>
      <c r="FJT35" s="357"/>
      <c r="FJU35" s="357"/>
      <c r="FJV35" s="357"/>
      <c r="FJW35" s="357"/>
      <c r="FJX35" s="357"/>
      <c r="FJY35" s="357"/>
      <c r="FJZ35" s="357"/>
      <c r="FKA35" s="357"/>
      <c r="FKB35" s="357"/>
      <c r="FKC35" s="357"/>
      <c r="FKD35" s="357"/>
      <c r="FKE35" s="357"/>
      <c r="FKF35" s="357"/>
      <c r="FKG35" s="357"/>
      <c r="FKH35" s="357"/>
      <c r="FKI35" s="357"/>
      <c r="FKJ35" s="357"/>
      <c r="FKK35" s="357"/>
      <c r="FKL35" s="357"/>
      <c r="FKM35" s="357"/>
      <c r="FKN35" s="357"/>
      <c r="FKO35" s="357"/>
      <c r="FKP35" s="357"/>
      <c r="FKQ35" s="357"/>
      <c r="FKR35" s="357"/>
      <c r="FKS35" s="357"/>
      <c r="FKT35" s="357"/>
      <c r="FKU35" s="357"/>
      <c r="FKV35" s="357"/>
      <c r="FKW35" s="357"/>
      <c r="FKX35" s="357"/>
      <c r="FKY35" s="357"/>
      <c r="FKZ35" s="357"/>
      <c r="FLA35" s="357"/>
      <c r="FLB35" s="357"/>
      <c r="FLC35" s="357"/>
      <c r="FLD35" s="357"/>
      <c r="FLE35" s="357"/>
      <c r="FLF35" s="357"/>
      <c r="FLG35" s="357"/>
      <c r="FLH35" s="357"/>
      <c r="FLI35" s="357"/>
      <c r="FLJ35" s="357"/>
      <c r="FLK35" s="357"/>
      <c r="FLL35" s="357"/>
      <c r="FLM35" s="357"/>
      <c r="FLN35" s="357"/>
      <c r="FLO35" s="357"/>
      <c r="FLP35" s="357"/>
      <c r="FLQ35" s="357"/>
      <c r="FLR35" s="357"/>
      <c r="FLS35" s="357"/>
      <c r="FLT35" s="357"/>
      <c r="FLU35" s="357"/>
      <c r="FLV35" s="357"/>
      <c r="FLW35" s="357"/>
      <c r="FLX35" s="357"/>
      <c r="FLY35" s="357"/>
      <c r="FLZ35" s="357"/>
      <c r="FMA35" s="357"/>
      <c r="FMB35" s="357"/>
      <c r="FMC35" s="357"/>
      <c r="FMD35" s="357"/>
      <c r="FME35" s="357"/>
      <c r="FMF35" s="357"/>
      <c r="FMG35" s="357"/>
      <c r="FMH35" s="357"/>
      <c r="FMI35" s="357"/>
      <c r="FMJ35" s="357"/>
      <c r="FMK35" s="357"/>
      <c r="FML35" s="357"/>
      <c r="FMM35" s="357"/>
      <c r="FMN35" s="357"/>
      <c r="FMO35" s="357"/>
      <c r="FMP35" s="357"/>
      <c r="FMQ35" s="357"/>
      <c r="FMR35" s="357"/>
      <c r="FMS35" s="357"/>
      <c r="FMT35" s="357"/>
      <c r="FMU35" s="357"/>
      <c r="FMV35" s="357"/>
      <c r="FMW35" s="357"/>
      <c r="FMX35" s="357"/>
      <c r="FMY35" s="357"/>
      <c r="FMZ35" s="357"/>
      <c r="FNA35" s="357"/>
      <c r="FNB35" s="357"/>
      <c r="FNC35" s="357"/>
      <c r="FND35" s="357"/>
      <c r="FNE35" s="357"/>
      <c r="FNF35" s="357"/>
      <c r="FNG35" s="357"/>
      <c r="FNH35" s="357"/>
      <c r="FNI35" s="357"/>
      <c r="FNJ35" s="357"/>
      <c r="FNK35" s="357"/>
      <c r="FNL35" s="357"/>
      <c r="FNM35" s="357"/>
      <c r="FNN35" s="357"/>
      <c r="FNO35" s="357"/>
      <c r="FNP35" s="357"/>
      <c r="FNQ35" s="357"/>
      <c r="FNR35" s="357"/>
      <c r="FNS35" s="357"/>
      <c r="FNT35" s="357"/>
      <c r="FNU35" s="357"/>
      <c r="FNV35" s="357"/>
      <c r="FNW35" s="357"/>
      <c r="FNX35" s="357"/>
      <c r="FNY35" s="357"/>
      <c r="FNZ35" s="357"/>
      <c r="FOA35" s="357"/>
      <c r="FOB35" s="357"/>
      <c r="FOC35" s="357"/>
      <c r="FOD35" s="357"/>
      <c r="FOE35" s="357"/>
      <c r="FOF35" s="357"/>
      <c r="FOG35" s="357"/>
      <c r="FOH35" s="357"/>
      <c r="FOI35" s="357"/>
      <c r="FOJ35" s="357"/>
      <c r="FOK35" s="357"/>
      <c r="FOL35" s="357"/>
      <c r="FOM35" s="357"/>
      <c r="FON35" s="357"/>
      <c r="FOO35" s="357"/>
      <c r="FOP35" s="357"/>
      <c r="FOQ35" s="357"/>
      <c r="FOR35" s="357"/>
      <c r="FOS35" s="357"/>
      <c r="FOT35" s="357"/>
      <c r="FOU35" s="357"/>
      <c r="FOV35" s="357"/>
      <c r="FOW35" s="357"/>
      <c r="FOX35" s="357"/>
      <c r="FOY35" s="357"/>
      <c r="FOZ35" s="357"/>
      <c r="FPA35" s="357"/>
      <c r="FPB35" s="357"/>
      <c r="FPC35" s="357"/>
      <c r="FPD35" s="357"/>
      <c r="FPE35" s="357"/>
      <c r="FPF35" s="357"/>
      <c r="FPG35" s="357"/>
      <c r="FPH35" s="357"/>
      <c r="FPI35" s="357"/>
      <c r="FPJ35" s="357"/>
      <c r="FPK35" s="357"/>
      <c r="FPL35" s="357"/>
      <c r="FPM35" s="357"/>
      <c r="FPN35" s="357"/>
      <c r="FPO35" s="357"/>
      <c r="FPP35" s="357"/>
      <c r="FPQ35" s="357"/>
      <c r="FPR35" s="357"/>
      <c r="FPS35" s="357"/>
      <c r="FPT35" s="357"/>
      <c r="FPU35" s="357"/>
      <c r="FPV35" s="357"/>
      <c r="FPW35" s="357"/>
      <c r="FPX35" s="357"/>
      <c r="FPY35" s="357"/>
      <c r="FPZ35" s="357"/>
      <c r="FQA35" s="357"/>
      <c r="FQB35" s="357"/>
      <c r="FQC35" s="357"/>
      <c r="FQD35" s="357"/>
      <c r="FQE35" s="357"/>
      <c r="FQF35" s="357"/>
      <c r="FQG35" s="357"/>
      <c r="FQH35" s="357"/>
      <c r="FQI35" s="357"/>
      <c r="FQJ35" s="357"/>
      <c r="FQK35" s="357"/>
      <c r="FQL35" s="357"/>
      <c r="FQM35" s="357"/>
      <c r="FQN35" s="357"/>
      <c r="FQO35" s="357"/>
      <c r="FQP35" s="357"/>
      <c r="FQQ35" s="357"/>
      <c r="FQR35" s="357"/>
      <c r="FQS35" s="357"/>
      <c r="FQT35" s="357"/>
      <c r="FQU35" s="357"/>
      <c r="FQV35" s="357"/>
      <c r="FQW35" s="357"/>
      <c r="FQX35" s="357"/>
      <c r="FQY35" s="357"/>
      <c r="FQZ35" s="357"/>
      <c r="FRA35" s="357"/>
      <c r="FRB35" s="357"/>
      <c r="FRC35" s="357"/>
      <c r="FRD35" s="357"/>
      <c r="FRE35" s="357"/>
      <c r="FRF35" s="357"/>
      <c r="FRG35" s="357"/>
      <c r="FRH35" s="357"/>
      <c r="FRI35" s="357"/>
      <c r="FRJ35" s="357"/>
      <c r="FRK35" s="357"/>
      <c r="FRL35" s="357"/>
      <c r="FRM35" s="357"/>
      <c r="FRN35" s="357"/>
      <c r="FRO35" s="357"/>
      <c r="FRP35" s="357"/>
      <c r="FRQ35" s="357"/>
      <c r="FRR35" s="357"/>
      <c r="FRS35" s="357"/>
      <c r="FRT35" s="357"/>
      <c r="FRU35" s="357"/>
      <c r="FRV35" s="357"/>
      <c r="FRW35" s="357"/>
      <c r="FRX35" s="357"/>
      <c r="FRY35" s="357"/>
      <c r="FRZ35" s="357"/>
      <c r="FSA35" s="357"/>
      <c r="FSB35" s="357"/>
      <c r="FSC35" s="357"/>
      <c r="FSD35" s="357"/>
      <c r="FSE35" s="357"/>
      <c r="FSF35" s="357"/>
      <c r="FSG35" s="357"/>
      <c r="FSH35" s="357"/>
      <c r="FSI35" s="357"/>
      <c r="FSJ35" s="357"/>
      <c r="FSK35" s="357"/>
      <c r="FSL35" s="357"/>
      <c r="FSM35" s="357"/>
      <c r="FSN35" s="357"/>
      <c r="FSO35" s="357"/>
      <c r="FSP35" s="357"/>
      <c r="FSQ35" s="357"/>
      <c r="FSR35" s="357"/>
      <c r="FSS35" s="357"/>
      <c r="FST35" s="357"/>
      <c r="FSU35" s="357"/>
      <c r="FSV35" s="357"/>
      <c r="FSW35" s="357"/>
      <c r="FSX35" s="357"/>
      <c r="FSY35" s="357"/>
      <c r="FSZ35" s="357"/>
      <c r="FTA35" s="357"/>
      <c r="FTB35" s="357"/>
      <c r="FTC35" s="357"/>
      <c r="FTD35" s="357"/>
      <c r="FTE35" s="357"/>
      <c r="FTF35" s="357"/>
      <c r="FTG35" s="357"/>
      <c r="FTH35" s="357"/>
      <c r="FTI35" s="357"/>
      <c r="FTJ35" s="357"/>
      <c r="FTK35" s="357"/>
      <c r="FTL35" s="357"/>
      <c r="FTM35" s="357"/>
      <c r="FTN35" s="357"/>
      <c r="FTO35" s="357"/>
      <c r="FTP35" s="357"/>
      <c r="FTQ35" s="357"/>
      <c r="FTR35" s="357"/>
      <c r="FTS35" s="357"/>
      <c r="FTT35" s="357"/>
      <c r="FTU35" s="357"/>
      <c r="FTV35" s="357"/>
      <c r="FTW35" s="357"/>
      <c r="FTX35" s="357"/>
      <c r="FTY35" s="357"/>
      <c r="FTZ35" s="357"/>
      <c r="FUA35" s="357"/>
      <c r="FUB35" s="357"/>
      <c r="FUC35" s="357"/>
      <c r="FUD35" s="357"/>
      <c r="FUE35" s="357"/>
      <c r="FUF35" s="357"/>
      <c r="FUG35" s="357"/>
      <c r="FUH35" s="357"/>
      <c r="FUI35" s="357"/>
      <c r="FUJ35" s="357"/>
      <c r="FUK35" s="357"/>
      <c r="FUL35" s="357"/>
      <c r="FUM35" s="357"/>
      <c r="FUN35" s="357"/>
      <c r="FUO35" s="357"/>
      <c r="FUP35" s="357"/>
      <c r="FUQ35" s="357"/>
      <c r="FUR35" s="357"/>
      <c r="FUS35" s="357"/>
      <c r="FUT35" s="357"/>
      <c r="FUU35" s="357"/>
      <c r="FUV35" s="357"/>
      <c r="FUW35" s="357"/>
      <c r="FUX35" s="357"/>
      <c r="FUY35" s="357"/>
      <c r="FUZ35" s="357"/>
      <c r="FVA35" s="357"/>
      <c r="FVB35" s="357"/>
      <c r="FVC35" s="357"/>
      <c r="FVD35" s="357"/>
      <c r="FVE35" s="357"/>
      <c r="FVF35" s="357"/>
      <c r="FVG35" s="357"/>
      <c r="FVH35" s="357"/>
      <c r="FVI35" s="357"/>
      <c r="FVJ35" s="357"/>
      <c r="FVK35" s="357"/>
      <c r="FVL35" s="357"/>
      <c r="FVM35" s="357"/>
      <c r="FVN35" s="357"/>
      <c r="FVO35" s="357"/>
      <c r="FVP35" s="357"/>
      <c r="FVQ35" s="357"/>
      <c r="FVR35" s="357"/>
      <c r="FVS35" s="357"/>
      <c r="FVT35" s="357"/>
      <c r="FVU35" s="357"/>
      <c r="FVV35" s="357"/>
      <c r="FVW35" s="357"/>
      <c r="FVX35" s="357"/>
      <c r="FVY35" s="357"/>
      <c r="FVZ35" s="357"/>
      <c r="FWA35" s="357"/>
      <c r="FWB35" s="357"/>
      <c r="FWC35" s="357"/>
      <c r="FWD35" s="357"/>
      <c r="FWE35" s="357"/>
      <c r="FWF35" s="357"/>
      <c r="FWG35" s="357"/>
      <c r="FWH35" s="357"/>
      <c r="FWI35" s="357"/>
      <c r="FWJ35" s="357"/>
      <c r="FWK35" s="357"/>
      <c r="FWL35" s="357"/>
      <c r="FWM35" s="357"/>
      <c r="FWN35" s="357"/>
      <c r="FWO35" s="357"/>
      <c r="FWP35" s="357"/>
      <c r="FWQ35" s="357"/>
      <c r="FWR35" s="357"/>
      <c r="FWS35" s="357"/>
      <c r="FWT35" s="357"/>
      <c r="FWU35" s="357"/>
      <c r="FWV35" s="357"/>
      <c r="FWW35" s="357"/>
      <c r="FWX35" s="357"/>
      <c r="FWY35" s="357"/>
      <c r="FWZ35" s="357"/>
      <c r="FXA35" s="357"/>
      <c r="FXB35" s="357"/>
      <c r="FXC35" s="357"/>
      <c r="FXD35" s="357"/>
      <c r="FXE35" s="357"/>
      <c r="FXF35" s="357"/>
      <c r="FXG35" s="357"/>
      <c r="FXH35" s="357"/>
      <c r="FXI35" s="357"/>
      <c r="FXJ35" s="357"/>
      <c r="FXK35" s="357"/>
      <c r="FXL35" s="357"/>
      <c r="FXM35" s="357"/>
      <c r="FXN35" s="357"/>
      <c r="FXO35" s="357"/>
      <c r="FXP35" s="357"/>
      <c r="FXQ35" s="357"/>
      <c r="FXR35" s="357"/>
      <c r="FXS35" s="357"/>
      <c r="FXT35" s="357"/>
      <c r="FXU35" s="357"/>
      <c r="FXV35" s="357"/>
      <c r="FXW35" s="357"/>
      <c r="FXX35" s="357"/>
      <c r="FXY35" s="357"/>
      <c r="FXZ35" s="357"/>
      <c r="FYA35" s="357"/>
      <c r="FYB35" s="357"/>
      <c r="FYC35" s="357"/>
      <c r="FYD35" s="357"/>
      <c r="FYE35" s="357"/>
      <c r="FYF35" s="357"/>
      <c r="FYG35" s="357"/>
      <c r="FYH35" s="357"/>
      <c r="FYI35" s="357"/>
      <c r="FYJ35" s="357"/>
      <c r="FYK35" s="357"/>
      <c r="FYL35" s="357"/>
      <c r="FYM35" s="357"/>
      <c r="FYN35" s="357"/>
      <c r="FYO35" s="357"/>
      <c r="FYP35" s="357"/>
      <c r="FYQ35" s="357"/>
      <c r="FYR35" s="357"/>
      <c r="FYS35" s="357"/>
      <c r="FYT35" s="357"/>
      <c r="FYU35" s="357"/>
      <c r="FYV35" s="357"/>
      <c r="FYW35" s="357"/>
      <c r="FYX35" s="357"/>
      <c r="FYY35" s="357"/>
      <c r="FYZ35" s="357"/>
      <c r="FZA35" s="357"/>
      <c r="FZB35" s="357"/>
      <c r="FZC35" s="357"/>
      <c r="FZD35" s="357"/>
      <c r="FZE35" s="357"/>
      <c r="FZF35" s="357"/>
      <c r="FZG35" s="357"/>
      <c r="FZH35" s="357"/>
      <c r="FZI35" s="357"/>
      <c r="FZJ35" s="357"/>
      <c r="FZK35" s="357"/>
      <c r="FZL35" s="357"/>
      <c r="FZM35" s="357"/>
      <c r="FZN35" s="357"/>
      <c r="FZO35" s="357"/>
      <c r="FZP35" s="357"/>
      <c r="FZQ35" s="357"/>
      <c r="FZR35" s="357"/>
      <c r="FZS35" s="357"/>
      <c r="FZT35" s="357"/>
      <c r="FZU35" s="357"/>
      <c r="FZV35" s="357"/>
      <c r="FZW35" s="357"/>
      <c r="FZX35" s="357"/>
      <c r="FZY35" s="357"/>
      <c r="FZZ35" s="357"/>
      <c r="GAA35" s="357"/>
      <c r="GAB35" s="357"/>
      <c r="GAC35" s="357"/>
      <c r="GAD35" s="357"/>
      <c r="GAE35" s="357"/>
      <c r="GAF35" s="357"/>
      <c r="GAG35" s="357"/>
      <c r="GAH35" s="357"/>
      <c r="GAI35" s="357"/>
      <c r="GAJ35" s="357"/>
      <c r="GAK35" s="357"/>
      <c r="GAL35" s="357"/>
      <c r="GAM35" s="357"/>
      <c r="GAN35" s="357"/>
      <c r="GAO35" s="357"/>
      <c r="GAP35" s="357"/>
      <c r="GAQ35" s="357"/>
      <c r="GAR35" s="357"/>
      <c r="GAS35" s="357"/>
      <c r="GAT35" s="357"/>
      <c r="GAU35" s="357"/>
      <c r="GAV35" s="357"/>
      <c r="GAW35" s="357"/>
      <c r="GAX35" s="357"/>
      <c r="GAY35" s="357"/>
      <c r="GAZ35" s="357"/>
      <c r="GBA35" s="357"/>
      <c r="GBB35" s="357"/>
      <c r="GBC35" s="357"/>
      <c r="GBD35" s="357"/>
      <c r="GBE35" s="357"/>
      <c r="GBF35" s="357"/>
      <c r="GBG35" s="357"/>
      <c r="GBH35" s="357"/>
      <c r="GBI35" s="357"/>
      <c r="GBJ35" s="357"/>
      <c r="GBK35" s="357"/>
      <c r="GBL35" s="357"/>
      <c r="GBM35" s="357"/>
      <c r="GBN35" s="357"/>
      <c r="GBO35" s="357"/>
      <c r="GBP35" s="357"/>
      <c r="GBQ35" s="357"/>
      <c r="GBR35" s="357"/>
      <c r="GBS35" s="357"/>
      <c r="GBT35" s="357"/>
      <c r="GBU35" s="357"/>
      <c r="GBV35" s="357"/>
      <c r="GBW35" s="357"/>
      <c r="GBX35" s="357"/>
      <c r="GBY35" s="357"/>
      <c r="GBZ35" s="357"/>
      <c r="GCA35" s="357"/>
      <c r="GCB35" s="357"/>
      <c r="GCC35" s="357"/>
      <c r="GCD35" s="357"/>
      <c r="GCE35" s="357"/>
      <c r="GCF35" s="357"/>
      <c r="GCG35" s="357"/>
      <c r="GCH35" s="357"/>
      <c r="GCI35" s="357"/>
      <c r="GCJ35" s="357"/>
      <c r="GCK35" s="357"/>
      <c r="GCL35" s="357"/>
      <c r="GCM35" s="357"/>
      <c r="GCN35" s="357"/>
      <c r="GCO35" s="357"/>
      <c r="GCP35" s="357"/>
      <c r="GCQ35" s="357"/>
      <c r="GCR35" s="357"/>
      <c r="GCS35" s="357"/>
      <c r="GCT35" s="357"/>
      <c r="GCU35" s="357"/>
      <c r="GCV35" s="357"/>
      <c r="GCW35" s="357"/>
      <c r="GCX35" s="357"/>
      <c r="GCY35" s="357"/>
      <c r="GCZ35" s="357"/>
      <c r="GDA35" s="357"/>
      <c r="GDB35" s="357"/>
      <c r="GDC35" s="357"/>
      <c r="GDD35" s="357"/>
      <c r="GDE35" s="357"/>
      <c r="GDF35" s="357"/>
      <c r="GDG35" s="357"/>
      <c r="GDH35" s="357"/>
      <c r="GDI35" s="357"/>
      <c r="GDJ35" s="357"/>
      <c r="GDK35" s="357"/>
      <c r="GDL35" s="357"/>
      <c r="GDM35" s="357"/>
      <c r="GDN35" s="357"/>
      <c r="GDO35" s="357"/>
      <c r="GDP35" s="357"/>
      <c r="GDQ35" s="357"/>
      <c r="GDR35" s="357"/>
      <c r="GDS35" s="357"/>
      <c r="GDT35" s="357"/>
      <c r="GDU35" s="357"/>
      <c r="GDV35" s="357"/>
      <c r="GDW35" s="357"/>
      <c r="GDX35" s="357"/>
      <c r="GDY35" s="357"/>
      <c r="GDZ35" s="357"/>
      <c r="GEA35" s="357"/>
      <c r="GEB35" s="357"/>
      <c r="GEC35" s="357"/>
      <c r="GED35" s="357"/>
      <c r="GEE35" s="357"/>
      <c r="GEF35" s="357"/>
      <c r="GEG35" s="357"/>
      <c r="GEH35" s="357"/>
      <c r="GEI35" s="357"/>
      <c r="GEJ35" s="357"/>
      <c r="GEK35" s="357"/>
      <c r="GEL35" s="357"/>
      <c r="GEM35" s="357"/>
      <c r="GEN35" s="357"/>
      <c r="GEO35" s="357"/>
      <c r="GEP35" s="357"/>
      <c r="GEQ35" s="357"/>
      <c r="GER35" s="357"/>
      <c r="GES35" s="357"/>
      <c r="GET35" s="357"/>
      <c r="GEU35" s="357"/>
      <c r="GEV35" s="357"/>
      <c r="GEW35" s="357"/>
      <c r="GEX35" s="357"/>
      <c r="GEY35" s="357"/>
      <c r="GEZ35" s="357"/>
      <c r="GFA35" s="357"/>
      <c r="GFB35" s="357"/>
      <c r="GFC35" s="357"/>
      <c r="GFD35" s="357"/>
      <c r="GFE35" s="357"/>
      <c r="GFF35" s="357"/>
      <c r="GFG35" s="357"/>
      <c r="GFH35" s="357"/>
      <c r="GFI35" s="357"/>
      <c r="GFJ35" s="357"/>
      <c r="GFK35" s="357"/>
      <c r="GFL35" s="357"/>
      <c r="GFM35" s="357"/>
      <c r="GFN35" s="357"/>
      <c r="GFO35" s="357"/>
      <c r="GFP35" s="357"/>
      <c r="GFQ35" s="357"/>
      <c r="GFR35" s="357"/>
      <c r="GFS35" s="357"/>
      <c r="GFT35" s="357"/>
      <c r="GFU35" s="357"/>
      <c r="GFV35" s="357"/>
      <c r="GFW35" s="357"/>
      <c r="GFX35" s="357"/>
      <c r="GFY35" s="357"/>
      <c r="GFZ35" s="357"/>
      <c r="GGA35" s="357"/>
      <c r="GGB35" s="357"/>
      <c r="GGC35" s="357"/>
      <c r="GGD35" s="357"/>
      <c r="GGE35" s="357"/>
      <c r="GGF35" s="357"/>
      <c r="GGG35" s="357"/>
      <c r="GGH35" s="357"/>
      <c r="GGI35" s="357"/>
      <c r="GGJ35" s="357"/>
      <c r="GGK35" s="357"/>
      <c r="GGL35" s="357"/>
      <c r="GGM35" s="357"/>
      <c r="GGN35" s="357"/>
      <c r="GGO35" s="357"/>
      <c r="GGP35" s="357"/>
      <c r="GGQ35" s="357"/>
      <c r="GGR35" s="357"/>
      <c r="GGS35" s="357"/>
      <c r="GGT35" s="357"/>
      <c r="GGU35" s="357"/>
      <c r="GGV35" s="357"/>
      <c r="GGW35" s="357"/>
      <c r="GGX35" s="357"/>
      <c r="GGY35" s="357"/>
      <c r="GGZ35" s="357"/>
      <c r="GHA35" s="357"/>
      <c r="GHB35" s="357"/>
      <c r="GHC35" s="357"/>
      <c r="GHD35" s="357"/>
      <c r="GHE35" s="357"/>
      <c r="GHF35" s="357"/>
      <c r="GHG35" s="357"/>
      <c r="GHH35" s="357"/>
      <c r="GHI35" s="357"/>
      <c r="GHJ35" s="357"/>
      <c r="GHK35" s="357"/>
      <c r="GHL35" s="357"/>
      <c r="GHM35" s="357"/>
      <c r="GHN35" s="357"/>
      <c r="GHO35" s="357"/>
      <c r="GHP35" s="357"/>
      <c r="GHQ35" s="357"/>
      <c r="GHR35" s="357"/>
      <c r="GHS35" s="357"/>
      <c r="GHT35" s="357"/>
      <c r="GHU35" s="357"/>
      <c r="GHV35" s="357"/>
      <c r="GHW35" s="357"/>
      <c r="GHX35" s="357"/>
      <c r="GHY35" s="357"/>
      <c r="GHZ35" s="357"/>
      <c r="GIA35" s="357"/>
      <c r="GIB35" s="357"/>
      <c r="GIC35" s="357"/>
      <c r="GID35" s="357"/>
      <c r="GIE35" s="357"/>
      <c r="GIF35" s="357"/>
      <c r="GIG35" s="357"/>
      <c r="GIH35" s="357"/>
      <c r="GII35" s="357"/>
      <c r="GIJ35" s="357"/>
      <c r="GIK35" s="357"/>
      <c r="GIL35" s="357"/>
      <c r="GIM35" s="357"/>
      <c r="GIN35" s="357"/>
      <c r="GIO35" s="357"/>
      <c r="GIP35" s="357"/>
      <c r="GIQ35" s="357"/>
      <c r="GIR35" s="357"/>
      <c r="GIS35" s="357"/>
      <c r="GIT35" s="357"/>
      <c r="GIU35" s="357"/>
      <c r="GIV35" s="357"/>
      <c r="GIW35" s="357"/>
      <c r="GIX35" s="357"/>
      <c r="GIY35" s="357"/>
      <c r="GIZ35" s="357"/>
      <c r="GJA35" s="357"/>
      <c r="GJB35" s="357"/>
      <c r="GJC35" s="357"/>
      <c r="GJD35" s="357"/>
      <c r="GJE35" s="357"/>
      <c r="GJF35" s="357"/>
      <c r="GJG35" s="357"/>
      <c r="GJH35" s="357"/>
      <c r="GJI35" s="357"/>
      <c r="GJJ35" s="357"/>
      <c r="GJK35" s="357"/>
      <c r="GJL35" s="357"/>
      <c r="GJM35" s="357"/>
      <c r="GJN35" s="357"/>
      <c r="GJO35" s="357"/>
      <c r="GJP35" s="357"/>
      <c r="GJQ35" s="357"/>
      <c r="GJR35" s="357"/>
      <c r="GJS35" s="357"/>
      <c r="GJT35" s="357"/>
      <c r="GJU35" s="357"/>
      <c r="GJV35" s="357"/>
      <c r="GJW35" s="357"/>
      <c r="GJX35" s="357"/>
      <c r="GJY35" s="357"/>
      <c r="GJZ35" s="357"/>
      <c r="GKA35" s="357"/>
      <c r="GKB35" s="357"/>
      <c r="GKC35" s="357"/>
      <c r="GKD35" s="357"/>
      <c r="GKE35" s="357"/>
      <c r="GKF35" s="357"/>
      <c r="GKG35" s="357"/>
      <c r="GKH35" s="357"/>
      <c r="GKI35" s="357"/>
      <c r="GKJ35" s="357"/>
      <c r="GKK35" s="357"/>
      <c r="GKL35" s="357"/>
      <c r="GKM35" s="357"/>
      <c r="GKN35" s="357"/>
      <c r="GKO35" s="357"/>
      <c r="GKP35" s="357"/>
      <c r="GKQ35" s="357"/>
      <c r="GKR35" s="357"/>
      <c r="GKS35" s="357"/>
      <c r="GKT35" s="357"/>
      <c r="GKU35" s="357"/>
      <c r="GKV35" s="357"/>
      <c r="GKW35" s="357"/>
      <c r="GKX35" s="357"/>
      <c r="GKY35" s="357"/>
      <c r="GKZ35" s="357"/>
      <c r="GLA35" s="357"/>
      <c r="GLB35" s="357"/>
      <c r="GLC35" s="357"/>
      <c r="GLD35" s="357"/>
      <c r="GLE35" s="357"/>
      <c r="GLF35" s="357"/>
      <c r="GLG35" s="357"/>
      <c r="GLH35" s="357"/>
      <c r="GLI35" s="357"/>
      <c r="GLJ35" s="357"/>
      <c r="GLK35" s="357"/>
      <c r="GLL35" s="357"/>
      <c r="GLM35" s="357"/>
      <c r="GLN35" s="357"/>
      <c r="GLO35" s="357"/>
      <c r="GLP35" s="357"/>
      <c r="GLQ35" s="357"/>
      <c r="GLR35" s="357"/>
      <c r="GLS35" s="357"/>
      <c r="GLT35" s="357"/>
      <c r="GLU35" s="357"/>
      <c r="GLV35" s="357"/>
      <c r="GLW35" s="357"/>
      <c r="GLX35" s="357"/>
      <c r="GLY35" s="357"/>
      <c r="GLZ35" s="357"/>
      <c r="GMA35" s="357"/>
      <c r="GMB35" s="357"/>
      <c r="GMC35" s="357"/>
      <c r="GMD35" s="357"/>
      <c r="GME35" s="357"/>
      <c r="GMF35" s="357"/>
      <c r="GMG35" s="357"/>
      <c r="GMH35" s="357"/>
      <c r="GMI35" s="357"/>
      <c r="GMJ35" s="357"/>
      <c r="GMK35" s="357"/>
      <c r="GML35" s="357"/>
      <c r="GMM35" s="357"/>
      <c r="GMN35" s="357"/>
      <c r="GMO35" s="357"/>
      <c r="GMP35" s="357"/>
      <c r="GMQ35" s="357"/>
      <c r="GMR35" s="357"/>
      <c r="GMS35" s="357"/>
      <c r="GMT35" s="357"/>
      <c r="GMU35" s="357"/>
      <c r="GMV35" s="357"/>
      <c r="GMW35" s="357"/>
      <c r="GMX35" s="357"/>
      <c r="GMY35" s="357"/>
      <c r="GMZ35" s="357"/>
      <c r="GNA35" s="357"/>
      <c r="GNB35" s="357"/>
      <c r="GNC35" s="357"/>
      <c r="GND35" s="357"/>
      <c r="GNE35" s="357"/>
      <c r="GNF35" s="357"/>
      <c r="GNG35" s="357"/>
      <c r="GNH35" s="357"/>
      <c r="GNI35" s="357"/>
      <c r="GNJ35" s="357"/>
      <c r="GNK35" s="357"/>
      <c r="GNL35" s="357"/>
      <c r="GNM35" s="357"/>
      <c r="GNN35" s="357"/>
      <c r="GNO35" s="357"/>
      <c r="GNP35" s="357"/>
      <c r="GNQ35" s="357"/>
      <c r="GNR35" s="357"/>
      <c r="GNS35" s="357"/>
      <c r="GNT35" s="357"/>
      <c r="GNU35" s="357"/>
      <c r="GNV35" s="357"/>
      <c r="GNW35" s="357"/>
      <c r="GNX35" s="357"/>
      <c r="GNY35" s="357"/>
      <c r="GNZ35" s="357"/>
      <c r="GOA35" s="357"/>
      <c r="GOB35" s="357"/>
      <c r="GOC35" s="357"/>
      <c r="GOD35" s="357"/>
      <c r="GOE35" s="357"/>
      <c r="GOF35" s="357"/>
      <c r="GOG35" s="357"/>
      <c r="GOH35" s="357"/>
      <c r="GOI35" s="357"/>
      <c r="GOJ35" s="357"/>
      <c r="GOK35" s="357"/>
      <c r="GOL35" s="357"/>
      <c r="GOM35" s="357"/>
      <c r="GON35" s="357"/>
      <c r="GOO35" s="357"/>
      <c r="GOP35" s="357"/>
      <c r="GOQ35" s="357"/>
      <c r="GOR35" s="357"/>
      <c r="GOS35" s="357"/>
      <c r="GOT35" s="357"/>
      <c r="GOU35" s="357"/>
      <c r="GOV35" s="357"/>
      <c r="GOW35" s="357"/>
      <c r="GOX35" s="357"/>
      <c r="GOY35" s="357"/>
      <c r="GOZ35" s="357"/>
      <c r="GPA35" s="357"/>
      <c r="GPB35" s="357"/>
      <c r="GPC35" s="357"/>
      <c r="GPD35" s="357"/>
      <c r="GPE35" s="357"/>
      <c r="GPF35" s="357"/>
      <c r="GPG35" s="357"/>
      <c r="GPH35" s="357"/>
      <c r="GPI35" s="357"/>
      <c r="GPJ35" s="357"/>
      <c r="GPK35" s="357"/>
      <c r="GPL35" s="357"/>
      <c r="GPM35" s="357"/>
      <c r="GPN35" s="357"/>
      <c r="GPO35" s="357"/>
      <c r="GPP35" s="357"/>
      <c r="GPQ35" s="357"/>
      <c r="GPR35" s="357"/>
      <c r="GPS35" s="357"/>
      <c r="GPT35" s="357"/>
      <c r="GPU35" s="357"/>
      <c r="GPV35" s="357"/>
      <c r="GPW35" s="357"/>
      <c r="GPX35" s="357"/>
      <c r="GPY35" s="357"/>
      <c r="GPZ35" s="357"/>
      <c r="GQA35" s="357"/>
      <c r="GQB35" s="357"/>
      <c r="GQC35" s="357"/>
      <c r="GQD35" s="357"/>
      <c r="GQE35" s="357"/>
      <c r="GQF35" s="357"/>
      <c r="GQG35" s="357"/>
      <c r="GQH35" s="357"/>
      <c r="GQI35" s="357"/>
      <c r="GQJ35" s="357"/>
      <c r="GQK35" s="357"/>
      <c r="GQL35" s="357"/>
      <c r="GQM35" s="357"/>
      <c r="GQN35" s="357"/>
      <c r="GQO35" s="357"/>
      <c r="GQP35" s="357"/>
      <c r="GQQ35" s="357"/>
      <c r="GQR35" s="357"/>
      <c r="GQS35" s="357"/>
      <c r="GQT35" s="357"/>
      <c r="GQU35" s="357"/>
      <c r="GQV35" s="357"/>
      <c r="GQW35" s="357"/>
      <c r="GQX35" s="357"/>
      <c r="GQY35" s="357"/>
      <c r="GQZ35" s="357"/>
      <c r="GRA35" s="357"/>
      <c r="GRB35" s="357"/>
      <c r="GRC35" s="357"/>
      <c r="GRD35" s="357"/>
      <c r="GRE35" s="357"/>
      <c r="GRF35" s="357"/>
      <c r="GRG35" s="357"/>
      <c r="GRH35" s="357"/>
      <c r="GRI35" s="357"/>
      <c r="GRJ35" s="357"/>
      <c r="GRK35" s="357"/>
      <c r="GRL35" s="357"/>
      <c r="GRM35" s="357"/>
      <c r="GRN35" s="357"/>
      <c r="GRO35" s="357"/>
      <c r="GRP35" s="357"/>
      <c r="GRQ35" s="357"/>
      <c r="GRR35" s="357"/>
      <c r="GRS35" s="357"/>
      <c r="GRT35" s="357"/>
      <c r="GRU35" s="357"/>
      <c r="GRV35" s="357"/>
      <c r="GRW35" s="357"/>
      <c r="GRX35" s="357"/>
      <c r="GRY35" s="357"/>
      <c r="GRZ35" s="357"/>
      <c r="GSA35" s="357"/>
      <c r="GSB35" s="357"/>
      <c r="GSC35" s="357"/>
      <c r="GSD35" s="357"/>
      <c r="GSE35" s="357"/>
      <c r="GSF35" s="357"/>
      <c r="GSG35" s="357"/>
      <c r="GSH35" s="357"/>
      <c r="GSI35" s="357"/>
      <c r="GSJ35" s="357"/>
      <c r="GSK35" s="357"/>
      <c r="GSL35" s="357"/>
      <c r="GSM35" s="357"/>
      <c r="GSN35" s="357"/>
      <c r="GSO35" s="357"/>
      <c r="GSP35" s="357"/>
      <c r="GSQ35" s="357"/>
      <c r="GSR35" s="357"/>
      <c r="GSS35" s="357"/>
      <c r="GST35" s="357"/>
      <c r="GSU35" s="357"/>
      <c r="GSV35" s="357"/>
      <c r="GSW35" s="357"/>
      <c r="GSX35" s="357"/>
      <c r="GSY35" s="357"/>
      <c r="GSZ35" s="357"/>
      <c r="GTA35" s="357"/>
      <c r="GTB35" s="357"/>
      <c r="GTC35" s="357"/>
      <c r="GTD35" s="357"/>
      <c r="GTE35" s="357"/>
      <c r="GTF35" s="357"/>
      <c r="GTG35" s="357"/>
      <c r="GTH35" s="357"/>
      <c r="GTI35" s="357"/>
      <c r="GTJ35" s="357"/>
      <c r="GTK35" s="357"/>
      <c r="GTL35" s="357"/>
      <c r="GTM35" s="357"/>
      <c r="GTN35" s="357"/>
      <c r="GTO35" s="357"/>
      <c r="GTP35" s="357"/>
      <c r="GTQ35" s="357"/>
      <c r="GTR35" s="357"/>
      <c r="GTS35" s="357"/>
      <c r="GTT35" s="357"/>
      <c r="GTU35" s="357"/>
      <c r="GTV35" s="357"/>
      <c r="GTW35" s="357"/>
      <c r="GTX35" s="357"/>
      <c r="GTY35" s="357"/>
      <c r="GTZ35" s="357"/>
      <c r="GUA35" s="357"/>
      <c r="GUB35" s="357"/>
      <c r="GUC35" s="357"/>
      <c r="GUD35" s="357"/>
      <c r="GUE35" s="357"/>
      <c r="GUF35" s="357"/>
      <c r="GUG35" s="357"/>
      <c r="GUH35" s="357"/>
      <c r="GUI35" s="357"/>
      <c r="GUJ35" s="357"/>
      <c r="GUK35" s="357"/>
      <c r="GUL35" s="357"/>
      <c r="GUM35" s="357"/>
      <c r="GUN35" s="357"/>
      <c r="GUO35" s="357"/>
      <c r="GUP35" s="357"/>
      <c r="GUQ35" s="357"/>
      <c r="GUR35" s="357"/>
      <c r="GUS35" s="357"/>
      <c r="GUT35" s="357"/>
      <c r="GUU35" s="357"/>
      <c r="GUV35" s="357"/>
      <c r="GUW35" s="357"/>
      <c r="GUX35" s="357"/>
      <c r="GUY35" s="357"/>
      <c r="GUZ35" s="357"/>
      <c r="GVA35" s="357"/>
      <c r="GVB35" s="357"/>
      <c r="GVC35" s="357"/>
      <c r="GVD35" s="357"/>
      <c r="GVE35" s="357"/>
      <c r="GVF35" s="357"/>
      <c r="GVG35" s="357"/>
      <c r="GVH35" s="357"/>
      <c r="GVI35" s="357"/>
      <c r="GVJ35" s="357"/>
      <c r="GVK35" s="357"/>
      <c r="GVL35" s="357"/>
      <c r="GVM35" s="357"/>
      <c r="GVN35" s="357"/>
      <c r="GVO35" s="357"/>
      <c r="GVP35" s="357"/>
      <c r="GVQ35" s="357"/>
      <c r="GVR35" s="357"/>
      <c r="GVS35" s="357"/>
      <c r="GVT35" s="357"/>
      <c r="GVU35" s="357"/>
      <c r="GVV35" s="357"/>
      <c r="GVW35" s="357"/>
      <c r="GVX35" s="357"/>
      <c r="GVY35" s="357"/>
      <c r="GVZ35" s="357"/>
      <c r="GWA35" s="357"/>
      <c r="GWB35" s="357"/>
      <c r="GWC35" s="357"/>
      <c r="GWD35" s="357"/>
      <c r="GWE35" s="357"/>
      <c r="GWF35" s="357"/>
      <c r="GWG35" s="357"/>
      <c r="GWH35" s="357"/>
      <c r="GWI35" s="357"/>
      <c r="GWJ35" s="357"/>
      <c r="GWK35" s="357"/>
      <c r="GWL35" s="357"/>
      <c r="GWM35" s="357"/>
      <c r="GWN35" s="357"/>
      <c r="GWO35" s="357"/>
      <c r="GWP35" s="357"/>
      <c r="GWQ35" s="357"/>
      <c r="GWR35" s="357"/>
      <c r="GWS35" s="357"/>
      <c r="GWT35" s="357"/>
      <c r="GWU35" s="357"/>
      <c r="GWV35" s="357"/>
      <c r="GWW35" s="357"/>
      <c r="GWX35" s="357"/>
      <c r="GWY35" s="357"/>
      <c r="GWZ35" s="357"/>
      <c r="GXA35" s="357"/>
      <c r="GXB35" s="357"/>
      <c r="GXC35" s="357"/>
      <c r="GXD35" s="357"/>
      <c r="GXE35" s="357"/>
      <c r="GXF35" s="357"/>
      <c r="GXG35" s="357"/>
      <c r="GXH35" s="357"/>
      <c r="GXI35" s="357"/>
      <c r="GXJ35" s="357"/>
      <c r="GXK35" s="357"/>
      <c r="GXL35" s="357"/>
      <c r="GXM35" s="357"/>
      <c r="GXN35" s="357"/>
      <c r="GXO35" s="357"/>
      <c r="GXP35" s="357"/>
      <c r="GXQ35" s="357"/>
      <c r="GXR35" s="357"/>
      <c r="GXS35" s="357"/>
      <c r="GXT35" s="357"/>
      <c r="GXU35" s="357"/>
      <c r="GXV35" s="357"/>
      <c r="GXW35" s="357"/>
      <c r="GXX35" s="357"/>
      <c r="GXY35" s="357"/>
      <c r="GXZ35" s="357"/>
      <c r="GYA35" s="357"/>
      <c r="GYB35" s="357"/>
      <c r="GYC35" s="357"/>
      <c r="GYD35" s="357"/>
      <c r="GYE35" s="357"/>
      <c r="GYF35" s="357"/>
      <c r="GYG35" s="357"/>
      <c r="GYH35" s="357"/>
      <c r="GYI35" s="357"/>
      <c r="GYJ35" s="357"/>
      <c r="GYK35" s="357"/>
      <c r="GYL35" s="357"/>
      <c r="GYM35" s="357"/>
      <c r="GYN35" s="357"/>
      <c r="GYO35" s="357"/>
      <c r="GYP35" s="357"/>
      <c r="GYQ35" s="357"/>
      <c r="GYR35" s="357"/>
      <c r="GYS35" s="357"/>
      <c r="GYT35" s="357"/>
      <c r="GYU35" s="357"/>
      <c r="GYV35" s="357"/>
      <c r="GYW35" s="357"/>
      <c r="GYX35" s="357"/>
      <c r="GYY35" s="357"/>
      <c r="GYZ35" s="357"/>
      <c r="GZA35" s="357"/>
      <c r="GZB35" s="357"/>
      <c r="GZC35" s="357"/>
      <c r="GZD35" s="357"/>
      <c r="GZE35" s="357"/>
      <c r="GZF35" s="357"/>
      <c r="GZG35" s="357"/>
      <c r="GZH35" s="357"/>
      <c r="GZI35" s="357"/>
      <c r="GZJ35" s="357"/>
      <c r="GZK35" s="357"/>
      <c r="GZL35" s="357"/>
      <c r="GZM35" s="357"/>
      <c r="GZN35" s="357"/>
      <c r="GZO35" s="357"/>
      <c r="GZP35" s="357"/>
      <c r="GZQ35" s="357"/>
      <c r="GZR35" s="357"/>
      <c r="GZS35" s="357"/>
      <c r="GZT35" s="357"/>
      <c r="GZU35" s="357"/>
      <c r="GZV35" s="357"/>
      <c r="GZW35" s="357"/>
      <c r="GZX35" s="357"/>
      <c r="GZY35" s="357"/>
      <c r="GZZ35" s="357"/>
      <c r="HAA35" s="357"/>
      <c r="HAB35" s="357"/>
      <c r="HAC35" s="357"/>
      <c r="HAD35" s="357"/>
      <c r="HAE35" s="357"/>
      <c r="HAF35" s="357"/>
      <c r="HAG35" s="357"/>
      <c r="HAH35" s="357"/>
      <c r="HAI35" s="357"/>
      <c r="HAJ35" s="357"/>
      <c r="HAK35" s="357"/>
      <c r="HAL35" s="357"/>
      <c r="HAM35" s="357"/>
      <c r="HAN35" s="357"/>
      <c r="HAO35" s="357"/>
      <c r="HAP35" s="357"/>
      <c r="HAQ35" s="357"/>
      <c r="HAR35" s="357"/>
      <c r="HAS35" s="357"/>
      <c r="HAT35" s="357"/>
      <c r="HAU35" s="357"/>
      <c r="HAV35" s="357"/>
      <c r="HAW35" s="357"/>
      <c r="HAX35" s="357"/>
      <c r="HAY35" s="357"/>
      <c r="HAZ35" s="357"/>
      <c r="HBA35" s="357"/>
      <c r="HBB35" s="357"/>
      <c r="HBC35" s="357"/>
      <c r="HBD35" s="357"/>
      <c r="HBE35" s="357"/>
      <c r="HBF35" s="357"/>
      <c r="HBG35" s="357"/>
      <c r="HBH35" s="357"/>
      <c r="HBI35" s="357"/>
      <c r="HBJ35" s="357"/>
      <c r="HBK35" s="357"/>
      <c r="HBL35" s="357"/>
      <c r="HBM35" s="357"/>
      <c r="HBN35" s="357"/>
      <c r="HBO35" s="357"/>
      <c r="HBP35" s="357"/>
      <c r="HBQ35" s="357"/>
      <c r="HBR35" s="357"/>
      <c r="HBS35" s="357"/>
      <c r="HBT35" s="357"/>
      <c r="HBU35" s="357"/>
      <c r="HBV35" s="357"/>
      <c r="HBW35" s="357"/>
      <c r="HBX35" s="357"/>
      <c r="HBY35" s="357"/>
      <c r="HBZ35" s="357"/>
      <c r="HCA35" s="357"/>
      <c r="HCB35" s="357"/>
      <c r="HCC35" s="357"/>
      <c r="HCD35" s="357"/>
      <c r="HCE35" s="357"/>
      <c r="HCF35" s="357"/>
      <c r="HCG35" s="357"/>
      <c r="HCH35" s="357"/>
      <c r="HCI35" s="357"/>
      <c r="HCJ35" s="357"/>
      <c r="HCK35" s="357"/>
      <c r="HCL35" s="357"/>
      <c r="HCM35" s="357"/>
      <c r="HCN35" s="357"/>
      <c r="HCO35" s="357"/>
      <c r="HCP35" s="357"/>
      <c r="HCQ35" s="357"/>
      <c r="HCR35" s="357"/>
      <c r="HCS35" s="357"/>
      <c r="HCT35" s="357"/>
      <c r="HCU35" s="357"/>
      <c r="HCV35" s="357"/>
      <c r="HCW35" s="357"/>
      <c r="HCX35" s="357"/>
      <c r="HCY35" s="357"/>
      <c r="HCZ35" s="357"/>
      <c r="HDA35" s="357"/>
      <c r="HDB35" s="357"/>
      <c r="HDC35" s="357"/>
      <c r="HDD35" s="357"/>
      <c r="HDE35" s="357"/>
      <c r="HDF35" s="357"/>
      <c r="HDG35" s="357"/>
      <c r="HDH35" s="357"/>
      <c r="HDI35" s="357"/>
      <c r="HDJ35" s="357"/>
      <c r="HDK35" s="357"/>
      <c r="HDL35" s="357"/>
      <c r="HDM35" s="357"/>
      <c r="HDN35" s="357"/>
      <c r="HDO35" s="357"/>
      <c r="HDP35" s="357"/>
      <c r="HDQ35" s="357"/>
      <c r="HDR35" s="357"/>
      <c r="HDS35" s="357"/>
      <c r="HDT35" s="357"/>
      <c r="HDU35" s="357"/>
      <c r="HDV35" s="357"/>
      <c r="HDW35" s="357"/>
      <c r="HDX35" s="357"/>
      <c r="HDY35" s="357"/>
      <c r="HDZ35" s="357"/>
      <c r="HEA35" s="357"/>
      <c r="HEB35" s="357"/>
      <c r="HEC35" s="357"/>
      <c r="HED35" s="357"/>
      <c r="HEE35" s="357"/>
      <c r="HEF35" s="357"/>
      <c r="HEG35" s="357"/>
      <c r="HEH35" s="357"/>
      <c r="HEI35" s="357"/>
      <c r="HEJ35" s="357"/>
      <c r="HEK35" s="357"/>
      <c r="HEL35" s="357"/>
      <c r="HEM35" s="357"/>
      <c r="HEN35" s="357"/>
      <c r="HEO35" s="357"/>
      <c r="HEP35" s="357"/>
      <c r="HEQ35" s="357"/>
      <c r="HER35" s="357"/>
      <c r="HES35" s="357"/>
      <c r="HET35" s="357"/>
      <c r="HEU35" s="357"/>
      <c r="HEV35" s="357"/>
      <c r="HEW35" s="357"/>
      <c r="HEX35" s="357"/>
      <c r="HEY35" s="357"/>
      <c r="HEZ35" s="357"/>
      <c r="HFA35" s="357"/>
      <c r="HFB35" s="357"/>
      <c r="HFC35" s="357"/>
      <c r="HFD35" s="357"/>
      <c r="HFE35" s="357"/>
      <c r="HFF35" s="357"/>
      <c r="HFG35" s="357"/>
      <c r="HFH35" s="357"/>
      <c r="HFI35" s="357"/>
      <c r="HFJ35" s="357"/>
      <c r="HFK35" s="357"/>
      <c r="HFL35" s="357"/>
      <c r="HFM35" s="357"/>
      <c r="HFN35" s="357"/>
      <c r="HFO35" s="357"/>
      <c r="HFP35" s="357"/>
      <c r="HFQ35" s="357"/>
      <c r="HFR35" s="357"/>
      <c r="HFS35" s="357"/>
      <c r="HFT35" s="357"/>
      <c r="HFU35" s="357"/>
      <c r="HFV35" s="357"/>
      <c r="HFW35" s="357"/>
      <c r="HFX35" s="357"/>
      <c r="HFY35" s="357"/>
      <c r="HFZ35" s="357"/>
      <c r="HGA35" s="357"/>
      <c r="HGB35" s="357"/>
      <c r="HGC35" s="357"/>
      <c r="HGD35" s="357"/>
      <c r="HGE35" s="357"/>
      <c r="HGF35" s="357"/>
      <c r="HGG35" s="357"/>
      <c r="HGH35" s="357"/>
      <c r="HGI35" s="357"/>
      <c r="HGJ35" s="357"/>
      <c r="HGK35" s="357"/>
      <c r="HGL35" s="357"/>
      <c r="HGM35" s="357"/>
      <c r="HGN35" s="357"/>
      <c r="HGO35" s="357"/>
      <c r="HGP35" s="357"/>
      <c r="HGQ35" s="357"/>
      <c r="HGR35" s="357"/>
      <c r="HGS35" s="357"/>
      <c r="HGT35" s="357"/>
      <c r="HGU35" s="357"/>
      <c r="HGV35" s="357"/>
      <c r="HGW35" s="357"/>
      <c r="HGX35" s="357"/>
      <c r="HGY35" s="357"/>
      <c r="HGZ35" s="357"/>
      <c r="HHA35" s="357"/>
      <c r="HHB35" s="357"/>
      <c r="HHC35" s="357"/>
      <c r="HHD35" s="357"/>
      <c r="HHE35" s="357"/>
      <c r="HHF35" s="357"/>
      <c r="HHG35" s="357"/>
      <c r="HHH35" s="357"/>
      <c r="HHI35" s="357"/>
      <c r="HHJ35" s="357"/>
      <c r="HHK35" s="357"/>
      <c r="HHL35" s="357"/>
      <c r="HHM35" s="357"/>
      <c r="HHN35" s="357"/>
      <c r="HHO35" s="357"/>
      <c r="HHP35" s="357"/>
      <c r="HHQ35" s="357"/>
      <c r="HHR35" s="357"/>
      <c r="HHS35" s="357"/>
      <c r="HHT35" s="357"/>
      <c r="HHU35" s="357"/>
      <c r="HHV35" s="357"/>
      <c r="HHW35" s="357"/>
      <c r="HHX35" s="357"/>
      <c r="HHY35" s="357"/>
      <c r="HHZ35" s="357"/>
      <c r="HIA35" s="357"/>
      <c r="HIB35" s="357"/>
      <c r="HIC35" s="357"/>
      <c r="HID35" s="357"/>
      <c r="HIE35" s="357"/>
      <c r="HIF35" s="357"/>
      <c r="HIG35" s="357"/>
      <c r="HIH35" s="357"/>
      <c r="HII35" s="357"/>
      <c r="HIJ35" s="357"/>
      <c r="HIK35" s="357"/>
      <c r="HIL35" s="357"/>
      <c r="HIM35" s="357"/>
      <c r="HIN35" s="357"/>
      <c r="HIO35" s="357"/>
      <c r="HIP35" s="357"/>
      <c r="HIQ35" s="357"/>
      <c r="HIR35" s="357"/>
      <c r="HIS35" s="357"/>
      <c r="HIT35" s="357"/>
      <c r="HIU35" s="357"/>
      <c r="HIV35" s="357"/>
      <c r="HIW35" s="357"/>
      <c r="HIX35" s="357"/>
      <c r="HIY35" s="357"/>
      <c r="HIZ35" s="357"/>
      <c r="HJA35" s="357"/>
      <c r="HJB35" s="357"/>
      <c r="HJC35" s="357"/>
      <c r="HJD35" s="357"/>
      <c r="HJE35" s="357"/>
      <c r="HJF35" s="357"/>
      <c r="HJG35" s="357"/>
      <c r="HJH35" s="357"/>
      <c r="HJI35" s="357"/>
      <c r="HJJ35" s="357"/>
      <c r="HJK35" s="357"/>
      <c r="HJL35" s="357"/>
      <c r="HJM35" s="357"/>
      <c r="HJN35" s="357"/>
      <c r="HJO35" s="357"/>
      <c r="HJP35" s="357"/>
      <c r="HJQ35" s="357"/>
      <c r="HJR35" s="357"/>
      <c r="HJS35" s="357"/>
      <c r="HJT35" s="357"/>
      <c r="HJU35" s="357"/>
      <c r="HJV35" s="357"/>
      <c r="HJW35" s="357"/>
      <c r="HJX35" s="357"/>
      <c r="HJY35" s="357"/>
      <c r="HJZ35" s="357"/>
      <c r="HKA35" s="357"/>
      <c r="HKB35" s="357"/>
      <c r="HKC35" s="357"/>
      <c r="HKD35" s="357"/>
      <c r="HKE35" s="357"/>
      <c r="HKF35" s="357"/>
      <c r="HKG35" s="357"/>
      <c r="HKH35" s="357"/>
      <c r="HKI35" s="357"/>
      <c r="HKJ35" s="357"/>
      <c r="HKK35" s="357"/>
      <c r="HKL35" s="357"/>
      <c r="HKM35" s="357"/>
      <c r="HKN35" s="357"/>
      <c r="HKO35" s="357"/>
      <c r="HKP35" s="357"/>
      <c r="HKQ35" s="357"/>
      <c r="HKR35" s="357"/>
      <c r="HKS35" s="357"/>
      <c r="HKT35" s="357"/>
      <c r="HKU35" s="357"/>
      <c r="HKV35" s="357"/>
      <c r="HKW35" s="357"/>
      <c r="HKX35" s="357"/>
      <c r="HKY35" s="357"/>
      <c r="HKZ35" s="357"/>
      <c r="HLA35" s="357"/>
      <c r="HLB35" s="357"/>
      <c r="HLC35" s="357"/>
      <c r="HLD35" s="357"/>
      <c r="HLE35" s="357"/>
      <c r="HLF35" s="357"/>
      <c r="HLG35" s="357"/>
      <c r="HLH35" s="357"/>
      <c r="HLI35" s="357"/>
      <c r="HLJ35" s="357"/>
      <c r="HLK35" s="357"/>
      <c r="HLL35" s="357"/>
      <c r="HLM35" s="357"/>
      <c r="HLN35" s="357"/>
      <c r="HLO35" s="357"/>
      <c r="HLP35" s="357"/>
      <c r="HLQ35" s="357"/>
      <c r="HLR35" s="357"/>
      <c r="HLS35" s="357"/>
      <c r="HLT35" s="357"/>
      <c r="HLU35" s="357"/>
      <c r="HLV35" s="357"/>
      <c r="HLW35" s="357"/>
      <c r="HLX35" s="357"/>
      <c r="HLY35" s="357"/>
      <c r="HLZ35" s="357"/>
      <c r="HMA35" s="357"/>
      <c r="HMB35" s="357"/>
      <c r="HMC35" s="357"/>
      <c r="HMD35" s="357"/>
      <c r="HME35" s="357"/>
      <c r="HMF35" s="357"/>
      <c r="HMG35" s="357"/>
      <c r="HMH35" s="357"/>
      <c r="HMI35" s="357"/>
      <c r="HMJ35" s="357"/>
      <c r="HMK35" s="357"/>
      <c r="HML35" s="357"/>
      <c r="HMM35" s="357"/>
      <c r="HMN35" s="357"/>
      <c r="HMO35" s="357"/>
      <c r="HMP35" s="357"/>
      <c r="HMQ35" s="357"/>
      <c r="HMR35" s="357"/>
      <c r="HMS35" s="357"/>
      <c r="HMT35" s="357"/>
      <c r="HMU35" s="357"/>
      <c r="HMV35" s="357"/>
      <c r="HMW35" s="357"/>
      <c r="HMX35" s="357"/>
      <c r="HMY35" s="357"/>
      <c r="HMZ35" s="357"/>
      <c r="HNA35" s="357"/>
      <c r="HNB35" s="357"/>
      <c r="HNC35" s="357"/>
      <c r="HND35" s="357"/>
      <c r="HNE35" s="357"/>
      <c r="HNF35" s="357"/>
      <c r="HNG35" s="357"/>
      <c r="HNH35" s="357"/>
      <c r="HNI35" s="357"/>
      <c r="HNJ35" s="357"/>
      <c r="HNK35" s="357"/>
      <c r="HNL35" s="357"/>
      <c r="HNM35" s="357"/>
      <c r="HNN35" s="357"/>
      <c r="HNO35" s="357"/>
      <c r="HNP35" s="357"/>
      <c r="HNQ35" s="357"/>
      <c r="HNR35" s="357"/>
      <c r="HNS35" s="357"/>
      <c r="HNT35" s="357"/>
      <c r="HNU35" s="357"/>
      <c r="HNV35" s="357"/>
      <c r="HNW35" s="357"/>
      <c r="HNX35" s="357"/>
      <c r="HNY35" s="357"/>
      <c r="HNZ35" s="357"/>
      <c r="HOA35" s="357"/>
      <c r="HOB35" s="357"/>
      <c r="HOC35" s="357"/>
      <c r="HOD35" s="357"/>
      <c r="HOE35" s="357"/>
      <c r="HOF35" s="357"/>
      <c r="HOG35" s="357"/>
      <c r="HOH35" s="357"/>
      <c r="HOI35" s="357"/>
      <c r="HOJ35" s="357"/>
      <c r="HOK35" s="357"/>
      <c r="HOL35" s="357"/>
      <c r="HOM35" s="357"/>
      <c r="HON35" s="357"/>
      <c r="HOO35" s="357"/>
      <c r="HOP35" s="357"/>
      <c r="HOQ35" s="357"/>
      <c r="HOR35" s="357"/>
      <c r="HOS35" s="357"/>
      <c r="HOT35" s="357"/>
      <c r="HOU35" s="357"/>
      <c r="HOV35" s="357"/>
      <c r="HOW35" s="357"/>
      <c r="HOX35" s="357"/>
      <c r="HOY35" s="357"/>
      <c r="HOZ35" s="357"/>
      <c r="HPA35" s="357"/>
      <c r="HPB35" s="357"/>
      <c r="HPC35" s="357"/>
      <c r="HPD35" s="357"/>
      <c r="HPE35" s="357"/>
      <c r="HPF35" s="357"/>
      <c r="HPG35" s="357"/>
      <c r="HPH35" s="357"/>
      <c r="HPI35" s="357"/>
      <c r="HPJ35" s="357"/>
      <c r="HPK35" s="357"/>
      <c r="HPL35" s="357"/>
      <c r="HPM35" s="357"/>
      <c r="HPN35" s="357"/>
      <c r="HPO35" s="357"/>
      <c r="HPP35" s="357"/>
      <c r="HPQ35" s="357"/>
      <c r="HPR35" s="357"/>
      <c r="HPS35" s="357"/>
      <c r="HPT35" s="357"/>
      <c r="HPU35" s="357"/>
      <c r="HPV35" s="357"/>
      <c r="HPW35" s="357"/>
      <c r="HPX35" s="357"/>
      <c r="HPY35" s="357"/>
      <c r="HPZ35" s="357"/>
      <c r="HQA35" s="357"/>
      <c r="HQB35" s="357"/>
      <c r="HQC35" s="357"/>
      <c r="HQD35" s="357"/>
      <c r="HQE35" s="357"/>
      <c r="HQF35" s="357"/>
      <c r="HQG35" s="357"/>
      <c r="HQH35" s="357"/>
      <c r="HQI35" s="357"/>
      <c r="HQJ35" s="357"/>
      <c r="HQK35" s="357"/>
      <c r="HQL35" s="357"/>
      <c r="HQM35" s="357"/>
      <c r="HQN35" s="357"/>
      <c r="HQO35" s="357"/>
      <c r="HQP35" s="357"/>
      <c r="HQQ35" s="357"/>
      <c r="HQR35" s="357"/>
      <c r="HQS35" s="357"/>
      <c r="HQT35" s="357"/>
      <c r="HQU35" s="357"/>
      <c r="HQV35" s="357"/>
      <c r="HQW35" s="357"/>
      <c r="HQX35" s="357"/>
      <c r="HQY35" s="357"/>
      <c r="HQZ35" s="357"/>
      <c r="HRA35" s="357"/>
      <c r="HRB35" s="357"/>
      <c r="HRC35" s="357"/>
      <c r="HRD35" s="357"/>
      <c r="HRE35" s="357"/>
      <c r="HRF35" s="357"/>
      <c r="HRG35" s="357"/>
      <c r="HRH35" s="357"/>
      <c r="HRI35" s="357"/>
      <c r="HRJ35" s="357"/>
      <c r="HRK35" s="357"/>
      <c r="HRL35" s="357"/>
      <c r="HRM35" s="357"/>
      <c r="HRN35" s="357"/>
      <c r="HRO35" s="357"/>
      <c r="HRP35" s="357"/>
      <c r="HRQ35" s="357"/>
      <c r="HRR35" s="357"/>
      <c r="HRS35" s="357"/>
      <c r="HRT35" s="357"/>
      <c r="HRU35" s="357"/>
      <c r="HRV35" s="357"/>
      <c r="HRW35" s="357"/>
      <c r="HRX35" s="357"/>
      <c r="HRY35" s="357"/>
      <c r="HRZ35" s="357"/>
      <c r="HSA35" s="357"/>
      <c r="HSB35" s="357"/>
      <c r="HSC35" s="357"/>
      <c r="HSD35" s="357"/>
      <c r="HSE35" s="357"/>
      <c r="HSF35" s="357"/>
      <c r="HSG35" s="357"/>
      <c r="HSH35" s="357"/>
      <c r="HSI35" s="357"/>
      <c r="HSJ35" s="357"/>
      <c r="HSK35" s="357"/>
      <c r="HSL35" s="357"/>
      <c r="HSM35" s="357"/>
      <c r="HSN35" s="357"/>
      <c r="HSO35" s="357"/>
      <c r="HSP35" s="357"/>
      <c r="HSQ35" s="357"/>
      <c r="HSR35" s="357"/>
      <c r="HSS35" s="357"/>
      <c r="HST35" s="357"/>
      <c r="HSU35" s="357"/>
      <c r="HSV35" s="357"/>
      <c r="HSW35" s="357"/>
      <c r="HSX35" s="357"/>
      <c r="HSY35" s="357"/>
      <c r="HSZ35" s="357"/>
      <c r="HTA35" s="357"/>
      <c r="HTB35" s="357"/>
      <c r="HTC35" s="357"/>
      <c r="HTD35" s="357"/>
      <c r="HTE35" s="357"/>
      <c r="HTF35" s="357"/>
      <c r="HTG35" s="357"/>
      <c r="HTH35" s="357"/>
      <c r="HTI35" s="357"/>
      <c r="HTJ35" s="357"/>
      <c r="HTK35" s="357"/>
      <c r="HTL35" s="357"/>
      <c r="HTM35" s="357"/>
      <c r="HTN35" s="357"/>
      <c r="HTO35" s="357"/>
      <c r="HTP35" s="357"/>
      <c r="HTQ35" s="357"/>
      <c r="HTR35" s="357"/>
      <c r="HTS35" s="357"/>
      <c r="HTT35" s="357"/>
      <c r="HTU35" s="357"/>
      <c r="HTV35" s="357"/>
      <c r="HTW35" s="357"/>
      <c r="HTX35" s="357"/>
      <c r="HTY35" s="357"/>
      <c r="HTZ35" s="357"/>
      <c r="HUA35" s="357"/>
      <c r="HUB35" s="357"/>
      <c r="HUC35" s="357"/>
      <c r="HUD35" s="357"/>
      <c r="HUE35" s="357"/>
      <c r="HUF35" s="357"/>
      <c r="HUG35" s="357"/>
      <c r="HUH35" s="357"/>
      <c r="HUI35" s="357"/>
      <c r="HUJ35" s="357"/>
      <c r="HUK35" s="357"/>
      <c r="HUL35" s="357"/>
      <c r="HUM35" s="357"/>
      <c r="HUN35" s="357"/>
      <c r="HUO35" s="357"/>
      <c r="HUP35" s="357"/>
      <c r="HUQ35" s="357"/>
      <c r="HUR35" s="357"/>
      <c r="HUS35" s="357"/>
      <c r="HUT35" s="357"/>
      <c r="HUU35" s="357"/>
      <c r="HUV35" s="357"/>
      <c r="HUW35" s="357"/>
      <c r="HUX35" s="357"/>
      <c r="HUY35" s="357"/>
      <c r="HUZ35" s="357"/>
      <c r="HVA35" s="357"/>
      <c r="HVB35" s="357"/>
      <c r="HVC35" s="357"/>
      <c r="HVD35" s="357"/>
      <c r="HVE35" s="357"/>
      <c r="HVF35" s="357"/>
      <c r="HVG35" s="357"/>
      <c r="HVH35" s="357"/>
      <c r="HVI35" s="357"/>
      <c r="HVJ35" s="357"/>
      <c r="HVK35" s="357"/>
      <c r="HVL35" s="357"/>
      <c r="HVM35" s="357"/>
      <c r="HVN35" s="357"/>
      <c r="HVO35" s="357"/>
      <c r="HVP35" s="357"/>
      <c r="HVQ35" s="357"/>
      <c r="HVR35" s="357"/>
      <c r="HVS35" s="357"/>
      <c r="HVT35" s="357"/>
      <c r="HVU35" s="357"/>
      <c r="HVV35" s="357"/>
      <c r="HVW35" s="357"/>
      <c r="HVX35" s="357"/>
      <c r="HVY35" s="357"/>
      <c r="HVZ35" s="357"/>
      <c r="HWA35" s="357"/>
      <c r="HWB35" s="357"/>
      <c r="HWC35" s="357"/>
      <c r="HWD35" s="357"/>
      <c r="HWE35" s="357"/>
      <c r="HWF35" s="357"/>
      <c r="HWG35" s="357"/>
      <c r="HWH35" s="357"/>
      <c r="HWI35" s="357"/>
      <c r="HWJ35" s="357"/>
      <c r="HWK35" s="357"/>
      <c r="HWL35" s="357"/>
      <c r="HWM35" s="357"/>
      <c r="HWN35" s="357"/>
      <c r="HWO35" s="357"/>
      <c r="HWP35" s="357"/>
      <c r="HWQ35" s="357"/>
      <c r="HWR35" s="357"/>
      <c r="HWS35" s="357"/>
      <c r="HWT35" s="357"/>
      <c r="HWU35" s="357"/>
      <c r="HWV35" s="357"/>
      <c r="HWW35" s="357"/>
      <c r="HWX35" s="357"/>
      <c r="HWY35" s="357"/>
      <c r="HWZ35" s="357"/>
      <c r="HXA35" s="357"/>
      <c r="HXB35" s="357"/>
      <c r="HXC35" s="357"/>
      <c r="HXD35" s="357"/>
      <c r="HXE35" s="357"/>
      <c r="HXF35" s="357"/>
      <c r="HXG35" s="357"/>
      <c r="HXH35" s="357"/>
      <c r="HXI35" s="357"/>
      <c r="HXJ35" s="357"/>
      <c r="HXK35" s="357"/>
      <c r="HXL35" s="357"/>
      <c r="HXM35" s="357"/>
      <c r="HXN35" s="357"/>
      <c r="HXO35" s="357"/>
      <c r="HXP35" s="357"/>
      <c r="HXQ35" s="357"/>
      <c r="HXR35" s="357"/>
      <c r="HXS35" s="357"/>
      <c r="HXT35" s="357"/>
      <c r="HXU35" s="357"/>
      <c r="HXV35" s="357"/>
      <c r="HXW35" s="357"/>
      <c r="HXX35" s="357"/>
      <c r="HXY35" s="357"/>
      <c r="HXZ35" s="357"/>
      <c r="HYA35" s="357"/>
      <c r="HYB35" s="357"/>
      <c r="HYC35" s="357"/>
      <c r="HYD35" s="357"/>
      <c r="HYE35" s="357"/>
      <c r="HYF35" s="357"/>
      <c r="HYG35" s="357"/>
      <c r="HYH35" s="357"/>
      <c r="HYI35" s="357"/>
      <c r="HYJ35" s="357"/>
      <c r="HYK35" s="357"/>
      <c r="HYL35" s="357"/>
      <c r="HYM35" s="357"/>
      <c r="HYN35" s="357"/>
      <c r="HYO35" s="357"/>
      <c r="HYP35" s="357"/>
      <c r="HYQ35" s="357"/>
      <c r="HYR35" s="357"/>
      <c r="HYS35" s="357"/>
      <c r="HYT35" s="357"/>
      <c r="HYU35" s="357"/>
      <c r="HYV35" s="357"/>
      <c r="HYW35" s="357"/>
      <c r="HYX35" s="357"/>
      <c r="HYY35" s="357"/>
      <c r="HYZ35" s="357"/>
      <c r="HZA35" s="357"/>
      <c r="HZB35" s="357"/>
      <c r="HZC35" s="357"/>
      <c r="HZD35" s="357"/>
      <c r="HZE35" s="357"/>
      <c r="HZF35" s="357"/>
      <c r="HZG35" s="357"/>
      <c r="HZH35" s="357"/>
      <c r="HZI35" s="357"/>
      <c r="HZJ35" s="357"/>
      <c r="HZK35" s="357"/>
      <c r="HZL35" s="357"/>
      <c r="HZM35" s="357"/>
      <c r="HZN35" s="357"/>
      <c r="HZO35" s="357"/>
      <c r="HZP35" s="357"/>
      <c r="HZQ35" s="357"/>
      <c r="HZR35" s="357"/>
      <c r="HZS35" s="357"/>
      <c r="HZT35" s="357"/>
      <c r="HZU35" s="357"/>
      <c r="HZV35" s="357"/>
      <c r="HZW35" s="357"/>
      <c r="HZX35" s="357"/>
      <c r="HZY35" s="357"/>
      <c r="HZZ35" s="357"/>
      <c r="IAA35" s="357"/>
      <c r="IAB35" s="357"/>
      <c r="IAC35" s="357"/>
      <c r="IAD35" s="357"/>
      <c r="IAE35" s="357"/>
      <c r="IAF35" s="357"/>
      <c r="IAG35" s="357"/>
      <c r="IAH35" s="357"/>
      <c r="IAI35" s="357"/>
      <c r="IAJ35" s="357"/>
      <c r="IAK35" s="357"/>
      <c r="IAL35" s="357"/>
      <c r="IAM35" s="357"/>
      <c r="IAN35" s="357"/>
      <c r="IAO35" s="357"/>
      <c r="IAP35" s="357"/>
      <c r="IAQ35" s="357"/>
      <c r="IAR35" s="357"/>
      <c r="IAS35" s="357"/>
      <c r="IAT35" s="357"/>
      <c r="IAU35" s="357"/>
      <c r="IAV35" s="357"/>
      <c r="IAW35" s="357"/>
      <c r="IAX35" s="357"/>
      <c r="IAY35" s="357"/>
      <c r="IAZ35" s="357"/>
      <c r="IBA35" s="357"/>
      <c r="IBB35" s="357"/>
      <c r="IBC35" s="357"/>
      <c r="IBD35" s="357"/>
      <c r="IBE35" s="357"/>
      <c r="IBF35" s="357"/>
      <c r="IBG35" s="357"/>
      <c r="IBH35" s="357"/>
      <c r="IBI35" s="357"/>
      <c r="IBJ35" s="357"/>
      <c r="IBK35" s="357"/>
      <c r="IBL35" s="357"/>
      <c r="IBM35" s="357"/>
      <c r="IBN35" s="357"/>
      <c r="IBO35" s="357"/>
      <c r="IBP35" s="357"/>
      <c r="IBQ35" s="357"/>
      <c r="IBR35" s="357"/>
      <c r="IBS35" s="357"/>
      <c r="IBT35" s="357"/>
      <c r="IBU35" s="357"/>
      <c r="IBV35" s="357"/>
      <c r="IBW35" s="357"/>
      <c r="IBX35" s="357"/>
      <c r="IBY35" s="357"/>
      <c r="IBZ35" s="357"/>
      <c r="ICA35" s="357"/>
      <c r="ICB35" s="357"/>
      <c r="ICC35" s="357"/>
      <c r="ICD35" s="357"/>
      <c r="ICE35" s="357"/>
      <c r="ICF35" s="357"/>
      <c r="ICG35" s="357"/>
      <c r="ICH35" s="357"/>
      <c r="ICI35" s="357"/>
      <c r="ICJ35" s="357"/>
      <c r="ICK35" s="357"/>
      <c r="ICL35" s="357"/>
      <c r="ICM35" s="357"/>
      <c r="ICN35" s="357"/>
      <c r="ICO35" s="357"/>
      <c r="ICP35" s="357"/>
      <c r="ICQ35" s="357"/>
      <c r="ICR35" s="357"/>
      <c r="ICS35" s="357"/>
      <c r="ICT35" s="357"/>
      <c r="ICU35" s="357"/>
      <c r="ICV35" s="357"/>
      <c r="ICW35" s="357"/>
      <c r="ICX35" s="357"/>
      <c r="ICY35" s="357"/>
      <c r="ICZ35" s="357"/>
      <c r="IDA35" s="357"/>
      <c r="IDB35" s="357"/>
      <c r="IDC35" s="357"/>
      <c r="IDD35" s="357"/>
      <c r="IDE35" s="357"/>
      <c r="IDF35" s="357"/>
      <c r="IDG35" s="357"/>
      <c r="IDH35" s="357"/>
      <c r="IDI35" s="357"/>
      <c r="IDJ35" s="357"/>
      <c r="IDK35" s="357"/>
      <c r="IDL35" s="357"/>
      <c r="IDM35" s="357"/>
      <c r="IDN35" s="357"/>
      <c r="IDO35" s="357"/>
      <c r="IDP35" s="357"/>
      <c r="IDQ35" s="357"/>
      <c r="IDR35" s="357"/>
      <c r="IDS35" s="357"/>
      <c r="IDT35" s="357"/>
      <c r="IDU35" s="357"/>
      <c r="IDV35" s="357"/>
      <c r="IDW35" s="357"/>
      <c r="IDX35" s="357"/>
      <c r="IDY35" s="357"/>
      <c r="IDZ35" s="357"/>
      <c r="IEA35" s="357"/>
      <c r="IEB35" s="357"/>
      <c r="IEC35" s="357"/>
      <c r="IED35" s="357"/>
      <c r="IEE35" s="357"/>
      <c r="IEF35" s="357"/>
      <c r="IEG35" s="357"/>
      <c r="IEH35" s="357"/>
      <c r="IEI35" s="357"/>
      <c r="IEJ35" s="357"/>
      <c r="IEK35" s="357"/>
      <c r="IEL35" s="357"/>
      <c r="IEM35" s="357"/>
      <c r="IEN35" s="357"/>
      <c r="IEO35" s="357"/>
      <c r="IEP35" s="357"/>
      <c r="IEQ35" s="357"/>
      <c r="IER35" s="357"/>
      <c r="IES35" s="357"/>
      <c r="IET35" s="357"/>
      <c r="IEU35" s="357"/>
      <c r="IEV35" s="357"/>
      <c r="IEW35" s="357"/>
      <c r="IEX35" s="357"/>
      <c r="IEY35" s="357"/>
      <c r="IEZ35" s="357"/>
      <c r="IFA35" s="357"/>
      <c r="IFB35" s="357"/>
      <c r="IFC35" s="357"/>
      <c r="IFD35" s="357"/>
      <c r="IFE35" s="357"/>
      <c r="IFF35" s="357"/>
      <c r="IFG35" s="357"/>
      <c r="IFH35" s="357"/>
      <c r="IFI35" s="357"/>
      <c r="IFJ35" s="357"/>
      <c r="IFK35" s="357"/>
      <c r="IFL35" s="357"/>
      <c r="IFM35" s="357"/>
      <c r="IFN35" s="357"/>
      <c r="IFO35" s="357"/>
      <c r="IFP35" s="357"/>
      <c r="IFQ35" s="357"/>
      <c r="IFR35" s="357"/>
      <c r="IFS35" s="357"/>
      <c r="IFT35" s="357"/>
      <c r="IFU35" s="357"/>
      <c r="IFV35" s="357"/>
      <c r="IFW35" s="357"/>
      <c r="IFX35" s="357"/>
      <c r="IFY35" s="357"/>
      <c r="IFZ35" s="357"/>
      <c r="IGA35" s="357"/>
      <c r="IGB35" s="357"/>
      <c r="IGC35" s="357"/>
      <c r="IGD35" s="357"/>
      <c r="IGE35" s="357"/>
      <c r="IGF35" s="357"/>
      <c r="IGG35" s="357"/>
      <c r="IGH35" s="357"/>
      <c r="IGI35" s="357"/>
      <c r="IGJ35" s="357"/>
      <c r="IGK35" s="357"/>
      <c r="IGL35" s="357"/>
      <c r="IGM35" s="357"/>
      <c r="IGN35" s="357"/>
      <c r="IGO35" s="357"/>
      <c r="IGP35" s="357"/>
      <c r="IGQ35" s="357"/>
      <c r="IGR35" s="357"/>
      <c r="IGS35" s="357"/>
      <c r="IGT35" s="357"/>
      <c r="IGU35" s="357"/>
      <c r="IGV35" s="357"/>
      <c r="IGW35" s="357"/>
      <c r="IGX35" s="357"/>
      <c r="IGY35" s="357"/>
      <c r="IGZ35" s="357"/>
      <c r="IHA35" s="357"/>
      <c r="IHB35" s="357"/>
      <c r="IHC35" s="357"/>
      <c r="IHD35" s="357"/>
      <c r="IHE35" s="357"/>
      <c r="IHF35" s="357"/>
      <c r="IHG35" s="357"/>
      <c r="IHH35" s="357"/>
      <c r="IHI35" s="357"/>
      <c r="IHJ35" s="357"/>
      <c r="IHK35" s="357"/>
      <c r="IHL35" s="357"/>
      <c r="IHM35" s="357"/>
      <c r="IHN35" s="357"/>
      <c r="IHO35" s="357"/>
      <c r="IHP35" s="357"/>
      <c r="IHQ35" s="357"/>
      <c r="IHR35" s="357"/>
      <c r="IHS35" s="357"/>
      <c r="IHT35" s="357"/>
      <c r="IHU35" s="357"/>
      <c r="IHV35" s="357"/>
      <c r="IHW35" s="357"/>
      <c r="IHX35" s="357"/>
      <c r="IHY35" s="357"/>
      <c r="IHZ35" s="357"/>
      <c r="IIA35" s="357"/>
      <c r="IIB35" s="357"/>
      <c r="IIC35" s="357"/>
      <c r="IID35" s="357"/>
      <c r="IIE35" s="357"/>
      <c r="IIF35" s="357"/>
      <c r="IIG35" s="357"/>
      <c r="IIH35" s="357"/>
      <c r="III35" s="357"/>
      <c r="IIJ35" s="357"/>
      <c r="IIK35" s="357"/>
      <c r="IIL35" s="357"/>
      <c r="IIM35" s="357"/>
      <c r="IIN35" s="357"/>
      <c r="IIO35" s="357"/>
      <c r="IIP35" s="357"/>
      <c r="IIQ35" s="357"/>
      <c r="IIR35" s="357"/>
      <c r="IIS35" s="357"/>
      <c r="IIT35" s="357"/>
      <c r="IIU35" s="357"/>
      <c r="IIV35" s="357"/>
      <c r="IIW35" s="357"/>
      <c r="IIX35" s="357"/>
      <c r="IIY35" s="357"/>
      <c r="IIZ35" s="357"/>
      <c r="IJA35" s="357"/>
      <c r="IJB35" s="357"/>
      <c r="IJC35" s="357"/>
      <c r="IJD35" s="357"/>
      <c r="IJE35" s="357"/>
      <c r="IJF35" s="357"/>
      <c r="IJG35" s="357"/>
      <c r="IJH35" s="357"/>
      <c r="IJI35" s="357"/>
      <c r="IJJ35" s="357"/>
      <c r="IJK35" s="357"/>
      <c r="IJL35" s="357"/>
      <c r="IJM35" s="357"/>
      <c r="IJN35" s="357"/>
      <c r="IJO35" s="357"/>
      <c r="IJP35" s="357"/>
      <c r="IJQ35" s="357"/>
      <c r="IJR35" s="357"/>
      <c r="IJS35" s="357"/>
      <c r="IJT35" s="357"/>
      <c r="IJU35" s="357"/>
      <c r="IJV35" s="357"/>
      <c r="IJW35" s="357"/>
      <c r="IJX35" s="357"/>
      <c r="IJY35" s="357"/>
      <c r="IJZ35" s="357"/>
      <c r="IKA35" s="357"/>
      <c r="IKB35" s="357"/>
      <c r="IKC35" s="357"/>
      <c r="IKD35" s="357"/>
      <c r="IKE35" s="357"/>
      <c r="IKF35" s="357"/>
      <c r="IKG35" s="357"/>
      <c r="IKH35" s="357"/>
      <c r="IKI35" s="357"/>
      <c r="IKJ35" s="357"/>
      <c r="IKK35" s="357"/>
      <c r="IKL35" s="357"/>
      <c r="IKM35" s="357"/>
      <c r="IKN35" s="357"/>
      <c r="IKO35" s="357"/>
      <c r="IKP35" s="357"/>
      <c r="IKQ35" s="357"/>
      <c r="IKR35" s="357"/>
      <c r="IKS35" s="357"/>
      <c r="IKT35" s="357"/>
      <c r="IKU35" s="357"/>
      <c r="IKV35" s="357"/>
      <c r="IKW35" s="357"/>
      <c r="IKX35" s="357"/>
      <c r="IKY35" s="357"/>
      <c r="IKZ35" s="357"/>
      <c r="ILA35" s="357"/>
      <c r="ILB35" s="357"/>
      <c r="ILC35" s="357"/>
      <c r="ILD35" s="357"/>
      <c r="ILE35" s="357"/>
      <c r="ILF35" s="357"/>
      <c r="ILG35" s="357"/>
      <c r="ILH35" s="357"/>
      <c r="ILI35" s="357"/>
      <c r="ILJ35" s="357"/>
      <c r="ILK35" s="357"/>
      <c r="ILL35" s="357"/>
      <c r="ILM35" s="357"/>
      <c r="ILN35" s="357"/>
      <c r="ILO35" s="357"/>
      <c r="ILP35" s="357"/>
      <c r="ILQ35" s="357"/>
      <c r="ILR35" s="357"/>
      <c r="ILS35" s="357"/>
      <c r="ILT35" s="357"/>
      <c r="ILU35" s="357"/>
      <c r="ILV35" s="357"/>
      <c r="ILW35" s="357"/>
      <c r="ILX35" s="357"/>
      <c r="ILY35" s="357"/>
      <c r="ILZ35" s="357"/>
      <c r="IMA35" s="357"/>
      <c r="IMB35" s="357"/>
      <c r="IMC35" s="357"/>
      <c r="IMD35" s="357"/>
      <c r="IME35" s="357"/>
      <c r="IMF35" s="357"/>
      <c r="IMG35" s="357"/>
      <c r="IMH35" s="357"/>
      <c r="IMI35" s="357"/>
      <c r="IMJ35" s="357"/>
      <c r="IMK35" s="357"/>
      <c r="IML35" s="357"/>
      <c r="IMM35" s="357"/>
      <c r="IMN35" s="357"/>
      <c r="IMO35" s="357"/>
      <c r="IMP35" s="357"/>
      <c r="IMQ35" s="357"/>
      <c r="IMR35" s="357"/>
      <c r="IMS35" s="357"/>
      <c r="IMT35" s="357"/>
      <c r="IMU35" s="357"/>
      <c r="IMV35" s="357"/>
      <c r="IMW35" s="357"/>
      <c r="IMX35" s="357"/>
      <c r="IMY35" s="357"/>
      <c r="IMZ35" s="357"/>
      <c r="INA35" s="357"/>
      <c r="INB35" s="357"/>
      <c r="INC35" s="357"/>
      <c r="IND35" s="357"/>
      <c r="INE35" s="357"/>
      <c r="INF35" s="357"/>
      <c r="ING35" s="357"/>
      <c r="INH35" s="357"/>
      <c r="INI35" s="357"/>
      <c r="INJ35" s="357"/>
      <c r="INK35" s="357"/>
      <c r="INL35" s="357"/>
      <c r="INM35" s="357"/>
      <c r="INN35" s="357"/>
      <c r="INO35" s="357"/>
      <c r="INP35" s="357"/>
      <c r="INQ35" s="357"/>
      <c r="INR35" s="357"/>
      <c r="INS35" s="357"/>
      <c r="INT35" s="357"/>
      <c r="INU35" s="357"/>
      <c r="INV35" s="357"/>
      <c r="INW35" s="357"/>
      <c r="INX35" s="357"/>
      <c r="INY35" s="357"/>
      <c r="INZ35" s="357"/>
      <c r="IOA35" s="357"/>
      <c r="IOB35" s="357"/>
      <c r="IOC35" s="357"/>
      <c r="IOD35" s="357"/>
      <c r="IOE35" s="357"/>
      <c r="IOF35" s="357"/>
      <c r="IOG35" s="357"/>
      <c r="IOH35" s="357"/>
      <c r="IOI35" s="357"/>
      <c r="IOJ35" s="357"/>
      <c r="IOK35" s="357"/>
      <c r="IOL35" s="357"/>
      <c r="IOM35" s="357"/>
      <c r="ION35" s="357"/>
      <c r="IOO35" s="357"/>
      <c r="IOP35" s="357"/>
      <c r="IOQ35" s="357"/>
      <c r="IOR35" s="357"/>
      <c r="IOS35" s="357"/>
      <c r="IOT35" s="357"/>
      <c r="IOU35" s="357"/>
      <c r="IOV35" s="357"/>
      <c r="IOW35" s="357"/>
      <c r="IOX35" s="357"/>
      <c r="IOY35" s="357"/>
      <c r="IOZ35" s="357"/>
      <c r="IPA35" s="357"/>
      <c r="IPB35" s="357"/>
      <c r="IPC35" s="357"/>
      <c r="IPD35" s="357"/>
      <c r="IPE35" s="357"/>
      <c r="IPF35" s="357"/>
      <c r="IPG35" s="357"/>
      <c r="IPH35" s="357"/>
      <c r="IPI35" s="357"/>
      <c r="IPJ35" s="357"/>
      <c r="IPK35" s="357"/>
      <c r="IPL35" s="357"/>
      <c r="IPM35" s="357"/>
      <c r="IPN35" s="357"/>
      <c r="IPO35" s="357"/>
      <c r="IPP35" s="357"/>
      <c r="IPQ35" s="357"/>
      <c r="IPR35" s="357"/>
      <c r="IPS35" s="357"/>
      <c r="IPT35" s="357"/>
      <c r="IPU35" s="357"/>
      <c r="IPV35" s="357"/>
      <c r="IPW35" s="357"/>
      <c r="IPX35" s="357"/>
      <c r="IPY35" s="357"/>
      <c r="IPZ35" s="357"/>
      <c r="IQA35" s="357"/>
      <c r="IQB35" s="357"/>
      <c r="IQC35" s="357"/>
      <c r="IQD35" s="357"/>
      <c r="IQE35" s="357"/>
      <c r="IQF35" s="357"/>
      <c r="IQG35" s="357"/>
      <c r="IQH35" s="357"/>
      <c r="IQI35" s="357"/>
      <c r="IQJ35" s="357"/>
      <c r="IQK35" s="357"/>
      <c r="IQL35" s="357"/>
      <c r="IQM35" s="357"/>
      <c r="IQN35" s="357"/>
      <c r="IQO35" s="357"/>
      <c r="IQP35" s="357"/>
      <c r="IQQ35" s="357"/>
      <c r="IQR35" s="357"/>
      <c r="IQS35" s="357"/>
      <c r="IQT35" s="357"/>
      <c r="IQU35" s="357"/>
      <c r="IQV35" s="357"/>
      <c r="IQW35" s="357"/>
      <c r="IQX35" s="357"/>
      <c r="IQY35" s="357"/>
      <c r="IQZ35" s="357"/>
      <c r="IRA35" s="357"/>
      <c r="IRB35" s="357"/>
      <c r="IRC35" s="357"/>
      <c r="IRD35" s="357"/>
      <c r="IRE35" s="357"/>
      <c r="IRF35" s="357"/>
      <c r="IRG35" s="357"/>
      <c r="IRH35" s="357"/>
      <c r="IRI35" s="357"/>
      <c r="IRJ35" s="357"/>
      <c r="IRK35" s="357"/>
      <c r="IRL35" s="357"/>
      <c r="IRM35" s="357"/>
      <c r="IRN35" s="357"/>
      <c r="IRO35" s="357"/>
      <c r="IRP35" s="357"/>
      <c r="IRQ35" s="357"/>
      <c r="IRR35" s="357"/>
      <c r="IRS35" s="357"/>
      <c r="IRT35" s="357"/>
      <c r="IRU35" s="357"/>
      <c r="IRV35" s="357"/>
      <c r="IRW35" s="357"/>
      <c r="IRX35" s="357"/>
      <c r="IRY35" s="357"/>
      <c r="IRZ35" s="357"/>
      <c r="ISA35" s="357"/>
      <c r="ISB35" s="357"/>
      <c r="ISC35" s="357"/>
      <c r="ISD35" s="357"/>
      <c r="ISE35" s="357"/>
      <c r="ISF35" s="357"/>
      <c r="ISG35" s="357"/>
      <c r="ISH35" s="357"/>
      <c r="ISI35" s="357"/>
      <c r="ISJ35" s="357"/>
      <c r="ISK35" s="357"/>
      <c r="ISL35" s="357"/>
      <c r="ISM35" s="357"/>
      <c r="ISN35" s="357"/>
      <c r="ISO35" s="357"/>
      <c r="ISP35" s="357"/>
      <c r="ISQ35" s="357"/>
      <c r="ISR35" s="357"/>
      <c r="ISS35" s="357"/>
      <c r="IST35" s="357"/>
      <c r="ISU35" s="357"/>
      <c r="ISV35" s="357"/>
      <c r="ISW35" s="357"/>
      <c r="ISX35" s="357"/>
      <c r="ISY35" s="357"/>
      <c r="ISZ35" s="357"/>
      <c r="ITA35" s="357"/>
      <c r="ITB35" s="357"/>
      <c r="ITC35" s="357"/>
      <c r="ITD35" s="357"/>
      <c r="ITE35" s="357"/>
      <c r="ITF35" s="357"/>
      <c r="ITG35" s="357"/>
      <c r="ITH35" s="357"/>
      <c r="ITI35" s="357"/>
      <c r="ITJ35" s="357"/>
      <c r="ITK35" s="357"/>
      <c r="ITL35" s="357"/>
      <c r="ITM35" s="357"/>
      <c r="ITN35" s="357"/>
      <c r="ITO35" s="357"/>
      <c r="ITP35" s="357"/>
      <c r="ITQ35" s="357"/>
      <c r="ITR35" s="357"/>
      <c r="ITS35" s="357"/>
      <c r="ITT35" s="357"/>
      <c r="ITU35" s="357"/>
      <c r="ITV35" s="357"/>
      <c r="ITW35" s="357"/>
      <c r="ITX35" s="357"/>
      <c r="ITY35" s="357"/>
      <c r="ITZ35" s="357"/>
      <c r="IUA35" s="357"/>
      <c r="IUB35" s="357"/>
      <c r="IUC35" s="357"/>
      <c r="IUD35" s="357"/>
      <c r="IUE35" s="357"/>
      <c r="IUF35" s="357"/>
      <c r="IUG35" s="357"/>
      <c r="IUH35" s="357"/>
      <c r="IUI35" s="357"/>
      <c r="IUJ35" s="357"/>
      <c r="IUK35" s="357"/>
      <c r="IUL35" s="357"/>
      <c r="IUM35" s="357"/>
      <c r="IUN35" s="357"/>
      <c r="IUO35" s="357"/>
      <c r="IUP35" s="357"/>
      <c r="IUQ35" s="357"/>
      <c r="IUR35" s="357"/>
      <c r="IUS35" s="357"/>
      <c r="IUT35" s="357"/>
      <c r="IUU35" s="357"/>
      <c r="IUV35" s="357"/>
      <c r="IUW35" s="357"/>
      <c r="IUX35" s="357"/>
      <c r="IUY35" s="357"/>
      <c r="IUZ35" s="357"/>
      <c r="IVA35" s="357"/>
      <c r="IVB35" s="357"/>
      <c r="IVC35" s="357"/>
      <c r="IVD35" s="357"/>
      <c r="IVE35" s="357"/>
      <c r="IVF35" s="357"/>
      <c r="IVG35" s="357"/>
      <c r="IVH35" s="357"/>
      <c r="IVI35" s="357"/>
      <c r="IVJ35" s="357"/>
      <c r="IVK35" s="357"/>
      <c r="IVL35" s="357"/>
      <c r="IVM35" s="357"/>
      <c r="IVN35" s="357"/>
      <c r="IVO35" s="357"/>
      <c r="IVP35" s="357"/>
      <c r="IVQ35" s="357"/>
      <c r="IVR35" s="357"/>
      <c r="IVS35" s="357"/>
      <c r="IVT35" s="357"/>
      <c r="IVU35" s="357"/>
      <c r="IVV35" s="357"/>
      <c r="IVW35" s="357"/>
      <c r="IVX35" s="357"/>
      <c r="IVY35" s="357"/>
      <c r="IVZ35" s="357"/>
      <c r="IWA35" s="357"/>
      <c r="IWB35" s="357"/>
      <c r="IWC35" s="357"/>
      <c r="IWD35" s="357"/>
      <c r="IWE35" s="357"/>
      <c r="IWF35" s="357"/>
      <c r="IWG35" s="357"/>
      <c r="IWH35" s="357"/>
      <c r="IWI35" s="357"/>
      <c r="IWJ35" s="357"/>
      <c r="IWK35" s="357"/>
      <c r="IWL35" s="357"/>
      <c r="IWM35" s="357"/>
      <c r="IWN35" s="357"/>
      <c r="IWO35" s="357"/>
      <c r="IWP35" s="357"/>
      <c r="IWQ35" s="357"/>
      <c r="IWR35" s="357"/>
      <c r="IWS35" s="357"/>
      <c r="IWT35" s="357"/>
      <c r="IWU35" s="357"/>
      <c r="IWV35" s="357"/>
      <c r="IWW35" s="357"/>
      <c r="IWX35" s="357"/>
      <c r="IWY35" s="357"/>
      <c r="IWZ35" s="357"/>
      <c r="IXA35" s="357"/>
      <c r="IXB35" s="357"/>
      <c r="IXC35" s="357"/>
      <c r="IXD35" s="357"/>
      <c r="IXE35" s="357"/>
      <c r="IXF35" s="357"/>
      <c r="IXG35" s="357"/>
      <c r="IXH35" s="357"/>
      <c r="IXI35" s="357"/>
      <c r="IXJ35" s="357"/>
      <c r="IXK35" s="357"/>
      <c r="IXL35" s="357"/>
      <c r="IXM35" s="357"/>
      <c r="IXN35" s="357"/>
      <c r="IXO35" s="357"/>
      <c r="IXP35" s="357"/>
      <c r="IXQ35" s="357"/>
      <c r="IXR35" s="357"/>
      <c r="IXS35" s="357"/>
      <c r="IXT35" s="357"/>
      <c r="IXU35" s="357"/>
      <c r="IXV35" s="357"/>
      <c r="IXW35" s="357"/>
      <c r="IXX35" s="357"/>
      <c r="IXY35" s="357"/>
      <c r="IXZ35" s="357"/>
      <c r="IYA35" s="357"/>
      <c r="IYB35" s="357"/>
      <c r="IYC35" s="357"/>
      <c r="IYD35" s="357"/>
      <c r="IYE35" s="357"/>
      <c r="IYF35" s="357"/>
      <c r="IYG35" s="357"/>
      <c r="IYH35" s="357"/>
      <c r="IYI35" s="357"/>
      <c r="IYJ35" s="357"/>
      <c r="IYK35" s="357"/>
      <c r="IYL35" s="357"/>
      <c r="IYM35" s="357"/>
      <c r="IYN35" s="357"/>
      <c r="IYO35" s="357"/>
      <c r="IYP35" s="357"/>
      <c r="IYQ35" s="357"/>
      <c r="IYR35" s="357"/>
      <c r="IYS35" s="357"/>
      <c r="IYT35" s="357"/>
      <c r="IYU35" s="357"/>
      <c r="IYV35" s="357"/>
      <c r="IYW35" s="357"/>
      <c r="IYX35" s="357"/>
      <c r="IYY35" s="357"/>
      <c r="IYZ35" s="357"/>
      <c r="IZA35" s="357"/>
      <c r="IZB35" s="357"/>
      <c r="IZC35" s="357"/>
      <c r="IZD35" s="357"/>
      <c r="IZE35" s="357"/>
      <c r="IZF35" s="357"/>
      <c r="IZG35" s="357"/>
      <c r="IZH35" s="357"/>
      <c r="IZI35" s="357"/>
      <c r="IZJ35" s="357"/>
      <c r="IZK35" s="357"/>
      <c r="IZL35" s="357"/>
      <c r="IZM35" s="357"/>
      <c r="IZN35" s="357"/>
      <c r="IZO35" s="357"/>
      <c r="IZP35" s="357"/>
      <c r="IZQ35" s="357"/>
      <c r="IZR35" s="357"/>
      <c r="IZS35" s="357"/>
      <c r="IZT35" s="357"/>
      <c r="IZU35" s="357"/>
      <c r="IZV35" s="357"/>
      <c r="IZW35" s="357"/>
      <c r="IZX35" s="357"/>
      <c r="IZY35" s="357"/>
      <c r="IZZ35" s="357"/>
      <c r="JAA35" s="357"/>
      <c r="JAB35" s="357"/>
      <c r="JAC35" s="357"/>
      <c r="JAD35" s="357"/>
      <c r="JAE35" s="357"/>
      <c r="JAF35" s="357"/>
      <c r="JAG35" s="357"/>
      <c r="JAH35" s="357"/>
      <c r="JAI35" s="357"/>
      <c r="JAJ35" s="357"/>
      <c r="JAK35" s="357"/>
      <c r="JAL35" s="357"/>
      <c r="JAM35" s="357"/>
      <c r="JAN35" s="357"/>
      <c r="JAO35" s="357"/>
      <c r="JAP35" s="357"/>
      <c r="JAQ35" s="357"/>
      <c r="JAR35" s="357"/>
      <c r="JAS35" s="357"/>
      <c r="JAT35" s="357"/>
      <c r="JAU35" s="357"/>
      <c r="JAV35" s="357"/>
      <c r="JAW35" s="357"/>
      <c r="JAX35" s="357"/>
      <c r="JAY35" s="357"/>
      <c r="JAZ35" s="357"/>
      <c r="JBA35" s="357"/>
      <c r="JBB35" s="357"/>
      <c r="JBC35" s="357"/>
      <c r="JBD35" s="357"/>
      <c r="JBE35" s="357"/>
      <c r="JBF35" s="357"/>
      <c r="JBG35" s="357"/>
      <c r="JBH35" s="357"/>
      <c r="JBI35" s="357"/>
      <c r="JBJ35" s="357"/>
      <c r="JBK35" s="357"/>
      <c r="JBL35" s="357"/>
      <c r="JBM35" s="357"/>
      <c r="JBN35" s="357"/>
      <c r="JBO35" s="357"/>
      <c r="JBP35" s="357"/>
      <c r="JBQ35" s="357"/>
      <c r="JBR35" s="357"/>
      <c r="JBS35" s="357"/>
      <c r="JBT35" s="357"/>
      <c r="JBU35" s="357"/>
      <c r="JBV35" s="357"/>
      <c r="JBW35" s="357"/>
      <c r="JBX35" s="357"/>
      <c r="JBY35" s="357"/>
      <c r="JBZ35" s="357"/>
      <c r="JCA35" s="357"/>
      <c r="JCB35" s="357"/>
      <c r="JCC35" s="357"/>
      <c r="JCD35" s="357"/>
      <c r="JCE35" s="357"/>
      <c r="JCF35" s="357"/>
      <c r="JCG35" s="357"/>
      <c r="JCH35" s="357"/>
      <c r="JCI35" s="357"/>
      <c r="JCJ35" s="357"/>
      <c r="JCK35" s="357"/>
      <c r="JCL35" s="357"/>
      <c r="JCM35" s="357"/>
      <c r="JCN35" s="357"/>
      <c r="JCO35" s="357"/>
      <c r="JCP35" s="357"/>
      <c r="JCQ35" s="357"/>
      <c r="JCR35" s="357"/>
      <c r="JCS35" s="357"/>
      <c r="JCT35" s="357"/>
      <c r="JCU35" s="357"/>
      <c r="JCV35" s="357"/>
      <c r="JCW35" s="357"/>
      <c r="JCX35" s="357"/>
      <c r="JCY35" s="357"/>
      <c r="JCZ35" s="357"/>
      <c r="JDA35" s="357"/>
      <c r="JDB35" s="357"/>
      <c r="JDC35" s="357"/>
      <c r="JDD35" s="357"/>
      <c r="JDE35" s="357"/>
      <c r="JDF35" s="357"/>
      <c r="JDG35" s="357"/>
      <c r="JDH35" s="357"/>
      <c r="JDI35" s="357"/>
      <c r="JDJ35" s="357"/>
      <c r="JDK35" s="357"/>
      <c r="JDL35" s="357"/>
      <c r="JDM35" s="357"/>
      <c r="JDN35" s="357"/>
      <c r="JDO35" s="357"/>
      <c r="JDP35" s="357"/>
      <c r="JDQ35" s="357"/>
      <c r="JDR35" s="357"/>
      <c r="JDS35" s="357"/>
      <c r="JDT35" s="357"/>
      <c r="JDU35" s="357"/>
      <c r="JDV35" s="357"/>
      <c r="JDW35" s="357"/>
      <c r="JDX35" s="357"/>
      <c r="JDY35" s="357"/>
      <c r="JDZ35" s="357"/>
      <c r="JEA35" s="357"/>
      <c r="JEB35" s="357"/>
      <c r="JEC35" s="357"/>
      <c r="JED35" s="357"/>
      <c r="JEE35" s="357"/>
      <c r="JEF35" s="357"/>
      <c r="JEG35" s="357"/>
      <c r="JEH35" s="357"/>
      <c r="JEI35" s="357"/>
      <c r="JEJ35" s="357"/>
      <c r="JEK35" s="357"/>
      <c r="JEL35" s="357"/>
      <c r="JEM35" s="357"/>
      <c r="JEN35" s="357"/>
      <c r="JEO35" s="357"/>
      <c r="JEP35" s="357"/>
      <c r="JEQ35" s="357"/>
      <c r="JER35" s="357"/>
      <c r="JES35" s="357"/>
      <c r="JET35" s="357"/>
      <c r="JEU35" s="357"/>
      <c r="JEV35" s="357"/>
      <c r="JEW35" s="357"/>
      <c r="JEX35" s="357"/>
      <c r="JEY35" s="357"/>
      <c r="JEZ35" s="357"/>
      <c r="JFA35" s="357"/>
      <c r="JFB35" s="357"/>
      <c r="JFC35" s="357"/>
      <c r="JFD35" s="357"/>
      <c r="JFE35" s="357"/>
      <c r="JFF35" s="357"/>
      <c r="JFG35" s="357"/>
      <c r="JFH35" s="357"/>
      <c r="JFI35" s="357"/>
      <c r="JFJ35" s="357"/>
      <c r="JFK35" s="357"/>
      <c r="JFL35" s="357"/>
      <c r="JFM35" s="357"/>
      <c r="JFN35" s="357"/>
      <c r="JFO35" s="357"/>
      <c r="JFP35" s="357"/>
      <c r="JFQ35" s="357"/>
      <c r="JFR35" s="357"/>
      <c r="JFS35" s="357"/>
      <c r="JFT35" s="357"/>
      <c r="JFU35" s="357"/>
      <c r="JFV35" s="357"/>
      <c r="JFW35" s="357"/>
      <c r="JFX35" s="357"/>
      <c r="JFY35" s="357"/>
      <c r="JFZ35" s="357"/>
      <c r="JGA35" s="357"/>
      <c r="JGB35" s="357"/>
      <c r="JGC35" s="357"/>
      <c r="JGD35" s="357"/>
      <c r="JGE35" s="357"/>
      <c r="JGF35" s="357"/>
      <c r="JGG35" s="357"/>
      <c r="JGH35" s="357"/>
      <c r="JGI35" s="357"/>
      <c r="JGJ35" s="357"/>
      <c r="JGK35" s="357"/>
      <c r="JGL35" s="357"/>
      <c r="JGM35" s="357"/>
      <c r="JGN35" s="357"/>
      <c r="JGO35" s="357"/>
      <c r="JGP35" s="357"/>
      <c r="JGQ35" s="357"/>
      <c r="JGR35" s="357"/>
      <c r="JGS35" s="357"/>
      <c r="JGT35" s="357"/>
      <c r="JGU35" s="357"/>
      <c r="JGV35" s="357"/>
      <c r="JGW35" s="357"/>
      <c r="JGX35" s="357"/>
      <c r="JGY35" s="357"/>
      <c r="JGZ35" s="357"/>
      <c r="JHA35" s="357"/>
      <c r="JHB35" s="357"/>
      <c r="JHC35" s="357"/>
      <c r="JHD35" s="357"/>
      <c r="JHE35" s="357"/>
      <c r="JHF35" s="357"/>
      <c r="JHG35" s="357"/>
      <c r="JHH35" s="357"/>
      <c r="JHI35" s="357"/>
      <c r="JHJ35" s="357"/>
      <c r="JHK35" s="357"/>
      <c r="JHL35" s="357"/>
      <c r="JHM35" s="357"/>
      <c r="JHN35" s="357"/>
      <c r="JHO35" s="357"/>
      <c r="JHP35" s="357"/>
      <c r="JHQ35" s="357"/>
      <c r="JHR35" s="357"/>
      <c r="JHS35" s="357"/>
      <c r="JHT35" s="357"/>
      <c r="JHU35" s="357"/>
      <c r="JHV35" s="357"/>
      <c r="JHW35" s="357"/>
      <c r="JHX35" s="357"/>
      <c r="JHY35" s="357"/>
      <c r="JHZ35" s="357"/>
      <c r="JIA35" s="357"/>
      <c r="JIB35" s="357"/>
      <c r="JIC35" s="357"/>
      <c r="JID35" s="357"/>
      <c r="JIE35" s="357"/>
      <c r="JIF35" s="357"/>
      <c r="JIG35" s="357"/>
      <c r="JIH35" s="357"/>
      <c r="JII35" s="357"/>
      <c r="JIJ35" s="357"/>
      <c r="JIK35" s="357"/>
      <c r="JIL35" s="357"/>
      <c r="JIM35" s="357"/>
      <c r="JIN35" s="357"/>
      <c r="JIO35" s="357"/>
      <c r="JIP35" s="357"/>
      <c r="JIQ35" s="357"/>
      <c r="JIR35" s="357"/>
      <c r="JIS35" s="357"/>
      <c r="JIT35" s="357"/>
      <c r="JIU35" s="357"/>
      <c r="JIV35" s="357"/>
      <c r="JIW35" s="357"/>
      <c r="JIX35" s="357"/>
      <c r="JIY35" s="357"/>
      <c r="JIZ35" s="357"/>
      <c r="JJA35" s="357"/>
      <c r="JJB35" s="357"/>
      <c r="JJC35" s="357"/>
      <c r="JJD35" s="357"/>
      <c r="JJE35" s="357"/>
      <c r="JJF35" s="357"/>
      <c r="JJG35" s="357"/>
      <c r="JJH35" s="357"/>
      <c r="JJI35" s="357"/>
      <c r="JJJ35" s="357"/>
      <c r="JJK35" s="357"/>
      <c r="JJL35" s="357"/>
      <c r="JJM35" s="357"/>
      <c r="JJN35" s="357"/>
      <c r="JJO35" s="357"/>
      <c r="JJP35" s="357"/>
      <c r="JJQ35" s="357"/>
      <c r="JJR35" s="357"/>
      <c r="JJS35" s="357"/>
      <c r="JJT35" s="357"/>
      <c r="JJU35" s="357"/>
      <c r="JJV35" s="357"/>
      <c r="JJW35" s="357"/>
      <c r="JJX35" s="357"/>
      <c r="JJY35" s="357"/>
      <c r="JJZ35" s="357"/>
      <c r="JKA35" s="357"/>
      <c r="JKB35" s="357"/>
      <c r="JKC35" s="357"/>
      <c r="JKD35" s="357"/>
      <c r="JKE35" s="357"/>
      <c r="JKF35" s="357"/>
      <c r="JKG35" s="357"/>
      <c r="JKH35" s="357"/>
      <c r="JKI35" s="357"/>
      <c r="JKJ35" s="357"/>
      <c r="JKK35" s="357"/>
      <c r="JKL35" s="357"/>
      <c r="JKM35" s="357"/>
      <c r="JKN35" s="357"/>
      <c r="JKO35" s="357"/>
      <c r="JKP35" s="357"/>
      <c r="JKQ35" s="357"/>
      <c r="JKR35" s="357"/>
      <c r="JKS35" s="357"/>
      <c r="JKT35" s="357"/>
      <c r="JKU35" s="357"/>
      <c r="JKV35" s="357"/>
      <c r="JKW35" s="357"/>
      <c r="JKX35" s="357"/>
      <c r="JKY35" s="357"/>
      <c r="JKZ35" s="357"/>
      <c r="JLA35" s="357"/>
      <c r="JLB35" s="357"/>
      <c r="JLC35" s="357"/>
      <c r="JLD35" s="357"/>
      <c r="JLE35" s="357"/>
      <c r="JLF35" s="357"/>
      <c r="JLG35" s="357"/>
      <c r="JLH35" s="357"/>
      <c r="JLI35" s="357"/>
      <c r="JLJ35" s="357"/>
      <c r="JLK35" s="357"/>
      <c r="JLL35" s="357"/>
      <c r="JLM35" s="357"/>
      <c r="JLN35" s="357"/>
      <c r="JLO35" s="357"/>
      <c r="JLP35" s="357"/>
      <c r="JLQ35" s="357"/>
      <c r="JLR35" s="357"/>
      <c r="JLS35" s="357"/>
      <c r="JLT35" s="357"/>
      <c r="JLU35" s="357"/>
      <c r="JLV35" s="357"/>
      <c r="JLW35" s="357"/>
      <c r="JLX35" s="357"/>
      <c r="JLY35" s="357"/>
      <c r="JLZ35" s="357"/>
      <c r="JMA35" s="357"/>
      <c r="JMB35" s="357"/>
      <c r="JMC35" s="357"/>
      <c r="JMD35" s="357"/>
      <c r="JME35" s="357"/>
      <c r="JMF35" s="357"/>
      <c r="JMG35" s="357"/>
      <c r="JMH35" s="357"/>
      <c r="JMI35" s="357"/>
      <c r="JMJ35" s="357"/>
      <c r="JMK35" s="357"/>
      <c r="JML35" s="357"/>
      <c r="JMM35" s="357"/>
      <c r="JMN35" s="357"/>
      <c r="JMO35" s="357"/>
      <c r="JMP35" s="357"/>
      <c r="JMQ35" s="357"/>
      <c r="JMR35" s="357"/>
      <c r="JMS35" s="357"/>
      <c r="JMT35" s="357"/>
      <c r="JMU35" s="357"/>
      <c r="JMV35" s="357"/>
      <c r="JMW35" s="357"/>
      <c r="JMX35" s="357"/>
      <c r="JMY35" s="357"/>
      <c r="JMZ35" s="357"/>
      <c r="JNA35" s="357"/>
      <c r="JNB35" s="357"/>
      <c r="JNC35" s="357"/>
      <c r="JND35" s="357"/>
      <c r="JNE35" s="357"/>
      <c r="JNF35" s="357"/>
      <c r="JNG35" s="357"/>
      <c r="JNH35" s="357"/>
      <c r="JNI35" s="357"/>
      <c r="JNJ35" s="357"/>
      <c r="JNK35" s="357"/>
      <c r="JNL35" s="357"/>
      <c r="JNM35" s="357"/>
      <c r="JNN35" s="357"/>
      <c r="JNO35" s="357"/>
      <c r="JNP35" s="357"/>
      <c r="JNQ35" s="357"/>
      <c r="JNR35" s="357"/>
      <c r="JNS35" s="357"/>
      <c r="JNT35" s="357"/>
      <c r="JNU35" s="357"/>
      <c r="JNV35" s="357"/>
      <c r="JNW35" s="357"/>
      <c r="JNX35" s="357"/>
      <c r="JNY35" s="357"/>
      <c r="JNZ35" s="357"/>
      <c r="JOA35" s="357"/>
      <c r="JOB35" s="357"/>
      <c r="JOC35" s="357"/>
      <c r="JOD35" s="357"/>
      <c r="JOE35" s="357"/>
      <c r="JOF35" s="357"/>
      <c r="JOG35" s="357"/>
      <c r="JOH35" s="357"/>
      <c r="JOI35" s="357"/>
      <c r="JOJ35" s="357"/>
      <c r="JOK35" s="357"/>
      <c r="JOL35" s="357"/>
      <c r="JOM35" s="357"/>
      <c r="JON35" s="357"/>
      <c r="JOO35" s="357"/>
      <c r="JOP35" s="357"/>
      <c r="JOQ35" s="357"/>
      <c r="JOR35" s="357"/>
      <c r="JOS35" s="357"/>
      <c r="JOT35" s="357"/>
      <c r="JOU35" s="357"/>
      <c r="JOV35" s="357"/>
      <c r="JOW35" s="357"/>
      <c r="JOX35" s="357"/>
      <c r="JOY35" s="357"/>
      <c r="JOZ35" s="357"/>
      <c r="JPA35" s="357"/>
      <c r="JPB35" s="357"/>
      <c r="JPC35" s="357"/>
      <c r="JPD35" s="357"/>
      <c r="JPE35" s="357"/>
      <c r="JPF35" s="357"/>
      <c r="JPG35" s="357"/>
      <c r="JPH35" s="357"/>
      <c r="JPI35" s="357"/>
      <c r="JPJ35" s="357"/>
      <c r="JPK35" s="357"/>
      <c r="JPL35" s="357"/>
      <c r="JPM35" s="357"/>
      <c r="JPN35" s="357"/>
      <c r="JPO35" s="357"/>
      <c r="JPP35" s="357"/>
      <c r="JPQ35" s="357"/>
      <c r="JPR35" s="357"/>
      <c r="JPS35" s="357"/>
      <c r="JPT35" s="357"/>
      <c r="JPU35" s="357"/>
      <c r="JPV35" s="357"/>
      <c r="JPW35" s="357"/>
      <c r="JPX35" s="357"/>
      <c r="JPY35" s="357"/>
      <c r="JPZ35" s="357"/>
      <c r="JQA35" s="357"/>
      <c r="JQB35" s="357"/>
      <c r="JQC35" s="357"/>
      <c r="JQD35" s="357"/>
      <c r="JQE35" s="357"/>
      <c r="JQF35" s="357"/>
      <c r="JQG35" s="357"/>
      <c r="JQH35" s="357"/>
      <c r="JQI35" s="357"/>
      <c r="JQJ35" s="357"/>
      <c r="JQK35" s="357"/>
      <c r="JQL35" s="357"/>
      <c r="JQM35" s="357"/>
      <c r="JQN35" s="357"/>
      <c r="JQO35" s="357"/>
      <c r="JQP35" s="357"/>
      <c r="JQQ35" s="357"/>
      <c r="JQR35" s="357"/>
      <c r="JQS35" s="357"/>
      <c r="JQT35" s="357"/>
      <c r="JQU35" s="357"/>
      <c r="JQV35" s="357"/>
      <c r="JQW35" s="357"/>
      <c r="JQX35" s="357"/>
      <c r="JQY35" s="357"/>
      <c r="JQZ35" s="357"/>
      <c r="JRA35" s="357"/>
      <c r="JRB35" s="357"/>
      <c r="JRC35" s="357"/>
      <c r="JRD35" s="357"/>
      <c r="JRE35" s="357"/>
      <c r="JRF35" s="357"/>
      <c r="JRG35" s="357"/>
      <c r="JRH35" s="357"/>
      <c r="JRI35" s="357"/>
      <c r="JRJ35" s="357"/>
      <c r="JRK35" s="357"/>
      <c r="JRL35" s="357"/>
      <c r="JRM35" s="357"/>
      <c r="JRN35" s="357"/>
      <c r="JRO35" s="357"/>
      <c r="JRP35" s="357"/>
      <c r="JRQ35" s="357"/>
      <c r="JRR35" s="357"/>
      <c r="JRS35" s="357"/>
      <c r="JRT35" s="357"/>
      <c r="JRU35" s="357"/>
      <c r="JRV35" s="357"/>
      <c r="JRW35" s="357"/>
      <c r="JRX35" s="357"/>
      <c r="JRY35" s="357"/>
      <c r="JRZ35" s="357"/>
      <c r="JSA35" s="357"/>
      <c r="JSB35" s="357"/>
      <c r="JSC35" s="357"/>
      <c r="JSD35" s="357"/>
      <c r="JSE35" s="357"/>
      <c r="JSF35" s="357"/>
      <c r="JSG35" s="357"/>
      <c r="JSH35" s="357"/>
      <c r="JSI35" s="357"/>
      <c r="JSJ35" s="357"/>
      <c r="JSK35" s="357"/>
      <c r="JSL35" s="357"/>
      <c r="JSM35" s="357"/>
      <c r="JSN35" s="357"/>
      <c r="JSO35" s="357"/>
      <c r="JSP35" s="357"/>
      <c r="JSQ35" s="357"/>
      <c r="JSR35" s="357"/>
      <c r="JSS35" s="357"/>
      <c r="JST35" s="357"/>
      <c r="JSU35" s="357"/>
      <c r="JSV35" s="357"/>
      <c r="JSW35" s="357"/>
      <c r="JSX35" s="357"/>
      <c r="JSY35" s="357"/>
      <c r="JSZ35" s="357"/>
      <c r="JTA35" s="357"/>
      <c r="JTB35" s="357"/>
      <c r="JTC35" s="357"/>
      <c r="JTD35" s="357"/>
      <c r="JTE35" s="357"/>
      <c r="JTF35" s="357"/>
      <c r="JTG35" s="357"/>
      <c r="JTH35" s="357"/>
      <c r="JTI35" s="357"/>
      <c r="JTJ35" s="357"/>
      <c r="JTK35" s="357"/>
      <c r="JTL35" s="357"/>
      <c r="JTM35" s="357"/>
      <c r="JTN35" s="357"/>
      <c r="JTO35" s="357"/>
      <c r="JTP35" s="357"/>
      <c r="JTQ35" s="357"/>
      <c r="JTR35" s="357"/>
      <c r="JTS35" s="357"/>
      <c r="JTT35" s="357"/>
      <c r="JTU35" s="357"/>
      <c r="JTV35" s="357"/>
      <c r="JTW35" s="357"/>
      <c r="JTX35" s="357"/>
      <c r="JTY35" s="357"/>
      <c r="JTZ35" s="357"/>
      <c r="JUA35" s="357"/>
      <c r="JUB35" s="357"/>
      <c r="JUC35" s="357"/>
      <c r="JUD35" s="357"/>
      <c r="JUE35" s="357"/>
      <c r="JUF35" s="357"/>
      <c r="JUG35" s="357"/>
      <c r="JUH35" s="357"/>
      <c r="JUI35" s="357"/>
      <c r="JUJ35" s="357"/>
      <c r="JUK35" s="357"/>
      <c r="JUL35" s="357"/>
      <c r="JUM35" s="357"/>
      <c r="JUN35" s="357"/>
      <c r="JUO35" s="357"/>
      <c r="JUP35" s="357"/>
      <c r="JUQ35" s="357"/>
      <c r="JUR35" s="357"/>
      <c r="JUS35" s="357"/>
      <c r="JUT35" s="357"/>
      <c r="JUU35" s="357"/>
      <c r="JUV35" s="357"/>
      <c r="JUW35" s="357"/>
      <c r="JUX35" s="357"/>
      <c r="JUY35" s="357"/>
      <c r="JUZ35" s="357"/>
      <c r="JVA35" s="357"/>
      <c r="JVB35" s="357"/>
      <c r="JVC35" s="357"/>
      <c r="JVD35" s="357"/>
      <c r="JVE35" s="357"/>
      <c r="JVF35" s="357"/>
      <c r="JVG35" s="357"/>
      <c r="JVH35" s="357"/>
      <c r="JVI35" s="357"/>
      <c r="JVJ35" s="357"/>
      <c r="JVK35" s="357"/>
      <c r="JVL35" s="357"/>
      <c r="JVM35" s="357"/>
      <c r="JVN35" s="357"/>
      <c r="JVO35" s="357"/>
      <c r="JVP35" s="357"/>
      <c r="JVQ35" s="357"/>
      <c r="JVR35" s="357"/>
      <c r="JVS35" s="357"/>
      <c r="JVT35" s="357"/>
      <c r="JVU35" s="357"/>
      <c r="JVV35" s="357"/>
      <c r="JVW35" s="357"/>
      <c r="JVX35" s="357"/>
      <c r="JVY35" s="357"/>
      <c r="JVZ35" s="357"/>
      <c r="JWA35" s="357"/>
      <c r="JWB35" s="357"/>
      <c r="JWC35" s="357"/>
      <c r="JWD35" s="357"/>
      <c r="JWE35" s="357"/>
      <c r="JWF35" s="357"/>
      <c r="JWG35" s="357"/>
      <c r="JWH35" s="357"/>
      <c r="JWI35" s="357"/>
      <c r="JWJ35" s="357"/>
      <c r="JWK35" s="357"/>
      <c r="JWL35" s="357"/>
      <c r="JWM35" s="357"/>
      <c r="JWN35" s="357"/>
      <c r="JWO35" s="357"/>
      <c r="JWP35" s="357"/>
      <c r="JWQ35" s="357"/>
      <c r="JWR35" s="357"/>
      <c r="JWS35" s="357"/>
      <c r="JWT35" s="357"/>
      <c r="JWU35" s="357"/>
      <c r="JWV35" s="357"/>
      <c r="JWW35" s="357"/>
      <c r="JWX35" s="357"/>
      <c r="JWY35" s="357"/>
      <c r="JWZ35" s="357"/>
      <c r="JXA35" s="357"/>
      <c r="JXB35" s="357"/>
      <c r="JXC35" s="357"/>
      <c r="JXD35" s="357"/>
      <c r="JXE35" s="357"/>
      <c r="JXF35" s="357"/>
      <c r="JXG35" s="357"/>
      <c r="JXH35" s="357"/>
      <c r="JXI35" s="357"/>
      <c r="JXJ35" s="357"/>
      <c r="JXK35" s="357"/>
      <c r="JXL35" s="357"/>
      <c r="JXM35" s="357"/>
      <c r="JXN35" s="357"/>
      <c r="JXO35" s="357"/>
      <c r="JXP35" s="357"/>
      <c r="JXQ35" s="357"/>
      <c r="JXR35" s="357"/>
      <c r="JXS35" s="357"/>
      <c r="JXT35" s="357"/>
      <c r="JXU35" s="357"/>
      <c r="JXV35" s="357"/>
      <c r="JXW35" s="357"/>
      <c r="JXX35" s="357"/>
      <c r="JXY35" s="357"/>
      <c r="JXZ35" s="357"/>
      <c r="JYA35" s="357"/>
      <c r="JYB35" s="357"/>
      <c r="JYC35" s="357"/>
      <c r="JYD35" s="357"/>
      <c r="JYE35" s="357"/>
      <c r="JYF35" s="357"/>
      <c r="JYG35" s="357"/>
      <c r="JYH35" s="357"/>
      <c r="JYI35" s="357"/>
      <c r="JYJ35" s="357"/>
      <c r="JYK35" s="357"/>
      <c r="JYL35" s="357"/>
      <c r="JYM35" s="357"/>
      <c r="JYN35" s="357"/>
      <c r="JYO35" s="357"/>
      <c r="JYP35" s="357"/>
      <c r="JYQ35" s="357"/>
      <c r="JYR35" s="357"/>
      <c r="JYS35" s="357"/>
      <c r="JYT35" s="357"/>
      <c r="JYU35" s="357"/>
      <c r="JYV35" s="357"/>
      <c r="JYW35" s="357"/>
      <c r="JYX35" s="357"/>
      <c r="JYY35" s="357"/>
      <c r="JYZ35" s="357"/>
      <c r="JZA35" s="357"/>
      <c r="JZB35" s="357"/>
      <c r="JZC35" s="357"/>
      <c r="JZD35" s="357"/>
      <c r="JZE35" s="357"/>
      <c r="JZF35" s="357"/>
      <c r="JZG35" s="357"/>
      <c r="JZH35" s="357"/>
      <c r="JZI35" s="357"/>
      <c r="JZJ35" s="357"/>
      <c r="JZK35" s="357"/>
      <c r="JZL35" s="357"/>
      <c r="JZM35" s="357"/>
      <c r="JZN35" s="357"/>
      <c r="JZO35" s="357"/>
      <c r="JZP35" s="357"/>
      <c r="JZQ35" s="357"/>
      <c r="JZR35" s="357"/>
      <c r="JZS35" s="357"/>
      <c r="JZT35" s="357"/>
      <c r="JZU35" s="357"/>
      <c r="JZV35" s="357"/>
      <c r="JZW35" s="357"/>
      <c r="JZX35" s="357"/>
      <c r="JZY35" s="357"/>
      <c r="JZZ35" s="357"/>
      <c r="KAA35" s="357"/>
      <c r="KAB35" s="357"/>
      <c r="KAC35" s="357"/>
      <c r="KAD35" s="357"/>
      <c r="KAE35" s="357"/>
      <c r="KAF35" s="357"/>
      <c r="KAG35" s="357"/>
      <c r="KAH35" s="357"/>
      <c r="KAI35" s="357"/>
      <c r="KAJ35" s="357"/>
      <c r="KAK35" s="357"/>
      <c r="KAL35" s="357"/>
      <c r="KAM35" s="357"/>
      <c r="KAN35" s="357"/>
      <c r="KAO35" s="357"/>
      <c r="KAP35" s="357"/>
      <c r="KAQ35" s="357"/>
      <c r="KAR35" s="357"/>
      <c r="KAS35" s="357"/>
      <c r="KAT35" s="357"/>
      <c r="KAU35" s="357"/>
      <c r="KAV35" s="357"/>
      <c r="KAW35" s="357"/>
      <c r="KAX35" s="357"/>
      <c r="KAY35" s="357"/>
      <c r="KAZ35" s="357"/>
      <c r="KBA35" s="357"/>
      <c r="KBB35" s="357"/>
      <c r="KBC35" s="357"/>
      <c r="KBD35" s="357"/>
      <c r="KBE35" s="357"/>
      <c r="KBF35" s="357"/>
      <c r="KBG35" s="357"/>
      <c r="KBH35" s="357"/>
      <c r="KBI35" s="357"/>
      <c r="KBJ35" s="357"/>
      <c r="KBK35" s="357"/>
      <c r="KBL35" s="357"/>
      <c r="KBM35" s="357"/>
      <c r="KBN35" s="357"/>
      <c r="KBO35" s="357"/>
      <c r="KBP35" s="357"/>
      <c r="KBQ35" s="357"/>
      <c r="KBR35" s="357"/>
      <c r="KBS35" s="357"/>
      <c r="KBT35" s="357"/>
      <c r="KBU35" s="357"/>
      <c r="KBV35" s="357"/>
      <c r="KBW35" s="357"/>
      <c r="KBX35" s="357"/>
      <c r="KBY35" s="357"/>
      <c r="KBZ35" s="357"/>
      <c r="KCA35" s="357"/>
      <c r="KCB35" s="357"/>
      <c r="KCC35" s="357"/>
      <c r="KCD35" s="357"/>
      <c r="KCE35" s="357"/>
      <c r="KCF35" s="357"/>
      <c r="KCG35" s="357"/>
      <c r="KCH35" s="357"/>
      <c r="KCI35" s="357"/>
      <c r="KCJ35" s="357"/>
      <c r="KCK35" s="357"/>
      <c r="KCL35" s="357"/>
      <c r="KCM35" s="357"/>
      <c r="KCN35" s="357"/>
      <c r="KCO35" s="357"/>
      <c r="KCP35" s="357"/>
      <c r="KCQ35" s="357"/>
      <c r="KCR35" s="357"/>
      <c r="KCS35" s="357"/>
      <c r="KCT35" s="357"/>
      <c r="KCU35" s="357"/>
      <c r="KCV35" s="357"/>
      <c r="KCW35" s="357"/>
      <c r="KCX35" s="357"/>
      <c r="KCY35" s="357"/>
      <c r="KCZ35" s="357"/>
      <c r="KDA35" s="357"/>
      <c r="KDB35" s="357"/>
      <c r="KDC35" s="357"/>
      <c r="KDD35" s="357"/>
      <c r="KDE35" s="357"/>
      <c r="KDF35" s="357"/>
      <c r="KDG35" s="357"/>
      <c r="KDH35" s="357"/>
      <c r="KDI35" s="357"/>
      <c r="KDJ35" s="357"/>
      <c r="KDK35" s="357"/>
      <c r="KDL35" s="357"/>
      <c r="KDM35" s="357"/>
      <c r="KDN35" s="357"/>
      <c r="KDO35" s="357"/>
      <c r="KDP35" s="357"/>
      <c r="KDQ35" s="357"/>
      <c r="KDR35" s="357"/>
      <c r="KDS35" s="357"/>
      <c r="KDT35" s="357"/>
      <c r="KDU35" s="357"/>
      <c r="KDV35" s="357"/>
      <c r="KDW35" s="357"/>
      <c r="KDX35" s="357"/>
      <c r="KDY35" s="357"/>
      <c r="KDZ35" s="357"/>
      <c r="KEA35" s="357"/>
      <c r="KEB35" s="357"/>
      <c r="KEC35" s="357"/>
      <c r="KED35" s="357"/>
      <c r="KEE35" s="357"/>
      <c r="KEF35" s="357"/>
      <c r="KEG35" s="357"/>
      <c r="KEH35" s="357"/>
      <c r="KEI35" s="357"/>
      <c r="KEJ35" s="357"/>
      <c r="KEK35" s="357"/>
      <c r="KEL35" s="357"/>
      <c r="KEM35" s="357"/>
      <c r="KEN35" s="357"/>
      <c r="KEO35" s="357"/>
      <c r="KEP35" s="357"/>
      <c r="KEQ35" s="357"/>
      <c r="KER35" s="357"/>
      <c r="KES35" s="357"/>
      <c r="KET35" s="357"/>
      <c r="KEU35" s="357"/>
      <c r="KEV35" s="357"/>
      <c r="KEW35" s="357"/>
      <c r="KEX35" s="357"/>
      <c r="KEY35" s="357"/>
      <c r="KEZ35" s="357"/>
      <c r="KFA35" s="357"/>
      <c r="KFB35" s="357"/>
      <c r="KFC35" s="357"/>
      <c r="KFD35" s="357"/>
      <c r="KFE35" s="357"/>
      <c r="KFF35" s="357"/>
      <c r="KFG35" s="357"/>
      <c r="KFH35" s="357"/>
      <c r="KFI35" s="357"/>
      <c r="KFJ35" s="357"/>
      <c r="KFK35" s="357"/>
      <c r="KFL35" s="357"/>
      <c r="KFM35" s="357"/>
      <c r="KFN35" s="357"/>
      <c r="KFO35" s="357"/>
      <c r="KFP35" s="357"/>
      <c r="KFQ35" s="357"/>
      <c r="KFR35" s="357"/>
      <c r="KFS35" s="357"/>
      <c r="KFT35" s="357"/>
      <c r="KFU35" s="357"/>
      <c r="KFV35" s="357"/>
      <c r="KFW35" s="357"/>
      <c r="KFX35" s="357"/>
      <c r="KFY35" s="357"/>
      <c r="KFZ35" s="357"/>
      <c r="KGA35" s="357"/>
      <c r="KGB35" s="357"/>
      <c r="KGC35" s="357"/>
      <c r="KGD35" s="357"/>
      <c r="KGE35" s="357"/>
      <c r="KGF35" s="357"/>
      <c r="KGG35" s="357"/>
      <c r="KGH35" s="357"/>
      <c r="KGI35" s="357"/>
      <c r="KGJ35" s="357"/>
      <c r="KGK35" s="357"/>
      <c r="KGL35" s="357"/>
      <c r="KGM35" s="357"/>
      <c r="KGN35" s="357"/>
      <c r="KGO35" s="357"/>
      <c r="KGP35" s="357"/>
      <c r="KGQ35" s="357"/>
      <c r="KGR35" s="357"/>
      <c r="KGS35" s="357"/>
      <c r="KGT35" s="357"/>
      <c r="KGU35" s="357"/>
      <c r="KGV35" s="357"/>
      <c r="KGW35" s="357"/>
      <c r="KGX35" s="357"/>
      <c r="KGY35" s="357"/>
      <c r="KGZ35" s="357"/>
      <c r="KHA35" s="357"/>
      <c r="KHB35" s="357"/>
      <c r="KHC35" s="357"/>
      <c r="KHD35" s="357"/>
      <c r="KHE35" s="357"/>
      <c r="KHF35" s="357"/>
      <c r="KHG35" s="357"/>
      <c r="KHH35" s="357"/>
      <c r="KHI35" s="357"/>
      <c r="KHJ35" s="357"/>
      <c r="KHK35" s="357"/>
      <c r="KHL35" s="357"/>
      <c r="KHM35" s="357"/>
      <c r="KHN35" s="357"/>
      <c r="KHO35" s="357"/>
      <c r="KHP35" s="357"/>
      <c r="KHQ35" s="357"/>
      <c r="KHR35" s="357"/>
      <c r="KHS35" s="357"/>
      <c r="KHT35" s="357"/>
      <c r="KHU35" s="357"/>
      <c r="KHV35" s="357"/>
      <c r="KHW35" s="357"/>
      <c r="KHX35" s="357"/>
      <c r="KHY35" s="357"/>
      <c r="KHZ35" s="357"/>
      <c r="KIA35" s="357"/>
      <c r="KIB35" s="357"/>
      <c r="KIC35" s="357"/>
      <c r="KID35" s="357"/>
      <c r="KIE35" s="357"/>
      <c r="KIF35" s="357"/>
      <c r="KIG35" s="357"/>
      <c r="KIH35" s="357"/>
      <c r="KII35" s="357"/>
      <c r="KIJ35" s="357"/>
      <c r="KIK35" s="357"/>
      <c r="KIL35" s="357"/>
      <c r="KIM35" s="357"/>
      <c r="KIN35" s="357"/>
      <c r="KIO35" s="357"/>
      <c r="KIP35" s="357"/>
      <c r="KIQ35" s="357"/>
      <c r="KIR35" s="357"/>
      <c r="KIS35" s="357"/>
      <c r="KIT35" s="357"/>
      <c r="KIU35" s="357"/>
      <c r="KIV35" s="357"/>
      <c r="KIW35" s="357"/>
      <c r="KIX35" s="357"/>
      <c r="KIY35" s="357"/>
      <c r="KIZ35" s="357"/>
      <c r="KJA35" s="357"/>
      <c r="KJB35" s="357"/>
      <c r="KJC35" s="357"/>
      <c r="KJD35" s="357"/>
      <c r="KJE35" s="357"/>
      <c r="KJF35" s="357"/>
      <c r="KJG35" s="357"/>
      <c r="KJH35" s="357"/>
      <c r="KJI35" s="357"/>
      <c r="KJJ35" s="357"/>
      <c r="KJK35" s="357"/>
      <c r="KJL35" s="357"/>
      <c r="KJM35" s="357"/>
      <c r="KJN35" s="357"/>
      <c r="KJO35" s="357"/>
      <c r="KJP35" s="357"/>
      <c r="KJQ35" s="357"/>
      <c r="KJR35" s="357"/>
      <c r="KJS35" s="357"/>
      <c r="KJT35" s="357"/>
      <c r="KJU35" s="357"/>
      <c r="KJV35" s="357"/>
      <c r="KJW35" s="357"/>
      <c r="KJX35" s="357"/>
      <c r="KJY35" s="357"/>
      <c r="KJZ35" s="357"/>
      <c r="KKA35" s="357"/>
      <c r="KKB35" s="357"/>
      <c r="KKC35" s="357"/>
      <c r="KKD35" s="357"/>
      <c r="KKE35" s="357"/>
      <c r="KKF35" s="357"/>
      <c r="KKG35" s="357"/>
      <c r="KKH35" s="357"/>
      <c r="KKI35" s="357"/>
      <c r="KKJ35" s="357"/>
      <c r="KKK35" s="357"/>
      <c r="KKL35" s="357"/>
      <c r="KKM35" s="357"/>
      <c r="KKN35" s="357"/>
      <c r="KKO35" s="357"/>
      <c r="KKP35" s="357"/>
      <c r="KKQ35" s="357"/>
      <c r="KKR35" s="357"/>
      <c r="KKS35" s="357"/>
      <c r="KKT35" s="357"/>
      <c r="KKU35" s="357"/>
      <c r="KKV35" s="357"/>
      <c r="KKW35" s="357"/>
      <c r="KKX35" s="357"/>
      <c r="KKY35" s="357"/>
      <c r="KKZ35" s="357"/>
      <c r="KLA35" s="357"/>
      <c r="KLB35" s="357"/>
      <c r="KLC35" s="357"/>
      <c r="KLD35" s="357"/>
      <c r="KLE35" s="357"/>
      <c r="KLF35" s="357"/>
      <c r="KLG35" s="357"/>
      <c r="KLH35" s="357"/>
      <c r="KLI35" s="357"/>
      <c r="KLJ35" s="357"/>
      <c r="KLK35" s="357"/>
      <c r="KLL35" s="357"/>
      <c r="KLM35" s="357"/>
      <c r="KLN35" s="357"/>
      <c r="KLO35" s="357"/>
      <c r="KLP35" s="357"/>
      <c r="KLQ35" s="357"/>
      <c r="KLR35" s="357"/>
      <c r="KLS35" s="357"/>
      <c r="KLT35" s="357"/>
      <c r="KLU35" s="357"/>
      <c r="KLV35" s="357"/>
      <c r="KLW35" s="357"/>
      <c r="KLX35" s="357"/>
      <c r="KLY35" s="357"/>
      <c r="KLZ35" s="357"/>
      <c r="KMA35" s="357"/>
      <c r="KMB35" s="357"/>
      <c r="KMC35" s="357"/>
      <c r="KMD35" s="357"/>
      <c r="KME35" s="357"/>
      <c r="KMF35" s="357"/>
      <c r="KMG35" s="357"/>
      <c r="KMH35" s="357"/>
      <c r="KMI35" s="357"/>
      <c r="KMJ35" s="357"/>
      <c r="KMK35" s="357"/>
      <c r="KML35" s="357"/>
      <c r="KMM35" s="357"/>
      <c r="KMN35" s="357"/>
      <c r="KMO35" s="357"/>
      <c r="KMP35" s="357"/>
      <c r="KMQ35" s="357"/>
      <c r="KMR35" s="357"/>
      <c r="KMS35" s="357"/>
      <c r="KMT35" s="357"/>
      <c r="KMU35" s="357"/>
      <c r="KMV35" s="357"/>
      <c r="KMW35" s="357"/>
      <c r="KMX35" s="357"/>
      <c r="KMY35" s="357"/>
      <c r="KMZ35" s="357"/>
      <c r="KNA35" s="357"/>
      <c r="KNB35" s="357"/>
      <c r="KNC35" s="357"/>
      <c r="KND35" s="357"/>
      <c r="KNE35" s="357"/>
      <c r="KNF35" s="357"/>
      <c r="KNG35" s="357"/>
      <c r="KNH35" s="357"/>
      <c r="KNI35" s="357"/>
      <c r="KNJ35" s="357"/>
      <c r="KNK35" s="357"/>
      <c r="KNL35" s="357"/>
      <c r="KNM35" s="357"/>
      <c r="KNN35" s="357"/>
      <c r="KNO35" s="357"/>
      <c r="KNP35" s="357"/>
      <c r="KNQ35" s="357"/>
      <c r="KNR35" s="357"/>
      <c r="KNS35" s="357"/>
      <c r="KNT35" s="357"/>
      <c r="KNU35" s="357"/>
      <c r="KNV35" s="357"/>
      <c r="KNW35" s="357"/>
      <c r="KNX35" s="357"/>
      <c r="KNY35" s="357"/>
      <c r="KNZ35" s="357"/>
      <c r="KOA35" s="357"/>
      <c r="KOB35" s="357"/>
      <c r="KOC35" s="357"/>
      <c r="KOD35" s="357"/>
      <c r="KOE35" s="357"/>
      <c r="KOF35" s="357"/>
      <c r="KOG35" s="357"/>
      <c r="KOH35" s="357"/>
      <c r="KOI35" s="357"/>
      <c r="KOJ35" s="357"/>
      <c r="KOK35" s="357"/>
      <c r="KOL35" s="357"/>
      <c r="KOM35" s="357"/>
      <c r="KON35" s="357"/>
      <c r="KOO35" s="357"/>
      <c r="KOP35" s="357"/>
      <c r="KOQ35" s="357"/>
      <c r="KOR35" s="357"/>
      <c r="KOS35" s="357"/>
      <c r="KOT35" s="357"/>
      <c r="KOU35" s="357"/>
      <c r="KOV35" s="357"/>
      <c r="KOW35" s="357"/>
      <c r="KOX35" s="357"/>
      <c r="KOY35" s="357"/>
      <c r="KOZ35" s="357"/>
      <c r="KPA35" s="357"/>
      <c r="KPB35" s="357"/>
      <c r="KPC35" s="357"/>
      <c r="KPD35" s="357"/>
      <c r="KPE35" s="357"/>
      <c r="KPF35" s="357"/>
      <c r="KPG35" s="357"/>
      <c r="KPH35" s="357"/>
      <c r="KPI35" s="357"/>
      <c r="KPJ35" s="357"/>
      <c r="KPK35" s="357"/>
      <c r="KPL35" s="357"/>
      <c r="KPM35" s="357"/>
      <c r="KPN35" s="357"/>
      <c r="KPO35" s="357"/>
      <c r="KPP35" s="357"/>
      <c r="KPQ35" s="357"/>
      <c r="KPR35" s="357"/>
      <c r="KPS35" s="357"/>
      <c r="KPT35" s="357"/>
      <c r="KPU35" s="357"/>
      <c r="KPV35" s="357"/>
      <c r="KPW35" s="357"/>
      <c r="KPX35" s="357"/>
      <c r="KPY35" s="357"/>
      <c r="KPZ35" s="357"/>
      <c r="KQA35" s="357"/>
      <c r="KQB35" s="357"/>
      <c r="KQC35" s="357"/>
      <c r="KQD35" s="357"/>
      <c r="KQE35" s="357"/>
      <c r="KQF35" s="357"/>
      <c r="KQG35" s="357"/>
      <c r="KQH35" s="357"/>
      <c r="KQI35" s="357"/>
      <c r="KQJ35" s="357"/>
      <c r="KQK35" s="357"/>
      <c r="KQL35" s="357"/>
      <c r="KQM35" s="357"/>
      <c r="KQN35" s="357"/>
      <c r="KQO35" s="357"/>
      <c r="KQP35" s="357"/>
      <c r="KQQ35" s="357"/>
      <c r="KQR35" s="357"/>
      <c r="KQS35" s="357"/>
      <c r="KQT35" s="357"/>
      <c r="KQU35" s="357"/>
      <c r="KQV35" s="357"/>
      <c r="KQW35" s="357"/>
      <c r="KQX35" s="357"/>
      <c r="KQY35" s="357"/>
      <c r="KQZ35" s="357"/>
      <c r="KRA35" s="357"/>
      <c r="KRB35" s="357"/>
      <c r="KRC35" s="357"/>
      <c r="KRD35" s="357"/>
      <c r="KRE35" s="357"/>
      <c r="KRF35" s="357"/>
      <c r="KRG35" s="357"/>
      <c r="KRH35" s="357"/>
      <c r="KRI35" s="357"/>
      <c r="KRJ35" s="357"/>
      <c r="KRK35" s="357"/>
      <c r="KRL35" s="357"/>
      <c r="KRM35" s="357"/>
      <c r="KRN35" s="357"/>
      <c r="KRO35" s="357"/>
      <c r="KRP35" s="357"/>
      <c r="KRQ35" s="357"/>
      <c r="KRR35" s="357"/>
      <c r="KRS35" s="357"/>
      <c r="KRT35" s="357"/>
      <c r="KRU35" s="357"/>
      <c r="KRV35" s="357"/>
      <c r="KRW35" s="357"/>
      <c r="KRX35" s="357"/>
      <c r="KRY35" s="357"/>
      <c r="KRZ35" s="357"/>
      <c r="KSA35" s="357"/>
      <c r="KSB35" s="357"/>
      <c r="KSC35" s="357"/>
      <c r="KSD35" s="357"/>
      <c r="KSE35" s="357"/>
      <c r="KSF35" s="357"/>
      <c r="KSG35" s="357"/>
      <c r="KSH35" s="357"/>
      <c r="KSI35" s="357"/>
      <c r="KSJ35" s="357"/>
      <c r="KSK35" s="357"/>
      <c r="KSL35" s="357"/>
      <c r="KSM35" s="357"/>
      <c r="KSN35" s="357"/>
      <c r="KSO35" s="357"/>
      <c r="KSP35" s="357"/>
      <c r="KSQ35" s="357"/>
      <c r="KSR35" s="357"/>
      <c r="KSS35" s="357"/>
      <c r="KST35" s="357"/>
      <c r="KSU35" s="357"/>
      <c r="KSV35" s="357"/>
      <c r="KSW35" s="357"/>
      <c r="KSX35" s="357"/>
      <c r="KSY35" s="357"/>
      <c r="KSZ35" s="357"/>
      <c r="KTA35" s="357"/>
      <c r="KTB35" s="357"/>
      <c r="KTC35" s="357"/>
      <c r="KTD35" s="357"/>
      <c r="KTE35" s="357"/>
      <c r="KTF35" s="357"/>
      <c r="KTG35" s="357"/>
      <c r="KTH35" s="357"/>
      <c r="KTI35" s="357"/>
      <c r="KTJ35" s="357"/>
      <c r="KTK35" s="357"/>
      <c r="KTL35" s="357"/>
      <c r="KTM35" s="357"/>
      <c r="KTN35" s="357"/>
      <c r="KTO35" s="357"/>
      <c r="KTP35" s="357"/>
      <c r="KTQ35" s="357"/>
      <c r="KTR35" s="357"/>
      <c r="KTS35" s="357"/>
      <c r="KTT35" s="357"/>
      <c r="KTU35" s="357"/>
      <c r="KTV35" s="357"/>
      <c r="KTW35" s="357"/>
      <c r="KTX35" s="357"/>
      <c r="KTY35" s="357"/>
      <c r="KTZ35" s="357"/>
      <c r="KUA35" s="357"/>
      <c r="KUB35" s="357"/>
      <c r="KUC35" s="357"/>
      <c r="KUD35" s="357"/>
      <c r="KUE35" s="357"/>
      <c r="KUF35" s="357"/>
      <c r="KUG35" s="357"/>
      <c r="KUH35" s="357"/>
      <c r="KUI35" s="357"/>
      <c r="KUJ35" s="357"/>
      <c r="KUK35" s="357"/>
      <c r="KUL35" s="357"/>
      <c r="KUM35" s="357"/>
      <c r="KUN35" s="357"/>
      <c r="KUO35" s="357"/>
      <c r="KUP35" s="357"/>
      <c r="KUQ35" s="357"/>
      <c r="KUR35" s="357"/>
      <c r="KUS35" s="357"/>
      <c r="KUT35" s="357"/>
      <c r="KUU35" s="357"/>
      <c r="KUV35" s="357"/>
      <c r="KUW35" s="357"/>
      <c r="KUX35" s="357"/>
      <c r="KUY35" s="357"/>
      <c r="KUZ35" s="357"/>
      <c r="KVA35" s="357"/>
      <c r="KVB35" s="357"/>
      <c r="KVC35" s="357"/>
      <c r="KVD35" s="357"/>
      <c r="KVE35" s="357"/>
      <c r="KVF35" s="357"/>
      <c r="KVG35" s="357"/>
      <c r="KVH35" s="357"/>
      <c r="KVI35" s="357"/>
      <c r="KVJ35" s="357"/>
      <c r="KVK35" s="357"/>
      <c r="KVL35" s="357"/>
      <c r="KVM35" s="357"/>
      <c r="KVN35" s="357"/>
      <c r="KVO35" s="357"/>
      <c r="KVP35" s="357"/>
      <c r="KVQ35" s="357"/>
      <c r="KVR35" s="357"/>
      <c r="KVS35" s="357"/>
      <c r="KVT35" s="357"/>
      <c r="KVU35" s="357"/>
      <c r="KVV35" s="357"/>
      <c r="KVW35" s="357"/>
      <c r="KVX35" s="357"/>
      <c r="KVY35" s="357"/>
      <c r="KVZ35" s="357"/>
      <c r="KWA35" s="357"/>
      <c r="KWB35" s="357"/>
      <c r="KWC35" s="357"/>
      <c r="KWD35" s="357"/>
      <c r="KWE35" s="357"/>
      <c r="KWF35" s="357"/>
      <c r="KWG35" s="357"/>
      <c r="KWH35" s="357"/>
      <c r="KWI35" s="357"/>
      <c r="KWJ35" s="357"/>
      <c r="KWK35" s="357"/>
      <c r="KWL35" s="357"/>
      <c r="KWM35" s="357"/>
      <c r="KWN35" s="357"/>
      <c r="KWO35" s="357"/>
      <c r="KWP35" s="357"/>
      <c r="KWQ35" s="357"/>
      <c r="KWR35" s="357"/>
      <c r="KWS35" s="357"/>
      <c r="KWT35" s="357"/>
      <c r="KWU35" s="357"/>
      <c r="KWV35" s="357"/>
      <c r="KWW35" s="357"/>
      <c r="KWX35" s="357"/>
      <c r="KWY35" s="357"/>
      <c r="KWZ35" s="357"/>
      <c r="KXA35" s="357"/>
      <c r="KXB35" s="357"/>
      <c r="KXC35" s="357"/>
      <c r="KXD35" s="357"/>
      <c r="KXE35" s="357"/>
      <c r="KXF35" s="357"/>
      <c r="KXG35" s="357"/>
      <c r="KXH35" s="357"/>
      <c r="KXI35" s="357"/>
      <c r="KXJ35" s="357"/>
      <c r="KXK35" s="357"/>
      <c r="KXL35" s="357"/>
      <c r="KXM35" s="357"/>
      <c r="KXN35" s="357"/>
      <c r="KXO35" s="357"/>
      <c r="KXP35" s="357"/>
      <c r="KXQ35" s="357"/>
      <c r="KXR35" s="357"/>
      <c r="KXS35" s="357"/>
      <c r="KXT35" s="357"/>
      <c r="KXU35" s="357"/>
      <c r="KXV35" s="357"/>
      <c r="KXW35" s="357"/>
      <c r="KXX35" s="357"/>
      <c r="KXY35" s="357"/>
      <c r="KXZ35" s="357"/>
      <c r="KYA35" s="357"/>
      <c r="KYB35" s="357"/>
      <c r="KYC35" s="357"/>
      <c r="KYD35" s="357"/>
      <c r="KYE35" s="357"/>
      <c r="KYF35" s="357"/>
      <c r="KYG35" s="357"/>
      <c r="KYH35" s="357"/>
      <c r="KYI35" s="357"/>
      <c r="KYJ35" s="357"/>
      <c r="KYK35" s="357"/>
      <c r="KYL35" s="357"/>
      <c r="KYM35" s="357"/>
      <c r="KYN35" s="357"/>
      <c r="KYO35" s="357"/>
      <c r="KYP35" s="357"/>
      <c r="KYQ35" s="357"/>
      <c r="KYR35" s="357"/>
      <c r="KYS35" s="357"/>
      <c r="KYT35" s="357"/>
      <c r="KYU35" s="357"/>
      <c r="KYV35" s="357"/>
      <c r="KYW35" s="357"/>
      <c r="KYX35" s="357"/>
      <c r="KYY35" s="357"/>
      <c r="KYZ35" s="357"/>
      <c r="KZA35" s="357"/>
      <c r="KZB35" s="357"/>
      <c r="KZC35" s="357"/>
      <c r="KZD35" s="357"/>
      <c r="KZE35" s="357"/>
      <c r="KZF35" s="357"/>
      <c r="KZG35" s="357"/>
      <c r="KZH35" s="357"/>
      <c r="KZI35" s="357"/>
      <c r="KZJ35" s="357"/>
      <c r="KZK35" s="357"/>
      <c r="KZL35" s="357"/>
      <c r="KZM35" s="357"/>
      <c r="KZN35" s="357"/>
      <c r="KZO35" s="357"/>
      <c r="KZP35" s="357"/>
      <c r="KZQ35" s="357"/>
      <c r="KZR35" s="357"/>
      <c r="KZS35" s="357"/>
      <c r="KZT35" s="357"/>
      <c r="KZU35" s="357"/>
      <c r="KZV35" s="357"/>
      <c r="KZW35" s="357"/>
      <c r="KZX35" s="357"/>
      <c r="KZY35" s="357"/>
      <c r="KZZ35" s="357"/>
      <c r="LAA35" s="357"/>
      <c r="LAB35" s="357"/>
      <c r="LAC35" s="357"/>
      <c r="LAD35" s="357"/>
      <c r="LAE35" s="357"/>
      <c r="LAF35" s="357"/>
      <c r="LAG35" s="357"/>
      <c r="LAH35" s="357"/>
      <c r="LAI35" s="357"/>
      <c r="LAJ35" s="357"/>
      <c r="LAK35" s="357"/>
      <c r="LAL35" s="357"/>
      <c r="LAM35" s="357"/>
      <c r="LAN35" s="357"/>
      <c r="LAO35" s="357"/>
      <c r="LAP35" s="357"/>
      <c r="LAQ35" s="357"/>
      <c r="LAR35" s="357"/>
      <c r="LAS35" s="357"/>
      <c r="LAT35" s="357"/>
      <c r="LAU35" s="357"/>
      <c r="LAV35" s="357"/>
      <c r="LAW35" s="357"/>
      <c r="LAX35" s="357"/>
      <c r="LAY35" s="357"/>
      <c r="LAZ35" s="357"/>
      <c r="LBA35" s="357"/>
      <c r="LBB35" s="357"/>
      <c r="LBC35" s="357"/>
      <c r="LBD35" s="357"/>
      <c r="LBE35" s="357"/>
      <c r="LBF35" s="357"/>
      <c r="LBG35" s="357"/>
      <c r="LBH35" s="357"/>
      <c r="LBI35" s="357"/>
      <c r="LBJ35" s="357"/>
      <c r="LBK35" s="357"/>
      <c r="LBL35" s="357"/>
      <c r="LBM35" s="357"/>
      <c r="LBN35" s="357"/>
      <c r="LBO35" s="357"/>
      <c r="LBP35" s="357"/>
      <c r="LBQ35" s="357"/>
      <c r="LBR35" s="357"/>
      <c r="LBS35" s="357"/>
      <c r="LBT35" s="357"/>
      <c r="LBU35" s="357"/>
      <c r="LBV35" s="357"/>
      <c r="LBW35" s="357"/>
      <c r="LBX35" s="357"/>
      <c r="LBY35" s="357"/>
      <c r="LBZ35" s="357"/>
      <c r="LCA35" s="357"/>
      <c r="LCB35" s="357"/>
      <c r="LCC35" s="357"/>
      <c r="LCD35" s="357"/>
      <c r="LCE35" s="357"/>
      <c r="LCF35" s="357"/>
      <c r="LCG35" s="357"/>
      <c r="LCH35" s="357"/>
      <c r="LCI35" s="357"/>
      <c r="LCJ35" s="357"/>
      <c r="LCK35" s="357"/>
      <c r="LCL35" s="357"/>
      <c r="LCM35" s="357"/>
      <c r="LCN35" s="357"/>
      <c r="LCO35" s="357"/>
      <c r="LCP35" s="357"/>
      <c r="LCQ35" s="357"/>
      <c r="LCR35" s="357"/>
      <c r="LCS35" s="357"/>
      <c r="LCT35" s="357"/>
      <c r="LCU35" s="357"/>
      <c r="LCV35" s="357"/>
      <c r="LCW35" s="357"/>
      <c r="LCX35" s="357"/>
      <c r="LCY35" s="357"/>
      <c r="LCZ35" s="357"/>
      <c r="LDA35" s="357"/>
      <c r="LDB35" s="357"/>
      <c r="LDC35" s="357"/>
      <c r="LDD35" s="357"/>
      <c r="LDE35" s="357"/>
      <c r="LDF35" s="357"/>
      <c r="LDG35" s="357"/>
      <c r="LDH35" s="357"/>
      <c r="LDI35" s="357"/>
      <c r="LDJ35" s="357"/>
      <c r="LDK35" s="357"/>
      <c r="LDL35" s="357"/>
      <c r="LDM35" s="357"/>
      <c r="LDN35" s="357"/>
      <c r="LDO35" s="357"/>
      <c r="LDP35" s="357"/>
      <c r="LDQ35" s="357"/>
      <c r="LDR35" s="357"/>
      <c r="LDS35" s="357"/>
      <c r="LDT35" s="357"/>
      <c r="LDU35" s="357"/>
      <c r="LDV35" s="357"/>
      <c r="LDW35" s="357"/>
      <c r="LDX35" s="357"/>
      <c r="LDY35" s="357"/>
      <c r="LDZ35" s="357"/>
      <c r="LEA35" s="357"/>
      <c r="LEB35" s="357"/>
      <c r="LEC35" s="357"/>
      <c r="LED35" s="357"/>
      <c r="LEE35" s="357"/>
      <c r="LEF35" s="357"/>
      <c r="LEG35" s="357"/>
      <c r="LEH35" s="357"/>
      <c r="LEI35" s="357"/>
      <c r="LEJ35" s="357"/>
      <c r="LEK35" s="357"/>
      <c r="LEL35" s="357"/>
      <c r="LEM35" s="357"/>
      <c r="LEN35" s="357"/>
      <c r="LEO35" s="357"/>
      <c r="LEP35" s="357"/>
      <c r="LEQ35" s="357"/>
      <c r="LER35" s="357"/>
      <c r="LES35" s="357"/>
      <c r="LET35" s="357"/>
      <c r="LEU35" s="357"/>
      <c r="LEV35" s="357"/>
      <c r="LEW35" s="357"/>
      <c r="LEX35" s="357"/>
      <c r="LEY35" s="357"/>
      <c r="LEZ35" s="357"/>
      <c r="LFA35" s="357"/>
      <c r="LFB35" s="357"/>
      <c r="LFC35" s="357"/>
      <c r="LFD35" s="357"/>
      <c r="LFE35" s="357"/>
      <c r="LFF35" s="357"/>
      <c r="LFG35" s="357"/>
      <c r="LFH35" s="357"/>
      <c r="LFI35" s="357"/>
      <c r="LFJ35" s="357"/>
      <c r="LFK35" s="357"/>
      <c r="LFL35" s="357"/>
      <c r="LFM35" s="357"/>
      <c r="LFN35" s="357"/>
      <c r="LFO35" s="357"/>
      <c r="LFP35" s="357"/>
      <c r="LFQ35" s="357"/>
      <c r="LFR35" s="357"/>
      <c r="LFS35" s="357"/>
      <c r="LFT35" s="357"/>
      <c r="LFU35" s="357"/>
      <c r="LFV35" s="357"/>
      <c r="LFW35" s="357"/>
      <c r="LFX35" s="357"/>
      <c r="LFY35" s="357"/>
      <c r="LFZ35" s="357"/>
      <c r="LGA35" s="357"/>
      <c r="LGB35" s="357"/>
      <c r="LGC35" s="357"/>
      <c r="LGD35" s="357"/>
      <c r="LGE35" s="357"/>
      <c r="LGF35" s="357"/>
      <c r="LGG35" s="357"/>
      <c r="LGH35" s="357"/>
      <c r="LGI35" s="357"/>
      <c r="LGJ35" s="357"/>
      <c r="LGK35" s="357"/>
      <c r="LGL35" s="357"/>
      <c r="LGM35" s="357"/>
      <c r="LGN35" s="357"/>
      <c r="LGO35" s="357"/>
      <c r="LGP35" s="357"/>
      <c r="LGQ35" s="357"/>
      <c r="LGR35" s="357"/>
      <c r="LGS35" s="357"/>
      <c r="LGT35" s="357"/>
      <c r="LGU35" s="357"/>
      <c r="LGV35" s="357"/>
      <c r="LGW35" s="357"/>
      <c r="LGX35" s="357"/>
      <c r="LGY35" s="357"/>
      <c r="LGZ35" s="357"/>
      <c r="LHA35" s="357"/>
      <c r="LHB35" s="357"/>
      <c r="LHC35" s="357"/>
      <c r="LHD35" s="357"/>
      <c r="LHE35" s="357"/>
      <c r="LHF35" s="357"/>
      <c r="LHG35" s="357"/>
      <c r="LHH35" s="357"/>
      <c r="LHI35" s="357"/>
      <c r="LHJ35" s="357"/>
      <c r="LHK35" s="357"/>
      <c r="LHL35" s="357"/>
      <c r="LHM35" s="357"/>
      <c r="LHN35" s="357"/>
      <c r="LHO35" s="357"/>
      <c r="LHP35" s="357"/>
      <c r="LHQ35" s="357"/>
      <c r="LHR35" s="357"/>
      <c r="LHS35" s="357"/>
      <c r="LHT35" s="357"/>
      <c r="LHU35" s="357"/>
      <c r="LHV35" s="357"/>
      <c r="LHW35" s="357"/>
      <c r="LHX35" s="357"/>
      <c r="LHY35" s="357"/>
      <c r="LHZ35" s="357"/>
      <c r="LIA35" s="357"/>
      <c r="LIB35" s="357"/>
      <c r="LIC35" s="357"/>
      <c r="LID35" s="357"/>
      <c r="LIE35" s="357"/>
      <c r="LIF35" s="357"/>
      <c r="LIG35" s="357"/>
      <c r="LIH35" s="357"/>
      <c r="LII35" s="357"/>
      <c r="LIJ35" s="357"/>
      <c r="LIK35" s="357"/>
      <c r="LIL35" s="357"/>
      <c r="LIM35" s="357"/>
      <c r="LIN35" s="357"/>
      <c r="LIO35" s="357"/>
      <c r="LIP35" s="357"/>
      <c r="LIQ35" s="357"/>
      <c r="LIR35" s="357"/>
      <c r="LIS35" s="357"/>
      <c r="LIT35" s="357"/>
      <c r="LIU35" s="357"/>
      <c r="LIV35" s="357"/>
      <c r="LIW35" s="357"/>
      <c r="LIX35" s="357"/>
      <c r="LIY35" s="357"/>
      <c r="LIZ35" s="357"/>
      <c r="LJA35" s="357"/>
      <c r="LJB35" s="357"/>
      <c r="LJC35" s="357"/>
      <c r="LJD35" s="357"/>
      <c r="LJE35" s="357"/>
      <c r="LJF35" s="357"/>
      <c r="LJG35" s="357"/>
      <c r="LJH35" s="357"/>
      <c r="LJI35" s="357"/>
      <c r="LJJ35" s="357"/>
      <c r="LJK35" s="357"/>
      <c r="LJL35" s="357"/>
      <c r="LJM35" s="357"/>
      <c r="LJN35" s="357"/>
      <c r="LJO35" s="357"/>
      <c r="LJP35" s="357"/>
      <c r="LJQ35" s="357"/>
      <c r="LJR35" s="357"/>
      <c r="LJS35" s="357"/>
      <c r="LJT35" s="357"/>
      <c r="LJU35" s="357"/>
      <c r="LJV35" s="357"/>
      <c r="LJW35" s="357"/>
      <c r="LJX35" s="357"/>
      <c r="LJY35" s="357"/>
      <c r="LJZ35" s="357"/>
      <c r="LKA35" s="357"/>
      <c r="LKB35" s="357"/>
      <c r="LKC35" s="357"/>
      <c r="LKD35" s="357"/>
      <c r="LKE35" s="357"/>
      <c r="LKF35" s="357"/>
      <c r="LKG35" s="357"/>
      <c r="LKH35" s="357"/>
      <c r="LKI35" s="357"/>
      <c r="LKJ35" s="357"/>
      <c r="LKK35" s="357"/>
      <c r="LKL35" s="357"/>
      <c r="LKM35" s="357"/>
      <c r="LKN35" s="357"/>
      <c r="LKO35" s="357"/>
      <c r="LKP35" s="357"/>
      <c r="LKQ35" s="357"/>
      <c r="LKR35" s="357"/>
      <c r="LKS35" s="357"/>
      <c r="LKT35" s="357"/>
      <c r="LKU35" s="357"/>
      <c r="LKV35" s="357"/>
      <c r="LKW35" s="357"/>
      <c r="LKX35" s="357"/>
      <c r="LKY35" s="357"/>
      <c r="LKZ35" s="357"/>
      <c r="LLA35" s="357"/>
      <c r="LLB35" s="357"/>
      <c r="LLC35" s="357"/>
      <c r="LLD35" s="357"/>
      <c r="LLE35" s="357"/>
      <c r="LLF35" s="357"/>
      <c r="LLG35" s="357"/>
      <c r="LLH35" s="357"/>
      <c r="LLI35" s="357"/>
      <c r="LLJ35" s="357"/>
      <c r="LLK35" s="357"/>
      <c r="LLL35" s="357"/>
      <c r="LLM35" s="357"/>
      <c r="LLN35" s="357"/>
      <c r="LLO35" s="357"/>
      <c r="LLP35" s="357"/>
      <c r="LLQ35" s="357"/>
      <c r="LLR35" s="357"/>
      <c r="LLS35" s="357"/>
      <c r="LLT35" s="357"/>
      <c r="LLU35" s="357"/>
      <c r="LLV35" s="357"/>
      <c r="LLW35" s="357"/>
      <c r="LLX35" s="357"/>
      <c r="LLY35" s="357"/>
      <c r="LLZ35" s="357"/>
      <c r="LMA35" s="357"/>
      <c r="LMB35" s="357"/>
      <c r="LMC35" s="357"/>
      <c r="LMD35" s="357"/>
      <c r="LME35" s="357"/>
      <c r="LMF35" s="357"/>
      <c r="LMG35" s="357"/>
      <c r="LMH35" s="357"/>
      <c r="LMI35" s="357"/>
      <c r="LMJ35" s="357"/>
      <c r="LMK35" s="357"/>
      <c r="LML35" s="357"/>
      <c r="LMM35" s="357"/>
      <c r="LMN35" s="357"/>
      <c r="LMO35" s="357"/>
      <c r="LMP35" s="357"/>
      <c r="LMQ35" s="357"/>
      <c r="LMR35" s="357"/>
      <c r="LMS35" s="357"/>
      <c r="LMT35" s="357"/>
      <c r="LMU35" s="357"/>
      <c r="LMV35" s="357"/>
      <c r="LMW35" s="357"/>
      <c r="LMX35" s="357"/>
      <c r="LMY35" s="357"/>
      <c r="LMZ35" s="357"/>
      <c r="LNA35" s="357"/>
      <c r="LNB35" s="357"/>
      <c r="LNC35" s="357"/>
      <c r="LND35" s="357"/>
      <c r="LNE35" s="357"/>
      <c r="LNF35" s="357"/>
      <c r="LNG35" s="357"/>
      <c r="LNH35" s="357"/>
      <c r="LNI35" s="357"/>
      <c r="LNJ35" s="357"/>
      <c r="LNK35" s="357"/>
      <c r="LNL35" s="357"/>
      <c r="LNM35" s="357"/>
      <c r="LNN35" s="357"/>
      <c r="LNO35" s="357"/>
      <c r="LNP35" s="357"/>
      <c r="LNQ35" s="357"/>
      <c r="LNR35" s="357"/>
      <c r="LNS35" s="357"/>
      <c r="LNT35" s="357"/>
      <c r="LNU35" s="357"/>
      <c r="LNV35" s="357"/>
      <c r="LNW35" s="357"/>
      <c r="LNX35" s="357"/>
      <c r="LNY35" s="357"/>
      <c r="LNZ35" s="357"/>
      <c r="LOA35" s="357"/>
      <c r="LOB35" s="357"/>
      <c r="LOC35" s="357"/>
      <c r="LOD35" s="357"/>
      <c r="LOE35" s="357"/>
      <c r="LOF35" s="357"/>
      <c r="LOG35" s="357"/>
      <c r="LOH35" s="357"/>
      <c r="LOI35" s="357"/>
      <c r="LOJ35" s="357"/>
      <c r="LOK35" s="357"/>
      <c r="LOL35" s="357"/>
      <c r="LOM35" s="357"/>
      <c r="LON35" s="357"/>
      <c r="LOO35" s="357"/>
      <c r="LOP35" s="357"/>
      <c r="LOQ35" s="357"/>
      <c r="LOR35" s="357"/>
      <c r="LOS35" s="357"/>
      <c r="LOT35" s="357"/>
      <c r="LOU35" s="357"/>
      <c r="LOV35" s="357"/>
      <c r="LOW35" s="357"/>
      <c r="LOX35" s="357"/>
      <c r="LOY35" s="357"/>
      <c r="LOZ35" s="357"/>
      <c r="LPA35" s="357"/>
      <c r="LPB35" s="357"/>
      <c r="LPC35" s="357"/>
      <c r="LPD35" s="357"/>
      <c r="LPE35" s="357"/>
      <c r="LPF35" s="357"/>
      <c r="LPG35" s="357"/>
      <c r="LPH35" s="357"/>
      <c r="LPI35" s="357"/>
      <c r="LPJ35" s="357"/>
      <c r="LPK35" s="357"/>
      <c r="LPL35" s="357"/>
      <c r="LPM35" s="357"/>
      <c r="LPN35" s="357"/>
      <c r="LPO35" s="357"/>
      <c r="LPP35" s="357"/>
      <c r="LPQ35" s="357"/>
      <c r="LPR35" s="357"/>
      <c r="LPS35" s="357"/>
      <c r="LPT35" s="357"/>
      <c r="LPU35" s="357"/>
      <c r="LPV35" s="357"/>
      <c r="LPW35" s="357"/>
      <c r="LPX35" s="357"/>
      <c r="LPY35" s="357"/>
      <c r="LPZ35" s="357"/>
      <c r="LQA35" s="357"/>
      <c r="LQB35" s="357"/>
      <c r="LQC35" s="357"/>
      <c r="LQD35" s="357"/>
      <c r="LQE35" s="357"/>
      <c r="LQF35" s="357"/>
      <c r="LQG35" s="357"/>
      <c r="LQH35" s="357"/>
      <c r="LQI35" s="357"/>
      <c r="LQJ35" s="357"/>
      <c r="LQK35" s="357"/>
      <c r="LQL35" s="357"/>
      <c r="LQM35" s="357"/>
      <c r="LQN35" s="357"/>
      <c r="LQO35" s="357"/>
      <c r="LQP35" s="357"/>
      <c r="LQQ35" s="357"/>
      <c r="LQR35" s="357"/>
      <c r="LQS35" s="357"/>
      <c r="LQT35" s="357"/>
      <c r="LQU35" s="357"/>
      <c r="LQV35" s="357"/>
      <c r="LQW35" s="357"/>
      <c r="LQX35" s="357"/>
      <c r="LQY35" s="357"/>
      <c r="LQZ35" s="357"/>
      <c r="LRA35" s="357"/>
      <c r="LRB35" s="357"/>
      <c r="LRC35" s="357"/>
      <c r="LRD35" s="357"/>
      <c r="LRE35" s="357"/>
      <c r="LRF35" s="357"/>
      <c r="LRG35" s="357"/>
      <c r="LRH35" s="357"/>
      <c r="LRI35" s="357"/>
      <c r="LRJ35" s="357"/>
      <c r="LRK35" s="357"/>
      <c r="LRL35" s="357"/>
      <c r="LRM35" s="357"/>
      <c r="LRN35" s="357"/>
      <c r="LRO35" s="357"/>
      <c r="LRP35" s="357"/>
      <c r="LRQ35" s="357"/>
      <c r="LRR35" s="357"/>
      <c r="LRS35" s="357"/>
      <c r="LRT35" s="357"/>
      <c r="LRU35" s="357"/>
      <c r="LRV35" s="357"/>
      <c r="LRW35" s="357"/>
      <c r="LRX35" s="357"/>
      <c r="LRY35" s="357"/>
      <c r="LRZ35" s="357"/>
      <c r="LSA35" s="357"/>
      <c r="LSB35" s="357"/>
      <c r="LSC35" s="357"/>
      <c r="LSD35" s="357"/>
      <c r="LSE35" s="357"/>
      <c r="LSF35" s="357"/>
      <c r="LSG35" s="357"/>
      <c r="LSH35" s="357"/>
      <c r="LSI35" s="357"/>
      <c r="LSJ35" s="357"/>
      <c r="LSK35" s="357"/>
      <c r="LSL35" s="357"/>
      <c r="LSM35" s="357"/>
      <c r="LSN35" s="357"/>
      <c r="LSO35" s="357"/>
      <c r="LSP35" s="357"/>
      <c r="LSQ35" s="357"/>
      <c r="LSR35" s="357"/>
      <c r="LSS35" s="357"/>
      <c r="LST35" s="357"/>
      <c r="LSU35" s="357"/>
      <c r="LSV35" s="357"/>
      <c r="LSW35" s="357"/>
      <c r="LSX35" s="357"/>
      <c r="LSY35" s="357"/>
      <c r="LSZ35" s="357"/>
      <c r="LTA35" s="357"/>
      <c r="LTB35" s="357"/>
      <c r="LTC35" s="357"/>
      <c r="LTD35" s="357"/>
      <c r="LTE35" s="357"/>
      <c r="LTF35" s="357"/>
      <c r="LTG35" s="357"/>
      <c r="LTH35" s="357"/>
      <c r="LTI35" s="357"/>
      <c r="LTJ35" s="357"/>
      <c r="LTK35" s="357"/>
      <c r="LTL35" s="357"/>
      <c r="LTM35" s="357"/>
      <c r="LTN35" s="357"/>
      <c r="LTO35" s="357"/>
      <c r="LTP35" s="357"/>
      <c r="LTQ35" s="357"/>
      <c r="LTR35" s="357"/>
      <c r="LTS35" s="357"/>
      <c r="LTT35" s="357"/>
      <c r="LTU35" s="357"/>
      <c r="LTV35" s="357"/>
      <c r="LTW35" s="357"/>
      <c r="LTX35" s="357"/>
      <c r="LTY35" s="357"/>
      <c r="LTZ35" s="357"/>
      <c r="LUA35" s="357"/>
      <c r="LUB35" s="357"/>
      <c r="LUC35" s="357"/>
      <c r="LUD35" s="357"/>
      <c r="LUE35" s="357"/>
      <c r="LUF35" s="357"/>
      <c r="LUG35" s="357"/>
      <c r="LUH35" s="357"/>
      <c r="LUI35" s="357"/>
      <c r="LUJ35" s="357"/>
      <c r="LUK35" s="357"/>
      <c r="LUL35" s="357"/>
      <c r="LUM35" s="357"/>
      <c r="LUN35" s="357"/>
      <c r="LUO35" s="357"/>
      <c r="LUP35" s="357"/>
      <c r="LUQ35" s="357"/>
      <c r="LUR35" s="357"/>
      <c r="LUS35" s="357"/>
      <c r="LUT35" s="357"/>
      <c r="LUU35" s="357"/>
      <c r="LUV35" s="357"/>
      <c r="LUW35" s="357"/>
      <c r="LUX35" s="357"/>
      <c r="LUY35" s="357"/>
      <c r="LUZ35" s="357"/>
      <c r="LVA35" s="357"/>
      <c r="LVB35" s="357"/>
      <c r="LVC35" s="357"/>
      <c r="LVD35" s="357"/>
      <c r="LVE35" s="357"/>
      <c r="LVF35" s="357"/>
      <c r="LVG35" s="357"/>
      <c r="LVH35" s="357"/>
      <c r="LVI35" s="357"/>
      <c r="LVJ35" s="357"/>
      <c r="LVK35" s="357"/>
      <c r="LVL35" s="357"/>
      <c r="LVM35" s="357"/>
      <c r="LVN35" s="357"/>
      <c r="LVO35" s="357"/>
      <c r="LVP35" s="357"/>
      <c r="LVQ35" s="357"/>
      <c r="LVR35" s="357"/>
      <c r="LVS35" s="357"/>
      <c r="LVT35" s="357"/>
      <c r="LVU35" s="357"/>
      <c r="LVV35" s="357"/>
      <c r="LVW35" s="357"/>
      <c r="LVX35" s="357"/>
      <c r="LVY35" s="357"/>
      <c r="LVZ35" s="357"/>
      <c r="LWA35" s="357"/>
      <c r="LWB35" s="357"/>
      <c r="LWC35" s="357"/>
      <c r="LWD35" s="357"/>
      <c r="LWE35" s="357"/>
      <c r="LWF35" s="357"/>
      <c r="LWG35" s="357"/>
      <c r="LWH35" s="357"/>
      <c r="LWI35" s="357"/>
      <c r="LWJ35" s="357"/>
      <c r="LWK35" s="357"/>
      <c r="LWL35" s="357"/>
      <c r="LWM35" s="357"/>
      <c r="LWN35" s="357"/>
      <c r="LWO35" s="357"/>
      <c r="LWP35" s="357"/>
      <c r="LWQ35" s="357"/>
      <c r="LWR35" s="357"/>
      <c r="LWS35" s="357"/>
      <c r="LWT35" s="357"/>
      <c r="LWU35" s="357"/>
      <c r="LWV35" s="357"/>
      <c r="LWW35" s="357"/>
      <c r="LWX35" s="357"/>
      <c r="LWY35" s="357"/>
      <c r="LWZ35" s="357"/>
      <c r="LXA35" s="357"/>
      <c r="LXB35" s="357"/>
      <c r="LXC35" s="357"/>
      <c r="LXD35" s="357"/>
      <c r="LXE35" s="357"/>
      <c r="LXF35" s="357"/>
      <c r="LXG35" s="357"/>
      <c r="LXH35" s="357"/>
      <c r="LXI35" s="357"/>
      <c r="LXJ35" s="357"/>
      <c r="LXK35" s="357"/>
      <c r="LXL35" s="357"/>
      <c r="LXM35" s="357"/>
      <c r="LXN35" s="357"/>
      <c r="LXO35" s="357"/>
      <c r="LXP35" s="357"/>
      <c r="LXQ35" s="357"/>
      <c r="LXR35" s="357"/>
      <c r="LXS35" s="357"/>
      <c r="LXT35" s="357"/>
      <c r="LXU35" s="357"/>
      <c r="LXV35" s="357"/>
      <c r="LXW35" s="357"/>
      <c r="LXX35" s="357"/>
      <c r="LXY35" s="357"/>
      <c r="LXZ35" s="357"/>
      <c r="LYA35" s="357"/>
      <c r="LYB35" s="357"/>
      <c r="LYC35" s="357"/>
      <c r="LYD35" s="357"/>
      <c r="LYE35" s="357"/>
      <c r="LYF35" s="357"/>
      <c r="LYG35" s="357"/>
      <c r="LYH35" s="357"/>
      <c r="LYI35" s="357"/>
      <c r="LYJ35" s="357"/>
      <c r="LYK35" s="357"/>
      <c r="LYL35" s="357"/>
      <c r="LYM35" s="357"/>
      <c r="LYN35" s="357"/>
      <c r="LYO35" s="357"/>
      <c r="LYP35" s="357"/>
      <c r="LYQ35" s="357"/>
      <c r="LYR35" s="357"/>
      <c r="LYS35" s="357"/>
      <c r="LYT35" s="357"/>
      <c r="LYU35" s="357"/>
      <c r="LYV35" s="357"/>
      <c r="LYW35" s="357"/>
      <c r="LYX35" s="357"/>
      <c r="LYY35" s="357"/>
      <c r="LYZ35" s="357"/>
      <c r="LZA35" s="357"/>
      <c r="LZB35" s="357"/>
      <c r="LZC35" s="357"/>
      <c r="LZD35" s="357"/>
      <c r="LZE35" s="357"/>
      <c r="LZF35" s="357"/>
      <c r="LZG35" s="357"/>
      <c r="LZH35" s="357"/>
      <c r="LZI35" s="357"/>
      <c r="LZJ35" s="357"/>
      <c r="LZK35" s="357"/>
      <c r="LZL35" s="357"/>
      <c r="LZM35" s="357"/>
      <c r="LZN35" s="357"/>
      <c r="LZO35" s="357"/>
      <c r="LZP35" s="357"/>
      <c r="LZQ35" s="357"/>
      <c r="LZR35" s="357"/>
      <c r="LZS35" s="357"/>
      <c r="LZT35" s="357"/>
      <c r="LZU35" s="357"/>
      <c r="LZV35" s="357"/>
      <c r="LZW35" s="357"/>
      <c r="LZX35" s="357"/>
      <c r="LZY35" s="357"/>
      <c r="LZZ35" s="357"/>
      <c r="MAA35" s="357"/>
      <c r="MAB35" s="357"/>
      <c r="MAC35" s="357"/>
      <c r="MAD35" s="357"/>
      <c r="MAE35" s="357"/>
      <c r="MAF35" s="357"/>
      <c r="MAG35" s="357"/>
      <c r="MAH35" s="357"/>
      <c r="MAI35" s="357"/>
      <c r="MAJ35" s="357"/>
      <c r="MAK35" s="357"/>
      <c r="MAL35" s="357"/>
      <c r="MAM35" s="357"/>
      <c r="MAN35" s="357"/>
      <c r="MAO35" s="357"/>
      <c r="MAP35" s="357"/>
      <c r="MAQ35" s="357"/>
      <c r="MAR35" s="357"/>
      <c r="MAS35" s="357"/>
      <c r="MAT35" s="357"/>
      <c r="MAU35" s="357"/>
      <c r="MAV35" s="357"/>
      <c r="MAW35" s="357"/>
      <c r="MAX35" s="357"/>
      <c r="MAY35" s="357"/>
      <c r="MAZ35" s="357"/>
      <c r="MBA35" s="357"/>
      <c r="MBB35" s="357"/>
      <c r="MBC35" s="357"/>
      <c r="MBD35" s="357"/>
      <c r="MBE35" s="357"/>
      <c r="MBF35" s="357"/>
      <c r="MBG35" s="357"/>
      <c r="MBH35" s="357"/>
      <c r="MBI35" s="357"/>
      <c r="MBJ35" s="357"/>
      <c r="MBK35" s="357"/>
      <c r="MBL35" s="357"/>
      <c r="MBM35" s="357"/>
      <c r="MBN35" s="357"/>
      <c r="MBO35" s="357"/>
      <c r="MBP35" s="357"/>
      <c r="MBQ35" s="357"/>
      <c r="MBR35" s="357"/>
      <c r="MBS35" s="357"/>
      <c r="MBT35" s="357"/>
      <c r="MBU35" s="357"/>
      <c r="MBV35" s="357"/>
      <c r="MBW35" s="357"/>
      <c r="MBX35" s="357"/>
      <c r="MBY35" s="357"/>
      <c r="MBZ35" s="357"/>
      <c r="MCA35" s="357"/>
      <c r="MCB35" s="357"/>
      <c r="MCC35" s="357"/>
      <c r="MCD35" s="357"/>
      <c r="MCE35" s="357"/>
      <c r="MCF35" s="357"/>
      <c r="MCG35" s="357"/>
      <c r="MCH35" s="357"/>
      <c r="MCI35" s="357"/>
      <c r="MCJ35" s="357"/>
      <c r="MCK35" s="357"/>
      <c r="MCL35" s="357"/>
      <c r="MCM35" s="357"/>
      <c r="MCN35" s="357"/>
      <c r="MCO35" s="357"/>
      <c r="MCP35" s="357"/>
      <c r="MCQ35" s="357"/>
      <c r="MCR35" s="357"/>
      <c r="MCS35" s="357"/>
      <c r="MCT35" s="357"/>
      <c r="MCU35" s="357"/>
      <c r="MCV35" s="357"/>
      <c r="MCW35" s="357"/>
      <c r="MCX35" s="357"/>
      <c r="MCY35" s="357"/>
      <c r="MCZ35" s="357"/>
      <c r="MDA35" s="357"/>
      <c r="MDB35" s="357"/>
      <c r="MDC35" s="357"/>
      <c r="MDD35" s="357"/>
      <c r="MDE35" s="357"/>
      <c r="MDF35" s="357"/>
      <c r="MDG35" s="357"/>
      <c r="MDH35" s="357"/>
      <c r="MDI35" s="357"/>
      <c r="MDJ35" s="357"/>
      <c r="MDK35" s="357"/>
      <c r="MDL35" s="357"/>
      <c r="MDM35" s="357"/>
      <c r="MDN35" s="357"/>
      <c r="MDO35" s="357"/>
      <c r="MDP35" s="357"/>
      <c r="MDQ35" s="357"/>
      <c r="MDR35" s="357"/>
      <c r="MDS35" s="357"/>
      <c r="MDT35" s="357"/>
      <c r="MDU35" s="357"/>
      <c r="MDV35" s="357"/>
      <c r="MDW35" s="357"/>
      <c r="MDX35" s="357"/>
      <c r="MDY35" s="357"/>
      <c r="MDZ35" s="357"/>
      <c r="MEA35" s="357"/>
      <c r="MEB35" s="357"/>
      <c r="MEC35" s="357"/>
      <c r="MED35" s="357"/>
      <c r="MEE35" s="357"/>
      <c r="MEF35" s="357"/>
      <c r="MEG35" s="357"/>
      <c r="MEH35" s="357"/>
      <c r="MEI35" s="357"/>
      <c r="MEJ35" s="357"/>
      <c r="MEK35" s="357"/>
      <c r="MEL35" s="357"/>
      <c r="MEM35" s="357"/>
      <c r="MEN35" s="357"/>
      <c r="MEO35" s="357"/>
      <c r="MEP35" s="357"/>
      <c r="MEQ35" s="357"/>
      <c r="MER35" s="357"/>
      <c r="MES35" s="357"/>
      <c r="MET35" s="357"/>
      <c r="MEU35" s="357"/>
      <c r="MEV35" s="357"/>
      <c r="MEW35" s="357"/>
      <c r="MEX35" s="357"/>
      <c r="MEY35" s="357"/>
      <c r="MEZ35" s="357"/>
      <c r="MFA35" s="357"/>
      <c r="MFB35" s="357"/>
      <c r="MFC35" s="357"/>
      <c r="MFD35" s="357"/>
      <c r="MFE35" s="357"/>
      <c r="MFF35" s="357"/>
      <c r="MFG35" s="357"/>
      <c r="MFH35" s="357"/>
      <c r="MFI35" s="357"/>
      <c r="MFJ35" s="357"/>
      <c r="MFK35" s="357"/>
      <c r="MFL35" s="357"/>
      <c r="MFM35" s="357"/>
      <c r="MFN35" s="357"/>
      <c r="MFO35" s="357"/>
      <c r="MFP35" s="357"/>
      <c r="MFQ35" s="357"/>
      <c r="MFR35" s="357"/>
      <c r="MFS35" s="357"/>
      <c r="MFT35" s="357"/>
      <c r="MFU35" s="357"/>
      <c r="MFV35" s="357"/>
      <c r="MFW35" s="357"/>
      <c r="MFX35" s="357"/>
      <c r="MFY35" s="357"/>
      <c r="MFZ35" s="357"/>
      <c r="MGA35" s="357"/>
      <c r="MGB35" s="357"/>
      <c r="MGC35" s="357"/>
      <c r="MGD35" s="357"/>
      <c r="MGE35" s="357"/>
      <c r="MGF35" s="357"/>
      <c r="MGG35" s="357"/>
      <c r="MGH35" s="357"/>
      <c r="MGI35" s="357"/>
      <c r="MGJ35" s="357"/>
      <c r="MGK35" s="357"/>
      <c r="MGL35" s="357"/>
      <c r="MGM35" s="357"/>
      <c r="MGN35" s="357"/>
      <c r="MGO35" s="357"/>
      <c r="MGP35" s="357"/>
      <c r="MGQ35" s="357"/>
      <c r="MGR35" s="357"/>
      <c r="MGS35" s="357"/>
      <c r="MGT35" s="357"/>
      <c r="MGU35" s="357"/>
      <c r="MGV35" s="357"/>
      <c r="MGW35" s="357"/>
      <c r="MGX35" s="357"/>
      <c r="MGY35" s="357"/>
      <c r="MGZ35" s="357"/>
      <c r="MHA35" s="357"/>
      <c r="MHB35" s="357"/>
      <c r="MHC35" s="357"/>
      <c r="MHD35" s="357"/>
      <c r="MHE35" s="357"/>
      <c r="MHF35" s="357"/>
      <c r="MHG35" s="357"/>
      <c r="MHH35" s="357"/>
      <c r="MHI35" s="357"/>
      <c r="MHJ35" s="357"/>
      <c r="MHK35" s="357"/>
      <c r="MHL35" s="357"/>
      <c r="MHM35" s="357"/>
      <c r="MHN35" s="357"/>
      <c r="MHO35" s="357"/>
      <c r="MHP35" s="357"/>
      <c r="MHQ35" s="357"/>
      <c r="MHR35" s="357"/>
      <c r="MHS35" s="357"/>
      <c r="MHT35" s="357"/>
      <c r="MHU35" s="357"/>
      <c r="MHV35" s="357"/>
      <c r="MHW35" s="357"/>
      <c r="MHX35" s="357"/>
      <c r="MHY35" s="357"/>
      <c r="MHZ35" s="357"/>
      <c r="MIA35" s="357"/>
      <c r="MIB35" s="357"/>
      <c r="MIC35" s="357"/>
      <c r="MID35" s="357"/>
      <c r="MIE35" s="357"/>
      <c r="MIF35" s="357"/>
      <c r="MIG35" s="357"/>
      <c r="MIH35" s="357"/>
      <c r="MII35" s="357"/>
      <c r="MIJ35" s="357"/>
      <c r="MIK35" s="357"/>
      <c r="MIL35" s="357"/>
      <c r="MIM35" s="357"/>
      <c r="MIN35" s="357"/>
      <c r="MIO35" s="357"/>
      <c r="MIP35" s="357"/>
      <c r="MIQ35" s="357"/>
      <c r="MIR35" s="357"/>
      <c r="MIS35" s="357"/>
      <c r="MIT35" s="357"/>
      <c r="MIU35" s="357"/>
      <c r="MIV35" s="357"/>
      <c r="MIW35" s="357"/>
      <c r="MIX35" s="357"/>
      <c r="MIY35" s="357"/>
      <c r="MIZ35" s="357"/>
      <c r="MJA35" s="357"/>
      <c r="MJB35" s="357"/>
      <c r="MJC35" s="357"/>
      <c r="MJD35" s="357"/>
      <c r="MJE35" s="357"/>
      <c r="MJF35" s="357"/>
      <c r="MJG35" s="357"/>
      <c r="MJH35" s="357"/>
      <c r="MJI35" s="357"/>
      <c r="MJJ35" s="357"/>
      <c r="MJK35" s="357"/>
      <c r="MJL35" s="357"/>
      <c r="MJM35" s="357"/>
      <c r="MJN35" s="357"/>
      <c r="MJO35" s="357"/>
      <c r="MJP35" s="357"/>
      <c r="MJQ35" s="357"/>
      <c r="MJR35" s="357"/>
      <c r="MJS35" s="357"/>
      <c r="MJT35" s="357"/>
      <c r="MJU35" s="357"/>
      <c r="MJV35" s="357"/>
      <c r="MJW35" s="357"/>
      <c r="MJX35" s="357"/>
      <c r="MJY35" s="357"/>
      <c r="MJZ35" s="357"/>
      <c r="MKA35" s="357"/>
      <c r="MKB35" s="357"/>
      <c r="MKC35" s="357"/>
      <c r="MKD35" s="357"/>
      <c r="MKE35" s="357"/>
      <c r="MKF35" s="357"/>
      <c r="MKG35" s="357"/>
      <c r="MKH35" s="357"/>
      <c r="MKI35" s="357"/>
      <c r="MKJ35" s="357"/>
      <c r="MKK35" s="357"/>
      <c r="MKL35" s="357"/>
      <c r="MKM35" s="357"/>
      <c r="MKN35" s="357"/>
      <c r="MKO35" s="357"/>
      <c r="MKP35" s="357"/>
      <c r="MKQ35" s="357"/>
      <c r="MKR35" s="357"/>
      <c r="MKS35" s="357"/>
      <c r="MKT35" s="357"/>
      <c r="MKU35" s="357"/>
      <c r="MKV35" s="357"/>
      <c r="MKW35" s="357"/>
      <c r="MKX35" s="357"/>
      <c r="MKY35" s="357"/>
      <c r="MKZ35" s="357"/>
      <c r="MLA35" s="357"/>
      <c r="MLB35" s="357"/>
      <c r="MLC35" s="357"/>
      <c r="MLD35" s="357"/>
      <c r="MLE35" s="357"/>
      <c r="MLF35" s="357"/>
      <c r="MLG35" s="357"/>
      <c r="MLH35" s="357"/>
      <c r="MLI35" s="357"/>
      <c r="MLJ35" s="357"/>
      <c r="MLK35" s="357"/>
      <c r="MLL35" s="357"/>
      <c r="MLM35" s="357"/>
      <c r="MLN35" s="357"/>
      <c r="MLO35" s="357"/>
      <c r="MLP35" s="357"/>
      <c r="MLQ35" s="357"/>
      <c r="MLR35" s="357"/>
      <c r="MLS35" s="357"/>
      <c r="MLT35" s="357"/>
      <c r="MLU35" s="357"/>
      <c r="MLV35" s="357"/>
      <c r="MLW35" s="357"/>
      <c r="MLX35" s="357"/>
      <c r="MLY35" s="357"/>
      <c r="MLZ35" s="357"/>
      <c r="MMA35" s="357"/>
      <c r="MMB35" s="357"/>
      <c r="MMC35" s="357"/>
      <c r="MMD35" s="357"/>
      <c r="MME35" s="357"/>
      <c r="MMF35" s="357"/>
      <c r="MMG35" s="357"/>
      <c r="MMH35" s="357"/>
      <c r="MMI35" s="357"/>
      <c r="MMJ35" s="357"/>
      <c r="MMK35" s="357"/>
      <c r="MML35" s="357"/>
      <c r="MMM35" s="357"/>
      <c r="MMN35" s="357"/>
      <c r="MMO35" s="357"/>
      <c r="MMP35" s="357"/>
      <c r="MMQ35" s="357"/>
      <c r="MMR35" s="357"/>
      <c r="MMS35" s="357"/>
      <c r="MMT35" s="357"/>
      <c r="MMU35" s="357"/>
      <c r="MMV35" s="357"/>
      <c r="MMW35" s="357"/>
      <c r="MMX35" s="357"/>
      <c r="MMY35" s="357"/>
      <c r="MMZ35" s="357"/>
      <c r="MNA35" s="357"/>
      <c r="MNB35" s="357"/>
      <c r="MNC35" s="357"/>
      <c r="MND35" s="357"/>
      <c r="MNE35" s="357"/>
      <c r="MNF35" s="357"/>
      <c r="MNG35" s="357"/>
      <c r="MNH35" s="357"/>
      <c r="MNI35" s="357"/>
      <c r="MNJ35" s="357"/>
      <c r="MNK35" s="357"/>
      <c r="MNL35" s="357"/>
      <c r="MNM35" s="357"/>
      <c r="MNN35" s="357"/>
      <c r="MNO35" s="357"/>
      <c r="MNP35" s="357"/>
      <c r="MNQ35" s="357"/>
      <c r="MNR35" s="357"/>
      <c r="MNS35" s="357"/>
      <c r="MNT35" s="357"/>
      <c r="MNU35" s="357"/>
      <c r="MNV35" s="357"/>
      <c r="MNW35" s="357"/>
      <c r="MNX35" s="357"/>
      <c r="MNY35" s="357"/>
      <c r="MNZ35" s="357"/>
      <c r="MOA35" s="357"/>
      <c r="MOB35" s="357"/>
      <c r="MOC35" s="357"/>
      <c r="MOD35" s="357"/>
      <c r="MOE35" s="357"/>
      <c r="MOF35" s="357"/>
      <c r="MOG35" s="357"/>
      <c r="MOH35" s="357"/>
      <c r="MOI35" s="357"/>
      <c r="MOJ35" s="357"/>
      <c r="MOK35" s="357"/>
      <c r="MOL35" s="357"/>
      <c r="MOM35" s="357"/>
      <c r="MON35" s="357"/>
      <c r="MOO35" s="357"/>
      <c r="MOP35" s="357"/>
      <c r="MOQ35" s="357"/>
      <c r="MOR35" s="357"/>
      <c r="MOS35" s="357"/>
      <c r="MOT35" s="357"/>
      <c r="MOU35" s="357"/>
      <c r="MOV35" s="357"/>
      <c r="MOW35" s="357"/>
      <c r="MOX35" s="357"/>
      <c r="MOY35" s="357"/>
      <c r="MOZ35" s="357"/>
      <c r="MPA35" s="357"/>
      <c r="MPB35" s="357"/>
      <c r="MPC35" s="357"/>
      <c r="MPD35" s="357"/>
      <c r="MPE35" s="357"/>
      <c r="MPF35" s="357"/>
      <c r="MPG35" s="357"/>
      <c r="MPH35" s="357"/>
      <c r="MPI35" s="357"/>
      <c r="MPJ35" s="357"/>
      <c r="MPK35" s="357"/>
      <c r="MPL35" s="357"/>
      <c r="MPM35" s="357"/>
      <c r="MPN35" s="357"/>
      <c r="MPO35" s="357"/>
      <c r="MPP35" s="357"/>
      <c r="MPQ35" s="357"/>
      <c r="MPR35" s="357"/>
      <c r="MPS35" s="357"/>
      <c r="MPT35" s="357"/>
      <c r="MPU35" s="357"/>
      <c r="MPV35" s="357"/>
      <c r="MPW35" s="357"/>
      <c r="MPX35" s="357"/>
      <c r="MPY35" s="357"/>
      <c r="MPZ35" s="357"/>
      <c r="MQA35" s="357"/>
      <c r="MQB35" s="357"/>
      <c r="MQC35" s="357"/>
      <c r="MQD35" s="357"/>
      <c r="MQE35" s="357"/>
      <c r="MQF35" s="357"/>
      <c r="MQG35" s="357"/>
      <c r="MQH35" s="357"/>
      <c r="MQI35" s="357"/>
      <c r="MQJ35" s="357"/>
      <c r="MQK35" s="357"/>
      <c r="MQL35" s="357"/>
      <c r="MQM35" s="357"/>
      <c r="MQN35" s="357"/>
      <c r="MQO35" s="357"/>
      <c r="MQP35" s="357"/>
      <c r="MQQ35" s="357"/>
      <c r="MQR35" s="357"/>
      <c r="MQS35" s="357"/>
      <c r="MQT35" s="357"/>
      <c r="MQU35" s="357"/>
      <c r="MQV35" s="357"/>
      <c r="MQW35" s="357"/>
      <c r="MQX35" s="357"/>
      <c r="MQY35" s="357"/>
      <c r="MQZ35" s="357"/>
      <c r="MRA35" s="357"/>
      <c r="MRB35" s="357"/>
      <c r="MRC35" s="357"/>
      <c r="MRD35" s="357"/>
      <c r="MRE35" s="357"/>
      <c r="MRF35" s="357"/>
      <c r="MRG35" s="357"/>
      <c r="MRH35" s="357"/>
      <c r="MRI35" s="357"/>
      <c r="MRJ35" s="357"/>
      <c r="MRK35" s="357"/>
      <c r="MRL35" s="357"/>
      <c r="MRM35" s="357"/>
      <c r="MRN35" s="357"/>
      <c r="MRO35" s="357"/>
      <c r="MRP35" s="357"/>
      <c r="MRQ35" s="357"/>
      <c r="MRR35" s="357"/>
      <c r="MRS35" s="357"/>
      <c r="MRT35" s="357"/>
      <c r="MRU35" s="357"/>
      <c r="MRV35" s="357"/>
      <c r="MRW35" s="357"/>
      <c r="MRX35" s="357"/>
      <c r="MRY35" s="357"/>
      <c r="MRZ35" s="357"/>
      <c r="MSA35" s="357"/>
      <c r="MSB35" s="357"/>
      <c r="MSC35" s="357"/>
      <c r="MSD35" s="357"/>
      <c r="MSE35" s="357"/>
      <c r="MSF35" s="357"/>
      <c r="MSG35" s="357"/>
      <c r="MSH35" s="357"/>
      <c r="MSI35" s="357"/>
      <c r="MSJ35" s="357"/>
      <c r="MSK35" s="357"/>
      <c r="MSL35" s="357"/>
      <c r="MSM35" s="357"/>
      <c r="MSN35" s="357"/>
      <c r="MSO35" s="357"/>
      <c r="MSP35" s="357"/>
      <c r="MSQ35" s="357"/>
      <c r="MSR35" s="357"/>
      <c r="MSS35" s="357"/>
      <c r="MST35" s="357"/>
      <c r="MSU35" s="357"/>
      <c r="MSV35" s="357"/>
      <c r="MSW35" s="357"/>
      <c r="MSX35" s="357"/>
      <c r="MSY35" s="357"/>
      <c r="MSZ35" s="357"/>
      <c r="MTA35" s="357"/>
      <c r="MTB35" s="357"/>
      <c r="MTC35" s="357"/>
      <c r="MTD35" s="357"/>
      <c r="MTE35" s="357"/>
      <c r="MTF35" s="357"/>
      <c r="MTG35" s="357"/>
      <c r="MTH35" s="357"/>
      <c r="MTI35" s="357"/>
      <c r="MTJ35" s="357"/>
      <c r="MTK35" s="357"/>
      <c r="MTL35" s="357"/>
      <c r="MTM35" s="357"/>
      <c r="MTN35" s="357"/>
      <c r="MTO35" s="357"/>
      <c r="MTP35" s="357"/>
      <c r="MTQ35" s="357"/>
      <c r="MTR35" s="357"/>
      <c r="MTS35" s="357"/>
      <c r="MTT35" s="357"/>
      <c r="MTU35" s="357"/>
      <c r="MTV35" s="357"/>
      <c r="MTW35" s="357"/>
      <c r="MTX35" s="357"/>
      <c r="MTY35" s="357"/>
      <c r="MTZ35" s="357"/>
      <c r="MUA35" s="357"/>
      <c r="MUB35" s="357"/>
      <c r="MUC35" s="357"/>
      <c r="MUD35" s="357"/>
      <c r="MUE35" s="357"/>
      <c r="MUF35" s="357"/>
      <c r="MUG35" s="357"/>
      <c r="MUH35" s="357"/>
      <c r="MUI35" s="357"/>
      <c r="MUJ35" s="357"/>
      <c r="MUK35" s="357"/>
      <c r="MUL35" s="357"/>
      <c r="MUM35" s="357"/>
      <c r="MUN35" s="357"/>
      <c r="MUO35" s="357"/>
      <c r="MUP35" s="357"/>
      <c r="MUQ35" s="357"/>
      <c r="MUR35" s="357"/>
      <c r="MUS35" s="357"/>
      <c r="MUT35" s="357"/>
      <c r="MUU35" s="357"/>
      <c r="MUV35" s="357"/>
      <c r="MUW35" s="357"/>
      <c r="MUX35" s="357"/>
      <c r="MUY35" s="357"/>
      <c r="MUZ35" s="357"/>
      <c r="MVA35" s="357"/>
      <c r="MVB35" s="357"/>
      <c r="MVC35" s="357"/>
      <c r="MVD35" s="357"/>
      <c r="MVE35" s="357"/>
      <c r="MVF35" s="357"/>
      <c r="MVG35" s="357"/>
      <c r="MVH35" s="357"/>
      <c r="MVI35" s="357"/>
      <c r="MVJ35" s="357"/>
      <c r="MVK35" s="357"/>
      <c r="MVL35" s="357"/>
      <c r="MVM35" s="357"/>
      <c r="MVN35" s="357"/>
      <c r="MVO35" s="357"/>
      <c r="MVP35" s="357"/>
      <c r="MVQ35" s="357"/>
      <c r="MVR35" s="357"/>
      <c r="MVS35" s="357"/>
      <c r="MVT35" s="357"/>
      <c r="MVU35" s="357"/>
      <c r="MVV35" s="357"/>
      <c r="MVW35" s="357"/>
      <c r="MVX35" s="357"/>
      <c r="MVY35" s="357"/>
      <c r="MVZ35" s="357"/>
      <c r="MWA35" s="357"/>
      <c r="MWB35" s="357"/>
      <c r="MWC35" s="357"/>
      <c r="MWD35" s="357"/>
      <c r="MWE35" s="357"/>
      <c r="MWF35" s="357"/>
      <c r="MWG35" s="357"/>
      <c r="MWH35" s="357"/>
      <c r="MWI35" s="357"/>
      <c r="MWJ35" s="357"/>
      <c r="MWK35" s="357"/>
      <c r="MWL35" s="357"/>
      <c r="MWM35" s="357"/>
      <c r="MWN35" s="357"/>
      <c r="MWO35" s="357"/>
      <c r="MWP35" s="357"/>
      <c r="MWQ35" s="357"/>
      <c r="MWR35" s="357"/>
      <c r="MWS35" s="357"/>
      <c r="MWT35" s="357"/>
      <c r="MWU35" s="357"/>
      <c r="MWV35" s="357"/>
      <c r="MWW35" s="357"/>
      <c r="MWX35" s="357"/>
      <c r="MWY35" s="357"/>
      <c r="MWZ35" s="357"/>
      <c r="MXA35" s="357"/>
      <c r="MXB35" s="357"/>
      <c r="MXC35" s="357"/>
      <c r="MXD35" s="357"/>
      <c r="MXE35" s="357"/>
      <c r="MXF35" s="357"/>
      <c r="MXG35" s="357"/>
      <c r="MXH35" s="357"/>
      <c r="MXI35" s="357"/>
      <c r="MXJ35" s="357"/>
      <c r="MXK35" s="357"/>
      <c r="MXL35" s="357"/>
      <c r="MXM35" s="357"/>
      <c r="MXN35" s="357"/>
      <c r="MXO35" s="357"/>
      <c r="MXP35" s="357"/>
      <c r="MXQ35" s="357"/>
      <c r="MXR35" s="357"/>
      <c r="MXS35" s="357"/>
      <c r="MXT35" s="357"/>
      <c r="MXU35" s="357"/>
      <c r="MXV35" s="357"/>
      <c r="MXW35" s="357"/>
      <c r="MXX35" s="357"/>
      <c r="MXY35" s="357"/>
      <c r="MXZ35" s="357"/>
      <c r="MYA35" s="357"/>
      <c r="MYB35" s="357"/>
      <c r="MYC35" s="357"/>
      <c r="MYD35" s="357"/>
      <c r="MYE35" s="357"/>
      <c r="MYF35" s="357"/>
      <c r="MYG35" s="357"/>
      <c r="MYH35" s="357"/>
      <c r="MYI35" s="357"/>
      <c r="MYJ35" s="357"/>
      <c r="MYK35" s="357"/>
      <c r="MYL35" s="357"/>
      <c r="MYM35" s="357"/>
      <c r="MYN35" s="357"/>
      <c r="MYO35" s="357"/>
      <c r="MYP35" s="357"/>
      <c r="MYQ35" s="357"/>
      <c r="MYR35" s="357"/>
      <c r="MYS35" s="357"/>
      <c r="MYT35" s="357"/>
      <c r="MYU35" s="357"/>
      <c r="MYV35" s="357"/>
      <c r="MYW35" s="357"/>
      <c r="MYX35" s="357"/>
      <c r="MYY35" s="357"/>
      <c r="MYZ35" s="357"/>
      <c r="MZA35" s="357"/>
      <c r="MZB35" s="357"/>
      <c r="MZC35" s="357"/>
      <c r="MZD35" s="357"/>
      <c r="MZE35" s="357"/>
      <c r="MZF35" s="357"/>
      <c r="MZG35" s="357"/>
      <c r="MZH35" s="357"/>
      <c r="MZI35" s="357"/>
      <c r="MZJ35" s="357"/>
      <c r="MZK35" s="357"/>
      <c r="MZL35" s="357"/>
      <c r="MZM35" s="357"/>
      <c r="MZN35" s="357"/>
      <c r="MZO35" s="357"/>
      <c r="MZP35" s="357"/>
      <c r="MZQ35" s="357"/>
      <c r="MZR35" s="357"/>
      <c r="MZS35" s="357"/>
      <c r="MZT35" s="357"/>
      <c r="MZU35" s="357"/>
      <c r="MZV35" s="357"/>
      <c r="MZW35" s="357"/>
      <c r="MZX35" s="357"/>
      <c r="MZY35" s="357"/>
      <c r="MZZ35" s="357"/>
      <c r="NAA35" s="357"/>
      <c r="NAB35" s="357"/>
      <c r="NAC35" s="357"/>
      <c r="NAD35" s="357"/>
      <c r="NAE35" s="357"/>
      <c r="NAF35" s="357"/>
      <c r="NAG35" s="357"/>
      <c r="NAH35" s="357"/>
      <c r="NAI35" s="357"/>
      <c r="NAJ35" s="357"/>
      <c r="NAK35" s="357"/>
      <c r="NAL35" s="357"/>
      <c r="NAM35" s="357"/>
      <c r="NAN35" s="357"/>
      <c r="NAO35" s="357"/>
      <c r="NAP35" s="357"/>
      <c r="NAQ35" s="357"/>
      <c r="NAR35" s="357"/>
      <c r="NAS35" s="357"/>
      <c r="NAT35" s="357"/>
      <c r="NAU35" s="357"/>
      <c r="NAV35" s="357"/>
      <c r="NAW35" s="357"/>
      <c r="NAX35" s="357"/>
      <c r="NAY35" s="357"/>
      <c r="NAZ35" s="357"/>
      <c r="NBA35" s="357"/>
      <c r="NBB35" s="357"/>
      <c r="NBC35" s="357"/>
      <c r="NBD35" s="357"/>
      <c r="NBE35" s="357"/>
      <c r="NBF35" s="357"/>
      <c r="NBG35" s="357"/>
      <c r="NBH35" s="357"/>
      <c r="NBI35" s="357"/>
      <c r="NBJ35" s="357"/>
      <c r="NBK35" s="357"/>
      <c r="NBL35" s="357"/>
      <c r="NBM35" s="357"/>
      <c r="NBN35" s="357"/>
      <c r="NBO35" s="357"/>
      <c r="NBP35" s="357"/>
      <c r="NBQ35" s="357"/>
      <c r="NBR35" s="357"/>
      <c r="NBS35" s="357"/>
      <c r="NBT35" s="357"/>
      <c r="NBU35" s="357"/>
      <c r="NBV35" s="357"/>
      <c r="NBW35" s="357"/>
      <c r="NBX35" s="357"/>
      <c r="NBY35" s="357"/>
      <c r="NBZ35" s="357"/>
      <c r="NCA35" s="357"/>
      <c r="NCB35" s="357"/>
      <c r="NCC35" s="357"/>
      <c r="NCD35" s="357"/>
      <c r="NCE35" s="357"/>
      <c r="NCF35" s="357"/>
      <c r="NCG35" s="357"/>
      <c r="NCH35" s="357"/>
      <c r="NCI35" s="357"/>
      <c r="NCJ35" s="357"/>
      <c r="NCK35" s="357"/>
      <c r="NCL35" s="357"/>
      <c r="NCM35" s="357"/>
      <c r="NCN35" s="357"/>
      <c r="NCO35" s="357"/>
      <c r="NCP35" s="357"/>
      <c r="NCQ35" s="357"/>
      <c r="NCR35" s="357"/>
      <c r="NCS35" s="357"/>
      <c r="NCT35" s="357"/>
      <c r="NCU35" s="357"/>
      <c r="NCV35" s="357"/>
      <c r="NCW35" s="357"/>
      <c r="NCX35" s="357"/>
      <c r="NCY35" s="357"/>
      <c r="NCZ35" s="357"/>
      <c r="NDA35" s="357"/>
      <c r="NDB35" s="357"/>
      <c r="NDC35" s="357"/>
      <c r="NDD35" s="357"/>
      <c r="NDE35" s="357"/>
      <c r="NDF35" s="357"/>
      <c r="NDG35" s="357"/>
      <c r="NDH35" s="357"/>
      <c r="NDI35" s="357"/>
      <c r="NDJ35" s="357"/>
      <c r="NDK35" s="357"/>
      <c r="NDL35" s="357"/>
      <c r="NDM35" s="357"/>
      <c r="NDN35" s="357"/>
      <c r="NDO35" s="357"/>
      <c r="NDP35" s="357"/>
      <c r="NDQ35" s="357"/>
      <c r="NDR35" s="357"/>
      <c r="NDS35" s="357"/>
      <c r="NDT35" s="357"/>
      <c r="NDU35" s="357"/>
      <c r="NDV35" s="357"/>
      <c r="NDW35" s="357"/>
      <c r="NDX35" s="357"/>
      <c r="NDY35" s="357"/>
      <c r="NDZ35" s="357"/>
      <c r="NEA35" s="357"/>
      <c r="NEB35" s="357"/>
      <c r="NEC35" s="357"/>
      <c r="NED35" s="357"/>
      <c r="NEE35" s="357"/>
      <c r="NEF35" s="357"/>
      <c r="NEG35" s="357"/>
      <c r="NEH35" s="357"/>
      <c r="NEI35" s="357"/>
      <c r="NEJ35" s="357"/>
      <c r="NEK35" s="357"/>
      <c r="NEL35" s="357"/>
      <c r="NEM35" s="357"/>
      <c r="NEN35" s="357"/>
      <c r="NEO35" s="357"/>
      <c r="NEP35" s="357"/>
      <c r="NEQ35" s="357"/>
      <c r="NER35" s="357"/>
      <c r="NES35" s="357"/>
      <c r="NET35" s="357"/>
      <c r="NEU35" s="357"/>
      <c r="NEV35" s="357"/>
      <c r="NEW35" s="357"/>
      <c r="NEX35" s="357"/>
      <c r="NEY35" s="357"/>
      <c r="NEZ35" s="357"/>
      <c r="NFA35" s="357"/>
      <c r="NFB35" s="357"/>
      <c r="NFC35" s="357"/>
      <c r="NFD35" s="357"/>
      <c r="NFE35" s="357"/>
      <c r="NFF35" s="357"/>
      <c r="NFG35" s="357"/>
      <c r="NFH35" s="357"/>
      <c r="NFI35" s="357"/>
      <c r="NFJ35" s="357"/>
      <c r="NFK35" s="357"/>
      <c r="NFL35" s="357"/>
      <c r="NFM35" s="357"/>
      <c r="NFN35" s="357"/>
      <c r="NFO35" s="357"/>
      <c r="NFP35" s="357"/>
      <c r="NFQ35" s="357"/>
      <c r="NFR35" s="357"/>
      <c r="NFS35" s="357"/>
      <c r="NFT35" s="357"/>
      <c r="NFU35" s="357"/>
      <c r="NFV35" s="357"/>
      <c r="NFW35" s="357"/>
      <c r="NFX35" s="357"/>
      <c r="NFY35" s="357"/>
      <c r="NFZ35" s="357"/>
      <c r="NGA35" s="357"/>
      <c r="NGB35" s="357"/>
      <c r="NGC35" s="357"/>
      <c r="NGD35" s="357"/>
      <c r="NGE35" s="357"/>
      <c r="NGF35" s="357"/>
      <c r="NGG35" s="357"/>
      <c r="NGH35" s="357"/>
      <c r="NGI35" s="357"/>
      <c r="NGJ35" s="357"/>
      <c r="NGK35" s="357"/>
      <c r="NGL35" s="357"/>
      <c r="NGM35" s="357"/>
      <c r="NGN35" s="357"/>
      <c r="NGO35" s="357"/>
      <c r="NGP35" s="357"/>
      <c r="NGQ35" s="357"/>
      <c r="NGR35" s="357"/>
      <c r="NGS35" s="357"/>
      <c r="NGT35" s="357"/>
      <c r="NGU35" s="357"/>
      <c r="NGV35" s="357"/>
      <c r="NGW35" s="357"/>
      <c r="NGX35" s="357"/>
      <c r="NGY35" s="357"/>
      <c r="NGZ35" s="357"/>
      <c r="NHA35" s="357"/>
      <c r="NHB35" s="357"/>
      <c r="NHC35" s="357"/>
      <c r="NHD35" s="357"/>
      <c r="NHE35" s="357"/>
      <c r="NHF35" s="357"/>
      <c r="NHG35" s="357"/>
      <c r="NHH35" s="357"/>
      <c r="NHI35" s="357"/>
      <c r="NHJ35" s="357"/>
      <c r="NHK35" s="357"/>
      <c r="NHL35" s="357"/>
      <c r="NHM35" s="357"/>
      <c r="NHN35" s="357"/>
      <c r="NHO35" s="357"/>
      <c r="NHP35" s="357"/>
      <c r="NHQ35" s="357"/>
      <c r="NHR35" s="357"/>
      <c r="NHS35" s="357"/>
      <c r="NHT35" s="357"/>
      <c r="NHU35" s="357"/>
      <c r="NHV35" s="357"/>
      <c r="NHW35" s="357"/>
      <c r="NHX35" s="357"/>
      <c r="NHY35" s="357"/>
      <c r="NHZ35" s="357"/>
      <c r="NIA35" s="357"/>
      <c r="NIB35" s="357"/>
      <c r="NIC35" s="357"/>
      <c r="NID35" s="357"/>
      <c r="NIE35" s="357"/>
      <c r="NIF35" s="357"/>
      <c r="NIG35" s="357"/>
      <c r="NIH35" s="357"/>
      <c r="NII35" s="357"/>
      <c r="NIJ35" s="357"/>
      <c r="NIK35" s="357"/>
      <c r="NIL35" s="357"/>
      <c r="NIM35" s="357"/>
      <c r="NIN35" s="357"/>
      <c r="NIO35" s="357"/>
      <c r="NIP35" s="357"/>
      <c r="NIQ35" s="357"/>
      <c r="NIR35" s="357"/>
      <c r="NIS35" s="357"/>
      <c r="NIT35" s="357"/>
      <c r="NIU35" s="357"/>
      <c r="NIV35" s="357"/>
      <c r="NIW35" s="357"/>
      <c r="NIX35" s="357"/>
      <c r="NIY35" s="357"/>
      <c r="NIZ35" s="357"/>
      <c r="NJA35" s="357"/>
      <c r="NJB35" s="357"/>
      <c r="NJC35" s="357"/>
      <c r="NJD35" s="357"/>
      <c r="NJE35" s="357"/>
      <c r="NJF35" s="357"/>
      <c r="NJG35" s="357"/>
      <c r="NJH35" s="357"/>
      <c r="NJI35" s="357"/>
      <c r="NJJ35" s="357"/>
      <c r="NJK35" s="357"/>
      <c r="NJL35" s="357"/>
      <c r="NJM35" s="357"/>
      <c r="NJN35" s="357"/>
      <c r="NJO35" s="357"/>
      <c r="NJP35" s="357"/>
      <c r="NJQ35" s="357"/>
      <c r="NJR35" s="357"/>
      <c r="NJS35" s="357"/>
      <c r="NJT35" s="357"/>
      <c r="NJU35" s="357"/>
      <c r="NJV35" s="357"/>
      <c r="NJW35" s="357"/>
      <c r="NJX35" s="357"/>
      <c r="NJY35" s="357"/>
      <c r="NJZ35" s="357"/>
      <c r="NKA35" s="357"/>
      <c r="NKB35" s="357"/>
      <c r="NKC35" s="357"/>
      <c r="NKD35" s="357"/>
      <c r="NKE35" s="357"/>
      <c r="NKF35" s="357"/>
      <c r="NKG35" s="357"/>
      <c r="NKH35" s="357"/>
      <c r="NKI35" s="357"/>
      <c r="NKJ35" s="357"/>
      <c r="NKK35" s="357"/>
      <c r="NKL35" s="357"/>
      <c r="NKM35" s="357"/>
      <c r="NKN35" s="357"/>
      <c r="NKO35" s="357"/>
      <c r="NKP35" s="357"/>
      <c r="NKQ35" s="357"/>
      <c r="NKR35" s="357"/>
      <c r="NKS35" s="357"/>
      <c r="NKT35" s="357"/>
      <c r="NKU35" s="357"/>
      <c r="NKV35" s="357"/>
      <c r="NKW35" s="357"/>
      <c r="NKX35" s="357"/>
      <c r="NKY35" s="357"/>
      <c r="NKZ35" s="357"/>
      <c r="NLA35" s="357"/>
      <c r="NLB35" s="357"/>
      <c r="NLC35" s="357"/>
      <c r="NLD35" s="357"/>
      <c r="NLE35" s="357"/>
      <c r="NLF35" s="357"/>
      <c r="NLG35" s="357"/>
      <c r="NLH35" s="357"/>
      <c r="NLI35" s="357"/>
      <c r="NLJ35" s="357"/>
      <c r="NLK35" s="357"/>
      <c r="NLL35" s="357"/>
      <c r="NLM35" s="357"/>
      <c r="NLN35" s="357"/>
      <c r="NLO35" s="357"/>
      <c r="NLP35" s="357"/>
      <c r="NLQ35" s="357"/>
      <c r="NLR35" s="357"/>
      <c r="NLS35" s="357"/>
      <c r="NLT35" s="357"/>
      <c r="NLU35" s="357"/>
      <c r="NLV35" s="357"/>
      <c r="NLW35" s="357"/>
      <c r="NLX35" s="357"/>
      <c r="NLY35" s="357"/>
      <c r="NLZ35" s="357"/>
      <c r="NMA35" s="357"/>
      <c r="NMB35" s="357"/>
      <c r="NMC35" s="357"/>
      <c r="NMD35" s="357"/>
      <c r="NME35" s="357"/>
      <c r="NMF35" s="357"/>
      <c r="NMG35" s="357"/>
      <c r="NMH35" s="357"/>
      <c r="NMI35" s="357"/>
      <c r="NMJ35" s="357"/>
      <c r="NMK35" s="357"/>
      <c r="NML35" s="357"/>
      <c r="NMM35" s="357"/>
      <c r="NMN35" s="357"/>
      <c r="NMO35" s="357"/>
      <c r="NMP35" s="357"/>
      <c r="NMQ35" s="357"/>
      <c r="NMR35" s="357"/>
      <c r="NMS35" s="357"/>
      <c r="NMT35" s="357"/>
      <c r="NMU35" s="357"/>
      <c r="NMV35" s="357"/>
      <c r="NMW35" s="357"/>
      <c r="NMX35" s="357"/>
      <c r="NMY35" s="357"/>
      <c r="NMZ35" s="357"/>
      <c r="NNA35" s="357"/>
      <c r="NNB35" s="357"/>
      <c r="NNC35" s="357"/>
      <c r="NND35" s="357"/>
      <c r="NNE35" s="357"/>
      <c r="NNF35" s="357"/>
      <c r="NNG35" s="357"/>
      <c r="NNH35" s="357"/>
      <c r="NNI35" s="357"/>
      <c r="NNJ35" s="357"/>
      <c r="NNK35" s="357"/>
      <c r="NNL35" s="357"/>
      <c r="NNM35" s="357"/>
      <c r="NNN35" s="357"/>
      <c r="NNO35" s="357"/>
      <c r="NNP35" s="357"/>
      <c r="NNQ35" s="357"/>
      <c r="NNR35" s="357"/>
      <c r="NNS35" s="357"/>
      <c r="NNT35" s="357"/>
      <c r="NNU35" s="357"/>
      <c r="NNV35" s="357"/>
      <c r="NNW35" s="357"/>
      <c r="NNX35" s="357"/>
      <c r="NNY35" s="357"/>
      <c r="NNZ35" s="357"/>
      <c r="NOA35" s="357"/>
      <c r="NOB35" s="357"/>
      <c r="NOC35" s="357"/>
      <c r="NOD35" s="357"/>
      <c r="NOE35" s="357"/>
      <c r="NOF35" s="357"/>
      <c r="NOG35" s="357"/>
      <c r="NOH35" s="357"/>
      <c r="NOI35" s="357"/>
      <c r="NOJ35" s="357"/>
      <c r="NOK35" s="357"/>
      <c r="NOL35" s="357"/>
      <c r="NOM35" s="357"/>
      <c r="NON35" s="357"/>
      <c r="NOO35" s="357"/>
      <c r="NOP35" s="357"/>
      <c r="NOQ35" s="357"/>
      <c r="NOR35" s="357"/>
      <c r="NOS35" s="357"/>
      <c r="NOT35" s="357"/>
      <c r="NOU35" s="357"/>
      <c r="NOV35" s="357"/>
      <c r="NOW35" s="357"/>
      <c r="NOX35" s="357"/>
      <c r="NOY35" s="357"/>
      <c r="NOZ35" s="357"/>
      <c r="NPA35" s="357"/>
      <c r="NPB35" s="357"/>
      <c r="NPC35" s="357"/>
      <c r="NPD35" s="357"/>
      <c r="NPE35" s="357"/>
      <c r="NPF35" s="357"/>
      <c r="NPG35" s="357"/>
      <c r="NPH35" s="357"/>
      <c r="NPI35" s="357"/>
      <c r="NPJ35" s="357"/>
      <c r="NPK35" s="357"/>
      <c r="NPL35" s="357"/>
      <c r="NPM35" s="357"/>
      <c r="NPN35" s="357"/>
      <c r="NPO35" s="357"/>
      <c r="NPP35" s="357"/>
      <c r="NPQ35" s="357"/>
      <c r="NPR35" s="357"/>
      <c r="NPS35" s="357"/>
      <c r="NPT35" s="357"/>
      <c r="NPU35" s="357"/>
      <c r="NPV35" s="357"/>
      <c r="NPW35" s="357"/>
      <c r="NPX35" s="357"/>
      <c r="NPY35" s="357"/>
      <c r="NPZ35" s="357"/>
      <c r="NQA35" s="357"/>
      <c r="NQB35" s="357"/>
      <c r="NQC35" s="357"/>
      <c r="NQD35" s="357"/>
      <c r="NQE35" s="357"/>
      <c r="NQF35" s="357"/>
      <c r="NQG35" s="357"/>
      <c r="NQH35" s="357"/>
      <c r="NQI35" s="357"/>
      <c r="NQJ35" s="357"/>
      <c r="NQK35" s="357"/>
      <c r="NQL35" s="357"/>
      <c r="NQM35" s="357"/>
      <c r="NQN35" s="357"/>
      <c r="NQO35" s="357"/>
      <c r="NQP35" s="357"/>
      <c r="NQQ35" s="357"/>
      <c r="NQR35" s="357"/>
      <c r="NQS35" s="357"/>
      <c r="NQT35" s="357"/>
      <c r="NQU35" s="357"/>
      <c r="NQV35" s="357"/>
      <c r="NQW35" s="357"/>
      <c r="NQX35" s="357"/>
      <c r="NQY35" s="357"/>
      <c r="NQZ35" s="357"/>
      <c r="NRA35" s="357"/>
      <c r="NRB35" s="357"/>
      <c r="NRC35" s="357"/>
      <c r="NRD35" s="357"/>
      <c r="NRE35" s="357"/>
      <c r="NRF35" s="357"/>
      <c r="NRG35" s="357"/>
      <c r="NRH35" s="357"/>
      <c r="NRI35" s="357"/>
      <c r="NRJ35" s="357"/>
      <c r="NRK35" s="357"/>
      <c r="NRL35" s="357"/>
      <c r="NRM35" s="357"/>
      <c r="NRN35" s="357"/>
      <c r="NRO35" s="357"/>
      <c r="NRP35" s="357"/>
      <c r="NRQ35" s="357"/>
      <c r="NRR35" s="357"/>
      <c r="NRS35" s="357"/>
      <c r="NRT35" s="357"/>
      <c r="NRU35" s="357"/>
      <c r="NRV35" s="357"/>
      <c r="NRW35" s="357"/>
      <c r="NRX35" s="357"/>
      <c r="NRY35" s="357"/>
      <c r="NRZ35" s="357"/>
      <c r="NSA35" s="357"/>
      <c r="NSB35" s="357"/>
      <c r="NSC35" s="357"/>
      <c r="NSD35" s="357"/>
      <c r="NSE35" s="357"/>
      <c r="NSF35" s="357"/>
      <c r="NSG35" s="357"/>
      <c r="NSH35" s="357"/>
      <c r="NSI35" s="357"/>
      <c r="NSJ35" s="357"/>
      <c r="NSK35" s="357"/>
      <c r="NSL35" s="357"/>
      <c r="NSM35" s="357"/>
      <c r="NSN35" s="357"/>
      <c r="NSO35" s="357"/>
      <c r="NSP35" s="357"/>
      <c r="NSQ35" s="357"/>
      <c r="NSR35" s="357"/>
      <c r="NSS35" s="357"/>
      <c r="NST35" s="357"/>
      <c r="NSU35" s="357"/>
      <c r="NSV35" s="357"/>
      <c r="NSW35" s="357"/>
      <c r="NSX35" s="357"/>
      <c r="NSY35" s="357"/>
      <c r="NSZ35" s="357"/>
      <c r="NTA35" s="357"/>
      <c r="NTB35" s="357"/>
      <c r="NTC35" s="357"/>
      <c r="NTD35" s="357"/>
      <c r="NTE35" s="357"/>
      <c r="NTF35" s="357"/>
      <c r="NTG35" s="357"/>
      <c r="NTH35" s="357"/>
      <c r="NTI35" s="357"/>
      <c r="NTJ35" s="357"/>
      <c r="NTK35" s="357"/>
      <c r="NTL35" s="357"/>
      <c r="NTM35" s="357"/>
      <c r="NTN35" s="357"/>
      <c r="NTO35" s="357"/>
      <c r="NTP35" s="357"/>
      <c r="NTQ35" s="357"/>
      <c r="NTR35" s="357"/>
      <c r="NTS35" s="357"/>
      <c r="NTT35" s="357"/>
      <c r="NTU35" s="357"/>
      <c r="NTV35" s="357"/>
      <c r="NTW35" s="357"/>
      <c r="NTX35" s="357"/>
      <c r="NTY35" s="357"/>
      <c r="NTZ35" s="357"/>
      <c r="NUA35" s="357"/>
      <c r="NUB35" s="357"/>
      <c r="NUC35" s="357"/>
      <c r="NUD35" s="357"/>
      <c r="NUE35" s="357"/>
      <c r="NUF35" s="357"/>
      <c r="NUG35" s="357"/>
      <c r="NUH35" s="357"/>
      <c r="NUI35" s="357"/>
      <c r="NUJ35" s="357"/>
      <c r="NUK35" s="357"/>
      <c r="NUL35" s="357"/>
      <c r="NUM35" s="357"/>
      <c r="NUN35" s="357"/>
      <c r="NUO35" s="357"/>
      <c r="NUP35" s="357"/>
      <c r="NUQ35" s="357"/>
      <c r="NUR35" s="357"/>
      <c r="NUS35" s="357"/>
      <c r="NUT35" s="357"/>
      <c r="NUU35" s="357"/>
      <c r="NUV35" s="357"/>
      <c r="NUW35" s="357"/>
      <c r="NUX35" s="357"/>
      <c r="NUY35" s="357"/>
      <c r="NUZ35" s="357"/>
      <c r="NVA35" s="357"/>
      <c r="NVB35" s="357"/>
      <c r="NVC35" s="357"/>
      <c r="NVD35" s="357"/>
      <c r="NVE35" s="357"/>
      <c r="NVF35" s="357"/>
      <c r="NVG35" s="357"/>
      <c r="NVH35" s="357"/>
      <c r="NVI35" s="357"/>
      <c r="NVJ35" s="357"/>
      <c r="NVK35" s="357"/>
      <c r="NVL35" s="357"/>
      <c r="NVM35" s="357"/>
      <c r="NVN35" s="357"/>
      <c r="NVO35" s="357"/>
      <c r="NVP35" s="357"/>
      <c r="NVQ35" s="357"/>
      <c r="NVR35" s="357"/>
      <c r="NVS35" s="357"/>
      <c r="NVT35" s="357"/>
      <c r="NVU35" s="357"/>
      <c r="NVV35" s="357"/>
      <c r="NVW35" s="357"/>
      <c r="NVX35" s="357"/>
      <c r="NVY35" s="357"/>
      <c r="NVZ35" s="357"/>
      <c r="NWA35" s="357"/>
      <c r="NWB35" s="357"/>
      <c r="NWC35" s="357"/>
      <c r="NWD35" s="357"/>
      <c r="NWE35" s="357"/>
      <c r="NWF35" s="357"/>
      <c r="NWG35" s="357"/>
      <c r="NWH35" s="357"/>
      <c r="NWI35" s="357"/>
      <c r="NWJ35" s="357"/>
      <c r="NWK35" s="357"/>
      <c r="NWL35" s="357"/>
      <c r="NWM35" s="357"/>
      <c r="NWN35" s="357"/>
      <c r="NWO35" s="357"/>
      <c r="NWP35" s="357"/>
      <c r="NWQ35" s="357"/>
      <c r="NWR35" s="357"/>
      <c r="NWS35" s="357"/>
      <c r="NWT35" s="357"/>
      <c r="NWU35" s="357"/>
      <c r="NWV35" s="357"/>
      <c r="NWW35" s="357"/>
      <c r="NWX35" s="357"/>
      <c r="NWY35" s="357"/>
      <c r="NWZ35" s="357"/>
      <c r="NXA35" s="357"/>
      <c r="NXB35" s="357"/>
      <c r="NXC35" s="357"/>
      <c r="NXD35" s="357"/>
      <c r="NXE35" s="357"/>
      <c r="NXF35" s="357"/>
      <c r="NXG35" s="357"/>
      <c r="NXH35" s="357"/>
      <c r="NXI35" s="357"/>
      <c r="NXJ35" s="357"/>
      <c r="NXK35" s="357"/>
      <c r="NXL35" s="357"/>
      <c r="NXM35" s="357"/>
      <c r="NXN35" s="357"/>
      <c r="NXO35" s="357"/>
      <c r="NXP35" s="357"/>
      <c r="NXQ35" s="357"/>
      <c r="NXR35" s="357"/>
      <c r="NXS35" s="357"/>
      <c r="NXT35" s="357"/>
      <c r="NXU35" s="357"/>
      <c r="NXV35" s="357"/>
      <c r="NXW35" s="357"/>
      <c r="NXX35" s="357"/>
      <c r="NXY35" s="357"/>
      <c r="NXZ35" s="357"/>
      <c r="NYA35" s="357"/>
      <c r="NYB35" s="357"/>
      <c r="NYC35" s="357"/>
      <c r="NYD35" s="357"/>
      <c r="NYE35" s="357"/>
      <c r="NYF35" s="357"/>
      <c r="NYG35" s="357"/>
      <c r="NYH35" s="357"/>
      <c r="NYI35" s="357"/>
      <c r="NYJ35" s="357"/>
      <c r="NYK35" s="357"/>
      <c r="NYL35" s="357"/>
      <c r="NYM35" s="357"/>
      <c r="NYN35" s="357"/>
      <c r="NYO35" s="357"/>
      <c r="NYP35" s="357"/>
      <c r="NYQ35" s="357"/>
      <c r="NYR35" s="357"/>
      <c r="NYS35" s="357"/>
      <c r="NYT35" s="357"/>
      <c r="NYU35" s="357"/>
      <c r="NYV35" s="357"/>
      <c r="NYW35" s="357"/>
      <c r="NYX35" s="357"/>
      <c r="NYY35" s="357"/>
      <c r="NYZ35" s="357"/>
      <c r="NZA35" s="357"/>
      <c r="NZB35" s="357"/>
      <c r="NZC35" s="357"/>
      <c r="NZD35" s="357"/>
      <c r="NZE35" s="357"/>
      <c r="NZF35" s="357"/>
      <c r="NZG35" s="357"/>
      <c r="NZH35" s="357"/>
      <c r="NZI35" s="357"/>
      <c r="NZJ35" s="357"/>
      <c r="NZK35" s="357"/>
      <c r="NZL35" s="357"/>
      <c r="NZM35" s="357"/>
      <c r="NZN35" s="357"/>
      <c r="NZO35" s="357"/>
      <c r="NZP35" s="357"/>
      <c r="NZQ35" s="357"/>
      <c r="NZR35" s="357"/>
      <c r="NZS35" s="357"/>
      <c r="NZT35" s="357"/>
      <c r="NZU35" s="357"/>
      <c r="NZV35" s="357"/>
      <c r="NZW35" s="357"/>
      <c r="NZX35" s="357"/>
      <c r="NZY35" s="357"/>
      <c r="NZZ35" s="357"/>
      <c r="OAA35" s="357"/>
      <c r="OAB35" s="357"/>
      <c r="OAC35" s="357"/>
      <c r="OAD35" s="357"/>
      <c r="OAE35" s="357"/>
      <c r="OAF35" s="357"/>
      <c r="OAG35" s="357"/>
      <c r="OAH35" s="357"/>
      <c r="OAI35" s="357"/>
      <c r="OAJ35" s="357"/>
      <c r="OAK35" s="357"/>
      <c r="OAL35" s="357"/>
      <c r="OAM35" s="357"/>
      <c r="OAN35" s="357"/>
      <c r="OAO35" s="357"/>
      <c r="OAP35" s="357"/>
      <c r="OAQ35" s="357"/>
      <c r="OAR35" s="357"/>
      <c r="OAS35" s="357"/>
      <c r="OAT35" s="357"/>
      <c r="OAU35" s="357"/>
      <c r="OAV35" s="357"/>
      <c r="OAW35" s="357"/>
      <c r="OAX35" s="357"/>
      <c r="OAY35" s="357"/>
      <c r="OAZ35" s="357"/>
      <c r="OBA35" s="357"/>
      <c r="OBB35" s="357"/>
      <c r="OBC35" s="357"/>
      <c r="OBD35" s="357"/>
      <c r="OBE35" s="357"/>
      <c r="OBF35" s="357"/>
      <c r="OBG35" s="357"/>
      <c r="OBH35" s="357"/>
      <c r="OBI35" s="357"/>
      <c r="OBJ35" s="357"/>
      <c r="OBK35" s="357"/>
      <c r="OBL35" s="357"/>
      <c r="OBM35" s="357"/>
      <c r="OBN35" s="357"/>
      <c r="OBO35" s="357"/>
      <c r="OBP35" s="357"/>
      <c r="OBQ35" s="357"/>
      <c r="OBR35" s="357"/>
      <c r="OBS35" s="357"/>
      <c r="OBT35" s="357"/>
      <c r="OBU35" s="357"/>
      <c r="OBV35" s="357"/>
      <c r="OBW35" s="357"/>
      <c r="OBX35" s="357"/>
      <c r="OBY35" s="357"/>
      <c r="OBZ35" s="357"/>
      <c r="OCA35" s="357"/>
      <c r="OCB35" s="357"/>
      <c r="OCC35" s="357"/>
      <c r="OCD35" s="357"/>
      <c r="OCE35" s="357"/>
      <c r="OCF35" s="357"/>
      <c r="OCG35" s="357"/>
      <c r="OCH35" s="357"/>
      <c r="OCI35" s="357"/>
      <c r="OCJ35" s="357"/>
      <c r="OCK35" s="357"/>
      <c r="OCL35" s="357"/>
      <c r="OCM35" s="357"/>
      <c r="OCN35" s="357"/>
      <c r="OCO35" s="357"/>
      <c r="OCP35" s="357"/>
      <c r="OCQ35" s="357"/>
      <c r="OCR35" s="357"/>
      <c r="OCS35" s="357"/>
      <c r="OCT35" s="357"/>
      <c r="OCU35" s="357"/>
      <c r="OCV35" s="357"/>
      <c r="OCW35" s="357"/>
      <c r="OCX35" s="357"/>
      <c r="OCY35" s="357"/>
      <c r="OCZ35" s="357"/>
      <c r="ODA35" s="357"/>
      <c r="ODB35" s="357"/>
      <c r="ODC35" s="357"/>
      <c r="ODD35" s="357"/>
      <c r="ODE35" s="357"/>
      <c r="ODF35" s="357"/>
      <c r="ODG35" s="357"/>
      <c r="ODH35" s="357"/>
      <c r="ODI35" s="357"/>
      <c r="ODJ35" s="357"/>
      <c r="ODK35" s="357"/>
      <c r="ODL35" s="357"/>
      <c r="ODM35" s="357"/>
      <c r="ODN35" s="357"/>
      <c r="ODO35" s="357"/>
      <c r="ODP35" s="357"/>
      <c r="ODQ35" s="357"/>
      <c r="ODR35" s="357"/>
      <c r="ODS35" s="357"/>
      <c r="ODT35" s="357"/>
      <c r="ODU35" s="357"/>
      <c r="ODV35" s="357"/>
      <c r="ODW35" s="357"/>
      <c r="ODX35" s="357"/>
      <c r="ODY35" s="357"/>
      <c r="ODZ35" s="357"/>
      <c r="OEA35" s="357"/>
      <c r="OEB35" s="357"/>
      <c r="OEC35" s="357"/>
      <c r="OED35" s="357"/>
      <c r="OEE35" s="357"/>
      <c r="OEF35" s="357"/>
      <c r="OEG35" s="357"/>
      <c r="OEH35" s="357"/>
      <c r="OEI35" s="357"/>
      <c r="OEJ35" s="357"/>
      <c r="OEK35" s="357"/>
      <c r="OEL35" s="357"/>
      <c r="OEM35" s="357"/>
      <c r="OEN35" s="357"/>
      <c r="OEO35" s="357"/>
      <c r="OEP35" s="357"/>
      <c r="OEQ35" s="357"/>
      <c r="OER35" s="357"/>
      <c r="OES35" s="357"/>
      <c r="OET35" s="357"/>
      <c r="OEU35" s="357"/>
      <c r="OEV35" s="357"/>
      <c r="OEW35" s="357"/>
      <c r="OEX35" s="357"/>
      <c r="OEY35" s="357"/>
      <c r="OEZ35" s="357"/>
      <c r="OFA35" s="357"/>
      <c r="OFB35" s="357"/>
      <c r="OFC35" s="357"/>
      <c r="OFD35" s="357"/>
      <c r="OFE35" s="357"/>
      <c r="OFF35" s="357"/>
      <c r="OFG35" s="357"/>
      <c r="OFH35" s="357"/>
      <c r="OFI35" s="357"/>
      <c r="OFJ35" s="357"/>
      <c r="OFK35" s="357"/>
      <c r="OFL35" s="357"/>
      <c r="OFM35" s="357"/>
      <c r="OFN35" s="357"/>
      <c r="OFO35" s="357"/>
      <c r="OFP35" s="357"/>
      <c r="OFQ35" s="357"/>
      <c r="OFR35" s="357"/>
      <c r="OFS35" s="357"/>
      <c r="OFT35" s="357"/>
      <c r="OFU35" s="357"/>
      <c r="OFV35" s="357"/>
      <c r="OFW35" s="357"/>
      <c r="OFX35" s="357"/>
      <c r="OFY35" s="357"/>
      <c r="OFZ35" s="357"/>
      <c r="OGA35" s="357"/>
      <c r="OGB35" s="357"/>
      <c r="OGC35" s="357"/>
      <c r="OGD35" s="357"/>
      <c r="OGE35" s="357"/>
      <c r="OGF35" s="357"/>
      <c r="OGG35" s="357"/>
      <c r="OGH35" s="357"/>
      <c r="OGI35" s="357"/>
      <c r="OGJ35" s="357"/>
      <c r="OGK35" s="357"/>
      <c r="OGL35" s="357"/>
      <c r="OGM35" s="357"/>
      <c r="OGN35" s="357"/>
      <c r="OGO35" s="357"/>
      <c r="OGP35" s="357"/>
      <c r="OGQ35" s="357"/>
      <c r="OGR35" s="357"/>
      <c r="OGS35" s="357"/>
      <c r="OGT35" s="357"/>
      <c r="OGU35" s="357"/>
      <c r="OGV35" s="357"/>
      <c r="OGW35" s="357"/>
      <c r="OGX35" s="357"/>
      <c r="OGY35" s="357"/>
      <c r="OGZ35" s="357"/>
      <c r="OHA35" s="357"/>
      <c r="OHB35" s="357"/>
      <c r="OHC35" s="357"/>
      <c r="OHD35" s="357"/>
      <c r="OHE35" s="357"/>
      <c r="OHF35" s="357"/>
      <c r="OHG35" s="357"/>
      <c r="OHH35" s="357"/>
      <c r="OHI35" s="357"/>
      <c r="OHJ35" s="357"/>
      <c r="OHK35" s="357"/>
      <c r="OHL35" s="357"/>
      <c r="OHM35" s="357"/>
      <c r="OHN35" s="357"/>
      <c r="OHO35" s="357"/>
      <c r="OHP35" s="357"/>
      <c r="OHQ35" s="357"/>
      <c r="OHR35" s="357"/>
      <c r="OHS35" s="357"/>
      <c r="OHT35" s="357"/>
      <c r="OHU35" s="357"/>
      <c r="OHV35" s="357"/>
      <c r="OHW35" s="357"/>
      <c r="OHX35" s="357"/>
      <c r="OHY35" s="357"/>
      <c r="OHZ35" s="357"/>
      <c r="OIA35" s="357"/>
      <c r="OIB35" s="357"/>
      <c r="OIC35" s="357"/>
      <c r="OID35" s="357"/>
      <c r="OIE35" s="357"/>
      <c r="OIF35" s="357"/>
      <c r="OIG35" s="357"/>
      <c r="OIH35" s="357"/>
      <c r="OII35" s="357"/>
      <c r="OIJ35" s="357"/>
      <c r="OIK35" s="357"/>
      <c r="OIL35" s="357"/>
      <c r="OIM35" s="357"/>
      <c r="OIN35" s="357"/>
      <c r="OIO35" s="357"/>
      <c r="OIP35" s="357"/>
      <c r="OIQ35" s="357"/>
      <c r="OIR35" s="357"/>
      <c r="OIS35" s="357"/>
      <c r="OIT35" s="357"/>
      <c r="OIU35" s="357"/>
      <c r="OIV35" s="357"/>
      <c r="OIW35" s="357"/>
      <c r="OIX35" s="357"/>
      <c r="OIY35" s="357"/>
      <c r="OIZ35" s="357"/>
      <c r="OJA35" s="357"/>
      <c r="OJB35" s="357"/>
      <c r="OJC35" s="357"/>
      <c r="OJD35" s="357"/>
      <c r="OJE35" s="357"/>
      <c r="OJF35" s="357"/>
      <c r="OJG35" s="357"/>
      <c r="OJH35" s="357"/>
      <c r="OJI35" s="357"/>
      <c r="OJJ35" s="357"/>
      <c r="OJK35" s="357"/>
      <c r="OJL35" s="357"/>
      <c r="OJM35" s="357"/>
      <c r="OJN35" s="357"/>
      <c r="OJO35" s="357"/>
      <c r="OJP35" s="357"/>
      <c r="OJQ35" s="357"/>
      <c r="OJR35" s="357"/>
      <c r="OJS35" s="357"/>
      <c r="OJT35" s="357"/>
      <c r="OJU35" s="357"/>
      <c r="OJV35" s="357"/>
      <c r="OJW35" s="357"/>
      <c r="OJX35" s="357"/>
      <c r="OJY35" s="357"/>
      <c r="OJZ35" s="357"/>
      <c r="OKA35" s="357"/>
      <c r="OKB35" s="357"/>
      <c r="OKC35" s="357"/>
      <c r="OKD35" s="357"/>
      <c r="OKE35" s="357"/>
      <c r="OKF35" s="357"/>
      <c r="OKG35" s="357"/>
      <c r="OKH35" s="357"/>
      <c r="OKI35" s="357"/>
      <c r="OKJ35" s="357"/>
      <c r="OKK35" s="357"/>
      <c r="OKL35" s="357"/>
      <c r="OKM35" s="357"/>
      <c r="OKN35" s="357"/>
      <c r="OKO35" s="357"/>
      <c r="OKP35" s="357"/>
      <c r="OKQ35" s="357"/>
      <c r="OKR35" s="357"/>
      <c r="OKS35" s="357"/>
      <c r="OKT35" s="357"/>
      <c r="OKU35" s="357"/>
      <c r="OKV35" s="357"/>
      <c r="OKW35" s="357"/>
      <c r="OKX35" s="357"/>
      <c r="OKY35" s="357"/>
      <c r="OKZ35" s="357"/>
      <c r="OLA35" s="357"/>
      <c r="OLB35" s="357"/>
      <c r="OLC35" s="357"/>
      <c r="OLD35" s="357"/>
      <c r="OLE35" s="357"/>
      <c r="OLF35" s="357"/>
      <c r="OLG35" s="357"/>
      <c r="OLH35" s="357"/>
      <c r="OLI35" s="357"/>
      <c r="OLJ35" s="357"/>
      <c r="OLK35" s="357"/>
      <c r="OLL35" s="357"/>
      <c r="OLM35" s="357"/>
      <c r="OLN35" s="357"/>
      <c r="OLO35" s="357"/>
      <c r="OLP35" s="357"/>
      <c r="OLQ35" s="357"/>
      <c r="OLR35" s="357"/>
      <c r="OLS35" s="357"/>
      <c r="OLT35" s="357"/>
      <c r="OLU35" s="357"/>
      <c r="OLV35" s="357"/>
      <c r="OLW35" s="357"/>
      <c r="OLX35" s="357"/>
      <c r="OLY35" s="357"/>
      <c r="OLZ35" s="357"/>
      <c r="OMA35" s="357"/>
      <c r="OMB35" s="357"/>
      <c r="OMC35" s="357"/>
      <c r="OMD35" s="357"/>
      <c r="OME35" s="357"/>
      <c r="OMF35" s="357"/>
      <c r="OMG35" s="357"/>
      <c r="OMH35" s="357"/>
      <c r="OMI35" s="357"/>
      <c r="OMJ35" s="357"/>
      <c r="OMK35" s="357"/>
      <c r="OML35" s="357"/>
      <c r="OMM35" s="357"/>
      <c r="OMN35" s="357"/>
      <c r="OMO35" s="357"/>
      <c r="OMP35" s="357"/>
      <c r="OMQ35" s="357"/>
      <c r="OMR35" s="357"/>
      <c r="OMS35" s="357"/>
      <c r="OMT35" s="357"/>
      <c r="OMU35" s="357"/>
      <c r="OMV35" s="357"/>
      <c r="OMW35" s="357"/>
      <c r="OMX35" s="357"/>
      <c r="OMY35" s="357"/>
      <c r="OMZ35" s="357"/>
      <c r="ONA35" s="357"/>
      <c r="ONB35" s="357"/>
      <c r="ONC35" s="357"/>
      <c r="OND35" s="357"/>
      <c r="ONE35" s="357"/>
      <c r="ONF35" s="357"/>
      <c r="ONG35" s="357"/>
      <c r="ONH35" s="357"/>
      <c r="ONI35" s="357"/>
      <c r="ONJ35" s="357"/>
      <c r="ONK35" s="357"/>
      <c r="ONL35" s="357"/>
      <c r="ONM35" s="357"/>
      <c r="ONN35" s="357"/>
      <c r="ONO35" s="357"/>
      <c r="ONP35" s="357"/>
      <c r="ONQ35" s="357"/>
      <c r="ONR35" s="357"/>
      <c r="ONS35" s="357"/>
      <c r="ONT35" s="357"/>
      <c r="ONU35" s="357"/>
      <c r="ONV35" s="357"/>
      <c r="ONW35" s="357"/>
      <c r="ONX35" s="357"/>
      <c r="ONY35" s="357"/>
      <c r="ONZ35" s="357"/>
      <c r="OOA35" s="357"/>
      <c r="OOB35" s="357"/>
      <c r="OOC35" s="357"/>
      <c r="OOD35" s="357"/>
      <c r="OOE35" s="357"/>
      <c r="OOF35" s="357"/>
      <c r="OOG35" s="357"/>
      <c r="OOH35" s="357"/>
      <c r="OOI35" s="357"/>
      <c r="OOJ35" s="357"/>
      <c r="OOK35" s="357"/>
      <c r="OOL35" s="357"/>
      <c r="OOM35" s="357"/>
      <c r="OON35" s="357"/>
      <c r="OOO35" s="357"/>
      <c r="OOP35" s="357"/>
      <c r="OOQ35" s="357"/>
      <c r="OOR35" s="357"/>
      <c r="OOS35" s="357"/>
      <c r="OOT35" s="357"/>
      <c r="OOU35" s="357"/>
      <c r="OOV35" s="357"/>
      <c r="OOW35" s="357"/>
      <c r="OOX35" s="357"/>
      <c r="OOY35" s="357"/>
      <c r="OOZ35" s="357"/>
      <c r="OPA35" s="357"/>
      <c r="OPB35" s="357"/>
      <c r="OPC35" s="357"/>
      <c r="OPD35" s="357"/>
      <c r="OPE35" s="357"/>
      <c r="OPF35" s="357"/>
      <c r="OPG35" s="357"/>
      <c r="OPH35" s="357"/>
      <c r="OPI35" s="357"/>
      <c r="OPJ35" s="357"/>
      <c r="OPK35" s="357"/>
      <c r="OPL35" s="357"/>
      <c r="OPM35" s="357"/>
      <c r="OPN35" s="357"/>
      <c r="OPO35" s="357"/>
      <c r="OPP35" s="357"/>
      <c r="OPQ35" s="357"/>
      <c r="OPR35" s="357"/>
      <c r="OPS35" s="357"/>
      <c r="OPT35" s="357"/>
      <c r="OPU35" s="357"/>
      <c r="OPV35" s="357"/>
      <c r="OPW35" s="357"/>
      <c r="OPX35" s="357"/>
      <c r="OPY35" s="357"/>
      <c r="OPZ35" s="357"/>
      <c r="OQA35" s="357"/>
      <c r="OQB35" s="357"/>
      <c r="OQC35" s="357"/>
      <c r="OQD35" s="357"/>
      <c r="OQE35" s="357"/>
      <c r="OQF35" s="357"/>
      <c r="OQG35" s="357"/>
      <c r="OQH35" s="357"/>
      <c r="OQI35" s="357"/>
      <c r="OQJ35" s="357"/>
      <c r="OQK35" s="357"/>
      <c r="OQL35" s="357"/>
      <c r="OQM35" s="357"/>
      <c r="OQN35" s="357"/>
      <c r="OQO35" s="357"/>
      <c r="OQP35" s="357"/>
      <c r="OQQ35" s="357"/>
      <c r="OQR35" s="357"/>
      <c r="OQS35" s="357"/>
      <c r="OQT35" s="357"/>
      <c r="OQU35" s="357"/>
      <c r="OQV35" s="357"/>
      <c r="OQW35" s="357"/>
      <c r="OQX35" s="357"/>
      <c r="OQY35" s="357"/>
      <c r="OQZ35" s="357"/>
      <c r="ORA35" s="357"/>
      <c r="ORB35" s="357"/>
      <c r="ORC35" s="357"/>
      <c r="ORD35" s="357"/>
      <c r="ORE35" s="357"/>
      <c r="ORF35" s="357"/>
      <c r="ORG35" s="357"/>
      <c r="ORH35" s="357"/>
      <c r="ORI35" s="357"/>
      <c r="ORJ35" s="357"/>
      <c r="ORK35" s="357"/>
      <c r="ORL35" s="357"/>
      <c r="ORM35" s="357"/>
      <c r="ORN35" s="357"/>
      <c r="ORO35" s="357"/>
      <c r="ORP35" s="357"/>
      <c r="ORQ35" s="357"/>
      <c r="ORR35" s="357"/>
      <c r="ORS35" s="357"/>
      <c r="ORT35" s="357"/>
      <c r="ORU35" s="357"/>
      <c r="ORV35" s="357"/>
      <c r="ORW35" s="357"/>
      <c r="ORX35" s="357"/>
      <c r="ORY35" s="357"/>
      <c r="ORZ35" s="357"/>
      <c r="OSA35" s="357"/>
      <c r="OSB35" s="357"/>
      <c r="OSC35" s="357"/>
      <c r="OSD35" s="357"/>
      <c r="OSE35" s="357"/>
      <c r="OSF35" s="357"/>
      <c r="OSG35" s="357"/>
      <c r="OSH35" s="357"/>
      <c r="OSI35" s="357"/>
      <c r="OSJ35" s="357"/>
      <c r="OSK35" s="357"/>
      <c r="OSL35" s="357"/>
      <c r="OSM35" s="357"/>
      <c r="OSN35" s="357"/>
      <c r="OSO35" s="357"/>
      <c r="OSP35" s="357"/>
      <c r="OSQ35" s="357"/>
      <c r="OSR35" s="357"/>
      <c r="OSS35" s="357"/>
      <c r="OST35" s="357"/>
      <c r="OSU35" s="357"/>
      <c r="OSV35" s="357"/>
      <c r="OSW35" s="357"/>
      <c r="OSX35" s="357"/>
      <c r="OSY35" s="357"/>
      <c r="OSZ35" s="357"/>
      <c r="OTA35" s="357"/>
      <c r="OTB35" s="357"/>
      <c r="OTC35" s="357"/>
      <c r="OTD35" s="357"/>
      <c r="OTE35" s="357"/>
      <c r="OTF35" s="357"/>
      <c r="OTG35" s="357"/>
      <c r="OTH35" s="357"/>
      <c r="OTI35" s="357"/>
      <c r="OTJ35" s="357"/>
      <c r="OTK35" s="357"/>
      <c r="OTL35" s="357"/>
      <c r="OTM35" s="357"/>
      <c r="OTN35" s="357"/>
      <c r="OTO35" s="357"/>
      <c r="OTP35" s="357"/>
      <c r="OTQ35" s="357"/>
      <c r="OTR35" s="357"/>
      <c r="OTS35" s="357"/>
      <c r="OTT35" s="357"/>
      <c r="OTU35" s="357"/>
      <c r="OTV35" s="357"/>
      <c r="OTW35" s="357"/>
      <c r="OTX35" s="357"/>
      <c r="OTY35" s="357"/>
      <c r="OTZ35" s="357"/>
      <c r="OUA35" s="357"/>
      <c r="OUB35" s="357"/>
      <c r="OUC35" s="357"/>
      <c r="OUD35" s="357"/>
      <c r="OUE35" s="357"/>
      <c r="OUF35" s="357"/>
      <c r="OUG35" s="357"/>
      <c r="OUH35" s="357"/>
      <c r="OUI35" s="357"/>
      <c r="OUJ35" s="357"/>
      <c r="OUK35" s="357"/>
      <c r="OUL35" s="357"/>
      <c r="OUM35" s="357"/>
      <c r="OUN35" s="357"/>
      <c r="OUO35" s="357"/>
      <c r="OUP35" s="357"/>
      <c r="OUQ35" s="357"/>
      <c r="OUR35" s="357"/>
      <c r="OUS35" s="357"/>
      <c r="OUT35" s="357"/>
      <c r="OUU35" s="357"/>
      <c r="OUV35" s="357"/>
      <c r="OUW35" s="357"/>
      <c r="OUX35" s="357"/>
      <c r="OUY35" s="357"/>
      <c r="OUZ35" s="357"/>
      <c r="OVA35" s="357"/>
      <c r="OVB35" s="357"/>
      <c r="OVC35" s="357"/>
      <c r="OVD35" s="357"/>
      <c r="OVE35" s="357"/>
      <c r="OVF35" s="357"/>
      <c r="OVG35" s="357"/>
      <c r="OVH35" s="357"/>
      <c r="OVI35" s="357"/>
      <c r="OVJ35" s="357"/>
      <c r="OVK35" s="357"/>
      <c r="OVL35" s="357"/>
      <c r="OVM35" s="357"/>
      <c r="OVN35" s="357"/>
      <c r="OVO35" s="357"/>
      <c r="OVP35" s="357"/>
      <c r="OVQ35" s="357"/>
      <c r="OVR35" s="357"/>
      <c r="OVS35" s="357"/>
      <c r="OVT35" s="357"/>
      <c r="OVU35" s="357"/>
      <c r="OVV35" s="357"/>
      <c r="OVW35" s="357"/>
      <c r="OVX35" s="357"/>
      <c r="OVY35" s="357"/>
      <c r="OVZ35" s="357"/>
      <c r="OWA35" s="357"/>
      <c r="OWB35" s="357"/>
      <c r="OWC35" s="357"/>
      <c r="OWD35" s="357"/>
      <c r="OWE35" s="357"/>
      <c r="OWF35" s="357"/>
      <c r="OWG35" s="357"/>
      <c r="OWH35" s="357"/>
      <c r="OWI35" s="357"/>
      <c r="OWJ35" s="357"/>
      <c r="OWK35" s="357"/>
      <c r="OWL35" s="357"/>
      <c r="OWM35" s="357"/>
      <c r="OWN35" s="357"/>
      <c r="OWO35" s="357"/>
      <c r="OWP35" s="357"/>
      <c r="OWQ35" s="357"/>
      <c r="OWR35" s="357"/>
      <c r="OWS35" s="357"/>
      <c r="OWT35" s="357"/>
      <c r="OWU35" s="357"/>
      <c r="OWV35" s="357"/>
      <c r="OWW35" s="357"/>
      <c r="OWX35" s="357"/>
      <c r="OWY35" s="357"/>
      <c r="OWZ35" s="357"/>
      <c r="OXA35" s="357"/>
      <c r="OXB35" s="357"/>
      <c r="OXC35" s="357"/>
      <c r="OXD35" s="357"/>
      <c r="OXE35" s="357"/>
      <c r="OXF35" s="357"/>
      <c r="OXG35" s="357"/>
      <c r="OXH35" s="357"/>
      <c r="OXI35" s="357"/>
      <c r="OXJ35" s="357"/>
      <c r="OXK35" s="357"/>
      <c r="OXL35" s="357"/>
      <c r="OXM35" s="357"/>
      <c r="OXN35" s="357"/>
      <c r="OXO35" s="357"/>
      <c r="OXP35" s="357"/>
      <c r="OXQ35" s="357"/>
      <c r="OXR35" s="357"/>
      <c r="OXS35" s="357"/>
      <c r="OXT35" s="357"/>
      <c r="OXU35" s="357"/>
      <c r="OXV35" s="357"/>
      <c r="OXW35" s="357"/>
      <c r="OXX35" s="357"/>
      <c r="OXY35" s="357"/>
      <c r="OXZ35" s="357"/>
      <c r="OYA35" s="357"/>
      <c r="OYB35" s="357"/>
      <c r="OYC35" s="357"/>
      <c r="OYD35" s="357"/>
      <c r="OYE35" s="357"/>
      <c r="OYF35" s="357"/>
      <c r="OYG35" s="357"/>
      <c r="OYH35" s="357"/>
      <c r="OYI35" s="357"/>
      <c r="OYJ35" s="357"/>
      <c r="OYK35" s="357"/>
      <c r="OYL35" s="357"/>
      <c r="OYM35" s="357"/>
      <c r="OYN35" s="357"/>
      <c r="OYO35" s="357"/>
      <c r="OYP35" s="357"/>
      <c r="OYQ35" s="357"/>
      <c r="OYR35" s="357"/>
      <c r="OYS35" s="357"/>
      <c r="OYT35" s="357"/>
      <c r="OYU35" s="357"/>
      <c r="OYV35" s="357"/>
      <c r="OYW35" s="357"/>
      <c r="OYX35" s="357"/>
      <c r="OYY35" s="357"/>
      <c r="OYZ35" s="357"/>
      <c r="OZA35" s="357"/>
      <c r="OZB35" s="357"/>
      <c r="OZC35" s="357"/>
      <c r="OZD35" s="357"/>
      <c r="OZE35" s="357"/>
      <c r="OZF35" s="357"/>
      <c r="OZG35" s="357"/>
      <c r="OZH35" s="357"/>
      <c r="OZI35" s="357"/>
      <c r="OZJ35" s="357"/>
      <c r="OZK35" s="357"/>
      <c r="OZL35" s="357"/>
      <c r="OZM35" s="357"/>
      <c r="OZN35" s="357"/>
      <c r="OZO35" s="357"/>
      <c r="OZP35" s="357"/>
      <c r="OZQ35" s="357"/>
      <c r="OZR35" s="357"/>
      <c r="OZS35" s="357"/>
      <c r="OZT35" s="357"/>
      <c r="OZU35" s="357"/>
      <c r="OZV35" s="357"/>
      <c r="OZW35" s="357"/>
      <c r="OZX35" s="357"/>
      <c r="OZY35" s="357"/>
      <c r="OZZ35" s="357"/>
      <c r="PAA35" s="357"/>
      <c r="PAB35" s="357"/>
      <c r="PAC35" s="357"/>
      <c r="PAD35" s="357"/>
      <c r="PAE35" s="357"/>
      <c r="PAF35" s="357"/>
      <c r="PAG35" s="357"/>
      <c r="PAH35" s="357"/>
      <c r="PAI35" s="357"/>
      <c r="PAJ35" s="357"/>
      <c r="PAK35" s="357"/>
      <c r="PAL35" s="357"/>
      <c r="PAM35" s="357"/>
      <c r="PAN35" s="357"/>
      <c r="PAO35" s="357"/>
      <c r="PAP35" s="357"/>
      <c r="PAQ35" s="357"/>
      <c r="PAR35" s="357"/>
      <c r="PAS35" s="357"/>
      <c r="PAT35" s="357"/>
      <c r="PAU35" s="357"/>
      <c r="PAV35" s="357"/>
      <c r="PAW35" s="357"/>
      <c r="PAX35" s="357"/>
      <c r="PAY35" s="357"/>
      <c r="PAZ35" s="357"/>
      <c r="PBA35" s="357"/>
      <c r="PBB35" s="357"/>
      <c r="PBC35" s="357"/>
      <c r="PBD35" s="357"/>
      <c r="PBE35" s="357"/>
      <c r="PBF35" s="357"/>
      <c r="PBG35" s="357"/>
      <c r="PBH35" s="357"/>
      <c r="PBI35" s="357"/>
      <c r="PBJ35" s="357"/>
      <c r="PBK35" s="357"/>
      <c r="PBL35" s="357"/>
      <c r="PBM35" s="357"/>
      <c r="PBN35" s="357"/>
      <c r="PBO35" s="357"/>
      <c r="PBP35" s="357"/>
      <c r="PBQ35" s="357"/>
      <c r="PBR35" s="357"/>
      <c r="PBS35" s="357"/>
      <c r="PBT35" s="357"/>
      <c r="PBU35" s="357"/>
      <c r="PBV35" s="357"/>
      <c r="PBW35" s="357"/>
      <c r="PBX35" s="357"/>
      <c r="PBY35" s="357"/>
      <c r="PBZ35" s="357"/>
      <c r="PCA35" s="357"/>
      <c r="PCB35" s="357"/>
      <c r="PCC35" s="357"/>
      <c r="PCD35" s="357"/>
      <c r="PCE35" s="357"/>
      <c r="PCF35" s="357"/>
      <c r="PCG35" s="357"/>
      <c r="PCH35" s="357"/>
      <c r="PCI35" s="357"/>
      <c r="PCJ35" s="357"/>
      <c r="PCK35" s="357"/>
      <c r="PCL35" s="357"/>
      <c r="PCM35" s="357"/>
      <c r="PCN35" s="357"/>
      <c r="PCO35" s="357"/>
      <c r="PCP35" s="357"/>
      <c r="PCQ35" s="357"/>
      <c r="PCR35" s="357"/>
      <c r="PCS35" s="357"/>
      <c r="PCT35" s="357"/>
      <c r="PCU35" s="357"/>
      <c r="PCV35" s="357"/>
      <c r="PCW35" s="357"/>
      <c r="PCX35" s="357"/>
      <c r="PCY35" s="357"/>
      <c r="PCZ35" s="357"/>
      <c r="PDA35" s="357"/>
      <c r="PDB35" s="357"/>
      <c r="PDC35" s="357"/>
      <c r="PDD35" s="357"/>
      <c r="PDE35" s="357"/>
      <c r="PDF35" s="357"/>
      <c r="PDG35" s="357"/>
      <c r="PDH35" s="357"/>
      <c r="PDI35" s="357"/>
      <c r="PDJ35" s="357"/>
      <c r="PDK35" s="357"/>
      <c r="PDL35" s="357"/>
      <c r="PDM35" s="357"/>
      <c r="PDN35" s="357"/>
      <c r="PDO35" s="357"/>
      <c r="PDP35" s="357"/>
      <c r="PDQ35" s="357"/>
      <c r="PDR35" s="357"/>
      <c r="PDS35" s="357"/>
      <c r="PDT35" s="357"/>
      <c r="PDU35" s="357"/>
      <c r="PDV35" s="357"/>
      <c r="PDW35" s="357"/>
      <c r="PDX35" s="357"/>
      <c r="PDY35" s="357"/>
      <c r="PDZ35" s="357"/>
      <c r="PEA35" s="357"/>
      <c r="PEB35" s="357"/>
      <c r="PEC35" s="357"/>
      <c r="PED35" s="357"/>
      <c r="PEE35" s="357"/>
      <c r="PEF35" s="357"/>
      <c r="PEG35" s="357"/>
      <c r="PEH35" s="357"/>
      <c r="PEI35" s="357"/>
      <c r="PEJ35" s="357"/>
      <c r="PEK35" s="357"/>
      <c r="PEL35" s="357"/>
      <c r="PEM35" s="357"/>
      <c r="PEN35" s="357"/>
      <c r="PEO35" s="357"/>
      <c r="PEP35" s="357"/>
      <c r="PEQ35" s="357"/>
      <c r="PER35" s="357"/>
      <c r="PES35" s="357"/>
      <c r="PET35" s="357"/>
      <c r="PEU35" s="357"/>
      <c r="PEV35" s="357"/>
      <c r="PEW35" s="357"/>
      <c r="PEX35" s="357"/>
      <c r="PEY35" s="357"/>
      <c r="PEZ35" s="357"/>
      <c r="PFA35" s="357"/>
      <c r="PFB35" s="357"/>
      <c r="PFC35" s="357"/>
      <c r="PFD35" s="357"/>
      <c r="PFE35" s="357"/>
      <c r="PFF35" s="357"/>
      <c r="PFG35" s="357"/>
      <c r="PFH35" s="357"/>
      <c r="PFI35" s="357"/>
      <c r="PFJ35" s="357"/>
      <c r="PFK35" s="357"/>
      <c r="PFL35" s="357"/>
      <c r="PFM35" s="357"/>
      <c r="PFN35" s="357"/>
      <c r="PFO35" s="357"/>
      <c r="PFP35" s="357"/>
      <c r="PFQ35" s="357"/>
      <c r="PFR35" s="357"/>
      <c r="PFS35" s="357"/>
      <c r="PFT35" s="357"/>
      <c r="PFU35" s="357"/>
      <c r="PFV35" s="357"/>
      <c r="PFW35" s="357"/>
      <c r="PFX35" s="357"/>
      <c r="PFY35" s="357"/>
      <c r="PFZ35" s="357"/>
      <c r="PGA35" s="357"/>
      <c r="PGB35" s="357"/>
      <c r="PGC35" s="357"/>
      <c r="PGD35" s="357"/>
      <c r="PGE35" s="357"/>
      <c r="PGF35" s="357"/>
      <c r="PGG35" s="357"/>
      <c r="PGH35" s="357"/>
      <c r="PGI35" s="357"/>
      <c r="PGJ35" s="357"/>
      <c r="PGK35" s="357"/>
      <c r="PGL35" s="357"/>
      <c r="PGM35" s="357"/>
      <c r="PGN35" s="357"/>
      <c r="PGO35" s="357"/>
      <c r="PGP35" s="357"/>
      <c r="PGQ35" s="357"/>
      <c r="PGR35" s="357"/>
      <c r="PGS35" s="357"/>
      <c r="PGT35" s="357"/>
      <c r="PGU35" s="357"/>
      <c r="PGV35" s="357"/>
      <c r="PGW35" s="357"/>
      <c r="PGX35" s="357"/>
      <c r="PGY35" s="357"/>
      <c r="PGZ35" s="357"/>
      <c r="PHA35" s="357"/>
      <c r="PHB35" s="357"/>
      <c r="PHC35" s="357"/>
      <c r="PHD35" s="357"/>
      <c r="PHE35" s="357"/>
      <c r="PHF35" s="357"/>
      <c r="PHG35" s="357"/>
      <c r="PHH35" s="357"/>
      <c r="PHI35" s="357"/>
      <c r="PHJ35" s="357"/>
      <c r="PHK35" s="357"/>
      <c r="PHL35" s="357"/>
      <c r="PHM35" s="357"/>
      <c r="PHN35" s="357"/>
      <c r="PHO35" s="357"/>
      <c r="PHP35" s="357"/>
      <c r="PHQ35" s="357"/>
      <c r="PHR35" s="357"/>
      <c r="PHS35" s="357"/>
      <c r="PHT35" s="357"/>
      <c r="PHU35" s="357"/>
      <c r="PHV35" s="357"/>
      <c r="PHW35" s="357"/>
      <c r="PHX35" s="357"/>
      <c r="PHY35" s="357"/>
      <c r="PHZ35" s="357"/>
      <c r="PIA35" s="357"/>
      <c r="PIB35" s="357"/>
      <c r="PIC35" s="357"/>
      <c r="PID35" s="357"/>
      <c r="PIE35" s="357"/>
      <c r="PIF35" s="357"/>
      <c r="PIG35" s="357"/>
      <c r="PIH35" s="357"/>
      <c r="PII35" s="357"/>
      <c r="PIJ35" s="357"/>
      <c r="PIK35" s="357"/>
      <c r="PIL35" s="357"/>
      <c r="PIM35" s="357"/>
      <c r="PIN35" s="357"/>
      <c r="PIO35" s="357"/>
      <c r="PIP35" s="357"/>
      <c r="PIQ35" s="357"/>
      <c r="PIR35" s="357"/>
      <c r="PIS35" s="357"/>
      <c r="PIT35" s="357"/>
      <c r="PIU35" s="357"/>
      <c r="PIV35" s="357"/>
      <c r="PIW35" s="357"/>
      <c r="PIX35" s="357"/>
      <c r="PIY35" s="357"/>
      <c r="PIZ35" s="357"/>
      <c r="PJA35" s="357"/>
      <c r="PJB35" s="357"/>
      <c r="PJC35" s="357"/>
      <c r="PJD35" s="357"/>
      <c r="PJE35" s="357"/>
      <c r="PJF35" s="357"/>
      <c r="PJG35" s="357"/>
      <c r="PJH35" s="357"/>
      <c r="PJI35" s="357"/>
      <c r="PJJ35" s="357"/>
      <c r="PJK35" s="357"/>
      <c r="PJL35" s="357"/>
      <c r="PJM35" s="357"/>
      <c r="PJN35" s="357"/>
      <c r="PJO35" s="357"/>
      <c r="PJP35" s="357"/>
      <c r="PJQ35" s="357"/>
      <c r="PJR35" s="357"/>
      <c r="PJS35" s="357"/>
      <c r="PJT35" s="357"/>
      <c r="PJU35" s="357"/>
      <c r="PJV35" s="357"/>
      <c r="PJW35" s="357"/>
      <c r="PJX35" s="357"/>
      <c r="PJY35" s="357"/>
      <c r="PJZ35" s="357"/>
      <c r="PKA35" s="357"/>
      <c r="PKB35" s="357"/>
      <c r="PKC35" s="357"/>
      <c r="PKD35" s="357"/>
      <c r="PKE35" s="357"/>
      <c r="PKF35" s="357"/>
      <c r="PKG35" s="357"/>
      <c r="PKH35" s="357"/>
      <c r="PKI35" s="357"/>
      <c r="PKJ35" s="357"/>
      <c r="PKK35" s="357"/>
      <c r="PKL35" s="357"/>
      <c r="PKM35" s="357"/>
      <c r="PKN35" s="357"/>
      <c r="PKO35" s="357"/>
      <c r="PKP35" s="357"/>
      <c r="PKQ35" s="357"/>
      <c r="PKR35" s="357"/>
      <c r="PKS35" s="357"/>
      <c r="PKT35" s="357"/>
      <c r="PKU35" s="357"/>
      <c r="PKV35" s="357"/>
      <c r="PKW35" s="357"/>
      <c r="PKX35" s="357"/>
      <c r="PKY35" s="357"/>
      <c r="PKZ35" s="357"/>
      <c r="PLA35" s="357"/>
      <c r="PLB35" s="357"/>
      <c r="PLC35" s="357"/>
      <c r="PLD35" s="357"/>
      <c r="PLE35" s="357"/>
      <c r="PLF35" s="357"/>
      <c r="PLG35" s="357"/>
      <c r="PLH35" s="357"/>
      <c r="PLI35" s="357"/>
      <c r="PLJ35" s="357"/>
      <c r="PLK35" s="357"/>
      <c r="PLL35" s="357"/>
      <c r="PLM35" s="357"/>
      <c r="PLN35" s="357"/>
      <c r="PLO35" s="357"/>
      <c r="PLP35" s="357"/>
      <c r="PLQ35" s="357"/>
      <c r="PLR35" s="357"/>
      <c r="PLS35" s="357"/>
      <c r="PLT35" s="357"/>
      <c r="PLU35" s="357"/>
      <c r="PLV35" s="357"/>
      <c r="PLW35" s="357"/>
      <c r="PLX35" s="357"/>
      <c r="PLY35" s="357"/>
      <c r="PLZ35" s="357"/>
      <c r="PMA35" s="357"/>
      <c r="PMB35" s="357"/>
      <c r="PMC35" s="357"/>
      <c r="PMD35" s="357"/>
      <c r="PME35" s="357"/>
      <c r="PMF35" s="357"/>
      <c r="PMG35" s="357"/>
      <c r="PMH35" s="357"/>
      <c r="PMI35" s="357"/>
      <c r="PMJ35" s="357"/>
      <c r="PMK35" s="357"/>
      <c r="PML35" s="357"/>
      <c r="PMM35" s="357"/>
      <c r="PMN35" s="357"/>
      <c r="PMO35" s="357"/>
      <c r="PMP35" s="357"/>
      <c r="PMQ35" s="357"/>
      <c r="PMR35" s="357"/>
      <c r="PMS35" s="357"/>
      <c r="PMT35" s="357"/>
      <c r="PMU35" s="357"/>
      <c r="PMV35" s="357"/>
      <c r="PMW35" s="357"/>
      <c r="PMX35" s="357"/>
      <c r="PMY35" s="357"/>
      <c r="PMZ35" s="357"/>
      <c r="PNA35" s="357"/>
      <c r="PNB35" s="357"/>
      <c r="PNC35" s="357"/>
      <c r="PND35" s="357"/>
      <c r="PNE35" s="357"/>
      <c r="PNF35" s="357"/>
      <c r="PNG35" s="357"/>
      <c r="PNH35" s="357"/>
      <c r="PNI35" s="357"/>
      <c r="PNJ35" s="357"/>
      <c r="PNK35" s="357"/>
      <c r="PNL35" s="357"/>
      <c r="PNM35" s="357"/>
      <c r="PNN35" s="357"/>
      <c r="PNO35" s="357"/>
      <c r="PNP35" s="357"/>
      <c r="PNQ35" s="357"/>
      <c r="PNR35" s="357"/>
      <c r="PNS35" s="357"/>
      <c r="PNT35" s="357"/>
      <c r="PNU35" s="357"/>
      <c r="PNV35" s="357"/>
      <c r="PNW35" s="357"/>
      <c r="PNX35" s="357"/>
      <c r="PNY35" s="357"/>
      <c r="PNZ35" s="357"/>
      <c r="POA35" s="357"/>
      <c r="POB35" s="357"/>
      <c r="POC35" s="357"/>
      <c r="POD35" s="357"/>
      <c r="POE35" s="357"/>
      <c r="POF35" s="357"/>
      <c r="POG35" s="357"/>
      <c r="POH35" s="357"/>
      <c r="POI35" s="357"/>
      <c r="POJ35" s="357"/>
      <c r="POK35" s="357"/>
      <c r="POL35" s="357"/>
      <c r="POM35" s="357"/>
      <c r="PON35" s="357"/>
      <c r="POO35" s="357"/>
      <c r="POP35" s="357"/>
      <c r="POQ35" s="357"/>
      <c r="POR35" s="357"/>
      <c r="POS35" s="357"/>
      <c r="POT35" s="357"/>
      <c r="POU35" s="357"/>
      <c r="POV35" s="357"/>
      <c r="POW35" s="357"/>
      <c r="POX35" s="357"/>
      <c r="POY35" s="357"/>
      <c r="POZ35" s="357"/>
      <c r="PPA35" s="357"/>
      <c r="PPB35" s="357"/>
      <c r="PPC35" s="357"/>
      <c r="PPD35" s="357"/>
      <c r="PPE35" s="357"/>
      <c r="PPF35" s="357"/>
      <c r="PPG35" s="357"/>
      <c r="PPH35" s="357"/>
      <c r="PPI35" s="357"/>
      <c r="PPJ35" s="357"/>
      <c r="PPK35" s="357"/>
      <c r="PPL35" s="357"/>
      <c r="PPM35" s="357"/>
      <c r="PPN35" s="357"/>
      <c r="PPO35" s="357"/>
      <c r="PPP35" s="357"/>
      <c r="PPQ35" s="357"/>
      <c r="PPR35" s="357"/>
      <c r="PPS35" s="357"/>
      <c r="PPT35" s="357"/>
      <c r="PPU35" s="357"/>
      <c r="PPV35" s="357"/>
      <c r="PPW35" s="357"/>
      <c r="PPX35" s="357"/>
      <c r="PPY35" s="357"/>
      <c r="PPZ35" s="357"/>
      <c r="PQA35" s="357"/>
      <c r="PQB35" s="357"/>
      <c r="PQC35" s="357"/>
      <c r="PQD35" s="357"/>
      <c r="PQE35" s="357"/>
      <c r="PQF35" s="357"/>
      <c r="PQG35" s="357"/>
      <c r="PQH35" s="357"/>
      <c r="PQI35" s="357"/>
      <c r="PQJ35" s="357"/>
      <c r="PQK35" s="357"/>
      <c r="PQL35" s="357"/>
      <c r="PQM35" s="357"/>
      <c r="PQN35" s="357"/>
      <c r="PQO35" s="357"/>
      <c r="PQP35" s="357"/>
      <c r="PQQ35" s="357"/>
      <c r="PQR35" s="357"/>
      <c r="PQS35" s="357"/>
      <c r="PQT35" s="357"/>
      <c r="PQU35" s="357"/>
      <c r="PQV35" s="357"/>
      <c r="PQW35" s="357"/>
      <c r="PQX35" s="357"/>
      <c r="PQY35" s="357"/>
      <c r="PQZ35" s="357"/>
      <c r="PRA35" s="357"/>
      <c r="PRB35" s="357"/>
      <c r="PRC35" s="357"/>
      <c r="PRD35" s="357"/>
      <c r="PRE35" s="357"/>
      <c r="PRF35" s="357"/>
      <c r="PRG35" s="357"/>
      <c r="PRH35" s="357"/>
      <c r="PRI35" s="357"/>
      <c r="PRJ35" s="357"/>
      <c r="PRK35" s="357"/>
      <c r="PRL35" s="357"/>
      <c r="PRM35" s="357"/>
      <c r="PRN35" s="357"/>
      <c r="PRO35" s="357"/>
      <c r="PRP35" s="357"/>
      <c r="PRQ35" s="357"/>
      <c r="PRR35" s="357"/>
      <c r="PRS35" s="357"/>
      <c r="PRT35" s="357"/>
      <c r="PRU35" s="357"/>
      <c r="PRV35" s="357"/>
      <c r="PRW35" s="357"/>
      <c r="PRX35" s="357"/>
      <c r="PRY35" s="357"/>
      <c r="PRZ35" s="357"/>
      <c r="PSA35" s="357"/>
      <c r="PSB35" s="357"/>
      <c r="PSC35" s="357"/>
      <c r="PSD35" s="357"/>
      <c r="PSE35" s="357"/>
      <c r="PSF35" s="357"/>
      <c r="PSG35" s="357"/>
      <c r="PSH35" s="357"/>
      <c r="PSI35" s="357"/>
      <c r="PSJ35" s="357"/>
      <c r="PSK35" s="357"/>
      <c r="PSL35" s="357"/>
      <c r="PSM35" s="357"/>
      <c r="PSN35" s="357"/>
      <c r="PSO35" s="357"/>
      <c r="PSP35" s="357"/>
      <c r="PSQ35" s="357"/>
      <c r="PSR35" s="357"/>
      <c r="PSS35" s="357"/>
      <c r="PST35" s="357"/>
      <c r="PSU35" s="357"/>
      <c r="PSV35" s="357"/>
      <c r="PSW35" s="357"/>
      <c r="PSX35" s="357"/>
      <c r="PSY35" s="357"/>
      <c r="PSZ35" s="357"/>
      <c r="PTA35" s="357"/>
      <c r="PTB35" s="357"/>
      <c r="PTC35" s="357"/>
      <c r="PTD35" s="357"/>
      <c r="PTE35" s="357"/>
      <c r="PTF35" s="357"/>
      <c r="PTG35" s="357"/>
      <c r="PTH35" s="357"/>
      <c r="PTI35" s="357"/>
      <c r="PTJ35" s="357"/>
      <c r="PTK35" s="357"/>
      <c r="PTL35" s="357"/>
      <c r="PTM35" s="357"/>
      <c r="PTN35" s="357"/>
      <c r="PTO35" s="357"/>
      <c r="PTP35" s="357"/>
      <c r="PTQ35" s="357"/>
      <c r="PTR35" s="357"/>
      <c r="PTS35" s="357"/>
      <c r="PTT35" s="357"/>
      <c r="PTU35" s="357"/>
      <c r="PTV35" s="357"/>
      <c r="PTW35" s="357"/>
      <c r="PTX35" s="357"/>
      <c r="PTY35" s="357"/>
      <c r="PTZ35" s="357"/>
      <c r="PUA35" s="357"/>
      <c r="PUB35" s="357"/>
      <c r="PUC35" s="357"/>
      <c r="PUD35" s="357"/>
      <c r="PUE35" s="357"/>
      <c r="PUF35" s="357"/>
      <c r="PUG35" s="357"/>
      <c r="PUH35" s="357"/>
      <c r="PUI35" s="357"/>
      <c r="PUJ35" s="357"/>
      <c r="PUK35" s="357"/>
      <c r="PUL35" s="357"/>
      <c r="PUM35" s="357"/>
      <c r="PUN35" s="357"/>
      <c r="PUO35" s="357"/>
      <c r="PUP35" s="357"/>
      <c r="PUQ35" s="357"/>
      <c r="PUR35" s="357"/>
      <c r="PUS35" s="357"/>
      <c r="PUT35" s="357"/>
      <c r="PUU35" s="357"/>
      <c r="PUV35" s="357"/>
      <c r="PUW35" s="357"/>
      <c r="PUX35" s="357"/>
      <c r="PUY35" s="357"/>
      <c r="PUZ35" s="357"/>
      <c r="PVA35" s="357"/>
      <c r="PVB35" s="357"/>
      <c r="PVC35" s="357"/>
      <c r="PVD35" s="357"/>
      <c r="PVE35" s="357"/>
      <c r="PVF35" s="357"/>
      <c r="PVG35" s="357"/>
      <c r="PVH35" s="357"/>
      <c r="PVI35" s="357"/>
      <c r="PVJ35" s="357"/>
      <c r="PVK35" s="357"/>
      <c r="PVL35" s="357"/>
      <c r="PVM35" s="357"/>
      <c r="PVN35" s="357"/>
      <c r="PVO35" s="357"/>
      <c r="PVP35" s="357"/>
      <c r="PVQ35" s="357"/>
      <c r="PVR35" s="357"/>
      <c r="PVS35" s="357"/>
      <c r="PVT35" s="357"/>
      <c r="PVU35" s="357"/>
      <c r="PVV35" s="357"/>
      <c r="PVW35" s="357"/>
      <c r="PVX35" s="357"/>
      <c r="PVY35" s="357"/>
      <c r="PVZ35" s="357"/>
      <c r="PWA35" s="357"/>
      <c r="PWB35" s="357"/>
      <c r="PWC35" s="357"/>
      <c r="PWD35" s="357"/>
      <c r="PWE35" s="357"/>
      <c r="PWF35" s="357"/>
      <c r="PWG35" s="357"/>
      <c r="PWH35" s="357"/>
      <c r="PWI35" s="357"/>
      <c r="PWJ35" s="357"/>
      <c r="PWK35" s="357"/>
      <c r="PWL35" s="357"/>
      <c r="PWM35" s="357"/>
      <c r="PWN35" s="357"/>
      <c r="PWO35" s="357"/>
      <c r="PWP35" s="357"/>
      <c r="PWQ35" s="357"/>
      <c r="PWR35" s="357"/>
      <c r="PWS35" s="357"/>
      <c r="PWT35" s="357"/>
      <c r="PWU35" s="357"/>
      <c r="PWV35" s="357"/>
      <c r="PWW35" s="357"/>
      <c r="PWX35" s="357"/>
      <c r="PWY35" s="357"/>
      <c r="PWZ35" s="357"/>
      <c r="PXA35" s="357"/>
      <c r="PXB35" s="357"/>
      <c r="PXC35" s="357"/>
      <c r="PXD35" s="357"/>
      <c r="PXE35" s="357"/>
      <c r="PXF35" s="357"/>
      <c r="PXG35" s="357"/>
      <c r="PXH35" s="357"/>
      <c r="PXI35" s="357"/>
      <c r="PXJ35" s="357"/>
      <c r="PXK35" s="357"/>
      <c r="PXL35" s="357"/>
      <c r="PXM35" s="357"/>
      <c r="PXN35" s="357"/>
      <c r="PXO35" s="357"/>
      <c r="PXP35" s="357"/>
      <c r="PXQ35" s="357"/>
      <c r="PXR35" s="357"/>
      <c r="PXS35" s="357"/>
      <c r="PXT35" s="357"/>
      <c r="PXU35" s="357"/>
      <c r="PXV35" s="357"/>
      <c r="PXW35" s="357"/>
      <c r="PXX35" s="357"/>
      <c r="PXY35" s="357"/>
      <c r="PXZ35" s="357"/>
      <c r="PYA35" s="357"/>
      <c r="PYB35" s="357"/>
      <c r="PYC35" s="357"/>
      <c r="PYD35" s="357"/>
      <c r="PYE35" s="357"/>
      <c r="PYF35" s="357"/>
      <c r="PYG35" s="357"/>
      <c r="PYH35" s="357"/>
      <c r="PYI35" s="357"/>
      <c r="PYJ35" s="357"/>
      <c r="PYK35" s="357"/>
      <c r="PYL35" s="357"/>
      <c r="PYM35" s="357"/>
      <c r="PYN35" s="357"/>
      <c r="PYO35" s="357"/>
      <c r="PYP35" s="357"/>
      <c r="PYQ35" s="357"/>
      <c r="PYR35" s="357"/>
      <c r="PYS35" s="357"/>
      <c r="PYT35" s="357"/>
      <c r="PYU35" s="357"/>
      <c r="PYV35" s="357"/>
      <c r="PYW35" s="357"/>
      <c r="PYX35" s="357"/>
      <c r="PYY35" s="357"/>
      <c r="PYZ35" s="357"/>
      <c r="PZA35" s="357"/>
      <c r="PZB35" s="357"/>
      <c r="PZC35" s="357"/>
      <c r="PZD35" s="357"/>
      <c r="PZE35" s="357"/>
      <c r="PZF35" s="357"/>
      <c r="PZG35" s="357"/>
      <c r="PZH35" s="357"/>
      <c r="PZI35" s="357"/>
      <c r="PZJ35" s="357"/>
      <c r="PZK35" s="357"/>
      <c r="PZL35" s="357"/>
      <c r="PZM35" s="357"/>
      <c r="PZN35" s="357"/>
      <c r="PZO35" s="357"/>
      <c r="PZP35" s="357"/>
      <c r="PZQ35" s="357"/>
      <c r="PZR35" s="357"/>
      <c r="PZS35" s="357"/>
      <c r="PZT35" s="357"/>
      <c r="PZU35" s="357"/>
      <c r="PZV35" s="357"/>
      <c r="PZW35" s="357"/>
      <c r="PZX35" s="357"/>
      <c r="PZY35" s="357"/>
      <c r="PZZ35" s="357"/>
      <c r="QAA35" s="357"/>
      <c r="QAB35" s="357"/>
      <c r="QAC35" s="357"/>
      <c r="QAD35" s="357"/>
      <c r="QAE35" s="357"/>
      <c r="QAF35" s="357"/>
      <c r="QAG35" s="357"/>
      <c r="QAH35" s="357"/>
      <c r="QAI35" s="357"/>
      <c r="QAJ35" s="357"/>
      <c r="QAK35" s="357"/>
      <c r="QAL35" s="357"/>
      <c r="QAM35" s="357"/>
      <c r="QAN35" s="357"/>
      <c r="QAO35" s="357"/>
      <c r="QAP35" s="357"/>
      <c r="QAQ35" s="357"/>
      <c r="QAR35" s="357"/>
      <c r="QAS35" s="357"/>
      <c r="QAT35" s="357"/>
      <c r="QAU35" s="357"/>
      <c r="QAV35" s="357"/>
      <c r="QAW35" s="357"/>
      <c r="QAX35" s="357"/>
      <c r="QAY35" s="357"/>
      <c r="QAZ35" s="357"/>
      <c r="QBA35" s="357"/>
      <c r="QBB35" s="357"/>
      <c r="QBC35" s="357"/>
      <c r="QBD35" s="357"/>
      <c r="QBE35" s="357"/>
      <c r="QBF35" s="357"/>
      <c r="QBG35" s="357"/>
      <c r="QBH35" s="357"/>
      <c r="QBI35" s="357"/>
      <c r="QBJ35" s="357"/>
      <c r="QBK35" s="357"/>
      <c r="QBL35" s="357"/>
      <c r="QBM35" s="357"/>
      <c r="QBN35" s="357"/>
      <c r="QBO35" s="357"/>
      <c r="QBP35" s="357"/>
      <c r="QBQ35" s="357"/>
      <c r="QBR35" s="357"/>
      <c r="QBS35" s="357"/>
      <c r="QBT35" s="357"/>
      <c r="QBU35" s="357"/>
      <c r="QBV35" s="357"/>
      <c r="QBW35" s="357"/>
      <c r="QBX35" s="357"/>
      <c r="QBY35" s="357"/>
      <c r="QBZ35" s="357"/>
      <c r="QCA35" s="357"/>
      <c r="QCB35" s="357"/>
      <c r="QCC35" s="357"/>
      <c r="QCD35" s="357"/>
      <c r="QCE35" s="357"/>
      <c r="QCF35" s="357"/>
      <c r="QCG35" s="357"/>
      <c r="QCH35" s="357"/>
      <c r="QCI35" s="357"/>
      <c r="QCJ35" s="357"/>
      <c r="QCK35" s="357"/>
      <c r="QCL35" s="357"/>
      <c r="QCM35" s="357"/>
      <c r="QCN35" s="357"/>
      <c r="QCO35" s="357"/>
      <c r="QCP35" s="357"/>
      <c r="QCQ35" s="357"/>
      <c r="QCR35" s="357"/>
      <c r="QCS35" s="357"/>
      <c r="QCT35" s="357"/>
      <c r="QCU35" s="357"/>
      <c r="QCV35" s="357"/>
      <c r="QCW35" s="357"/>
      <c r="QCX35" s="357"/>
      <c r="QCY35" s="357"/>
      <c r="QCZ35" s="357"/>
      <c r="QDA35" s="357"/>
      <c r="QDB35" s="357"/>
      <c r="QDC35" s="357"/>
      <c r="QDD35" s="357"/>
      <c r="QDE35" s="357"/>
      <c r="QDF35" s="357"/>
      <c r="QDG35" s="357"/>
      <c r="QDH35" s="357"/>
      <c r="QDI35" s="357"/>
      <c r="QDJ35" s="357"/>
      <c r="QDK35" s="357"/>
      <c r="QDL35" s="357"/>
      <c r="QDM35" s="357"/>
      <c r="QDN35" s="357"/>
      <c r="QDO35" s="357"/>
      <c r="QDP35" s="357"/>
      <c r="QDQ35" s="357"/>
      <c r="QDR35" s="357"/>
      <c r="QDS35" s="357"/>
      <c r="QDT35" s="357"/>
      <c r="QDU35" s="357"/>
      <c r="QDV35" s="357"/>
      <c r="QDW35" s="357"/>
      <c r="QDX35" s="357"/>
      <c r="QDY35" s="357"/>
      <c r="QDZ35" s="357"/>
      <c r="QEA35" s="357"/>
      <c r="QEB35" s="357"/>
      <c r="QEC35" s="357"/>
      <c r="QED35" s="357"/>
      <c r="QEE35" s="357"/>
      <c r="QEF35" s="357"/>
      <c r="QEG35" s="357"/>
      <c r="QEH35" s="357"/>
      <c r="QEI35" s="357"/>
      <c r="QEJ35" s="357"/>
      <c r="QEK35" s="357"/>
      <c r="QEL35" s="357"/>
      <c r="QEM35" s="357"/>
      <c r="QEN35" s="357"/>
      <c r="QEO35" s="357"/>
      <c r="QEP35" s="357"/>
      <c r="QEQ35" s="357"/>
      <c r="QER35" s="357"/>
      <c r="QES35" s="357"/>
      <c r="QET35" s="357"/>
      <c r="QEU35" s="357"/>
      <c r="QEV35" s="357"/>
      <c r="QEW35" s="357"/>
      <c r="QEX35" s="357"/>
      <c r="QEY35" s="357"/>
      <c r="QEZ35" s="357"/>
      <c r="QFA35" s="357"/>
      <c r="QFB35" s="357"/>
      <c r="QFC35" s="357"/>
      <c r="QFD35" s="357"/>
      <c r="QFE35" s="357"/>
      <c r="QFF35" s="357"/>
      <c r="QFG35" s="357"/>
      <c r="QFH35" s="357"/>
      <c r="QFI35" s="357"/>
      <c r="QFJ35" s="357"/>
      <c r="QFK35" s="357"/>
      <c r="QFL35" s="357"/>
      <c r="QFM35" s="357"/>
      <c r="QFN35" s="357"/>
      <c r="QFO35" s="357"/>
      <c r="QFP35" s="357"/>
      <c r="QFQ35" s="357"/>
      <c r="QFR35" s="357"/>
      <c r="QFS35" s="357"/>
      <c r="QFT35" s="357"/>
      <c r="QFU35" s="357"/>
      <c r="QFV35" s="357"/>
      <c r="QFW35" s="357"/>
      <c r="QFX35" s="357"/>
      <c r="QFY35" s="357"/>
      <c r="QFZ35" s="357"/>
      <c r="QGA35" s="357"/>
      <c r="QGB35" s="357"/>
      <c r="QGC35" s="357"/>
      <c r="QGD35" s="357"/>
      <c r="QGE35" s="357"/>
      <c r="QGF35" s="357"/>
      <c r="QGG35" s="357"/>
      <c r="QGH35" s="357"/>
      <c r="QGI35" s="357"/>
      <c r="QGJ35" s="357"/>
      <c r="QGK35" s="357"/>
      <c r="QGL35" s="357"/>
      <c r="QGM35" s="357"/>
      <c r="QGN35" s="357"/>
      <c r="QGO35" s="357"/>
      <c r="QGP35" s="357"/>
      <c r="QGQ35" s="357"/>
      <c r="QGR35" s="357"/>
      <c r="QGS35" s="357"/>
      <c r="QGT35" s="357"/>
      <c r="QGU35" s="357"/>
      <c r="QGV35" s="357"/>
      <c r="QGW35" s="357"/>
      <c r="QGX35" s="357"/>
      <c r="QGY35" s="357"/>
      <c r="QGZ35" s="357"/>
      <c r="QHA35" s="357"/>
      <c r="QHB35" s="357"/>
      <c r="QHC35" s="357"/>
      <c r="QHD35" s="357"/>
      <c r="QHE35" s="357"/>
      <c r="QHF35" s="357"/>
      <c r="QHG35" s="357"/>
      <c r="QHH35" s="357"/>
      <c r="QHI35" s="357"/>
      <c r="QHJ35" s="357"/>
      <c r="QHK35" s="357"/>
      <c r="QHL35" s="357"/>
      <c r="QHM35" s="357"/>
      <c r="QHN35" s="357"/>
      <c r="QHO35" s="357"/>
      <c r="QHP35" s="357"/>
      <c r="QHQ35" s="357"/>
      <c r="QHR35" s="357"/>
      <c r="QHS35" s="357"/>
      <c r="QHT35" s="357"/>
      <c r="QHU35" s="357"/>
      <c r="QHV35" s="357"/>
      <c r="QHW35" s="357"/>
      <c r="QHX35" s="357"/>
      <c r="QHY35" s="357"/>
      <c r="QHZ35" s="357"/>
      <c r="QIA35" s="357"/>
      <c r="QIB35" s="357"/>
      <c r="QIC35" s="357"/>
      <c r="QID35" s="357"/>
      <c r="QIE35" s="357"/>
      <c r="QIF35" s="357"/>
      <c r="QIG35" s="357"/>
      <c r="QIH35" s="357"/>
      <c r="QII35" s="357"/>
      <c r="QIJ35" s="357"/>
      <c r="QIK35" s="357"/>
      <c r="QIL35" s="357"/>
      <c r="QIM35" s="357"/>
      <c r="QIN35" s="357"/>
      <c r="QIO35" s="357"/>
      <c r="QIP35" s="357"/>
      <c r="QIQ35" s="357"/>
      <c r="QIR35" s="357"/>
      <c r="QIS35" s="357"/>
      <c r="QIT35" s="357"/>
      <c r="QIU35" s="357"/>
      <c r="QIV35" s="357"/>
      <c r="QIW35" s="357"/>
      <c r="QIX35" s="357"/>
      <c r="QIY35" s="357"/>
      <c r="QIZ35" s="357"/>
      <c r="QJA35" s="357"/>
      <c r="QJB35" s="357"/>
      <c r="QJC35" s="357"/>
      <c r="QJD35" s="357"/>
      <c r="QJE35" s="357"/>
      <c r="QJF35" s="357"/>
      <c r="QJG35" s="357"/>
      <c r="QJH35" s="357"/>
      <c r="QJI35" s="357"/>
      <c r="QJJ35" s="357"/>
      <c r="QJK35" s="357"/>
      <c r="QJL35" s="357"/>
      <c r="QJM35" s="357"/>
      <c r="QJN35" s="357"/>
      <c r="QJO35" s="357"/>
      <c r="QJP35" s="357"/>
      <c r="QJQ35" s="357"/>
      <c r="QJR35" s="357"/>
      <c r="QJS35" s="357"/>
      <c r="QJT35" s="357"/>
      <c r="QJU35" s="357"/>
      <c r="QJV35" s="357"/>
      <c r="QJW35" s="357"/>
      <c r="QJX35" s="357"/>
      <c r="QJY35" s="357"/>
      <c r="QJZ35" s="357"/>
      <c r="QKA35" s="357"/>
      <c r="QKB35" s="357"/>
      <c r="QKC35" s="357"/>
      <c r="QKD35" s="357"/>
      <c r="QKE35" s="357"/>
      <c r="QKF35" s="357"/>
      <c r="QKG35" s="357"/>
      <c r="QKH35" s="357"/>
      <c r="QKI35" s="357"/>
      <c r="QKJ35" s="357"/>
      <c r="QKK35" s="357"/>
      <c r="QKL35" s="357"/>
      <c r="QKM35" s="357"/>
      <c r="QKN35" s="357"/>
      <c r="QKO35" s="357"/>
      <c r="QKP35" s="357"/>
      <c r="QKQ35" s="357"/>
      <c r="QKR35" s="357"/>
      <c r="QKS35" s="357"/>
      <c r="QKT35" s="357"/>
      <c r="QKU35" s="357"/>
      <c r="QKV35" s="357"/>
      <c r="QKW35" s="357"/>
      <c r="QKX35" s="357"/>
      <c r="QKY35" s="357"/>
      <c r="QKZ35" s="357"/>
      <c r="QLA35" s="357"/>
      <c r="QLB35" s="357"/>
      <c r="QLC35" s="357"/>
      <c r="QLD35" s="357"/>
      <c r="QLE35" s="357"/>
      <c r="QLF35" s="357"/>
      <c r="QLG35" s="357"/>
      <c r="QLH35" s="357"/>
      <c r="QLI35" s="357"/>
      <c r="QLJ35" s="357"/>
      <c r="QLK35" s="357"/>
      <c r="QLL35" s="357"/>
      <c r="QLM35" s="357"/>
      <c r="QLN35" s="357"/>
      <c r="QLO35" s="357"/>
      <c r="QLP35" s="357"/>
      <c r="QLQ35" s="357"/>
      <c r="QLR35" s="357"/>
      <c r="QLS35" s="357"/>
      <c r="QLT35" s="357"/>
      <c r="QLU35" s="357"/>
      <c r="QLV35" s="357"/>
      <c r="QLW35" s="357"/>
      <c r="QLX35" s="357"/>
      <c r="QLY35" s="357"/>
      <c r="QLZ35" s="357"/>
      <c r="QMA35" s="357"/>
      <c r="QMB35" s="357"/>
      <c r="QMC35" s="357"/>
      <c r="QMD35" s="357"/>
      <c r="QME35" s="357"/>
      <c r="QMF35" s="357"/>
      <c r="QMG35" s="357"/>
      <c r="QMH35" s="357"/>
      <c r="QMI35" s="357"/>
      <c r="QMJ35" s="357"/>
      <c r="QMK35" s="357"/>
      <c r="QML35" s="357"/>
      <c r="QMM35" s="357"/>
      <c r="QMN35" s="357"/>
      <c r="QMO35" s="357"/>
      <c r="QMP35" s="357"/>
      <c r="QMQ35" s="357"/>
      <c r="QMR35" s="357"/>
      <c r="QMS35" s="357"/>
      <c r="QMT35" s="357"/>
      <c r="QMU35" s="357"/>
      <c r="QMV35" s="357"/>
      <c r="QMW35" s="357"/>
      <c r="QMX35" s="357"/>
      <c r="QMY35" s="357"/>
      <c r="QMZ35" s="357"/>
      <c r="QNA35" s="357"/>
      <c r="QNB35" s="357"/>
      <c r="QNC35" s="357"/>
      <c r="QND35" s="357"/>
      <c r="QNE35" s="357"/>
      <c r="QNF35" s="357"/>
      <c r="QNG35" s="357"/>
      <c r="QNH35" s="357"/>
      <c r="QNI35" s="357"/>
      <c r="QNJ35" s="357"/>
      <c r="QNK35" s="357"/>
      <c r="QNL35" s="357"/>
      <c r="QNM35" s="357"/>
      <c r="QNN35" s="357"/>
      <c r="QNO35" s="357"/>
      <c r="QNP35" s="357"/>
      <c r="QNQ35" s="357"/>
      <c r="QNR35" s="357"/>
      <c r="QNS35" s="357"/>
      <c r="QNT35" s="357"/>
      <c r="QNU35" s="357"/>
      <c r="QNV35" s="357"/>
      <c r="QNW35" s="357"/>
      <c r="QNX35" s="357"/>
      <c r="QNY35" s="357"/>
      <c r="QNZ35" s="357"/>
      <c r="QOA35" s="357"/>
      <c r="QOB35" s="357"/>
      <c r="QOC35" s="357"/>
      <c r="QOD35" s="357"/>
      <c r="QOE35" s="357"/>
      <c r="QOF35" s="357"/>
      <c r="QOG35" s="357"/>
      <c r="QOH35" s="357"/>
      <c r="QOI35" s="357"/>
      <c r="QOJ35" s="357"/>
      <c r="QOK35" s="357"/>
      <c r="QOL35" s="357"/>
      <c r="QOM35" s="357"/>
      <c r="QON35" s="357"/>
      <c r="QOO35" s="357"/>
      <c r="QOP35" s="357"/>
      <c r="QOQ35" s="357"/>
      <c r="QOR35" s="357"/>
      <c r="QOS35" s="357"/>
      <c r="QOT35" s="357"/>
      <c r="QOU35" s="357"/>
      <c r="QOV35" s="357"/>
      <c r="QOW35" s="357"/>
      <c r="QOX35" s="357"/>
      <c r="QOY35" s="357"/>
      <c r="QOZ35" s="357"/>
      <c r="QPA35" s="357"/>
      <c r="QPB35" s="357"/>
      <c r="QPC35" s="357"/>
      <c r="QPD35" s="357"/>
      <c r="QPE35" s="357"/>
      <c r="QPF35" s="357"/>
      <c r="QPG35" s="357"/>
      <c r="QPH35" s="357"/>
      <c r="QPI35" s="357"/>
      <c r="QPJ35" s="357"/>
      <c r="QPK35" s="357"/>
      <c r="QPL35" s="357"/>
      <c r="QPM35" s="357"/>
      <c r="QPN35" s="357"/>
      <c r="QPO35" s="357"/>
      <c r="QPP35" s="357"/>
      <c r="QPQ35" s="357"/>
      <c r="QPR35" s="357"/>
      <c r="QPS35" s="357"/>
      <c r="QPT35" s="357"/>
      <c r="QPU35" s="357"/>
      <c r="QPV35" s="357"/>
      <c r="QPW35" s="357"/>
      <c r="QPX35" s="357"/>
      <c r="QPY35" s="357"/>
      <c r="QPZ35" s="357"/>
      <c r="QQA35" s="357"/>
      <c r="QQB35" s="357"/>
      <c r="QQC35" s="357"/>
      <c r="QQD35" s="357"/>
      <c r="QQE35" s="357"/>
      <c r="QQF35" s="357"/>
      <c r="QQG35" s="357"/>
      <c r="QQH35" s="357"/>
      <c r="QQI35" s="357"/>
      <c r="QQJ35" s="357"/>
      <c r="QQK35" s="357"/>
      <c r="QQL35" s="357"/>
      <c r="QQM35" s="357"/>
      <c r="QQN35" s="357"/>
      <c r="QQO35" s="357"/>
      <c r="QQP35" s="357"/>
      <c r="QQQ35" s="357"/>
      <c r="QQR35" s="357"/>
      <c r="QQS35" s="357"/>
      <c r="QQT35" s="357"/>
      <c r="QQU35" s="357"/>
      <c r="QQV35" s="357"/>
      <c r="QQW35" s="357"/>
      <c r="QQX35" s="357"/>
      <c r="QQY35" s="357"/>
      <c r="QQZ35" s="357"/>
      <c r="QRA35" s="357"/>
      <c r="QRB35" s="357"/>
      <c r="QRC35" s="357"/>
      <c r="QRD35" s="357"/>
      <c r="QRE35" s="357"/>
      <c r="QRF35" s="357"/>
      <c r="QRG35" s="357"/>
      <c r="QRH35" s="357"/>
      <c r="QRI35" s="357"/>
      <c r="QRJ35" s="357"/>
      <c r="QRK35" s="357"/>
      <c r="QRL35" s="357"/>
      <c r="QRM35" s="357"/>
      <c r="QRN35" s="357"/>
      <c r="QRO35" s="357"/>
      <c r="QRP35" s="357"/>
      <c r="QRQ35" s="357"/>
      <c r="QRR35" s="357"/>
      <c r="QRS35" s="357"/>
      <c r="QRT35" s="357"/>
      <c r="QRU35" s="357"/>
      <c r="QRV35" s="357"/>
      <c r="QRW35" s="357"/>
      <c r="QRX35" s="357"/>
      <c r="QRY35" s="357"/>
      <c r="QRZ35" s="357"/>
      <c r="QSA35" s="357"/>
      <c r="QSB35" s="357"/>
      <c r="QSC35" s="357"/>
      <c r="QSD35" s="357"/>
      <c r="QSE35" s="357"/>
      <c r="QSF35" s="357"/>
      <c r="QSG35" s="357"/>
      <c r="QSH35" s="357"/>
      <c r="QSI35" s="357"/>
      <c r="QSJ35" s="357"/>
      <c r="QSK35" s="357"/>
      <c r="QSL35" s="357"/>
      <c r="QSM35" s="357"/>
      <c r="QSN35" s="357"/>
      <c r="QSO35" s="357"/>
      <c r="QSP35" s="357"/>
      <c r="QSQ35" s="357"/>
      <c r="QSR35" s="357"/>
      <c r="QSS35" s="357"/>
      <c r="QST35" s="357"/>
      <c r="QSU35" s="357"/>
      <c r="QSV35" s="357"/>
      <c r="QSW35" s="357"/>
      <c r="QSX35" s="357"/>
      <c r="QSY35" s="357"/>
      <c r="QSZ35" s="357"/>
      <c r="QTA35" s="357"/>
      <c r="QTB35" s="357"/>
      <c r="QTC35" s="357"/>
      <c r="QTD35" s="357"/>
      <c r="QTE35" s="357"/>
      <c r="QTF35" s="357"/>
      <c r="QTG35" s="357"/>
      <c r="QTH35" s="357"/>
      <c r="QTI35" s="357"/>
      <c r="QTJ35" s="357"/>
      <c r="QTK35" s="357"/>
      <c r="QTL35" s="357"/>
      <c r="QTM35" s="357"/>
      <c r="QTN35" s="357"/>
      <c r="QTO35" s="357"/>
      <c r="QTP35" s="357"/>
      <c r="QTQ35" s="357"/>
      <c r="QTR35" s="357"/>
      <c r="QTS35" s="357"/>
      <c r="QTT35" s="357"/>
      <c r="QTU35" s="357"/>
      <c r="QTV35" s="357"/>
      <c r="QTW35" s="357"/>
      <c r="QTX35" s="357"/>
      <c r="QTY35" s="357"/>
      <c r="QTZ35" s="357"/>
      <c r="QUA35" s="357"/>
      <c r="QUB35" s="357"/>
      <c r="QUC35" s="357"/>
      <c r="QUD35" s="357"/>
      <c r="QUE35" s="357"/>
      <c r="QUF35" s="357"/>
      <c r="QUG35" s="357"/>
      <c r="QUH35" s="357"/>
      <c r="QUI35" s="357"/>
      <c r="QUJ35" s="357"/>
      <c r="QUK35" s="357"/>
      <c r="QUL35" s="357"/>
      <c r="QUM35" s="357"/>
      <c r="QUN35" s="357"/>
      <c r="QUO35" s="357"/>
      <c r="QUP35" s="357"/>
      <c r="QUQ35" s="357"/>
      <c r="QUR35" s="357"/>
      <c r="QUS35" s="357"/>
      <c r="QUT35" s="357"/>
      <c r="QUU35" s="357"/>
      <c r="QUV35" s="357"/>
      <c r="QUW35" s="357"/>
      <c r="QUX35" s="357"/>
      <c r="QUY35" s="357"/>
      <c r="QUZ35" s="357"/>
      <c r="QVA35" s="357"/>
      <c r="QVB35" s="357"/>
      <c r="QVC35" s="357"/>
      <c r="QVD35" s="357"/>
      <c r="QVE35" s="357"/>
      <c r="QVF35" s="357"/>
      <c r="QVG35" s="357"/>
      <c r="QVH35" s="357"/>
      <c r="QVI35" s="357"/>
      <c r="QVJ35" s="357"/>
      <c r="QVK35" s="357"/>
      <c r="QVL35" s="357"/>
      <c r="QVM35" s="357"/>
      <c r="QVN35" s="357"/>
      <c r="QVO35" s="357"/>
      <c r="QVP35" s="357"/>
      <c r="QVQ35" s="357"/>
      <c r="QVR35" s="357"/>
      <c r="QVS35" s="357"/>
      <c r="QVT35" s="357"/>
      <c r="QVU35" s="357"/>
      <c r="QVV35" s="357"/>
      <c r="QVW35" s="357"/>
      <c r="QVX35" s="357"/>
      <c r="QVY35" s="357"/>
      <c r="QVZ35" s="357"/>
      <c r="QWA35" s="357"/>
      <c r="QWB35" s="357"/>
      <c r="QWC35" s="357"/>
      <c r="QWD35" s="357"/>
      <c r="QWE35" s="357"/>
      <c r="QWF35" s="357"/>
      <c r="QWG35" s="357"/>
      <c r="QWH35" s="357"/>
      <c r="QWI35" s="357"/>
      <c r="QWJ35" s="357"/>
      <c r="QWK35" s="357"/>
      <c r="QWL35" s="357"/>
      <c r="QWM35" s="357"/>
      <c r="QWN35" s="357"/>
      <c r="QWO35" s="357"/>
      <c r="QWP35" s="357"/>
      <c r="QWQ35" s="357"/>
      <c r="QWR35" s="357"/>
      <c r="QWS35" s="357"/>
      <c r="QWT35" s="357"/>
      <c r="QWU35" s="357"/>
      <c r="QWV35" s="357"/>
      <c r="QWW35" s="357"/>
      <c r="QWX35" s="357"/>
      <c r="QWY35" s="357"/>
      <c r="QWZ35" s="357"/>
      <c r="QXA35" s="357"/>
      <c r="QXB35" s="357"/>
      <c r="QXC35" s="357"/>
      <c r="QXD35" s="357"/>
      <c r="QXE35" s="357"/>
      <c r="QXF35" s="357"/>
      <c r="QXG35" s="357"/>
      <c r="QXH35" s="357"/>
      <c r="QXI35" s="357"/>
      <c r="QXJ35" s="357"/>
      <c r="QXK35" s="357"/>
      <c r="QXL35" s="357"/>
      <c r="QXM35" s="357"/>
      <c r="QXN35" s="357"/>
      <c r="QXO35" s="357"/>
      <c r="QXP35" s="357"/>
      <c r="QXQ35" s="357"/>
      <c r="QXR35" s="357"/>
      <c r="QXS35" s="357"/>
      <c r="QXT35" s="357"/>
      <c r="QXU35" s="357"/>
      <c r="QXV35" s="357"/>
      <c r="QXW35" s="357"/>
      <c r="QXX35" s="357"/>
      <c r="QXY35" s="357"/>
      <c r="QXZ35" s="357"/>
      <c r="QYA35" s="357"/>
      <c r="QYB35" s="357"/>
      <c r="QYC35" s="357"/>
      <c r="QYD35" s="357"/>
      <c r="QYE35" s="357"/>
      <c r="QYF35" s="357"/>
      <c r="QYG35" s="357"/>
      <c r="QYH35" s="357"/>
      <c r="QYI35" s="357"/>
      <c r="QYJ35" s="357"/>
      <c r="QYK35" s="357"/>
      <c r="QYL35" s="357"/>
      <c r="QYM35" s="357"/>
      <c r="QYN35" s="357"/>
      <c r="QYO35" s="357"/>
      <c r="QYP35" s="357"/>
      <c r="QYQ35" s="357"/>
      <c r="QYR35" s="357"/>
      <c r="QYS35" s="357"/>
      <c r="QYT35" s="357"/>
      <c r="QYU35" s="357"/>
      <c r="QYV35" s="357"/>
      <c r="QYW35" s="357"/>
      <c r="QYX35" s="357"/>
      <c r="QYY35" s="357"/>
      <c r="QYZ35" s="357"/>
      <c r="QZA35" s="357"/>
      <c r="QZB35" s="357"/>
      <c r="QZC35" s="357"/>
      <c r="QZD35" s="357"/>
      <c r="QZE35" s="357"/>
      <c r="QZF35" s="357"/>
      <c r="QZG35" s="357"/>
      <c r="QZH35" s="357"/>
      <c r="QZI35" s="357"/>
      <c r="QZJ35" s="357"/>
      <c r="QZK35" s="357"/>
      <c r="QZL35" s="357"/>
      <c r="QZM35" s="357"/>
      <c r="QZN35" s="357"/>
      <c r="QZO35" s="357"/>
      <c r="QZP35" s="357"/>
      <c r="QZQ35" s="357"/>
      <c r="QZR35" s="357"/>
      <c r="QZS35" s="357"/>
      <c r="QZT35" s="357"/>
      <c r="QZU35" s="357"/>
      <c r="QZV35" s="357"/>
      <c r="QZW35" s="357"/>
      <c r="QZX35" s="357"/>
      <c r="QZY35" s="357"/>
      <c r="QZZ35" s="357"/>
      <c r="RAA35" s="357"/>
      <c r="RAB35" s="357"/>
      <c r="RAC35" s="357"/>
      <c r="RAD35" s="357"/>
      <c r="RAE35" s="357"/>
      <c r="RAF35" s="357"/>
      <c r="RAG35" s="357"/>
      <c r="RAH35" s="357"/>
      <c r="RAI35" s="357"/>
      <c r="RAJ35" s="357"/>
      <c r="RAK35" s="357"/>
      <c r="RAL35" s="357"/>
      <c r="RAM35" s="357"/>
      <c r="RAN35" s="357"/>
      <c r="RAO35" s="357"/>
      <c r="RAP35" s="357"/>
      <c r="RAQ35" s="357"/>
      <c r="RAR35" s="357"/>
      <c r="RAS35" s="357"/>
      <c r="RAT35" s="357"/>
      <c r="RAU35" s="357"/>
      <c r="RAV35" s="357"/>
      <c r="RAW35" s="357"/>
      <c r="RAX35" s="357"/>
      <c r="RAY35" s="357"/>
      <c r="RAZ35" s="357"/>
      <c r="RBA35" s="357"/>
      <c r="RBB35" s="357"/>
      <c r="RBC35" s="357"/>
      <c r="RBD35" s="357"/>
      <c r="RBE35" s="357"/>
      <c r="RBF35" s="357"/>
      <c r="RBG35" s="357"/>
      <c r="RBH35" s="357"/>
      <c r="RBI35" s="357"/>
      <c r="RBJ35" s="357"/>
      <c r="RBK35" s="357"/>
      <c r="RBL35" s="357"/>
      <c r="RBM35" s="357"/>
      <c r="RBN35" s="357"/>
      <c r="RBO35" s="357"/>
      <c r="RBP35" s="357"/>
      <c r="RBQ35" s="357"/>
      <c r="RBR35" s="357"/>
      <c r="RBS35" s="357"/>
      <c r="RBT35" s="357"/>
      <c r="RBU35" s="357"/>
      <c r="RBV35" s="357"/>
      <c r="RBW35" s="357"/>
      <c r="RBX35" s="357"/>
      <c r="RBY35" s="357"/>
      <c r="RBZ35" s="357"/>
      <c r="RCA35" s="357"/>
      <c r="RCB35" s="357"/>
      <c r="RCC35" s="357"/>
      <c r="RCD35" s="357"/>
      <c r="RCE35" s="357"/>
      <c r="RCF35" s="357"/>
      <c r="RCG35" s="357"/>
      <c r="RCH35" s="357"/>
      <c r="RCI35" s="357"/>
      <c r="RCJ35" s="357"/>
      <c r="RCK35" s="357"/>
      <c r="RCL35" s="357"/>
      <c r="RCM35" s="357"/>
      <c r="RCN35" s="357"/>
      <c r="RCO35" s="357"/>
      <c r="RCP35" s="357"/>
      <c r="RCQ35" s="357"/>
      <c r="RCR35" s="357"/>
      <c r="RCS35" s="357"/>
      <c r="RCT35" s="357"/>
      <c r="RCU35" s="357"/>
      <c r="RCV35" s="357"/>
      <c r="RCW35" s="357"/>
      <c r="RCX35" s="357"/>
      <c r="RCY35" s="357"/>
      <c r="RCZ35" s="357"/>
      <c r="RDA35" s="357"/>
      <c r="RDB35" s="357"/>
      <c r="RDC35" s="357"/>
      <c r="RDD35" s="357"/>
      <c r="RDE35" s="357"/>
      <c r="RDF35" s="357"/>
      <c r="RDG35" s="357"/>
      <c r="RDH35" s="357"/>
      <c r="RDI35" s="357"/>
      <c r="RDJ35" s="357"/>
      <c r="RDK35" s="357"/>
      <c r="RDL35" s="357"/>
      <c r="RDM35" s="357"/>
      <c r="RDN35" s="357"/>
      <c r="RDO35" s="357"/>
      <c r="RDP35" s="357"/>
      <c r="RDQ35" s="357"/>
      <c r="RDR35" s="357"/>
      <c r="RDS35" s="357"/>
      <c r="RDT35" s="357"/>
      <c r="RDU35" s="357"/>
      <c r="RDV35" s="357"/>
      <c r="RDW35" s="357"/>
      <c r="RDX35" s="357"/>
      <c r="RDY35" s="357"/>
      <c r="RDZ35" s="357"/>
      <c r="REA35" s="357"/>
      <c r="REB35" s="357"/>
      <c r="REC35" s="357"/>
      <c r="RED35" s="357"/>
      <c r="REE35" s="357"/>
      <c r="REF35" s="357"/>
      <c r="REG35" s="357"/>
      <c r="REH35" s="357"/>
      <c r="REI35" s="357"/>
      <c r="REJ35" s="357"/>
      <c r="REK35" s="357"/>
      <c r="REL35" s="357"/>
      <c r="REM35" s="357"/>
      <c r="REN35" s="357"/>
      <c r="REO35" s="357"/>
      <c r="REP35" s="357"/>
      <c r="REQ35" s="357"/>
      <c r="RER35" s="357"/>
      <c r="RES35" s="357"/>
      <c r="RET35" s="357"/>
      <c r="REU35" s="357"/>
      <c r="REV35" s="357"/>
      <c r="REW35" s="357"/>
      <c r="REX35" s="357"/>
      <c r="REY35" s="357"/>
      <c r="REZ35" s="357"/>
      <c r="RFA35" s="357"/>
      <c r="RFB35" s="357"/>
      <c r="RFC35" s="357"/>
      <c r="RFD35" s="357"/>
      <c r="RFE35" s="357"/>
      <c r="RFF35" s="357"/>
      <c r="RFG35" s="357"/>
      <c r="RFH35" s="357"/>
      <c r="RFI35" s="357"/>
      <c r="RFJ35" s="357"/>
      <c r="RFK35" s="357"/>
      <c r="RFL35" s="357"/>
      <c r="RFM35" s="357"/>
      <c r="RFN35" s="357"/>
      <c r="RFO35" s="357"/>
      <c r="RFP35" s="357"/>
      <c r="RFQ35" s="357"/>
      <c r="RFR35" s="357"/>
      <c r="RFS35" s="357"/>
      <c r="RFT35" s="357"/>
      <c r="RFU35" s="357"/>
      <c r="RFV35" s="357"/>
      <c r="RFW35" s="357"/>
      <c r="RFX35" s="357"/>
      <c r="RFY35" s="357"/>
      <c r="RFZ35" s="357"/>
      <c r="RGA35" s="357"/>
      <c r="RGB35" s="357"/>
      <c r="RGC35" s="357"/>
      <c r="RGD35" s="357"/>
      <c r="RGE35" s="357"/>
      <c r="RGF35" s="357"/>
      <c r="RGG35" s="357"/>
      <c r="RGH35" s="357"/>
      <c r="RGI35" s="357"/>
      <c r="RGJ35" s="357"/>
      <c r="RGK35" s="357"/>
      <c r="RGL35" s="357"/>
      <c r="RGM35" s="357"/>
      <c r="RGN35" s="357"/>
      <c r="RGO35" s="357"/>
      <c r="RGP35" s="357"/>
      <c r="RGQ35" s="357"/>
      <c r="RGR35" s="357"/>
      <c r="RGS35" s="357"/>
      <c r="RGT35" s="357"/>
      <c r="RGU35" s="357"/>
      <c r="RGV35" s="357"/>
      <c r="RGW35" s="357"/>
      <c r="RGX35" s="357"/>
      <c r="RGY35" s="357"/>
      <c r="RGZ35" s="357"/>
      <c r="RHA35" s="357"/>
      <c r="RHB35" s="357"/>
      <c r="RHC35" s="357"/>
      <c r="RHD35" s="357"/>
      <c r="RHE35" s="357"/>
      <c r="RHF35" s="357"/>
      <c r="RHG35" s="357"/>
      <c r="RHH35" s="357"/>
      <c r="RHI35" s="357"/>
      <c r="RHJ35" s="357"/>
      <c r="RHK35" s="357"/>
      <c r="RHL35" s="357"/>
      <c r="RHM35" s="357"/>
      <c r="RHN35" s="357"/>
      <c r="RHO35" s="357"/>
      <c r="RHP35" s="357"/>
      <c r="RHQ35" s="357"/>
      <c r="RHR35" s="357"/>
      <c r="RHS35" s="357"/>
      <c r="RHT35" s="357"/>
      <c r="RHU35" s="357"/>
      <c r="RHV35" s="357"/>
      <c r="RHW35" s="357"/>
      <c r="RHX35" s="357"/>
      <c r="RHY35" s="357"/>
      <c r="RHZ35" s="357"/>
      <c r="RIA35" s="357"/>
      <c r="RIB35" s="357"/>
      <c r="RIC35" s="357"/>
      <c r="RID35" s="357"/>
      <c r="RIE35" s="357"/>
      <c r="RIF35" s="357"/>
      <c r="RIG35" s="357"/>
      <c r="RIH35" s="357"/>
      <c r="RII35" s="357"/>
      <c r="RIJ35" s="357"/>
      <c r="RIK35" s="357"/>
      <c r="RIL35" s="357"/>
      <c r="RIM35" s="357"/>
      <c r="RIN35" s="357"/>
      <c r="RIO35" s="357"/>
      <c r="RIP35" s="357"/>
      <c r="RIQ35" s="357"/>
      <c r="RIR35" s="357"/>
      <c r="RIS35" s="357"/>
      <c r="RIT35" s="357"/>
      <c r="RIU35" s="357"/>
      <c r="RIV35" s="357"/>
      <c r="RIW35" s="357"/>
      <c r="RIX35" s="357"/>
      <c r="RIY35" s="357"/>
      <c r="RIZ35" s="357"/>
      <c r="RJA35" s="357"/>
      <c r="RJB35" s="357"/>
      <c r="RJC35" s="357"/>
      <c r="RJD35" s="357"/>
      <c r="RJE35" s="357"/>
      <c r="RJF35" s="357"/>
      <c r="RJG35" s="357"/>
      <c r="RJH35" s="357"/>
      <c r="RJI35" s="357"/>
      <c r="RJJ35" s="357"/>
      <c r="RJK35" s="357"/>
      <c r="RJL35" s="357"/>
      <c r="RJM35" s="357"/>
      <c r="RJN35" s="357"/>
      <c r="RJO35" s="357"/>
      <c r="RJP35" s="357"/>
      <c r="RJQ35" s="357"/>
      <c r="RJR35" s="357"/>
      <c r="RJS35" s="357"/>
      <c r="RJT35" s="357"/>
      <c r="RJU35" s="357"/>
      <c r="RJV35" s="357"/>
      <c r="RJW35" s="357"/>
      <c r="RJX35" s="357"/>
      <c r="RJY35" s="357"/>
      <c r="RJZ35" s="357"/>
      <c r="RKA35" s="357"/>
      <c r="RKB35" s="357"/>
      <c r="RKC35" s="357"/>
      <c r="RKD35" s="357"/>
      <c r="RKE35" s="357"/>
      <c r="RKF35" s="357"/>
      <c r="RKG35" s="357"/>
      <c r="RKH35" s="357"/>
      <c r="RKI35" s="357"/>
      <c r="RKJ35" s="357"/>
      <c r="RKK35" s="357"/>
      <c r="RKL35" s="357"/>
      <c r="RKM35" s="357"/>
      <c r="RKN35" s="357"/>
      <c r="RKO35" s="357"/>
      <c r="RKP35" s="357"/>
      <c r="RKQ35" s="357"/>
      <c r="RKR35" s="357"/>
      <c r="RKS35" s="357"/>
      <c r="RKT35" s="357"/>
      <c r="RKU35" s="357"/>
      <c r="RKV35" s="357"/>
      <c r="RKW35" s="357"/>
      <c r="RKX35" s="357"/>
      <c r="RKY35" s="357"/>
      <c r="RKZ35" s="357"/>
      <c r="RLA35" s="357"/>
      <c r="RLB35" s="357"/>
      <c r="RLC35" s="357"/>
      <c r="RLD35" s="357"/>
      <c r="RLE35" s="357"/>
      <c r="RLF35" s="357"/>
      <c r="RLG35" s="357"/>
      <c r="RLH35" s="357"/>
      <c r="RLI35" s="357"/>
      <c r="RLJ35" s="357"/>
      <c r="RLK35" s="357"/>
      <c r="RLL35" s="357"/>
      <c r="RLM35" s="357"/>
      <c r="RLN35" s="357"/>
      <c r="RLO35" s="357"/>
      <c r="RLP35" s="357"/>
      <c r="RLQ35" s="357"/>
      <c r="RLR35" s="357"/>
      <c r="RLS35" s="357"/>
      <c r="RLT35" s="357"/>
      <c r="RLU35" s="357"/>
      <c r="RLV35" s="357"/>
      <c r="RLW35" s="357"/>
      <c r="RLX35" s="357"/>
      <c r="RLY35" s="357"/>
      <c r="RLZ35" s="357"/>
      <c r="RMA35" s="357"/>
      <c r="RMB35" s="357"/>
      <c r="RMC35" s="357"/>
      <c r="RMD35" s="357"/>
      <c r="RME35" s="357"/>
      <c r="RMF35" s="357"/>
      <c r="RMG35" s="357"/>
      <c r="RMH35" s="357"/>
      <c r="RMI35" s="357"/>
      <c r="RMJ35" s="357"/>
      <c r="RMK35" s="357"/>
      <c r="RML35" s="357"/>
      <c r="RMM35" s="357"/>
      <c r="RMN35" s="357"/>
      <c r="RMO35" s="357"/>
      <c r="RMP35" s="357"/>
      <c r="RMQ35" s="357"/>
      <c r="RMR35" s="357"/>
      <c r="RMS35" s="357"/>
      <c r="RMT35" s="357"/>
      <c r="RMU35" s="357"/>
      <c r="RMV35" s="357"/>
      <c r="RMW35" s="357"/>
      <c r="RMX35" s="357"/>
      <c r="RMY35" s="357"/>
      <c r="RMZ35" s="357"/>
      <c r="RNA35" s="357"/>
      <c r="RNB35" s="357"/>
      <c r="RNC35" s="357"/>
      <c r="RND35" s="357"/>
      <c r="RNE35" s="357"/>
      <c r="RNF35" s="357"/>
      <c r="RNG35" s="357"/>
      <c r="RNH35" s="357"/>
      <c r="RNI35" s="357"/>
      <c r="RNJ35" s="357"/>
      <c r="RNK35" s="357"/>
      <c r="RNL35" s="357"/>
      <c r="RNM35" s="357"/>
      <c r="RNN35" s="357"/>
      <c r="RNO35" s="357"/>
      <c r="RNP35" s="357"/>
      <c r="RNQ35" s="357"/>
      <c r="RNR35" s="357"/>
      <c r="RNS35" s="357"/>
      <c r="RNT35" s="357"/>
      <c r="RNU35" s="357"/>
      <c r="RNV35" s="357"/>
      <c r="RNW35" s="357"/>
      <c r="RNX35" s="357"/>
      <c r="RNY35" s="357"/>
      <c r="RNZ35" s="357"/>
      <c r="ROA35" s="357"/>
      <c r="ROB35" s="357"/>
      <c r="ROC35" s="357"/>
      <c r="ROD35" s="357"/>
      <c r="ROE35" s="357"/>
      <c r="ROF35" s="357"/>
      <c r="ROG35" s="357"/>
      <c r="ROH35" s="357"/>
      <c r="ROI35" s="357"/>
      <c r="ROJ35" s="357"/>
      <c r="ROK35" s="357"/>
      <c r="ROL35" s="357"/>
      <c r="ROM35" s="357"/>
      <c r="RON35" s="357"/>
      <c r="ROO35" s="357"/>
      <c r="ROP35" s="357"/>
      <c r="ROQ35" s="357"/>
      <c r="ROR35" s="357"/>
      <c r="ROS35" s="357"/>
      <c r="ROT35" s="357"/>
      <c r="ROU35" s="357"/>
      <c r="ROV35" s="357"/>
      <c r="ROW35" s="357"/>
      <c r="ROX35" s="357"/>
      <c r="ROY35" s="357"/>
      <c r="ROZ35" s="357"/>
      <c r="RPA35" s="357"/>
      <c r="RPB35" s="357"/>
      <c r="RPC35" s="357"/>
      <c r="RPD35" s="357"/>
      <c r="RPE35" s="357"/>
      <c r="RPF35" s="357"/>
      <c r="RPG35" s="357"/>
      <c r="RPH35" s="357"/>
      <c r="RPI35" s="357"/>
      <c r="RPJ35" s="357"/>
      <c r="RPK35" s="357"/>
      <c r="RPL35" s="357"/>
      <c r="RPM35" s="357"/>
      <c r="RPN35" s="357"/>
      <c r="RPO35" s="357"/>
      <c r="RPP35" s="357"/>
      <c r="RPQ35" s="357"/>
      <c r="RPR35" s="357"/>
      <c r="RPS35" s="357"/>
      <c r="RPT35" s="357"/>
      <c r="RPU35" s="357"/>
      <c r="RPV35" s="357"/>
      <c r="RPW35" s="357"/>
      <c r="RPX35" s="357"/>
      <c r="RPY35" s="357"/>
      <c r="RPZ35" s="357"/>
      <c r="RQA35" s="357"/>
      <c r="RQB35" s="357"/>
      <c r="RQC35" s="357"/>
      <c r="RQD35" s="357"/>
      <c r="RQE35" s="357"/>
      <c r="RQF35" s="357"/>
      <c r="RQG35" s="357"/>
      <c r="RQH35" s="357"/>
      <c r="RQI35" s="357"/>
      <c r="RQJ35" s="357"/>
      <c r="RQK35" s="357"/>
      <c r="RQL35" s="357"/>
      <c r="RQM35" s="357"/>
      <c r="RQN35" s="357"/>
      <c r="RQO35" s="357"/>
      <c r="RQP35" s="357"/>
      <c r="RQQ35" s="357"/>
      <c r="RQR35" s="357"/>
      <c r="RQS35" s="357"/>
      <c r="RQT35" s="357"/>
      <c r="RQU35" s="357"/>
      <c r="RQV35" s="357"/>
      <c r="RQW35" s="357"/>
      <c r="RQX35" s="357"/>
      <c r="RQY35" s="357"/>
      <c r="RQZ35" s="357"/>
      <c r="RRA35" s="357"/>
      <c r="RRB35" s="357"/>
      <c r="RRC35" s="357"/>
      <c r="RRD35" s="357"/>
      <c r="RRE35" s="357"/>
      <c r="RRF35" s="357"/>
      <c r="RRG35" s="357"/>
      <c r="RRH35" s="357"/>
      <c r="RRI35" s="357"/>
      <c r="RRJ35" s="357"/>
      <c r="RRK35" s="357"/>
      <c r="RRL35" s="357"/>
      <c r="RRM35" s="357"/>
      <c r="RRN35" s="357"/>
      <c r="RRO35" s="357"/>
      <c r="RRP35" s="357"/>
      <c r="RRQ35" s="357"/>
      <c r="RRR35" s="357"/>
      <c r="RRS35" s="357"/>
      <c r="RRT35" s="357"/>
      <c r="RRU35" s="357"/>
      <c r="RRV35" s="357"/>
      <c r="RRW35" s="357"/>
      <c r="RRX35" s="357"/>
      <c r="RRY35" s="357"/>
      <c r="RRZ35" s="357"/>
      <c r="RSA35" s="357"/>
      <c r="RSB35" s="357"/>
      <c r="RSC35" s="357"/>
      <c r="RSD35" s="357"/>
      <c r="RSE35" s="357"/>
      <c r="RSF35" s="357"/>
      <c r="RSG35" s="357"/>
      <c r="RSH35" s="357"/>
      <c r="RSI35" s="357"/>
      <c r="RSJ35" s="357"/>
      <c r="RSK35" s="357"/>
      <c r="RSL35" s="357"/>
      <c r="RSM35" s="357"/>
      <c r="RSN35" s="357"/>
      <c r="RSO35" s="357"/>
      <c r="RSP35" s="357"/>
      <c r="RSQ35" s="357"/>
      <c r="RSR35" s="357"/>
      <c r="RSS35" s="357"/>
      <c r="RST35" s="357"/>
      <c r="RSU35" s="357"/>
      <c r="RSV35" s="357"/>
      <c r="RSW35" s="357"/>
      <c r="RSX35" s="357"/>
      <c r="RSY35" s="357"/>
      <c r="RSZ35" s="357"/>
      <c r="RTA35" s="357"/>
      <c r="RTB35" s="357"/>
      <c r="RTC35" s="357"/>
      <c r="RTD35" s="357"/>
      <c r="RTE35" s="357"/>
      <c r="RTF35" s="357"/>
      <c r="RTG35" s="357"/>
      <c r="RTH35" s="357"/>
      <c r="RTI35" s="357"/>
      <c r="RTJ35" s="357"/>
      <c r="RTK35" s="357"/>
      <c r="RTL35" s="357"/>
      <c r="RTM35" s="357"/>
      <c r="RTN35" s="357"/>
      <c r="RTO35" s="357"/>
      <c r="RTP35" s="357"/>
      <c r="RTQ35" s="357"/>
      <c r="RTR35" s="357"/>
      <c r="RTS35" s="357"/>
      <c r="RTT35" s="357"/>
      <c r="RTU35" s="357"/>
      <c r="RTV35" s="357"/>
      <c r="RTW35" s="357"/>
      <c r="RTX35" s="357"/>
      <c r="RTY35" s="357"/>
      <c r="RTZ35" s="357"/>
      <c r="RUA35" s="357"/>
      <c r="RUB35" s="357"/>
      <c r="RUC35" s="357"/>
      <c r="RUD35" s="357"/>
      <c r="RUE35" s="357"/>
      <c r="RUF35" s="357"/>
      <c r="RUG35" s="357"/>
      <c r="RUH35" s="357"/>
      <c r="RUI35" s="357"/>
      <c r="RUJ35" s="357"/>
      <c r="RUK35" s="357"/>
      <c r="RUL35" s="357"/>
      <c r="RUM35" s="357"/>
      <c r="RUN35" s="357"/>
      <c r="RUO35" s="357"/>
      <c r="RUP35" s="357"/>
      <c r="RUQ35" s="357"/>
      <c r="RUR35" s="357"/>
      <c r="RUS35" s="357"/>
      <c r="RUT35" s="357"/>
      <c r="RUU35" s="357"/>
      <c r="RUV35" s="357"/>
      <c r="RUW35" s="357"/>
      <c r="RUX35" s="357"/>
      <c r="RUY35" s="357"/>
      <c r="RUZ35" s="357"/>
      <c r="RVA35" s="357"/>
      <c r="RVB35" s="357"/>
      <c r="RVC35" s="357"/>
      <c r="RVD35" s="357"/>
      <c r="RVE35" s="357"/>
      <c r="RVF35" s="357"/>
      <c r="RVG35" s="357"/>
      <c r="RVH35" s="357"/>
      <c r="RVI35" s="357"/>
      <c r="RVJ35" s="357"/>
      <c r="RVK35" s="357"/>
      <c r="RVL35" s="357"/>
      <c r="RVM35" s="357"/>
      <c r="RVN35" s="357"/>
      <c r="RVO35" s="357"/>
      <c r="RVP35" s="357"/>
      <c r="RVQ35" s="357"/>
      <c r="RVR35" s="357"/>
      <c r="RVS35" s="357"/>
      <c r="RVT35" s="357"/>
      <c r="RVU35" s="357"/>
      <c r="RVV35" s="357"/>
      <c r="RVW35" s="357"/>
      <c r="RVX35" s="357"/>
      <c r="RVY35" s="357"/>
      <c r="RVZ35" s="357"/>
      <c r="RWA35" s="357"/>
      <c r="RWB35" s="357"/>
      <c r="RWC35" s="357"/>
      <c r="RWD35" s="357"/>
      <c r="RWE35" s="357"/>
      <c r="RWF35" s="357"/>
      <c r="RWG35" s="357"/>
      <c r="RWH35" s="357"/>
      <c r="RWI35" s="357"/>
      <c r="RWJ35" s="357"/>
      <c r="RWK35" s="357"/>
      <c r="RWL35" s="357"/>
      <c r="RWM35" s="357"/>
      <c r="RWN35" s="357"/>
      <c r="RWO35" s="357"/>
      <c r="RWP35" s="357"/>
      <c r="RWQ35" s="357"/>
      <c r="RWR35" s="357"/>
      <c r="RWS35" s="357"/>
      <c r="RWT35" s="357"/>
      <c r="RWU35" s="357"/>
      <c r="RWV35" s="357"/>
      <c r="RWW35" s="357"/>
      <c r="RWX35" s="357"/>
      <c r="RWY35" s="357"/>
      <c r="RWZ35" s="357"/>
      <c r="RXA35" s="357"/>
      <c r="RXB35" s="357"/>
      <c r="RXC35" s="357"/>
      <c r="RXD35" s="357"/>
      <c r="RXE35" s="357"/>
      <c r="RXF35" s="357"/>
      <c r="RXG35" s="357"/>
      <c r="RXH35" s="357"/>
      <c r="RXI35" s="357"/>
      <c r="RXJ35" s="357"/>
      <c r="RXK35" s="357"/>
      <c r="RXL35" s="357"/>
      <c r="RXM35" s="357"/>
      <c r="RXN35" s="357"/>
      <c r="RXO35" s="357"/>
      <c r="RXP35" s="357"/>
      <c r="RXQ35" s="357"/>
      <c r="RXR35" s="357"/>
      <c r="RXS35" s="357"/>
      <c r="RXT35" s="357"/>
      <c r="RXU35" s="357"/>
      <c r="RXV35" s="357"/>
      <c r="RXW35" s="357"/>
      <c r="RXX35" s="357"/>
      <c r="RXY35" s="357"/>
      <c r="RXZ35" s="357"/>
      <c r="RYA35" s="357"/>
      <c r="RYB35" s="357"/>
      <c r="RYC35" s="357"/>
      <c r="RYD35" s="357"/>
      <c r="RYE35" s="357"/>
      <c r="RYF35" s="357"/>
      <c r="RYG35" s="357"/>
      <c r="RYH35" s="357"/>
      <c r="RYI35" s="357"/>
      <c r="RYJ35" s="357"/>
      <c r="RYK35" s="357"/>
      <c r="RYL35" s="357"/>
      <c r="RYM35" s="357"/>
      <c r="RYN35" s="357"/>
      <c r="RYO35" s="357"/>
      <c r="RYP35" s="357"/>
      <c r="RYQ35" s="357"/>
      <c r="RYR35" s="357"/>
      <c r="RYS35" s="357"/>
      <c r="RYT35" s="357"/>
      <c r="RYU35" s="357"/>
      <c r="RYV35" s="357"/>
      <c r="RYW35" s="357"/>
      <c r="RYX35" s="357"/>
      <c r="RYY35" s="357"/>
      <c r="RYZ35" s="357"/>
      <c r="RZA35" s="357"/>
      <c r="RZB35" s="357"/>
      <c r="RZC35" s="357"/>
      <c r="RZD35" s="357"/>
      <c r="RZE35" s="357"/>
      <c r="RZF35" s="357"/>
      <c r="RZG35" s="357"/>
      <c r="RZH35" s="357"/>
      <c r="RZI35" s="357"/>
      <c r="RZJ35" s="357"/>
      <c r="RZK35" s="357"/>
      <c r="RZL35" s="357"/>
      <c r="RZM35" s="357"/>
      <c r="RZN35" s="357"/>
      <c r="RZO35" s="357"/>
      <c r="RZP35" s="357"/>
      <c r="RZQ35" s="357"/>
      <c r="RZR35" s="357"/>
      <c r="RZS35" s="357"/>
      <c r="RZT35" s="357"/>
      <c r="RZU35" s="357"/>
      <c r="RZV35" s="357"/>
      <c r="RZW35" s="357"/>
      <c r="RZX35" s="357"/>
      <c r="RZY35" s="357"/>
      <c r="RZZ35" s="357"/>
      <c r="SAA35" s="357"/>
      <c r="SAB35" s="357"/>
      <c r="SAC35" s="357"/>
      <c r="SAD35" s="357"/>
      <c r="SAE35" s="357"/>
      <c r="SAF35" s="357"/>
      <c r="SAG35" s="357"/>
      <c r="SAH35" s="357"/>
      <c r="SAI35" s="357"/>
      <c r="SAJ35" s="357"/>
      <c r="SAK35" s="357"/>
      <c r="SAL35" s="357"/>
      <c r="SAM35" s="357"/>
      <c r="SAN35" s="357"/>
      <c r="SAO35" s="357"/>
      <c r="SAP35" s="357"/>
      <c r="SAQ35" s="357"/>
      <c r="SAR35" s="357"/>
      <c r="SAS35" s="357"/>
      <c r="SAT35" s="357"/>
      <c r="SAU35" s="357"/>
      <c r="SAV35" s="357"/>
      <c r="SAW35" s="357"/>
      <c r="SAX35" s="357"/>
      <c r="SAY35" s="357"/>
      <c r="SAZ35" s="357"/>
      <c r="SBA35" s="357"/>
      <c r="SBB35" s="357"/>
      <c r="SBC35" s="357"/>
      <c r="SBD35" s="357"/>
      <c r="SBE35" s="357"/>
      <c r="SBF35" s="357"/>
      <c r="SBG35" s="357"/>
      <c r="SBH35" s="357"/>
      <c r="SBI35" s="357"/>
      <c r="SBJ35" s="357"/>
      <c r="SBK35" s="357"/>
      <c r="SBL35" s="357"/>
      <c r="SBM35" s="357"/>
      <c r="SBN35" s="357"/>
      <c r="SBO35" s="357"/>
      <c r="SBP35" s="357"/>
      <c r="SBQ35" s="357"/>
      <c r="SBR35" s="357"/>
      <c r="SBS35" s="357"/>
      <c r="SBT35" s="357"/>
      <c r="SBU35" s="357"/>
      <c r="SBV35" s="357"/>
      <c r="SBW35" s="357"/>
      <c r="SBX35" s="357"/>
      <c r="SBY35" s="357"/>
      <c r="SBZ35" s="357"/>
      <c r="SCA35" s="357"/>
      <c r="SCB35" s="357"/>
      <c r="SCC35" s="357"/>
      <c r="SCD35" s="357"/>
      <c r="SCE35" s="357"/>
      <c r="SCF35" s="357"/>
      <c r="SCG35" s="357"/>
      <c r="SCH35" s="357"/>
      <c r="SCI35" s="357"/>
      <c r="SCJ35" s="357"/>
      <c r="SCK35" s="357"/>
      <c r="SCL35" s="357"/>
      <c r="SCM35" s="357"/>
      <c r="SCN35" s="357"/>
      <c r="SCO35" s="357"/>
      <c r="SCP35" s="357"/>
      <c r="SCQ35" s="357"/>
      <c r="SCR35" s="357"/>
      <c r="SCS35" s="357"/>
      <c r="SCT35" s="357"/>
      <c r="SCU35" s="357"/>
      <c r="SCV35" s="357"/>
      <c r="SCW35" s="357"/>
      <c r="SCX35" s="357"/>
      <c r="SCY35" s="357"/>
      <c r="SCZ35" s="357"/>
      <c r="SDA35" s="357"/>
      <c r="SDB35" s="357"/>
      <c r="SDC35" s="357"/>
      <c r="SDD35" s="357"/>
      <c r="SDE35" s="357"/>
      <c r="SDF35" s="357"/>
      <c r="SDG35" s="357"/>
      <c r="SDH35" s="357"/>
      <c r="SDI35" s="357"/>
      <c r="SDJ35" s="357"/>
      <c r="SDK35" s="357"/>
      <c r="SDL35" s="357"/>
      <c r="SDM35" s="357"/>
      <c r="SDN35" s="357"/>
      <c r="SDO35" s="357"/>
      <c r="SDP35" s="357"/>
      <c r="SDQ35" s="357"/>
      <c r="SDR35" s="357"/>
      <c r="SDS35" s="357"/>
      <c r="SDT35" s="357"/>
      <c r="SDU35" s="357"/>
      <c r="SDV35" s="357"/>
      <c r="SDW35" s="357"/>
      <c r="SDX35" s="357"/>
      <c r="SDY35" s="357"/>
      <c r="SDZ35" s="357"/>
      <c r="SEA35" s="357"/>
      <c r="SEB35" s="357"/>
      <c r="SEC35" s="357"/>
      <c r="SED35" s="357"/>
      <c r="SEE35" s="357"/>
      <c r="SEF35" s="357"/>
      <c r="SEG35" s="357"/>
      <c r="SEH35" s="357"/>
      <c r="SEI35" s="357"/>
      <c r="SEJ35" s="357"/>
      <c r="SEK35" s="357"/>
      <c r="SEL35" s="357"/>
      <c r="SEM35" s="357"/>
      <c r="SEN35" s="357"/>
      <c r="SEO35" s="357"/>
      <c r="SEP35" s="357"/>
      <c r="SEQ35" s="357"/>
      <c r="SER35" s="357"/>
      <c r="SES35" s="357"/>
      <c r="SET35" s="357"/>
      <c r="SEU35" s="357"/>
      <c r="SEV35" s="357"/>
      <c r="SEW35" s="357"/>
      <c r="SEX35" s="357"/>
      <c r="SEY35" s="357"/>
      <c r="SEZ35" s="357"/>
      <c r="SFA35" s="357"/>
      <c r="SFB35" s="357"/>
      <c r="SFC35" s="357"/>
      <c r="SFD35" s="357"/>
      <c r="SFE35" s="357"/>
      <c r="SFF35" s="357"/>
      <c r="SFG35" s="357"/>
      <c r="SFH35" s="357"/>
      <c r="SFI35" s="357"/>
      <c r="SFJ35" s="357"/>
      <c r="SFK35" s="357"/>
      <c r="SFL35" s="357"/>
      <c r="SFM35" s="357"/>
      <c r="SFN35" s="357"/>
      <c r="SFO35" s="357"/>
      <c r="SFP35" s="357"/>
      <c r="SFQ35" s="357"/>
      <c r="SFR35" s="357"/>
      <c r="SFS35" s="357"/>
      <c r="SFT35" s="357"/>
      <c r="SFU35" s="357"/>
      <c r="SFV35" s="357"/>
      <c r="SFW35" s="357"/>
      <c r="SFX35" s="357"/>
      <c r="SFY35" s="357"/>
      <c r="SFZ35" s="357"/>
      <c r="SGA35" s="357"/>
      <c r="SGB35" s="357"/>
      <c r="SGC35" s="357"/>
      <c r="SGD35" s="357"/>
      <c r="SGE35" s="357"/>
      <c r="SGF35" s="357"/>
      <c r="SGG35" s="357"/>
      <c r="SGH35" s="357"/>
      <c r="SGI35" s="357"/>
      <c r="SGJ35" s="357"/>
      <c r="SGK35" s="357"/>
      <c r="SGL35" s="357"/>
      <c r="SGM35" s="357"/>
      <c r="SGN35" s="357"/>
      <c r="SGO35" s="357"/>
      <c r="SGP35" s="357"/>
      <c r="SGQ35" s="357"/>
      <c r="SGR35" s="357"/>
      <c r="SGS35" s="357"/>
      <c r="SGT35" s="357"/>
      <c r="SGU35" s="357"/>
      <c r="SGV35" s="357"/>
      <c r="SGW35" s="357"/>
      <c r="SGX35" s="357"/>
      <c r="SGY35" s="357"/>
      <c r="SGZ35" s="357"/>
      <c r="SHA35" s="357"/>
      <c r="SHB35" s="357"/>
      <c r="SHC35" s="357"/>
      <c r="SHD35" s="357"/>
      <c r="SHE35" s="357"/>
      <c r="SHF35" s="357"/>
      <c r="SHG35" s="357"/>
      <c r="SHH35" s="357"/>
      <c r="SHI35" s="357"/>
      <c r="SHJ35" s="357"/>
      <c r="SHK35" s="357"/>
      <c r="SHL35" s="357"/>
      <c r="SHM35" s="357"/>
      <c r="SHN35" s="357"/>
      <c r="SHO35" s="357"/>
      <c r="SHP35" s="357"/>
      <c r="SHQ35" s="357"/>
      <c r="SHR35" s="357"/>
      <c r="SHS35" s="357"/>
      <c r="SHT35" s="357"/>
      <c r="SHU35" s="357"/>
      <c r="SHV35" s="357"/>
      <c r="SHW35" s="357"/>
      <c r="SHX35" s="357"/>
      <c r="SHY35" s="357"/>
      <c r="SHZ35" s="357"/>
      <c r="SIA35" s="357"/>
      <c r="SIB35" s="357"/>
      <c r="SIC35" s="357"/>
      <c r="SID35" s="357"/>
      <c r="SIE35" s="357"/>
      <c r="SIF35" s="357"/>
      <c r="SIG35" s="357"/>
      <c r="SIH35" s="357"/>
      <c r="SII35" s="357"/>
      <c r="SIJ35" s="357"/>
      <c r="SIK35" s="357"/>
      <c r="SIL35" s="357"/>
      <c r="SIM35" s="357"/>
      <c r="SIN35" s="357"/>
      <c r="SIO35" s="357"/>
      <c r="SIP35" s="357"/>
      <c r="SIQ35" s="357"/>
      <c r="SIR35" s="357"/>
      <c r="SIS35" s="357"/>
      <c r="SIT35" s="357"/>
      <c r="SIU35" s="357"/>
      <c r="SIV35" s="357"/>
      <c r="SIW35" s="357"/>
      <c r="SIX35" s="357"/>
      <c r="SIY35" s="357"/>
      <c r="SIZ35" s="357"/>
      <c r="SJA35" s="357"/>
      <c r="SJB35" s="357"/>
      <c r="SJC35" s="357"/>
      <c r="SJD35" s="357"/>
      <c r="SJE35" s="357"/>
      <c r="SJF35" s="357"/>
      <c r="SJG35" s="357"/>
      <c r="SJH35" s="357"/>
      <c r="SJI35" s="357"/>
      <c r="SJJ35" s="357"/>
      <c r="SJK35" s="357"/>
      <c r="SJL35" s="357"/>
      <c r="SJM35" s="357"/>
      <c r="SJN35" s="357"/>
      <c r="SJO35" s="357"/>
      <c r="SJP35" s="357"/>
      <c r="SJQ35" s="357"/>
      <c r="SJR35" s="357"/>
      <c r="SJS35" s="357"/>
      <c r="SJT35" s="357"/>
      <c r="SJU35" s="357"/>
      <c r="SJV35" s="357"/>
      <c r="SJW35" s="357"/>
      <c r="SJX35" s="357"/>
      <c r="SJY35" s="357"/>
      <c r="SJZ35" s="357"/>
      <c r="SKA35" s="357"/>
      <c r="SKB35" s="357"/>
      <c r="SKC35" s="357"/>
      <c r="SKD35" s="357"/>
      <c r="SKE35" s="357"/>
      <c r="SKF35" s="357"/>
      <c r="SKG35" s="357"/>
      <c r="SKH35" s="357"/>
      <c r="SKI35" s="357"/>
      <c r="SKJ35" s="357"/>
      <c r="SKK35" s="357"/>
      <c r="SKL35" s="357"/>
      <c r="SKM35" s="357"/>
      <c r="SKN35" s="357"/>
      <c r="SKO35" s="357"/>
      <c r="SKP35" s="357"/>
      <c r="SKQ35" s="357"/>
      <c r="SKR35" s="357"/>
      <c r="SKS35" s="357"/>
      <c r="SKT35" s="357"/>
      <c r="SKU35" s="357"/>
      <c r="SKV35" s="357"/>
      <c r="SKW35" s="357"/>
      <c r="SKX35" s="357"/>
      <c r="SKY35" s="357"/>
      <c r="SKZ35" s="357"/>
      <c r="SLA35" s="357"/>
      <c r="SLB35" s="357"/>
      <c r="SLC35" s="357"/>
      <c r="SLD35" s="357"/>
      <c r="SLE35" s="357"/>
      <c r="SLF35" s="357"/>
      <c r="SLG35" s="357"/>
      <c r="SLH35" s="357"/>
      <c r="SLI35" s="357"/>
      <c r="SLJ35" s="357"/>
      <c r="SLK35" s="357"/>
      <c r="SLL35" s="357"/>
      <c r="SLM35" s="357"/>
      <c r="SLN35" s="357"/>
      <c r="SLO35" s="357"/>
      <c r="SLP35" s="357"/>
      <c r="SLQ35" s="357"/>
      <c r="SLR35" s="357"/>
      <c r="SLS35" s="357"/>
      <c r="SLT35" s="357"/>
      <c r="SLU35" s="357"/>
      <c r="SLV35" s="357"/>
      <c r="SLW35" s="357"/>
      <c r="SLX35" s="357"/>
      <c r="SLY35" s="357"/>
      <c r="SLZ35" s="357"/>
      <c r="SMA35" s="357"/>
      <c r="SMB35" s="357"/>
      <c r="SMC35" s="357"/>
      <c r="SMD35" s="357"/>
      <c r="SME35" s="357"/>
      <c r="SMF35" s="357"/>
      <c r="SMG35" s="357"/>
      <c r="SMH35" s="357"/>
      <c r="SMI35" s="357"/>
      <c r="SMJ35" s="357"/>
      <c r="SMK35" s="357"/>
      <c r="SML35" s="357"/>
      <c r="SMM35" s="357"/>
      <c r="SMN35" s="357"/>
      <c r="SMO35" s="357"/>
      <c r="SMP35" s="357"/>
      <c r="SMQ35" s="357"/>
      <c r="SMR35" s="357"/>
      <c r="SMS35" s="357"/>
      <c r="SMT35" s="357"/>
      <c r="SMU35" s="357"/>
      <c r="SMV35" s="357"/>
      <c r="SMW35" s="357"/>
      <c r="SMX35" s="357"/>
      <c r="SMY35" s="357"/>
      <c r="SMZ35" s="357"/>
      <c r="SNA35" s="357"/>
      <c r="SNB35" s="357"/>
      <c r="SNC35" s="357"/>
      <c r="SND35" s="357"/>
      <c r="SNE35" s="357"/>
      <c r="SNF35" s="357"/>
      <c r="SNG35" s="357"/>
      <c r="SNH35" s="357"/>
      <c r="SNI35" s="357"/>
      <c r="SNJ35" s="357"/>
      <c r="SNK35" s="357"/>
      <c r="SNL35" s="357"/>
      <c r="SNM35" s="357"/>
      <c r="SNN35" s="357"/>
      <c r="SNO35" s="357"/>
      <c r="SNP35" s="357"/>
      <c r="SNQ35" s="357"/>
      <c r="SNR35" s="357"/>
      <c r="SNS35" s="357"/>
      <c r="SNT35" s="357"/>
      <c r="SNU35" s="357"/>
      <c r="SNV35" s="357"/>
      <c r="SNW35" s="357"/>
      <c r="SNX35" s="357"/>
      <c r="SNY35" s="357"/>
      <c r="SNZ35" s="357"/>
      <c r="SOA35" s="357"/>
      <c r="SOB35" s="357"/>
      <c r="SOC35" s="357"/>
      <c r="SOD35" s="357"/>
      <c r="SOE35" s="357"/>
      <c r="SOF35" s="357"/>
      <c r="SOG35" s="357"/>
      <c r="SOH35" s="357"/>
      <c r="SOI35" s="357"/>
      <c r="SOJ35" s="357"/>
      <c r="SOK35" s="357"/>
      <c r="SOL35" s="357"/>
      <c r="SOM35" s="357"/>
      <c r="SON35" s="357"/>
      <c r="SOO35" s="357"/>
      <c r="SOP35" s="357"/>
      <c r="SOQ35" s="357"/>
      <c r="SOR35" s="357"/>
      <c r="SOS35" s="357"/>
      <c r="SOT35" s="357"/>
      <c r="SOU35" s="357"/>
      <c r="SOV35" s="357"/>
      <c r="SOW35" s="357"/>
      <c r="SOX35" s="357"/>
      <c r="SOY35" s="357"/>
      <c r="SOZ35" s="357"/>
      <c r="SPA35" s="357"/>
      <c r="SPB35" s="357"/>
      <c r="SPC35" s="357"/>
      <c r="SPD35" s="357"/>
      <c r="SPE35" s="357"/>
      <c r="SPF35" s="357"/>
      <c r="SPG35" s="357"/>
      <c r="SPH35" s="357"/>
      <c r="SPI35" s="357"/>
      <c r="SPJ35" s="357"/>
      <c r="SPK35" s="357"/>
      <c r="SPL35" s="357"/>
      <c r="SPM35" s="357"/>
      <c r="SPN35" s="357"/>
      <c r="SPO35" s="357"/>
      <c r="SPP35" s="357"/>
      <c r="SPQ35" s="357"/>
      <c r="SPR35" s="357"/>
      <c r="SPS35" s="357"/>
      <c r="SPT35" s="357"/>
      <c r="SPU35" s="357"/>
      <c r="SPV35" s="357"/>
      <c r="SPW35" s="357"/>
      <c r="SPX35" s="357"/>
      <c r="SPY35" s="357"/>
      <c r="SPZ35" s="357"/>
      <c r="SQA35" s="357"/>
      <c r="SQB35" s="357"/>
      <c r="SQC35" s="357"/>
      <c r="SQD35" s="357"/>
      <c r="SQE35" s="357"/>
      <c r="SQF35" s="357"/>
      <c r="SQG35" s="357"/>
      <c r="SQH35" s="357"/>
      <c r="SQI35" s="357"/>
      <c r="SQJ35" s="357"/>
      <c r="SQK35" s="357"/>
      <c r="SQL35" s="357"/>
      <c r="SQM35" s="357"/>
      <c r="SQN35" s="357"/>
      <c r="SQO35" s="357"/>
      <c r="SQP35" s="357"/>
      <c r="SQQ35" s="357"/>
      <c r="SQR35" s="357"/>
      <c r="SQS35" s="357"/>
      <c r="SQT35" s="357"/>
      <c r="SQU35" s="357"/>
      <c r="SQV35" s="357"/>
      <c r="SQW35" s="357"/>
      <c r="SQX35" s="357"/>
      <c r="SQY35" s="357"/>
      <c r="SQZ35" s="357"/>
      <c r="SRA35" s="357"/>
      <c r="SRB35" s="357"/>
      <c r="SRC35" s="357"/>
      <c r="SRD35" s="357"/>
      <c r="SRE35" s="357"/>
      <c r="SRF35" s="357"/>
      <c r="SRG35" s="357"/>
      <c r="SRH35" s="357"/>
      <c r="SRI35" s="357"/>
      <c r="SRJ35" s="357"/>
      <c r="SRK35" s="357"/>
      <c r="SRL35" s="357"/>
      <c r="SRM35" s="357"/>
      <c r="SRN35" s="357"/>
      <c r="SRO35" s="357"/>
      <c r="SRP35" s="357"/>
      <c r="SRQ35" s="357"/>
      <c r="SRR35" s="357"/>
      <c r="SRS35" s="357"/>
      <c r="SRT35" s="357"/>
      <c r="SRU35" s="357"/>
      <c r="SRV35" s="357"/>
      <c r="SRW35" s="357"/>
      <c r="SRX35" s="357"/>
      <c r="SRY35" s="357"/>
      <c r="SRZ35" s="357"/>
      <c r="SSA35" s="357"/>
      <c r="SSB35" s="357"/>
      <c r="SSC35" s="357"/>
      <c r="SSD35" s="357"/>
      <c r="SSE35" s="357"/>
      <c r="SSF35" s="357"/>
      <c r="SSG35" s="357"/>
      <c r="SSH35" s="357"/>
      <c r="SSI35" s="357"/>
      <c r="SSJ35" s="357"/>
      <c r="SSK35" s="357"/>
      <c r="SSL35" s="357"/>
      <c r="SSM35" s="357"/>
      <c r="SSN35" s="357"/>
      <c r="SSO35" s="357"/>
      <c r="SSP35" s="357"/>
      <c r="SSQ35" s="357"/>
      <c r="SSR35" s="357"/>
      <c r="SSS35" s="357"/>
      <c r="SST35" s="357"/>
      <c r="SSU35" s="357"/>
      <c r="SSV35" s="357"/>
      <c r="SSW35" s="357"/>
      <c r="SSX35" s="357"/>
      <c r="SSY35" s="357"/>
      <c r="SSZ35" s="357"/>
      <c r="STA35" s="357"/>
      <c r="STB35" s="357"/>
      <c r="STC35" s="357"/>
      <c r="STD35" s="357"/>
      <c r="STE35" s="357"/>
      <c r="STF35" s="357"/>
      <c r="STG35" s="357"/>
      <c r="STH35" s="357"/>
      <c r="STI35" s="357"/>
      <c r="STJ35" s="357"/>
      <c r="STK35" s="357"/>
      <c r="STL35" s="357"/>
      <c r="STM35" s="357"/>
      <c r="STN35" s="357"/>
      <c r="STO35" s="357"/>
      <c r="STP35" s="357"/>
      <c r="STQ35" s="357"/>
      <c r="STR35" s="357"/>
      <c r="STS35" s="357"/>
      <c r="STT35" s="357"/>
      <c r="STU35" s="357"/>
      <c r="STV35" s="357"/>
      <c r="STW35" s="357"/>
      <c r="STX35" s="357"/>
      <c r="STY35" s="357"/>
      <c r="STZ35" s="357"/>
      <c r="SUA35" s="357"/>
      <c r="SUB35" s="357"/>
      <c r="SUC35" s="357"/>
      <c r="SUD35" s="357"/>
      <c r="SUE35" s="357"/>
      <c r="SUF35" s="357"/>
      <c r="SUG35" s="357"/>
      <c r="SUH35" s="357"/>
      <c r="SUI35" s="357"/>
      <c r="SUJ35" s="357"/>
      <c r="SUK35" s="357"/>
      <c r="SUL35" s="357"/>
      <c r="SUM35" s="357"/>
      <c r="SUN35" s="357"/>
      <c r="SUO35" s="357"/>
      <c r="SUP35" s="357"/>
      <c r="SUQ35" s="357"/>
      <c r="SUR35" s="357"/>
      <c r="SUS35" s="357"/>
      <c r="SUT35" s="357"/>
      <c r="SUU35" s="357"/>
      <c r="SUV35" s="357"/>
      <c r="SUW35" s="357"/>
      <c r="SUX35" s="357"/>
      <c r="SUY35" s="357"/>
      <c r="SUZ35" s="357"/>
      <c r="SVA35" s="357"/>
      <c r="SVB35" s="357"/>
      <c r="SVC35" s="357"/>
      <c r="SVD35" s="357"/>
      <c r="SVE35" s="357"/>
      <c r="SVF35" s="357"/>
      <c r="SVG35" s="357"/>
      <c r="SVH35" s="357"/>
      <c r="SVI35" s="357"/>
      <c r="SVJ35" s="357"/>
      <c r="SVK35" s="357"/>
      <c r="SVL35" s="357"/>
      <c r="SVM35" s="357"/>
      <c r="SVN35" s="357"/>
      <c r="SVO35" s="357"/>
      <c r="SVP35" s="357"/>
      <c r="SVQ35" s="357"/>
      <c r="SVR35" s="357"/>
      <c r="SVS35" s="357"/>
      <c r="SVT35" s="357"/>
      <c r="SVU35" s="357"/>
      <c r="SVV35" s="357"/>
      <c r="SVW35" s="357"/>
      <c r="SVX35" s="357"/>
      <c r="SVY35" s="357"/>
      <c r="SVZ35" s="357"/>
      <c r="SWA35" s="357"/>
      <c r="SWB35" s="357"/>
      <c r="SWC35" s="357"/>
      <c r="SWD35" s="357"/>
      <c r="SWE35" s="357"/>
      <c r="SWF35" s="357"/>
      <c r="SWG35" s="357"/>
      <c r="SWH35" s="357"/>
      <c r="SWI35" s="357"/>
      <c r="SWJ35" s="357"/>
      <c r="SWK35" s="357"/>
      <c r="SWL35" s="357"/>
      <c r="SWM35" s="357"/>
      <c r="SWN35" s="357"/>
      <c r="SWO35" s="357"/>
      <c r="SWP35" s="357"/>
      <c r="SWQ35" s="357"/>
      <c r="SWR35" s="357"/>
      <c r="SWS35" s="357"/>
      <c r="SWT35" s="357"/>
      <c r="SWU35" s="357"/>
      <c r="SWV35" s="357"/>
      <c r="SWW35" s="357"/>
      <c r="SWX35" s="357"/>
      <c r="SWY35" s="357"/>
      <c r="SWZ35" s="357"/>
      <c r="SXA35" s="357"/>
      <c r="SXB35" s="357"/>
      <c r="SXC35" s="357"/>
      <c r="SXD35" s="357"/>
      <c r="SXE35" s="357"/>
      <c r="SXF35" s="357"/>
      <c r="SXG35" s="357"/>
      <c r="SXH35" s="357"/>
      <c r="SXI35" s="357"/>
      <c r="SXJ35" s="357"/>
      <c r="SXK35" s="357"/>
      <c r="SXL35" s="357"/>
      <c r="SXM35" s="357"/>
      <c r="SXN35" s="357"/>
      <c r="SXO35" s="357"/>
      <c r="SXP35" s="357"/>
      <c r="SXQ35" s="357"/>
      <c r="SXR35" s="357"/>
      <c r="SXS35" s="357"/>
      <c r="SXT35" s="357"/>
      <c r="SXU35" s="357"/>
      <c r="SXV35" s="357"/>
      <c r="SXW35" s="357"/>
      <c r="SXX35" s="357"/>
      <c r="SXY35" s="357"/>
      <c r="SXZ35" s="357"/>
      <c r="SYA35" s="357"/>
      <c r="SYB35" s="357"/>
      <c r="SYC35" s="357"/>
      <c r="SYD35" s="357"/>
      <c r="SYE35" s="357"/>
      <c r="SYF35" s="357"/>
      <c r="SYG35" s="357"/>
      <c r="SYH35" s="357"/>
      <c r="SYI35" s="357"/>
      <c r="SYJ35" s="357"/>
      <c r="SYK35" s="357"/>
      <c r="SYL35" s="357"/>
      <c r="SYM35" s="357"/>
      <c r="SYN35" s="357"/>
      <c r="SYO35" s="357"/>
      <c r="SYP35" s="357"/>
      <c r="SYQ35" s="357"/>
      <c r="SYR35" s="357"/>
      <c r="SYS35" s="357"/>
      <c r="SYT35" s="357"/>
      <c r="SYU35" s="357"/>
      <c r="SYV35" s="357"/>
      <c r="SYW35" s="357"/>
      <c r="SYX35" s="357"/>
      <c r="SYY35" s="357"/>
      <c r="SYZ35" s="357"/>
      <c r="SZA35" s="357"/>
      <c r="SZB35" s="357"/>
      <c r="SZC35" s="357"/>
      <c r="SZD35" s="357"/>
      <c r="SZE35" s="357"/>
      <c r="SZF35" s="357"/>
      <c r="SZG35" s="357"/>
      <c r="SZH35" s="357"/>
      <c r="SZI35" s="357"/>
      <c r="SZJ35" s="357"/>
      <c r="SZK35" s="357"/>
      <c r="SZL35" s="357"/>
      <c r="SZM35" s="357"/>
      <c r="SZN35" s="357"/>
      <c r="SZO35" s="357"/>
      <c r="SZP35" s="357"/>
      <c r="SZQ35" s="357"/>
      <c r="SZR35" s="357"/>
      <c r="SZS35" s="357"/>
      <c r="SZT35" s="357"/>
      <c r="SZU35" s="357"/>
      <c r="SZV35" s="357"/>
      <c r="SZW35" s="357"/>
      <c r="SZX35" s="357"/>
      <c r="SZY35" s="357"/>
      <c r="SZZ35" s="357"/>
      <c r="TAA35" s="357"/>
      <c r="TAB35" s="357"/>
      <c r="TAC35" s="357"/>
      <c r="TAD35" s="357"/>
      <c r="TAE35" s="357"/>
      <c r="TAF35" s="357"/>
      <c r="TAG35" s="357"/>
      <c r="TAH35" s="357"/>
      <c r="TAI35" s="357"/>
      <c r="TAJ35" s="357"/>
      <c r="TAK35" s="357"/>
      <c r="TAL35" s="357"/>
      <c r="TAM35" s="357"/>
      <c r="TAN35" s="357"/>
      <c r="TAO35" s="357"/>
      <c r="TAP35" s="357"/>
      <c r="TAQ35" s="357"/>
      <c r="TAR35" s="357"/>
      <c r="TAS35" s="357"/>
      <c r="TAT35" s="357"/>
      <c r="TAU35" s="357"/>
      <c r="TAV35" s="357"/>
      <c r="TAW35" s="357"/>
      <c r="TAX35" s="357"/>
      <c r="TAY35" s="357"/>
      <c r="TAZ35" s="357"/>
      <c r="TBA35" s="357"/>
      <c r="TBB35" s="357"/>
      <c r="TBC35" s="357"/>
      <c r="TBD35" s="357"/>
      <c r="TBE35" s="357"/>
      <c r="TBF35" s="357"/>
      <c r="TBG35" s="357"/>
      <c r="TBH35" s="357"/>
      <c r="TBI35" s="357"/>
      <c r="TBJ35" s="357"/>
      <c r="TBK35" s="357"/>
      <c r="TBL35" s="357"/>
      <c r="TBM35" s="357"/>
      <c r="TBN35" s="357"/>
      <c r="TBO35" s="357"/>
      <c r="TBP35" s="357"/>
      <c r="TBQ35" s="357"/>
      <c r="TBR35" s="357"/>
      <c r="TBS35" s="357"/>
      <c r="TBT35" s="357"/>
      <c r="TBU35" s="357"/>
      <c r="TBV35" s="357"/>
      <c r="TBW35" s="357"/>
      <c r="TBX35" s="357"/>
      <c r="TBY35" s="357"/>
      <c r="TBZ35" s="357"/>
      <c r="TCA35" s="357"/>
      <c r="TCB35" s="357"/>
      <c r="TCC35" s="357"/>
      <c r="TCD35" s="357"/>
      <c r="TCE35" s="357"/>
      <c r="TCF35" s="357"/>
      <c r="TCG35" s="357"/>
      <c r="TCH35" s="357"/>
      <c r="TCI35" s="357"/>
      <c r="TCJ35" s="357"/>
      <c r="TCK35" s="357"/>
      <c r="TCL35" s="357"/>
      <c r="TCM35" s="357"/>
      <c r="TCN35" s="357"/>
      <c r="TCO35" s="357"/>
      <c r="TCP35" s="357"/>
      <c r="TCQ35" s="357"/>
      <c r="TCR35" s="357"/>
      <c r="TCS35" s="357"/>
      <c r="TCT35" s="357"/>
      <c r="TCU35" s="357"/>
      <c r="TCV35" s="357"/>
      <c r="TCW35" s="357"/>
      <c r="TCX35" s="357"/>
      <c r="TCY35" s="357"/>
      <c r="TCZ35" s="357"/>
      <c r="TDA35" s="357"/>
      <c r="TDB35" s="357"/>
      <c r="TDC35" s="357"/>
      <c r="TDD35" s="357"/>
      <c r="TDE35" s="357"/>
      <c r="TDF35" s="357"/>
      <c r="TDG35" s="357"/>
      <c r="TDH35" s="357"/>
      <c r="TDI35" s="357"/>
      <c r="TDJ35" s="357"/>
      <c r="TDK35" s="357"/>
      <c r="TDL35" s="357"/>
      <c r="TDM35" s="357"/>
      <c r="TDN35" s="357"/>
      <c r="TDO35" s="357"/>
      <c r="TDP35" s="357"/>
      <c r="TDQ35" s="357"/>
      <c r="TDR35" s="357"/>
      <c r="TDS35" s="357"/>
      <c r="TDT35" s="357"/>
      <c r="TDU35" s="357"/>
      <c r="TDV35" s="357"/>
      <c r="TDW35" s="357"/>
      <c r="TDX35" s="357"/>
      <c r="TDY35" s="357"/>
      <c r="TDZ35" s="357"/>
      <c r="TEA35" s="357"/>
      <c r="TEB35" s="357"/>
      <c r="TEC35" s="357"/>
      <c r="TED35" s="357"/>
      <c r="TEE35" s="357"/>
      <c r="TEF35" s="357"/>
      <c r="TEG35" s="357"/>
      <c r="TEH35" s="357"/>
      <c r="TEI35" s="357"/>
      <c r="TEJ35" s="357"/>
      <c r="TEK35" s="357"/>
      <c r="TEL35" s="357"/>
      <c r="TEM35" s="357"/>
      <c r="TEN35" s="357"/>
      <c r="TEO35" s="357"/>
      <c r="TEP35" s="357"/>
      <c r="TEQ35" s="357"/>
      <c r="TER35" s="357"/>
      <c r="TES35" s="357"/>
      <c r="TET35" s="357"/>
      <c r="TEU35" s="357"/>
      <c r="TEV35" s="357"/>
      <c r="TEW35" s="357"/>
      <c r="TEX35" s="357"/>
      <c r="TEY35" s="357"/>
      <c r="TEZ35" s="357"/>
      <c r="TFA35" s="357"/>
      <c r="TFB35" s="357"/>
      <c r="TFC35" s="357"/>
      <c r="TFD35" s="357"/>
      <c r="TFE35" s="357"/>
      <c r="TFF35" s="357"/>
      <c r="TFG35" s="357"/>
      <c r="TFH35" s="357"/>
      <c r="TFI35" s="357"/>
      <c r="TFJ35" s="357"/>
      <c r="TFK35" s="357"/>
      <c r="TFL35" s="357"/>
      <c r="TFM35" s="357"/>
      <c r="TFN35" s="357"/>
      <c r="TFO35" s="357"/>
      <c r="TFP35" s="357"/>
      <c r="TFQ35" s="357"/>
      <c r="TFR35" s="357"/>
      <c r="TFS35" s="357"/>
      <c r="TFT35" s="357"/>
      <c r="TFU35" s="357"/>
      <c r="TFV35" s="357"/>
      <c r="TFW35" s="357"/>
      <c r="TFX35" s="357"/>
      <c r="TFY35" s="357"/>
      <c r="TFZ35" s="357"/>
      <c r="TGA35" s="357"/>
      <c r="TGB35" s="357"/>
      <c r="TGC35" s="357"/>
      <c r="TGD35" s="357"/>
      <c r="TGE35" s="357"/>
      <c r="TGF35" s="357"/>
      <c r="TGG35" s="357"/>
      <c r="TGH35" s="357"/>
      <c r="TGI35" s="357"/>
      <c r="TGJ35" s="357"/>
      <c r="TGK35" s="357"/>
      <c r="TGL35" s="357"/>
      <c r="TGM35" s="357"/>
      <c r="TGN35" s="357"/>
      <c r="TGO35" s="357"/>
      <c r="TGP35" s="357"/>
      <c r="TGQ35" s="357"/>
      <c r="TGR35" s="357"/>
      <c r="TGS35" s="357"/>
      <c r="TGT35" s="357"/>
      <c r="TGU35" s="357"/>
      <c r="TGV35" s="357"/>
      <c r="TGW35" s="357"/>
      <c r="TGX35" s="357"/>
      <c r="TGY35" s="357"/>
      <c r="TGZ35" s="357"/>
      <c r="THA35" s="357"/>
      <c r="THB35" s="357"/>
      <c r="THC35" s="357"/>
      <c r="THD35" s="357"/>
      <c r="THE35" s="357"/>
      <c r="THF35" s="357"/>
      <c r="THG35" s="357"/>
      <c r="THH35" s="357"/>
      <c r="THI35" s="357"/>
      <c r="THJ35" s="357"/>
      <c r="THK35" s="357"/>
      <c r="THL35" s="357"/>
      <c r="THM35" s="357"/>
      <c r="THN35" s="357"/>
      <c r="THO35" s="357"/>
      <c r="THP35" s="357"/>
      <c r="THQ35" s="357"/>
      <c r="THR35" s="357"/>
      <c r="THS35" s="357"/>
      <c r="THT35" s="357"/>
      <c r="THU35" s="357"/>
      <c r="THV35" s="357"/>
      <c r="THW35" s="357"/>
      <c r="THX35" s="357"/>
      <c r="THY35" s="357"/>
      <c r="THZ35" s="357"/>
      <c r="TIA35" s="357"/>
      <c r="TIB35" s="357"/>
      <c r="TIC35" s="357"/>
      <c r="TID35" s="357"/>
      <c r="TIE35" s="357"/>
      <c r="TIF35" s="357"/>
      <c r="TIG35" s="357"/>
      <c r="TIH35" s="357"/>
      <c r="TII35" s="357"/>
      <c r="TIJ35" s="357"/>
      <c r="TIK35" s="357"/>
      <c r="TIL35" s="357"/>
      <c r="TIM35" s="357"/>
      <c r="TIN35" s="357"/>
      <c r="TIO35" s="357"/>
      <c r="TIP35" s="357"/>
      <c r="TIQ35" s="357"/>
      <c r="TIR35" s="357"/>
      <c r="TIS35" s="357"/>
      <c r="TIT35" s="357"/>
      <c r="TIU35" s="357"/>
      <c r="TIV35" s="357"/>
      <c r="TIW35" s="357"/>
      <c r="TIX35" s="357"/>
      <c r="TIY35" s="357"/>
      <c r="TIZ35" s="357"/>
      <c r="TJA35" s="357"/>
      <c r="TJB35" s="357"/>
      <c r="TJC35" s="357"/>
      <c r="TJD35" s="357"/>
      <c r="TJE35" s="357"/>
      <c r="TJF35" s="357"/>
      <c r="TJG35" s="357"/>
      <c r="TJH35" s="357"/>
      <c r="TJI35" s="357"/>
      <c r="TJJ35" s="357"/>
      <c r="TJK35" s="357"/>
      <c r="TJL35" s="357"/>
      <c r="TJM35" s="357"/>
      <c r="TJN35" s="357"/>
      <c r="TJO35" s="357"/>
      <c r="TJP35" s="357"/>
      <c r="TJQ35" s="357"/>
      <c r="TJR35" s="357"/>
      <c r="TJS35" s="357"/>
      <c r="TJT35" s="357"/>
      <c r="TJU35" s="357"/>
      <c r="TJV35" s="357"/>
      <c r="TJW35" s="357"/>
      <c r="TJX35" s="357"/>
      <c r="TJY35" s="357"/>
      <c r="TJZ35" s="357"/>
      <c r="TKA35" s="357"/>
      <c r="TKB35" s="357"/>
      <c r="TKC35" s="357"/>
      <c r="TKD35" s="357"/>
      <c r="TKE35" s="357"/>
      <c r="TKF35" s="357"/>
      <c r="TKG35" s="357"/>
      <c r="TKH35" s="357"/>
      <c r="TKI35" s="357"/>
      <c r="TKJ35" s="357"/>
      <c r="TKK35" s="357"/>
      <c r="TKL35" s="357"/>
      <c r="TKM35" s="357"/>
      <c r="TKN35" s="357"/>
      <c r="TKO35" s="357"/>
      <c r="TKP35" s="357"/>
      <c r="TKQ35" s="357"/>
      <c r="TKR35" s="357"/>
      <c r="TKS35" s="357"/>
      <c r="TKT35" s="357"/>
      <c r="TKU35" s="357"/>
      <c r="TKV35" s="357"/>
      <c r="TKW35" s="357"/>
      <c r="TKX35" s="357"/>
      <c r="TKY35" s="357"/>
      <c r="TKZ35" s="357"/>
      <c r="TLA35" s="357"/>
      <c r="TLB35" s="357"/>
      <c r="TLC35" s="357"/>
      <c r="TLD35" s="357"/>
      <c r="TLE35" s="357"/>
      <c r="TLF35" s="357"/>
      <c r="TLG35" s="357"/>
      <c r="TLH35" s="357"/>
      <c r="TLI35" s="357"/>
      <c r="TLJ35" s="357"/>
      <c r="TLK35" s="357"/>
      <c r="TLL35" s="357"/>
      <c r="TLM35" s="357"/>
      <c r="TLN35" s="357"/>
      <c r="TLO35" s="357"/>
      <c r="TLP35" s="357"/>
      <c r="TLQ35" s="357"/>
      <c r="TLR35" s="357"/>
      <c r="TLS35" s="357"/>
      <c r="TLT35" s="357"/>
      <c r="TLU35" s="357"/>
      <c r="TLV35" s="357"/>
      <c r="TLW35" s="357"/>
      <c r="TLX35" s="357"/>
      <c r="TLY35" s="357"/>
      <c r="TLZ35" s="357"/>
      <c r="TMA35" s="357"/>
      <c r="TMB35" s="357"/>
      <c r="TMC35" s="357"/>
      <c r="TMD35" s="357"/>
      <c r="TME35" s="357"/>
      <c r="TMF35" s="357"/>
      <c r="TMG35" s="357"/>
      <c r="TMH35" s="357"/>
      <c r="TMI35" s="357"/>
      <c r="TMJ35" s="357"/>
      <c r="TMK35" s="357"/>
      <c r="TML35" s="357"/>
      <c r="TMM35" s="357"/>
      <c r="TMN35" s="357"/>
      <c r="TMO35" s="357"/>
      <c r="TMP35" s="357"/>
      <c r="TMQ35" s="357"/>
      <c r="TMR35" s="357"/>
      <c r="TMS35" s="357"/>
      <c r="TMT35" s="357"/>
      <c r="TMU35" s="357"/>
      <c r="TMV35" s="357"/>
      <c r="TMW35" s="357"/>
      <c r="TMX35" s="357"/>
      <c r="TMY35" s="357"/>
      <c r="TMZ35" s="357"/>
      <c r="TNA35" s="357"/>
      <c r="TNB35" s="357"/>
      <c r="TNC35" s="357"/>
      <c r="TND35" s="357"/>
      <c r="TNE35" s="357"/>
      <c r="TNF35" s="357"/>
      <c r="TNG35" s="357"/>
      <c r="TNH35" s="357"/>
      <c r="TNI35" s="357"/>
      <c r="TNJ35" s="357"/>
      <c r="TNK35" s="357"/>
      <c r="TNL35" s="357"/>
      <c r="TNM35" s="357"/>
      <c r="TNN35" s="357"/>
      <c r="TNO35" s="357"/>
      <c r="TNP35" s="357"/>
      <c r="TNQ35" s="357"/>
      <c r="TNR35" s="357"/>
      <c r="TNS35" s="357"/>
      <c r="TNT35" s="357"/>
      <c r="TNU35" s="357"/>
      <c r="TNV35" s="357"/>
      <c r="TNW35" s="357"/>
      <c r="TNX35" s="357"/>
      <c r="TNY35" s="357"/>
      <c r="TNZ35" s="357"/>
      <c r="TOA35" s="357"/>
      <c r="TOB35" s="357"/>
      <c r="TOC35" s="357"/>
      <c r="TOD35" s="357"/>
      <c r="TOE35" s="357"/>
      <c r="TOF35" s="357"/>
      <c r="TOG35" s="357"/>
      <c r="TOH35" s="357"/>
      <c r="TOI35" s="357"/>
      <c r="TOJ35" s="357"/>
      <c r="TOK35" s="357"/>
      <c r="TOL35" s="357"/>
      <c r="TOM35" s="357"/>
      <c r="TON35" s="357"/>
      <c r="TOO35" s="357"/>
      <c r="TOP35" s="357"/>
      <c r="TOQ35" s="357"/>
      <c r="TOR35" s="357"/>
      <c r="TOS35" s="357"/>
      <c r="TOT35" s="357"/>
      <c r="TOU35" s="357"/>
      <c r="TOV35" s="357"/>
      <c r="TOW35" s="357"/>
      <c r="TOX35" s="357"/>
      <c r="TOY35" s="357"/>
      <c r="TOZ35" s="357"/>
      <c r="TPA35" s="357"/>
      <c r="TPB35" s="357"/>
      <c r="TPC35" s="357"/>
      <c r="TPD35" s="357"/>
      <c r="TPE35" s="357"/>
      <c r="TPF35" s="357"/>
      <c r="TPG35" s="357"/>
      <c r="TPH35" s="357"/>
      <c r="TPI35" s="357"/>
      <c r="TPJ35" s="357"/>
      <c r="TPK35" s="357"/>
      <c r="TPL35" s="357"/>
      <c r="TPM35" s="357"/>
      <c r="TPN35" s="357"/>
      <c r="TPO35" s="357"/>
      <c r="TPP35" s="357"/>
      <c r="TPQ35" s="357"/>
      <c r="TPR35" s="357"/>
      <c r="TPS35" s="357"/>
      <c r="TPT35" s="357"/>
      <c r="TPU35" s="357"/>
      <c r="TPV35" s="357"/>
      <c r="TPW35" s="357"/>
      <c r="TPX35" s="357"/>
      <c r="TPY35" s="357"/>
      <c r="TPZ35" s="357"/>
      <c r="TQA35" s="357"/>
      <c r="TQB35" s="357"/>
      <c r="TQC35" s="357"/>
      <c r="TQD35" s="357"/>
      <c r="TQE35" s="357"/>
      <c r="TQF35" s="357"/>
      <c r="TQG35" s="357"/>
      <c r="TQH35" s="357"/>
      <c r="TQI35" s="357"/>
      <c r="TQJ35" s="357"/>
      <c r="TQK35" s="357"/>
      <c r="TQL35" s="357"/>
      <c r="TQM35" s="357"/>
      <c r="TQN35" s="357"/>
      <c r="TQO35" s="357"/>
      <c r="TQP35" s="357"/>
      <c r="TQQ35" s="357"/>
      <c r="TQR35" s="357"/>
      <c r="TQS35" s="357"/>
      <c r="TQT35" s="357"/>
      <c r="TQU35" s="357"/>
      <c r="TQV35" s="357"/>
      <c r="TQW35" s="357"/>
      <c r="TQX35" s="357"/>
      <c r="TQY35" s="357"/>
      <c r="TQZ35" s="357"/>
      <c r="TRA35" s="357"/>
      <c r="TRB35" s="357"/>
      <c r="TRC35" s="357"/>
      <c r="TRD35" s="357"/>
      <c r="TRE35" s="357"/>
      <c r="TRF35" s="357"/>
      <c r="TRG35" s="357"/>
      <c r="TRH35" s="357"/>
      <c r="TRI35" s="357"/>
      <c r="TRJ35" s="357"/>
      <c r="TRK35" s="357"/>
      <c r="TRL35" s="357"/>
      <c r="TRM35" s="357"/>
      <c r="TRN35" s="357"/>
      <c r="TRO35" s="357"/>
      <c r="TRP35" s="357"/>
      <c r="TRQ35" s="357"/>
      <c r="TRR35" s="357"/>
      <c r="TRS35" s="357"/>
      <c r="TRT35" s="357"/>
      <c r="TRU35" s="357"/>
      <c r="TRV35" s="357"/>
      <c r="TRW35" s="357"/>
      <c r="TRX35" s="357"/>
      <c r="TRY35" s="357"/>
      <c r="TRZ35" s="357"/>
      <c r="TSA35" s="357"/>
      <c r="TSB35" s="357"/>
      <c r="TSC35" s="357"/>
      <c r="TSD35" s="357"/>
      <c r="TSE35" s="357"/>
      <c r="TSF35" s="357"/>
      <c r="TSG35" s="357"/>
      <c r="TSH35" s="357"/>
      <c r="TSI35" s="357"/>
      <c r="TSJ35" s="357"/>
      <c r="TSK35" s="357"/>
      <c r="TSL35" s="357"/>
      <c r="TSM35" s="357"/>
      <c r="TSN35" s="357"/>
      <c r="TSO35" s="357"/>
      <c r="TSP35" s="357"/>
      <c r="TSQ35" s="357"/>
      <c r="TSR35" s="357"/>
      <c r="TSS35" s="357"/>
      <c r="TST35" s="357"/>
      <c r="TSU35" s="357"/>
      <c r="TSV35" s="357"/>
      <c r="TSW35" s="357"/>
      <c r="TSX35" s="357"/>
      <c r="TSY35" s="357"/>
      <c r="TSZ35" s="357"/>
      <c r="TTA35" s="357"/>
      <c r="TTB35" s="357"/>
      <c r="TTC35" s="357"/>
      <c r="TTD35" s="357"/>
      <c r="TTE35" s="357"/>
      <c r="TTF35" s="357"/>
      <c r="TTG35" s="357"/>
      <c r="TTH35" s="357"/>
      <c r="TTI35" s="357"/>
      <c r="TTJ35" s="357"/>
      <c r="TTK35" s="357"/>
      <c r="TTL35" s="357"/>
      <c r="TTM35" s="357"/>
      <c r="TTN35" s="357"/>
      <c r="TTO35" s="357"/>
      <c r="TTP35" s="357"/>
      <c r="TTQ35" s="357"/>
      <c r="TTR35" s="357"/>
      <c r="TTS35" s="357"/>
      <c r="TTT35" s="357"/>
      <c r="TTU35" s="357"/>
      <c r="TTV35" s="357"/>
      <c r="TTW35" s="357"/>
      <c r="TTX35" s="357"/>
      <c r="TTY35" s="357"/>
      <c r="TTZ35" s="357"/>
      <c r="TUA35" s="357"/>
      <c r="TUB35" s="357"/>
      <c r="TUC35" s="357"/>
      <c r="TUD35" s="357"/>
      <c r="TUE35" s="357"/>
      <c r="TUF35" s="357"/>
      <c r="TUG35" s="357"/>
      <c r="TUH35" s="357"/>
      <c r="TUI35" s="357"/>
      <c r="TUJ35" s="357"/>
      <c r="TUK35" s="357"/>
      <c r="TUL35" s="357"/>
      <c r="TUM35" s="357"/>
      <c r="TUN35" s="357"/>
      <c r="TUO35" s="357"/>
      <c r="TUP35" s="357"/>
      <c r="TUQ35" s="357"/>
      <c r="TUR35" s="357"/>
      <c r="TUS35" s="357"/>
      <c r="TUT35" s="357"/>
      <c r="TUU35" s="357"/>
      <c r="TUV35" s="357"/>
      <c r="TUW35" s="357"/>
      <c r="TUX35" s="357"/>
      <c r="TUY35" s="357"/>
      <c r="TUZ35" s="357"/>
      <c r="TVA35" s="357"/>
      <c r="TVB35" s="357"/>
      <c r="TVC35" s="357"/>
      <c r="TVD35" s="357"/>
      <c r="TVE35" s="357"/>
      <c r="TVF35" s="357"/>
      <c r="TVG35" s="357"/>
      <c r="TVH35" s="357"/>
      <c r="TVI35" s="357"/>
      <c r="TVJ35" s="357"/>
      <c r="TVK35" s="357"/>
      <c r="TVL35" s="357"/>
      <c r="TVM35" s="357"/>
      <c r="TVN35" s="357"/>
      <c r="TVO35" s="357"/>
      <c r="TVP35" s="357"/>
      <c r="TVQ35" s="357"/>
      <c r="TVR35" s="357"/>
      <c r="TVS35" s="357"/>
      <c r="TVT35" s="357"/>
      <c r="TVU35" s="357"/>
      <c r="TVV35" s="357"/>
      <c r="TVW35" s="357"/>
      <c r="TVX35" s="357"/>
      <c r="TVY35" s="357"/>
      <c r="TVZ35" s="357"/>
      <c r="TWA35" s="357"/>
      <c r="TWB35" s="357"/>
      <c r="TWC35" s="357"/>
      <c r="TWD35" s="357"/>
      <c r="TWE35" s="357"/>
      <c r="TWF35" s="357"/>
      <c r="TWG35" s="357"/>
      <c r="TWH35" s="357"/>
      <c r="TWI35" s="357"/>
      <c r="TWJ35" s="357"/>
      <c r="TWK35" s="357"/>
      <c r="TWL35" s="357"/>
      <c r="TWM35" s="357"/>
      <c r="TWN35" s="357"/>
      <c r="TWO35" s="357"/>
      <c r="TWP35" s="357"/>
      <c r="TWQ35" s="357"/>
      <c r="TWR35" s="357"/>
      <c r="TWS35" s="357"/>
      <c r="TWT35" s="357"/>
      <c r="TWU35" s="357"/>
      <c r="TWV35" s="357"/>
      <c r="TWW35" s="357"/>
      <c r="TWX35" s="357"/>
      <c r="TWY35" s="357"/>
      <c r="TWZ35" s="357"/>
      <c r="TXA35" s="357"/>
      <c r="TXB35" s="357"/>
      <c r="TXC35" s="357"/>
      <c r="TXD35" s="357"/>
      <c r="TXE35" s="357"/>
      <c r="TXF35" s="357"/>
      <c r="TXG35" s="357"/>
      <c r="TXH35" s="357"/>
      <c r="TXI35" s="357"/>
      <c r="TXJ35" s="357"/>
      <c r="TXK35" s="357"/>
      <c r="TXL35" s="357"/>
      <c r="TXM35" s="357"/>
      <c r="TXN35" s="357"/>
      <c r="TXO35" s="357"/>
      <c r="TXP35" s="357"/>
      <c r="TXQ35" s="357"/>
      <c r="TXR35" s="357"/>
      <c r="TXS35" s="357"/>
      <c r="TXT35" s="357"/>
      <c r="TXU35" s="357"/>
      <c r="TXV35" s="357"/>
      <c r="TXW35" s="357"/>
      <c r="TXX35" s="357"/>
      <c r="TXY35" s="357"/>
      <c r="TXZ35" s="357"/>
      <c r="TYA35" s="357"/>
      <c r="TYB35" s="357"/>
      <c r="TYC35" s="357"/>
      <c r="TYD35" s="357"/>
      <c r="TYE35" s="357"/>
      <c r="TYF35" s="357"/>
      <c r="TYG35" s="357"/>
      <c r="TYH35" s="357"/>
      <c r="TYI35" s="357"/>
      <c r="TYJ35" s="357"/>
      <c r="TYK35" s="357"/>
      <c r="TYL35" s="357"/>
      <c r="TYM35" s="357"/>
      <c r="TYN35" s="357"/>
      <c r="TYO35" s="357"/>
      <c r="TYP35" s="357"/>
      <c r="TYQ35" s="357"/>
      <c r="TYR35" s="357"/>
      <c r="TYS35" s="357"/>
      <c r="TYT35" s="357"/>
      <c r="TYU35" s="357"/>
      <c r="TYV35" s="357"/>
      <c r="TYW35" s="357"/>
      <c r="TYX35" s="357"/>
      <c r="TYY35" s="357"/>
      <c r="TYZ35" s="357"/>
      <c r="TZA35" s="357"/>
      <c r="TZB35" s="357"/>
      <c r="TZC35" s="357"/>
      <c r="TZD35" s="357"/>
      <c r="TZE35" s="357"/>
      <c r="TZF35" s="357"/>
      <c r="TZG35" s="357"/>
      <c r="TZH35" s="357"/>
      <c r="TZI35" s="357"/>
      <c r="TZJ35" s="357"/>
      <c r="TZK35" s="357"/>
      <c r="TZL35" s="357"/>
      <c r="TZM35" s="357"/>
      <c r="TZN35" s="357"/>
      <c r="TZO35" s="357"/>
      <c r="TZP35" s="357"/>
      <c r="TZQ35" s="357"/>
      <c r="TZR35" s="357"/>
      <c r="TZS35" s="357"/>
      <c r="TZT35" s="357"/>
      <c r="TZU35" s="357"/>
      <c r="TZV35" s="357"/>
      <c r="TZW35" s="357"/>
      <c r="TZX35" s="357"/>
      <c r="TZY35" s="357"/>
      <c r="TZZ35" s="357"/>
      <c r="UAA35" s="357"/>
      <c r="UAB35" s="357"/>
      <c r="UAC35" s="357"/>
      <c r="UAD35" s="357"/>
      <c r="UAE35" s="357"/>
      <c r="UAF35" s="357"/>
      <c r="UAG35" s="357"/>
      <c r="UAH35" s="357"/>
      <c r="UAI35" s="357"/>
      <c r="UAJ35" s="357"/>
      <c r="UAK35" s="357"/>
      <c r="UAL35" s="357"/>
      <c r="UAM35" s="357"/>
      <c r="UAN35" s="357"/>
      <c r="UAO35" s="357"/>
      <c r="UAP35" s="357"/>
      <c r="UAQ35" s="357"/>
      <c r="UAR35" s="357"/>
      <c r="UAS35" s="357"/>
      <c r="UAT35" s="357"/>
      <c r="UAU35" s="357"/>
      <c r="UAV35" s="357"/>
      <c r="UAW35" s="357"/>
      <c r="UAX35" s="357"/>
      <c r="UAY35" s="357"/>
      <c r="UAZ35" s="357"/>
      <c r="UBA35" s="357"/>
      <c r="UBB35" s="357"/>
      <c r="UBC35" s="357"/>
      <c r="UBD35" s="357"/>
      <c r="UBE35" s="357"/>
      <c r="UBF35" s="357"/>
      <c r="UBG35" s="357"/>
      <c r="UBH35" s="357"/>
      <c r="UBI35" s="357"/>
      <c r="UBJ35" s="357"/>
      <c r="UBK35" s="357"/>
      <c r="UBL35" s="357"/>
      <c r="UBM35" s="357"/>
      <c r="UBN35" s="357"/>
      <c r="UBO35" s="357"/>
      <c r="UBP35" s="357"/>
      <c r="UBQ35" s="357"/>
      <c r="UBR35" s="357"/>
      <c r="UBS35" s="357"/>
      <c r="UBT35" s="357"/>
      <c r="UBU35" s="357"/>
      <c r="UBV35" s="357"/>
      <c r="UBW35" s="357"/>
      <c r="UBX35" s="357"/>
      <c r="UBY35" s="357"/>
      <c r="UBZ35" s="357"/>
      <c r="UCA35" s="357"/>
      <c r="UCB35" s="357"/>
      <c r="UCC35" s="357"/>
      <c r="UCD35" s="357"/>
      <c r="UCE35" s="357"/>
      <c r="UCF35" s="357"/>
      <c r="UCG35" s="357"/>
      <c r="UCH35" s="357"/>
      <c r="UCI35" s="357"/>
      <c r="UCJ35" s="357"/>
      <c r="UCK35" s="357"/>
      <c r="UCL35" s="357"/>
      <c r="UCM35" s="357"/>
      <c r="UCN35" s="357"/>
      <c r="UCO35" s="357"/>
      <c r="UCP35" s="357"/>
      <c r="UCQ35" s="357"/>
      <c r="UCR35" s="357"/>
      <c r="UCS35" s="357"/>
      <c r="UCT35" s="357"/>
      <c r="UCU35" s="357"/>
      <c r="UCV35" s="357"/>
      <c r="UCW35" s="357"/>
      <c r="UCX35" s="357"/>
      <c r="UCY35" s="357"/>
      <c r="UCZ35" s="357"/>
      <c r="UDA35" s="357"/>
      <c r="UDB35" s="357"/>
      <c r="UDC35" s="357"/>
      <c r="UDD35" s="357"/>
      <c r="UDE35" s="357"/>
      <c r="UDF35" s="357"/>
      <c r="UDG35" s="357"/>
      <c r="UDH35" s="357"/>
      <c r="UDI35" s="357"/>
      <c r="UDJ35" s="357"/>
      <c r="UDK35" s="357"/>
      <c r="UDL35" s="357"/>
      <c r="UDM35" s="357"/>
      <c r="UDN35" s="357"/>
      <c r="UDO35" s="357"/>
      <c r="UDP35" s="357"/>
      <c r="UDQ35" s="357"/>
      <c r="UDR35" s="357"/>
      <c r="UDS35" s="357"/>
      <c r="UDT35" s="357"/>
      <c r="UDU35" s="357"/>
      <c r="UDV35" s="357"/>
      <c r="UDW35" s="357"/>
      <c r="UDX35" s="357"/>
      <c r="UDY35" s="357"/>
      <c r="UDZ35" s="357"/>
      <c r="UEA35" s="357"/>
      <c r="UEB35" s="357"/>
      <c r="UEC35" s="357"/>
      <c r="UED35" s="357"/>
      <c r="UEE35" s="357"/>
      <c r="UEF35" s="357"/>
      <c r="UEG35" s="357"/>
      <c r="UEH35" s="357"/>
      <c r="UEI35" s="357"/>
      <c r="UEJ35" s="357"/>
      <c r="UEK35" s="357"/>
      <c r="UEL35" s="357"/>
      <c r="UEM35" s="357"/>
      <c r="UEN35" s="357"/>
      <c r="UEO35" s="357"/>
      <c r="UEP35" s="357"/>
      <c r="UEQ35" s="357"/>
      <c r="UER35" s="357"/>
      <c r="UES35" s="357"/>
      <c r="UET35" s="357"/>
      <c r="UEU35" s="357"/>
      <c r="UEV35" s="357"/>
      <c r="UEW35" s="357"/>
      <c r="UEX35" s="357"/>
      <c r="UEY35" s="357"/>
      <c r="UEZ35" s="357"/>
      <c r="UFA35" s="357"/>
      <c r="UFB35" s="357"/>
      <c r="UFC35" s="357"/>
      <c r="UFD35" s="357"/>
      <c r="UFE35" s="357"/>
      <c r="UFF35" s="357"/>
      <c r="UFG35" s="357"/>
      <c r="UFH35" s="357"/>
      <c r="UFI35" s="357"/>
      <c r="UFJ35" s="357"/>
      <c r="UFK35" s="357"/>
      <c r="UFL35" s="357"/>
      <c r="UFM35" s="357"/>
      <c r="UFN35" s="357"/>
      <c r="UFO35" s="357"/>
      <c r="UFP35" s="357"/>
      <c r="UFQ35" s="357"/>
      <c r="UFR35" s="357"/>
      <c r="UFS35" s="357"/>
      <c r="UFT35" s="357"/>
      <c r="UFU35" s="357"/>
      <c r="UFV35" s="357"/>
      <c r="UFW35" s="357"/>
      <c r="UFX35" s="357"/>
      <c r="UFY35" s="357"/>
      <c r="UFZ35" s="357"/>
      <c r="UGA35" s="357"/>
      <c r="UGB35" s="357"/>
      <c r="UGC35" s="357"/>
      <c r="UGD35" s="357"/>
      <c r="UGE35" s="357"/>
      <c r="UGF35" s="357"/>
      <c r="UGG35" s="357"/>
      <c r="UGH35" s="357"/>
      <c r="UGI35" s="357"/>
      <c r="UGJ35" s="357"/>
      <c r="UGK35" s="357"/>
      <c r="UGL35" s="357"/>
      <c r="UGM35" s="357"/>
      <c r="UGN35" s="357"/>
      <c r="UGO35" s="357"/>
      <c r="UGP35" s="357"/>
      <c r="UGQ35" s="357"/>
      <c r="UGR35" s="357"/>
      <c r="UGS35" s="357"/>
      <c r="UGT35" s="357"/>
      <c r="UGU35" s="357"/>
      <c r="UGV35" s="357"/>
      <c r="UGW35" s="357"/>
      <c r="UGX35" s="357"/>
      <c r="UGY35" s="357"/>
      <c r="UGZ35" s="357"/>
      <c r="UHA35" s="357"/>
      <c r="UHB35" s="357"/>
      <c r="UHC35" s="357"/>
      <c r="UHD35" s="357"/>
      <c r="UHE35" s="357"/>
      <c r="UHF35" s="357"/>
      <c r="UHG35" s="357"/>
      <c r="UHH35" s="357"/>
      <c r="UHI35" s="357"/>
      <c r="UHJ35" s="357"/>
      <c r="UHK35" s="357"/>
      <c r="UHL35" s="357"/>
      <c r="UHM35" s="357"/>
      <c r="UHN35" s="357"/>
      <c r="UHO35" s="357"/>
      <c r="UHP35" s="357"/>
      <c r="UHQ35" s="357"/>
      <c r="UHR35" s="357"/>
      <c r="UHS35" s="357"/>
      <c r="UHT35" s="357"/>
      <c r="UHU35" s="357"/>
      <c r="UHV35" s="357"/>
      <c r="UHW35" s="357"/>
      <c r="UHX35" s="357"/>
      <c r="UHY35" s="357"/>
      <c r="UHZ35" s="357"/>
      <c r="UIA35" s="357"/>
      <c r="UIB35" s="357"/>
      <c r="UIC35" s="357"/>
      <c r="UID35" s="357"/>
      <c r="UIE35" s="357"/>
      <c r="UIF35" s="357"/>
      <c r="UIG35" s="357"/>
      <c r="UIH35" s="357"/>
      <c r="UII35" s="357"/>
      <c r="UIJ35" s="357"/>
      <c r="UIK35" s="357"/>
      <c r="UIL35" s="357"/>
      <c r="UIM35" s="357"/>
      <c r="UIN35" s="357"/>
      <c r="UIO35" s="357"/>
      <c r="UIP35" s="357"/>
      <c r="UIQ35" s="357"/>
      <c r="UIR35" s="357"/>
      <c r="UIS35" s="357"/>
      <c r="UIT35" s="357"/>
      <c r="UIU35" s="357"/>
      <c r="UIV35" s="357"/>
      <c r="UIW35" s="357"/>
      <c r="UIX35" s="357"/>
      <c r="UIY35" s="357"/>
      <c r="UIZ35" s="357"/>
      <c r="UJA35" s="357"/>
      <c r="UJB35" s="357"/>
      <c r="UJC35" s="357"/>
      <c r="UJD35" s="357"/>
      <c r="UJE35" s="357"/>
      <c r="UJF35" s="357"/>
      <c r="UJG35" s="357"/>
      <c r="UJH35" s="357"/>
      <c r="UJI35" s="357"/>
      <c r="UJJ35" s="357"/>
      <c r="UJK35" s="357"/>
      <c r="UJL35" s="357"/>
      <c r="UJM35" s="357"/>
      <c r="UJN35" s="357"/>
      <c r="UJO35" s="357"/>
      <c r="UJP35" s="357"/>
      <c r="UJQ35" s="357"/>
      <c r="UJR35" s="357"/>
      <c r="UJS35" s="357"/>
      <c r="UJT35" s="357"/>
      <c r="UJU35" s="357"/>
      <c r="UJV35" s="357"/>
      <c r="UJW35" s="357"/>
      <c r="UJX35" s="357"/>
      <c r="UJY35" s="357"/>
      <c r="UJZ35" s="357"/>
      <c r="UKA35" s="357"/>
      <c r="UKB35" s="357"/>
      <c r="UKC35" s="357"/>
      <c r="UKD35" s="357"/>
      <c r="UKE35" s="357"/>
      <c r="UKF35" s="357"/>
      <c r="UKG35" s="357"/>
      <c r="UKH35" s="357"/>
      <c r="UKI35" s="357"/>
      <c r="UKJ35" s="357"/>
      <c r="UKK35" s="357"/>
      <c r="UKL35" s="357"/>
      <c r="UKM35" s="357"/>
      <c r="UKN35" s="357"/>
      <c r="UKO35" s="357"/>
      <c r="UKP35" s="357"/>
      <c r="UKQ35" s="357"/>
      <c r="UKR35" s="357"/>
      <c r="UKS35" s="357"/>
      <c r="UKT35" s="357"/>
      <c r="UKU35" s="357"/>
      <c r="UKV35" s="357"/>
      <c r="UKW35" s="357"/>
      <c r="UKX35" s="357"/>
      <c r="UKY35" s="357"/>
      <c r="UKZ35" s="357"/>
      <c r="ULA35" s="357"/>
      <c r="ULB35" s="357"/>
      <c r="ULC35" s="357"/>
      <c r="ULD35" s="357"/>
      <c r="ULE35" s="357"/>
      <c r="ULF35" s="357"/>
      <c r="ULG35" s="357"/>
      <c r="ULH35" s="357"/>
      <c r="ULI35" s="357"/>
      <c r="ULJ35" s="357"/>
      <c r="ULK35" s="357"/>
      <c r="ULL35" s="357"/>
      <c r="ULM35" s="357"/>
      <c r="ULN35" s="357"/>
      <c r="ULO35" s="357"/>
      <c r="ULP35" s="357"/>
      <c r="ULQ35" s="357"/>
      <c r="ULR35" s="357"/>
      <c r="ULS35" s="357"/>
      <c r="ULT35" s="357"/>
      <c r="ULU35" s="357"/>
      <c r="ULV35" s="357"/>
      <c r="ULW35" s="357"/>
      <c r="ULX35" s="357"/>
      <c r="ULY35" s="357"/>
      <c r="ULZ35" s="357"/>
      <c r="UMA35" s="357"/>
      <c r="UMB35" s="357"/>
      <c r="UMC35" s="357"/>
      <c r="UMD35" s="357"/>
      <c r="UME35" s="357"/>
      <c r="UMF35" s="357"/>
      <c r="UMG35" s="357"/>
      <c r="UMH35" s="357"/>
      <c r="UMI35" s="357"/>
      <c r="UMJ35" s="357"/>
      <c r="UMK35" s="357"/>
      <c r="UML35" s="357"/>
      <c r="UMM35" s="357"/>
      <c r="UMN35" s="357"/>
      <c r="UMO35" s="357"/>
      <c r="UMP35" s="357"/>
      <c r="UMQ35" s="357"/>
      <c r="UMR35" s="357"/>
      <c r="UMS35" s="357"/>
      <c r="UMT35" s="357"/>
      <c r="UMU35" s="357"/>
      <c r="UMV35" s="357"/>
      <c r="UMW35" s="357"/>
      <c r="UMX35" s="357"/>
      <c r="UMY35" s="357"/>
      <c r="UMZ35" s="357"/>
      <c r="UNA35" s="357"/>
      <c r="UNB35" s="357"/>
      <c r="UNC35" s="357"/>
      <c r="UND35" s="357"/>
      <c r="UNE35" s="357"/>
      <c r="UNF35" s="357"/>
      <c r="UNG35" s="357"/>
      <c r="UNH35" s="357"/>
      <c r="UNI35" s="357"/>
      <c r="UNJ35" s="357"/>
      <c r="UNK35" s="357"/>
      <c r="UNL35" s="357"/>
      <c r="UNM35" s="357"/>
      <c r="UNN35" s="357"/>
      <c r="UNO35" s="357"/>
      <c r="UNP35" s="357"/>
      <c r="UNQ35" s="357"/>
      <c r="UNR35" s="357"/>
      <c r="UNS35" s="357"/>
      <c r="UNT35" s="357"/>
      <c r="UNU35" s="357"/>
      <c r="UNV35" s="357"/>
      <c r="UNW35" s="357"/>
      <c r="UNX35" s="357"/>
      <c r="UNY35" s="357"/>
      <c r="UNZ35" s="357"/>
      <c r="UOA35" s="357"/>
      <c r="UOB35" s="357"/>
      <c r="UOC35" s="357"/>
      <c r="UOD35" s="357"/>
      <c r="UOE35" s="357"/>
      <c r="UOF35" s="357"/>
      <c r="UOG35" s="357"/>
      <c r="UOH35" s="357"/>
      <c r="UOI35" s="357"/>
      <c r="UOJ35" s="357"/>
      <c r="UOK35" s="357"/>
      <c r="UOL35" s="357"/>
      <c r="UOM35" s="357"/>
      <c r="UON35" s="357"/>
      <c r="UOO35" s="357"/>
      <c r="UOP35" s="357"/>
      <c r="UOQ35" s="357"/>
      <c r="UOR35" s="357"/>
      <c r="UOS35" s="357"/>
      <c r="UOT35" s="357"/>
      <c r="UOU35" s="357"/>
      <c r="UOV35" s="357"/>
      <c r="UOW35" s="357"/>
      <c r="UOX35" s="357"/>
      <c r="UOY35" s="357"/>
      <c r="UOZ35" s="357"/>
      <c r="UPA35" s="357"/>
      <c r="UPB35" s="357"/>
      <c r="UPC35" s="357"/>
      <c r="UPD35" s="357"/>
      <c r="UPE35" s="357"/>
      <c r="UPF35" s="357"/>
      <c r="UPG35" s="357"/>
      <c r="UPH35" s="357"/>
      <c r="UPI35" s="357"/>
      <c r="UPJ35" s="357"/>
      <c r="UPK35" s="357"/>
      <c r="UPL35" s="357"/>
      <c r="UPM35" s="357"/>
      <c r="UPN35" s="357"/>
      <c r="UPO35" s="357"/>
      <c r="UPP35" s="357"/>
      <c r="UPQ35" s="357"/>
      <c r="UPR35" s="357"/>
      <c r="UPS35" s="357"/>
      <c r="UPT35" s="357"/>
      <c r="UPU35" s="357"/>
      <c r="UPV35" s="357"/>
      <c r="UPW35" s="357"/>
      <c r="UPX35" s="357"/>
      <c r="UPY35" s="357"/>
      <c r="UPZ35" s="357"/>
      <c r="UQA35" s="357"/>
      <c r="UQB35" s="357"/>
      <c r="UQC35" s="357"/>
      <c r="UQD35" s="357"/>
      <c r="UQE35" s="357"/>
      <c r="UQF35" s="357"/>
      <c r="UQG35" s="357"/>
      <c r="UQH35" s="357"/>
      <c r="UQI35" s="357"/>
      <c r="UQJ35" s="357"/>
      <c r="UQK35" s="357"/>
      <c r="UQL35" s="357"/>
      <c r="UQM35" s="357"/>
      <c r="UQN35" s="357"/>
      <c r="UQO35" s="357"/>
      <c r="UQP35" s="357"/>
      <c r="UQQ35" s="357"/>
      <c r="UQR35" s="357"/>
      <c r="UQS35" s="357"/>
      <c r="UQT35" s="357"/>
      <c r="UQU35" s="357"/>
      <c r="UQV35" s="357"/>
      <c r="UQW35" s="357"/>
      <c r="UQX35" s="357"/>
      <c r="UQY35" s="357"/>
      <c r="UQZ35" s="357"/>
      <c r="URA35" s="357"/>
      <c r="URB35" s="357"/>
      <c r="URC35" s="357"/>
      <c r="URD35" s="357"/>
      <c r="URE35" s="357"/>
      <c r="URF35" s="357"/>
      <c r="URG35" s="357"/>
      <c r="URH35" s="357"/>
      <c r="URI35" s="357"/>
      <c r="URJ35" s="357"/>
      <c r="URK35" s="357"/>
      <c r="URL35" s="357"/>
      <c r="URM35" s="357"/>
      <c r="URN35" s="357"/>
      <c r="URO35" s="357"/>
      <c r="URP35" s="357"/>
      <c r="URQ35" s="357"/>
      <c r="URR35" s="357"/>
      <c r="URS35" s="357"/>
      <c r="URT35" s="357"/>
      <c r="URU35" s="357"/>
      <c r="URV35" s="357"/>
      <c r="URW35" s="357"/>
      <c r="URX35" s="357"/>
      <c r="URY35" s="357"/>
      <c r="URZ35" s="357"/>
      <c r="USA35" s="357"/>
      <c r="USB35" s="357"/>
      <c r="USC35" s="357"/>
      <c r="USD35" s="357"/>
      <c r="USE35" s="357"/>
      <c r="USF35" s="357"/>
      <c r="USG35" s="357"/>
      <c r="USH35" s="357"/>
      <c r="USI35" s="357"/>
      <c r="USJ35" s="357"/>
      <c r="USK35" s="357"/>
      <c r="USL35" s="357"/>
      <c r="USM35" s="357"/>
      <c r="USN35" s="357"/>
      <c r="USO35" s="357"/>
      <c r="USP35" s="357"/>
      <c r="USQ35" s="357"/>
      <c r="USR35" s="357"/>
      <c r="USS35" s="357"/>
      <c r="UST35" s="357"/>
      <c r="USU35" s="357"/>
      <c r="USV35" s="357"/>
      <c r="USW35" s="357"/>
      <c r="USX35" s="357"/>
      <c r="USY35" s="357"/>
      <c r="USZ35" s="357"/>
      <c r="UTA35" s="357"/>
      <c r="UTB35" s="357"/>
      <c r="UTC35" s="357"/>
      <c r="UTD35" s="357"/>
      <c r="UTE35" s="357"/>
      <c r="UTF35" s="357"/>
      <c r="UTG35" s="357"/>
      <c r="UTH35" s="357"/>
      <c r="UTI35" s="357"/>
      <c r="UTJ35" s="357"/>
      <c r="UTK35" s="357"/>
      <c r="UTL35" s="357"/>
      <c r="UTM35" s="357"/>
      <c r="UTN35" s="357"/>
      <c r="UTO35" s="357"/>
      <c r="UTP35" s="357"/>
      <c r="UTQ35" s="357"/>
      <c r="UTR35" s="357"/>
      <c r="UTS35" s="357"/>
      <c r="UTT35" s="357"/>
      <c r="UTU35" s="357"/>
      <c r="UTV35" s="357"/>
      <c r="UTW35" s="357"/>
      <c r="UTX35" s="357"/>
      <c r="UTY35" s="357"/>
      <c r="UTZ35" s="357"/>
      <c r="UUA35" s="357"/>
      <c r="UUB35" s="357"/>
      <c r="UUC35" s="357"/>
      <c r="UUD35" s="357"/>
      <c r="UUE35" s="357"/>
      <c r="UUF35" s="357"/>
      <c r="UUG35" s="357"/>
      <c r="UUH35" s="357"/>
      <c r="UUI35" s="357"/>
      <c r="UUJ35" s="357"/>
      <c r="UUK35" s="357"/>
      <c r="UUL35" s="357"/>
      <c r="UUM35" s="357"/>
      <c r="UUN35" s="357"/>
      <c r="UUO35" s="357"/>
      <c r="UUP35" s="357"/>
      <c r="UUQ35" s="357"/>
      <c r="UUR35" s="357"/>
      <c r="UUS35" s="357"/>
      <c r="UUT35" s="357"/>
      <c r="UUU35" s="357"/>
      <c r="UUV35" s="357"/>
      <c r="UUW35" s="357"/>
      <c r="UUX35" s="357"/>
      <c r="UUY35" s="357"/>
      <c r="UUZ35" s="357"/>
      <c r="UVA35" s="357"/>
      <c r="UVB35" s="357"/>
      <c r="UVC35" s="357"/>
      <c r="UVD35" s="357"/>
      <c r="UVE35" s="357"/>
      <c r="UVF35" s="357"/>
      <c r="UVG35" s="357"/>
      <c r="UVH35" s="357"/>
      <c r="UVI35" s="357"/>
      <c r="UVJ35" s="357"/>
      <c r="UVK35" s="357"/>
      <c r="UVL35" s="357"/>
      <c r="UVM35" s="357"/>
      <c r="UVN35" s="357"/>
      <c r="UVO35" s="357"/>
      <c r="UVP35" s="357"/>
      <c r="UVQ35" s="357"/>
      <c r="UVR35" s="357"/>
      <c r="UVS35" s="357"/>
      <c r="UVT35" s="357"/>
      <c r="UVU35" s="357"/>
      <c r="UVV35" s="357"/>
      <c r="UVW35" s="357"/>
      <c r="UVX35" s="357"/>
      <c r="UVY35" s="357"/>
      <c r="UVZ35" s="357"/>
      <c r="UWA35" s="357"/>
      <c r="UWB35" s="357"/>
      <c r="UWC35" s="357"/>
      <c r="UWD35" s="357"/>
      <c r="UWE35" s="357"/>
      <c r="UWF35" s="357"/>
      <c r="UWG35" s="357"/>
      <c r="UWH35" s="357"/>
      <c r="UWI35" s="357"/>
      <c r="UWJ35" s="357"/>
      <c r="UWK35" s="357"/>
      <c r="UWL35" s="357"/>
      <c r="UWM35" s="357"/>
      <c r="UWN35" s="357"/>
      <c r="UWO35" s="357"/>
      <c r="UWP35" s="357"/>
      <c r="UWQ35" s="357"/>
      <c r="UWR35" s="357"/>
      <c r="UWS35" s="357"/>
      <c r="UWT35" s="357"/>
      <c r="UWU35" s="357"/>
      <c r="UWV35" s="357"/>
      <c r="UWW35" s="357"/>
      <c r="UWX35" s="357"/>
      <c r="UWY35" s="357"/>
      <c r="UWZ35" s="357"/>
      <c r="UXA35" s="357"/>
      <c r="UXB35" s="357"/>
      <c r="UXC35" s="357"/>
      <c r="UXD35" s="357"/>
      <c r="UXE35" s="357"/>
      <c r="UXF35" s="357"/>
      <c r="UXG35" s="357"/>
      <c r="UXH35" s="357"/>
      <c r="UXI35" s="357"/>
      <c r="UXJ35" s="357"/>
      <c r="UXK35" s="357"/>
      <c r="UXL35" s="357"/>
      <c r="UXM35" s="357"/>
      <c r="UXN35" s="357"/>
      <c r="UXO35" s="357"/>
      <c r="UXP35" s="357"/>
      <c r="UXQ35" s="357"/>
      <c r="UXR35" s="357"/>
      <c r="UXS35" s="357"/>
      <c r="UXT35" s="357"/>
      <c r="UXU35" s="357"/>
      <c r="UXV35" s="357"/>
      <c r="UXW35" s="357"/>
      <c r="UXX35" s="357"/>
      <c r="UXY35" s="357"/>
      <c r="UXZ35" s="357"/>
      <c r="UYA35" s="357"/>
      <c r="UYB35" s="357"/>
      <c r="UYC35" s="357"/>
      <c r="UYD35" s="357"/>
      <c r="UYE35" s="357"/>
      <c r="UYF35" s="357"/>
      <c r="UYG35" s="357"/>
      <c r="UYH35" s="357"/>
      <c r="UYI35" s="357"/>
      <c r="UYJ35" s="357"/>
      <c r="UYK35" s="357"/>
      <c r="UYL35" s="357"/>
      <c r="UYM35" s="357"/>
      <c r="UYN35" s="357"/>
      <c r="UYO35" s="357"/>
      <c r="UYP35" s="357"/>
      <c r="UYQ35" s="357"/>
      <c r="UYR35" s="357"/>
      <c r="UYS35" s="357"/>
      <c r="UYT35" s="357"/>
      <c r="UYU35" s="357"/>
      <c r="UYV35" s="357"/>
      <c r="UYW35" s="357"/>
      <c r="UYX35" s="357"/>
      <c r="UYY35" s="357"/>
      <c r="UYZ35" s="357"/>
      <c r="UZA35" s="357"/>
      <c r="UZB35" s="357"/>
      <c r="UZC35" s="357"/>
      <c r="UZD35" s="357"/>
      <c r="UZE35" s="357"/>
      <c r="UZF35" s="357"/>
      <c r="UZG35" s="357"/>
      <c r="UZH35" s="357"/>
      <c r="UZI35" s="357"/>
      <c r="UZJ35" s="357"/>
      <c r="UZK35" s="357"/>
      <c r="UZL35" s="357"/>
      <c r="UZM35" s="357"/>
      <c r="UZN35" s="357"/>
      <c r="UZO35" s="357"/>
      <c r="UZP35" s="357"/>
      <c r="UZQ35" s="357"/>
      <c r="UZR35" s="357"/>
      <c r="UZS35" s="357"/>
      <c r="UZT35" s="357"/>
      <c r="UZU35" s="357"/>
      <c r="UZV35" s="357"/>
      <c r="UZW35" s="357"/>
      <c r="UZX35" s="357"/>
      <c r="UZY35" s="357"/>
      <c r="UZZ35" s="357"/>
      <c r="VAA35" s="357"/>
      <c r="VAB35" s="357"/>
      <c r="VAC35" s="357"/>
      <c r="VAD35" s="357"/>
      <c r="VAE35" s="357"/>
      <c r="VAF35" s="357"/>
      <c r="VAG35" s="357"/>
      <c r="VAH35" s="357"/>
      <c r="VAI35" s="357"/>
      <c r="VAJ35" s="357"/>
      <c r="VAK35" s="357"/>
      <c r="VAL35" s="357"/>
      <c r="VAM35" s="357"/>
      <c r="VAN35" s="357"/>
      <c r="VAO35" s="357"/>
      <c r="VAP35" s="357"/>
      <c r="VAQ35" s="357"/>
      <c r="VAR35" s="357"/>
      <c r="VAS35" s="357"/>
      <c r="VAT35" s="357"/>
      <c r="VAU35" s="357"/>
      <c r="VAV35" s="357"/>
      <c r="VAW35" s="357"/>
      <c r="VAX35" s="357"/>
      <c r="VAY35" s="357"/>
      <c r="VAZ35" s="357"/>
      <c r="VBA35" s="357"/>
      <c r="VBB35" s="357"/>
      <c r="VBC35" s="357"/>
      <c r="VBD35" s="357"/>
      <c r="VBE35" s="357"/>
      <c r="VBF35" s="357"/>
      <c r="VBG35" s="357"/>
      <c r="VBH35" s="357"/>
      <c r="VBI35" s="357"/>
      <c r="VBJ35" s="357"/>
      <c r="VBK35" s="357"/>
      <c r="VBL35" s="357"/>
      <c r="VBM35" s="357"/>
      <c r="VBN35" s="357"/>
      <c r="VBO35" s="357"/>
      <c r="VBP35" s="357"/>
      <c r="VBQ35" s="357"/>
      <c r="VBR35" s="357"/>
      <c r="VBS35" s="357"/>
      <c r="VBT35" s="357"/>
      <c r="VBU35" s="357"/>
      <c r="VBV35" s="357"/>
      <c r="VBW35" s="357"/>
      <c r="VBX35" s="357"/>
      <c r="VBY35" s="357"/>
      <c r="VBZ35" s="357"/>
      <c r="VCA35" s="357"/>
      <c r="VCB35" s="357"/>
      <c r="VCC35" s="357"/>
      <c r="VCD35" s="357"/>
      <c r="VCE35" s="357"/>
      <c r="VCF35" s="357"/>
      <c r="VCG35" s="357"/>
      <c r="VCH35" s="357"/>
      <c r="VCI35" s="357"/>
      <c r="VCJ35" s="357"/>
      <c r="VCK35" s="357"/>
      <c r="VCL35" s="357"/>
      <c r="VCM35" s="357"/>
      <c r="VCN35" s="357"/>
      <c r="VCO35" s="357"/>
      <c r="VCP35" s="357"/>
      <c r="VCQ35" s="357"/>
      <c r="VCR35" s="357"/>
      <c r="VCS35" s="357"/>
      <c r="VCT35" s="357"/>
      <c r="VCU35" s="357"/>
      <c r="VCV35" s="357"/>
      <c r="VCW35" s="357"/>
      <c r="VCX35" s="357"/>
      <c r="VCY35" s="357"/>
      <c r="VCZ35" s="357"/>
      <c r="VDA35" s="357"/>
      <c r="VDB35" s="357"/>
      <c r="VDC35" s="357"/>
      <c r="VDD35" s="357"/>
      <c r="VDE35" s="357"/>
      <c r="VDF35" s="357"/>
      <c r="VDG35" s="357"/>
      <c r="VDH35" s="357"/>
      <c r="VDI35" s="357"/>
      <c r="VDJ35" s="357"/>
      <c r="VDK35" s="357"/>
      <c r="VDL35" s="357"/>
      <c r="VDM35" s="357"/>
      <c r="VDN35" s="357"/>
      <c r="VDO35" s="357"/>
      <c r="VDP35" s="357"/>
      <c r="VDQ35" s="357"/>
      <c r="VDR35" s="357"/>
      <c r="VDS35" s="357"/>
      <c r="VDT35" s="357"/>
      <c r="VDU35" s="357"/>
      <c r="VDV35" s="357"/>
      <c r="VDW35" s="357"/>
      <c r="VDX35" s="357"/>
      <c r="VDY35" s="357"/>
      <c r="VDZ35" s="357"/>
      <c r="VEA35" s="357"/>
      <c r="VEB35" s="357"/>
      <c r="VEC35" s="357"/>
      <c r="VED35" s="357"/>
      <c r="VEE35" s="357"/>
      <c r="VEF35" s="357"/>
      <c r="VEG35" s="357"/>
      <c r="VEH35" s="357"/>
      <c r="VEI35" s="357"/>
      <c r="VEJ35" s="357"/>
      <c r="VEK35" s="357"/>
      <c r="VEL35" s="357"/>
      <c r="VEM35" s="357"/>
      <c r="VEN35" s="357"/>
      <c r="VEO35" s="357"/>
      <c r="VEP35" s="357"/>
      <c r="VEQ35" s="357"/>
      <c r="VER35" s="357"/>
      <c r="VES35" s="357"/>
      <c r="VET35" s="357"/>
      <c r="VEU35" s="357"/>
      <c r="VEV35" s="357"/>
      <c r="VEW35" s="357"/>
      <c r="VEX35" s="357"/>
      <c r="VEY35" s="357"/>
      <c r="VEZ35" s="357"/>
      <c r="VFA35" s="357"/>
      <c r="VFB35" s="357"/>
      <c r="VFC35" s="357"/>
      <c r="VFD35" s="357"/>
      <c r="VFE35" s="357"/>
      <c r="VFF35" s="357"/>
      <c r="VFG35" s="357"/>
      <c r="VFH35" s="357"/>
      <c r="VFI35" s="357"/>
      <c r="VFJ35" s="357"/>
      <c r="VFK35" s="357"/>
      <c r="VFL35" s="357"/>
      <c r="VFM35" s="357"/>
      <c r="VFN35" s="357"/>
      <c r="VFO35" s="357"/>
      <c r="VFP35" s="357"/>
      <c r="VFQ35" s="357"/>
      <c r="VFR35" s="357"/>
      <c r="VFS35" s="357"/>
      <c r="VFT35" s="357"/>
      <c r="VFU35" s="357"/>
      <c r="VFV35" s="357"/>
      <c r="VFW35" s="357"/>
      <c r="VFX35" s="357"/>
      <c r="VFY35" s="357"/>
      <c r="VFZ35" s="357"/>
      <c r="VGA35" s="357"/>
      <c r="VGB35" s="357"/>
      <c r="VGC35" s="357"/>
      <c r="VGD35" s="357"/>
      <c r="VGE35" s="357"/>
      <c r="VGF35" s="357"/>
      <c r="VGG35" s="357"/>
      <c r="VGH35" s="357"/>
      <c r="VGI35" s="357"/>
      <c r="VGJ35" s="357"/>
      <c r="VGK35" s="357"/>
      <c r="VGL35" s="357"/>
      <c r="VGM35" s="357"/>
      <c r="VGN35" s="357"/>
      <c r="VGO35" s="357"/>
      <c r="VGP35" s="357"/>
      <c r="VGQ35" s="357"/>
      <c r="VGR35" s="357"/>
      <c r="VGS35" s="357"/>
      <c r="VGT35" s="357"/>
      <c r="VGU35" s="357"/>
      <c r="VGV35" s="357"/>
      <c r="VGW35" s="357"/>
      <c r="VGX35" s="357"/>
      <c r="VGY35" s="357"/>
      <c r="VGZ35" s="357"/>
      <c r="VHA35" s="357"/>
      <c r="VHB35" s="357"/>
      <c r="VHC35" s="357"/>
      <c r="VHD35" s="357"/>
      <c r="VHE35" s="357"/>
      <c r="VHF35" s="357"/>
      <c r="VHG35" s="357"/>
      <c r="VHH35" s="357"/>
      <c r="VHI35" s="357"/>
      <c r="VHJ35" s="357"/>
      <c r="VHK35" s="357"/>
      <c r="VHL35" s="357"/>
      <c r="VHM35" s="357"/>
      <c r="VHN35" s="357"/>
      <c r="VHO35" s="357"/>
      <c r="VHP35" s="357"/>
      <c r="VHQ35" s="357"/>
      <c r="VHR35" s="357"/>
      <c r="VHS35" s="357"/>
      <c r="VHT35" s="357"/>
      <c r="VHU35" s="357"/>
      <c r="VHV35" s="357"/>
      <c r="VHW35" s="357"/>
      <c r="VHX35" s="357"/>
      <c r="VHY35" s="357"/>
      <c r="VHZ35" s="357"/>
      <c r="VIA35" s="357"/>
      <c r="VIB35" s="357"/>
      <c r="VIC35" s="357"/>
      <c r="VID35" s="357"/>
      <c r="VIE35" s="357"/>
      <c r="VIF35" s="357"/>
      <c r="VIG35" s="357"/>
      <c r="VIH35" s="357"/>
      <c r="VII35" s="357"/>
      <c r="VIJ35" s="357"/>
      <c r="VIK35" s="357"/>
      <c r="VIL35" s="357"/>
      <c r="VIM35" s="357"/>
      <c r="VIN35" s="357"/>
      <c r="VIO35" s="357"/>
      <c r="VIP35" s="357"/>
      <c r="VIQ35" s="357"/>
      <c r="VIR35" s="357"/>
      <c r="VIS35" s="357"/>
      <c r="VIT35" s="357"/>
      <c r="VIU35" s="357"/>
      <c r="VIV35" s="357"/>
      <c r="VIW35" s="357"/>
      <c r="VIX35" s="357"/>
      <c r="VIY35" s="357"/>
      <c r="VIZ35" s="357"/>
      <c r="VJA35" s="357"/>
      <c r="VJB35" s="357"/>
      <c r="VJC35" s="357"/>
      <c r="VJD35" s="357"/>
      <c r="VJE35" s="357"/>
      <c r="VJF35" s="357"/>
      <c r="VJG35" s="357"/>
      <c r="VJH35" s="357"/>
      <c r="VJI35" s="357"/>
      <c r="VJJ35" s="357"/>
      <c r="VJK35" s="357"/>
      <c r="VJL35" s="357"/>
      <c r="VJM35" s="357"/>
      <c r="VJN35" s="357"/>
      <c r="VJO35" s="357"/>
      <c r="VJP35" s="357"/>
      <c r="VJQ35" s="357"/>
      <c r="VJR35" s="357"/>
      <c r="VJS35" s="357"/>
      <c r="VJT35" s="357"/>
      <c r="VJU35" s="357"/>
      <c r="VJV35" s="357"/>
      <c r="VJW35" s="357"/>
      <c r="VJX35" s="357"/>
      <c r="VJY35" s="357"/>
      <c r="VJZ35" s="357"/>
      <c r="VKA35" s="357"/>
      <c r="VKB35" s="357"/>
      <c r="VKC35" s="357"/>
      <c r="VKD35" s="357"/>
      <c r="VKE35" s="357"/>
      <c r="VKF35" s="357"/>
      <c r="VKG35" s="357"/>
      <c r="VKH35" s="357"/>
      <c r="VKI35" s="357"/>
      <c r="VKJ35" s="357"/>
      <c r="VKK35" s="357"/>
      <c r="VKL35" s="357"/>
      <c r="VKM35" s="357"/>
      <c r="VKN35" s="357"/>
      <c r="VKO35" s="357"/>
      <c r="VKP35" s="357"/>
      <c r="VKQ35" s="357"/>
      <c r="VKR35" s="357"/>
      <c r="VKS35" s="357"/>
      <c r="VKT35" s="357"/>
      <c r="VKU35" s="357"/>
      <c r="VKV35" s="357"/>
      <c r="VKW35" s="357"/>
      <c r="VKX35" s="357"/>
      <c r="VKY35" s="357"/>
      <c r="VKZ35" s="357"/>
      <c r="VLA35" s="357"/>
      <c r="VLB35" s="357"/>
      <c r="VLC35" s="357"/>
      <c r="VLD35" s="357"/>
      <c r="VLE35" s="357"/>
      <c r="VLF35" s="357"/>
      <c r="VLG35" s="357"/>
      <c r="VLH35" s="357"/>
      <c r="VLI35" s="357"/>
      <c r="VLJ35" s="357"/>
      <c r="VLK35" s="357"/>
      <c r="VLL35" s="357"/>
      <c r="VLM35" s="357"/>
      <c r="VLN35" s="357"/>
      <c r="VLO35" s="357"/>
      <c r="VLP35" s="357"/>
      <c r="VLQ35" s="357"/>
      <c r="VLR35" s="357"/>
      <c r="VLS35" s="357"/>
      <c r="VLT35" s="357"/>
      <c r="VLU35" s="357"/>
      <c r="VLV35" s="357"/>
      <c r="VLW35" s="357"/>
      <c r="VLX35" s="357"/>
      <c r="VLY35" s="357"/>
      <c r="VLZ35" s="357"/>
      <c r="VMA35" s="357"/>
      <c r="VMB35" s="357"/>
      <c r="VMC35" s="357"/>
      <c r="VMD35" s="357"/>
      <c r="VME35" s="357"/>
      <c r="VMF35" s="357"/>
      <c r="VMG35" s="357"/>
      <c r="VMH35" s="357"/>
      <c r="VMI35" s="357"/>
      <c r="VMJ35" s="357"/>
      <c r="VMK35" s="357"/>
      <c r="VML35" s="357"/>
      <c r="VMM35" s="357"/>
      <c r="VMN35" s="357"/>
      <c r="VMO35" s="357"/>
      <c r="VMP35" s="357"/>
      <c r="VMQ35" s="357"/>
      <c r="VMR35" s="357"/>
      <c r="VMS35" s="357"/>
      <c r="VMT35" s="357"/>
      <c r="VMU35" s="357"/>
      <c r="VMV35" s="357"/>
      <c r="VMW35" s="357"/>
      <c r="VMX35" s="357"/>
      <c r="VMY35" s="357"/>
      <c r="VMZ35" s="357"/>
      <c r="VNA35" s="357"/>
      <c r="VNB35" s="357"/>
      <c r="VNC35" s="357"/>
      <c r="VND35" s="357"/>
      <c r="VNE35" s="357"/>
      <c r="VNF35" s="357"/>
      <c r="VNG35" s="357"/>
      <c r="VNH35" s="357"/>
      <c r="VNI35" s="357"/>
      <c r="VNJ35" s="357"/>
      <c r="VNK35" s="357"/>
      <c r="VNL35" s="357"/>
      <c r="VNM35" s="357"/>
      <c r="VNN35" s="357"/>
      <c r="VNO35" s="357"/>
      <c r="VNP35" s="357"/>
      <c r="VNQ35" s="357"/>
      <c r="VNR35" s="357"/>
      <c r="VNS35" s="357"/>
      <c r="VNT35" s="357"/>
      <c r="VNU35" s="357"/>
      <c r="VNV35" s="357"/>
      <c r="VNW35" s="357"/>
      <c r="VNX35" s="357"/>
      <c r="VNY35" s="357"/>
      <c r="VNZ35" s="357"/>
      <c r="VOA35" s="357"/>
      <c r="VOB35" s="357"/>
      <c r="VOC35" s="357"/>
      <c r="VOD35" s="357"/>
      <c r="VOE35" s="357"/>
      <c r="VOF35" s="357"/>
      <c r="VOG35" s="357"/>
      <c r="VOH35" s="357"/>
      <c r="VOI35" s="357"/>
      <c r="VOJ35" s="357"/>
      <c r="VOK35" s="357"/>
      <c r="VOL35" s="357"/>
      <c r="VOM35" s="357"/>
      <c r="VON35" s="357"/>
      <c r="VOO35" s="357"/>
      <c r="VOP35" s="357"/>
      <c r="VOQ35" s="357"/>
      <c r="VOR35" s="357"/>
      <c r="VOS35" s="357"/>
      <c r="VOT35" s="357"/>
      <c r="VOU35" s="357"/>
      <c r="VOV35" s="357"/>
      <c r="VOW35" s="357"/>
      <c r="VOX35" s="357"/>
      <c r="VOY35" s="357"/>
      <c r="VOZ35" s="357"/>
      <c r="VPA35" s="357"/>
      <c r="VPB35" s="357"/>
      <c r="VPC35" s="357"/>
      <c r="VPD35" s="357"/>
      <c r="VPE35" s="357"/>
      <c r="VPF35" s="357"/>
      <c r="VPG35" s="357"/>
      <c r="VPH35" s="357"/>
      <c r="VPI35" s="357"/>
      <c r="VPJ35" s="357"/>
      <c r="VPK35" s="357"/>
      <c r="VPL35" s="357"/>
      <c r="VPM35" s="357"/>
      <c r="VPN35" s="357"/>
      <c r="VPO35" s="357"/>
      <c r="VPP35" s="357"/>
      <c r="VPQ35" s="357"/>
      <c r="VPR35" s="357"/>
      <c r="VPS35" s="357"/>
      <c r="VPT35" s="357"/>
      <c r="VPU35" s="357"/>
      <c r="VPV35" s="357"/>
      <c r="VPW35" s="357"/>
      <c r="VPX35" s="357"/>
      <c r="VPY35" s="357"/>
      <c r="VPZ35" s="357"/>
      <c r="VQA35" s="357"/>
      <c r="VQB35" s="357"/>
      <c r="VQC35" s="357"/>
      <c r="VQD35" s="357"/>
      <c r="VQE35" s="357"/>
      <c r="VQF35" s="357"/>
      <c r="VQG35" s="357"/>
      <c r="VQH35" s="357"/>
      <c r="VQI35" s="357"/>
      <c r="VQJ35" s="357"/>
      <c r="VQK35" s="357"/>
      <c r="VQL35" s="357"/>
      <c r="VQM35" s="357"/>
      <c r="VQN35" s="357"/>
      <c r="VQO35" s="357"/>
      <c r="VQP35" s="357"/>
      <c r="VQQ35" s="357"/>
      <c r="VQR35" s="357"/>
      <c r="VQS35" s="357"/>
      <c r="VQT35" s="357"/>
      <c r="VQU35" s="357"/>
      <c r="VQV35" s="357"/>
      <c r="VQW35" s="357"/>
      <c r="VQX35" s="357"/>
      <c r="VQY35" s="357"/>
      <c r="VQZ35" s="357"/>
      <c r="VRA35" s="357"/>
      <c r="VRB35" s="357"/>
      <c r="VRC35" s="357"/>
      <c r="VRD35" s="357"/>
      <c r="VRE35" s="357"/>
      <c r="VRF35" s="357"/>
      <c r="VRG35" s="357"/>
      <c r="VRH35" s="357"/>
      <c r="VRI35" s="357"/>
      <c r="VRJ35" s="357"/>
      <c r="VRK35" s="357"/>
      <c r="VRL35" s="357"/>
      <c r="VRM35" s="357"/>
      <c r="VRN35" s="357"/>
      <c r="VRO35" s="357"/>
      <c r="VRP35" s="357"/>
      <c r="VRQ35" s="357"/>
      <c r="VRR35" s="357"/>
      <c r="VRS35" s="357"/>
      <c r="VRT35" s="357"/>
      <c r="VRU35" s="357"/>
      <c r="VRV35" s="357"/>
      <c r="VRW35" s="357"/>
      <c r="VRX35" s="357"/>
      <c r="VRY35" s="357"/>
      <c r="VRZ35" s="357"/>
      <c r="VSA35" s="357"/>
      <c r="VSB35" s="357"/>
      <c r="VSC35" s="357"/>
      <c r="VSD35" s="357"/>
      <c r="VSE35" s="357"/>
      <c r="VSF35" s="357"/>
      <c r="VSG35" s="357"/>
      <c r="VSH35" s="357"/>
      <c r="VSI35" s="357"/>
      <c r="VSJ35" s="357"/>
      <c r="VSK35" s="357"/>
      <c r="VSL35" s="357"/>
      <c r="VSM35" s="357"/>
      <c r="VSN35" s="357"/>
      <c r="VSO35" s="357"/>
      <c r="VSP35" s="357"/>
      <c r="VSQ35" s="357"/>
      <c r="VSR35" s="357"/>
      <c r="VSS35" s="357"/>
      <c r="VST35" s="357"/>
      <c r="VSU35" s="357"/>
      <c r="VSV35" s="357"/>
      <c r="VSW35" s="357"/>
      <c r="VSX35" s="357"/>
      <c r="VSY35" s="357"/>
      <c r="VSZ35" s="357"/>
      <c r="VTA35" s="357"/>
      <c r="VTB35" s="357"/>
      <c r="VTC35" s="357"/>
      <c r="VTD35" s="357"/>
      <c r="VTE35" s="357"/>
      <c r="VTF35" s="357"/>
      <c r="VTG35" s="357"/>
      <c r="VTH35" s="357"/>
      <c r="VTI35" s="357"/>
      <c r="VTJ35" s="357"/>
      <c r="VTK35" s="357"/>
      <c r="VTL35" s="357"/>
      <c r="VTM35" s="357"/>
      <c r="VTN35" s="357"/>
      <c r="VTO35" s="357"/>
      <c r="VTP35" s="357"/>
      <c r="VTQ35" s="357"/>
      <c r="VTR35" s="357"/>
      <c r="VTS35" s="357"/>
      <c r="VTT35" s="357"/>
      <c r="VTU35" s="357"/>
      <c r="VTV35" s="357"/>
      <c r="VTW35" s="357"/>
      <c r="VTX35" s="357"/>
      <c r="VTY35" s="357"/>
      <c r="VTZ35" s="357"/>
      <c r="VUA35" s="357"/>
      <c r="VUB35" s="357"/>
      <c r="VUC35" s="357"/>
      <c r="VUD35" s="357"/>
      <c r="VUE35" s="357"/>
      <c r="VUF35" s="357"/>
      <c r="VUG35" s="357"/>
      <c r="VUH35" s="357"/>
      <c r="VUI35" s="357"/>
      <c r="VUJ35" s="357"/>
      <c r="VUK35" s="357"/>
      <c r="VUL35" s="357"/>
      <c r="VUM35" s="357"/>
      <c r="VUN35" s="357"/>
      <c r="VUO35" s="357"/>
      <c r="VUP35" s="357"/>
      <c r="VUQ35" s="357"/>
      <c r="VUR35" s="357"/>
      <c r="VUS35" s="357"/>
      <c r="VUT35" s="357"/>
      <c r="VUU35" s="357"/>
      <c r="VUV35" s="357"/>
      <c r="VUW35" s="357"/>
      <c r="VUX35" s="357"/>
      <c r="VUY35" s="357"/>
      <c r="VUZ35" s="357"/>
      <c r="VVA35" s="357"/>
      <c r="VVB35" s="357"/>
      <c r="VVC35" s="357"/>
      <c r="VVD35" s="357"/>
      <c r="VVE35" s="357"/>
      <c r="VVF35" s="357"/>
      <c r="VVG35" s="357"/>
      <c r="VVH35" s="357"/>
      <c r="VVI35" s="357"/>
      <c r="VVJ35" s="357"/>
      <c r="VVK35" s="357"/>
      <c r="VVL35" s="357"/>
      <c r="VVM35" s="357"/>
      <c r="VVN35" s="357"/>
      <c r="VVO35" s="357"/>
      <c r="VVP35" s="357"/>
      <c r="VVQ35" s="357"/>
      <c r="VVR35" s="357"/>
      <c r="VVS35" s="357"/>
      <c r="VVT35" s="357"/>
      <c r="VVU35" s="357"/>
      <c r="VVV35" s="357"/>
      <c r="VVW35" s="357"/>
      <c r="VVX35" s="357"/>
      <c r="VVY35" s="357"/>
      <c r="VVZ35" s="357"/>
      <c r="VWA35" s="357"/>
      <c r="VWB35" s="357"/>
      <c r="VWC35" s="357"/>
      <c r="VWD35" s="357"/>
      <c r="VWE35" s="357"/>
      <c r="VWF35" s="357"/>
      <c r="VWG35" s="357"/>
      <c r="VWH35" s="357"/>
      <c r="VWI35" s="357"/>
      <c r="VWJ35" s="357"/>
      <c r="VWK35" s="357"/>
      <c r="VWL35" s="357"/>
      <c r="VWM35" s="357"/>
      <c r="VWN35" s="357"/>
      <c r="VWO35" s="357"/>
      <c r="VWP35" s="357"/>
      <c r="VWQ35" s="357"/>
      <c r="VWR35" s="357"/>
      <c r="VWS35" s="357"/>
      <c r="VWT35" s="357"/>
      <c r="VWU35" s="357"/>
      <c r="VWV35" s="357"/>
      <c r="VWW35" s="357"/>
      <c r="VWX35" s="357"/>
      <c r="VWY35" s="357"/>
      <c r="VWZ35" s="357"/>
      <c r="VXA35" s="357"/>
      <c r="VXB35" s="357"/>
      <c r="VXC35" s="357"/>
      <c r="VXD35" s="357"/>
      <c r="VXE35" s="357"/>
      <c r="VXF35" s="357"/>
      <c r="VXG35" s="357"/>
      <c r="VXH35" s="357"/>
      <c r="VXI35" s="357"/>
      <c r="VXJ35" s="357"/>
      <c r="VXK35" s="357"/>
      <c r="VXL35" s="357"/>
      <c r="VXM35" s="357"/>
      <c r="VXN35" s="357"/>
      <c r="VXO35" s="357"/>
      <c r="VXP35" s="357"/>
      <c r="VXQ35" s="357"/>
      <c r="VXR35" s="357"/>
      <c r="VXS35" s="357"/>
      <c r="VXT35" s="357"/>
      <c r="VXU35" s="357"/>
      <c r="VXV35" s="357"/>
      <c r="VXW35" s="357"/>
      <c r="VXX35" s="357"/>
      <c r="VXY35" s="357"/>
      <c r="VXZ35" s="357"/>
      <c r="VYA35" s="357"/>
      <c r="VYB35" s="357"/>
      <c r="VYC35" s="357"/>
      <c r="VYD35" s="357"/>
      <c r="VYE35" s="357"/>
      <c r="VYF35" s="357"/>
      <c r="VYG35" s="357"/>
      <c r="VYH35" s="357"/>
      <c r="VYI35" s="357"/>
      <c r="VYJ35" s="357"/>
      <c r="VYK35" s="357"/>
      <c r="VYL35" s="357"/>
      <c r="VYM35" s="357"/>
      <c r="VYN35" s="357"/>
      <c r="VYO35" s="357"/>
      <c r="VYP35" s="357"/>
      <c r="VYQ35" s="357"/>
      <c r="VYR35" s="357"/>
      <c r="VYS35" s="357"/>
      <c r="VYT35" s="357"/>
      <c r="VYU35" s="357"/>
      <c r="VYV35" s="357"/>
      <c r="VYW35" s="357"/>
      <c r="VYX35" s="357"/>
      <c r="VYY35" s="357"/>
      <c r="VYZ35" s="357"/>
      <c r="VZA35" s="357"/>
      <c r="VZB35" s="357"/>
      <c r="VZC35" s="357"/>
      <c r="VZD35" s="357"/>
      <c r="VZE35" s="357"/>
      <c r="VZF35" s="357"/>
      <c r="VZG35" s="357"/>
      <c r="VZH35" s="357"/>
      <c r="VZI35" s="357"/>
      <c r="VZJ35" s="357"/>
      <c r="VZK35" s="357"/>
      <c r="VZL35" s="357"/>
      <c r="VZM35" s="357"/>
      <c r="VZN35" s="357"/>
      <c r="VZO35" s="357"/>
      <c r="VZP35" s="357"/>
      <c r="VZQ35" s="357"/>
      <c r="VZR35" s="357"/>
      <c r="VZS35" s="357"/>
      <c r="VZT35" s="357"/>
      <c r="VZU35" s="357"/>
      <c r="VZV35" s="357"/>
      <c r="VZW35" s="357"/>
      <c r="VZX35" s="357"/>
      <c r="VZY35" s="357"/>
      <c r="VZZ35" s="357"/>
      <c r="WAA35" s="357"/>
      <c r="WAB35" s="357"/>
      <c r="WAC35" s="357"/>
      <c r="WAD35" s="357"/>
      <c r="WAE35" s="357"/>
      <c r="WAF35" s="357"/>
      <c r="WAG35" s="357"/>
      <c r="WAH35" s="357"/>
      <c r="WAI35" s="357"/>
      <c r="WAJ35" s="357"/>
      <c r="WAK35" s="357"/>
      <c r="WAL35" s="357"/>
      <c r="WAM35" s="357"/>
      <c r="WAN35" s="357"/>
      <c r="WAO35" s="357"/>
      <c r="WAP35" s="357"/>
      <c r="WAQ35" s="357"/>
      <c r="WAR35" s="357"/>
      <c r="WAS35" s="357"/>
      <c r="WAT35" s="357"/>
      <c r="WAU35" s="357"/>
      <c r="WAV35" s="357"/>
      <c r="WAW35" s="357"/>
      <c r="WAX35" s="357"/>
      <c r="WAY35" s="357"/>
      <c r="WAZ35" s="357"/>
      <c r="WBA35" s="357"/>
      <c r="WBB35" s="357"/>
      <c r="WBC35" s="357"/>
      <c r="WBD35" s="357"/>
      <c r="WBE35" s="357"/>
      <c r="WBF35" s="357"/>
      <c r="WBG35" s="357"/>
      <c r="WBH35" s="357"/>
      <c r="WBI35" s="357"/>
      <c r="WBJ35" s="357"/>
      <c r="WBK35" s="357"/>
      <c r="WBL35" s="357"/>
      <c r="WBM35" s="357"/>
      <c r="WBN35" s="357"/>
      <c r="WBO35" s="357"/>
      <c r="WBP35" s="357"/>
      <c r="WBQ35" s="357"/>
      <c r="WBR35" s="357"/>
      <c r="WBS35" s="357"/>
      <c r="WBT35" s="357"/>
      <c r="WBU35" s="357"/>
      <c r="WBV35" s="357"/>
      <c r="WBW35" s="357"/>
      <c r="WBX35" s="357"/>
      <c r="WBY35" s="357"/>
      <c r="WBZ35" s="357"/>
      <c r="WCA35" s="357"/>
      <c r="WCB35" s="357"/>
      <c r="WCC35" s="357"/>
      <c r="WCD35" s="357"/>
      <c r="WCE35" s="357"/>
      <c r="WCF35" s="357"/>
      <c r="WCG35" s="357"/>
      <c r="WCH35" s="357"/>
      <c r="WCI35" s="357"/>
      <c r="WCJ35" s="357"/>
      <c r="WCK35" s="357"/>
      <c r="WCL35" s="357"/>
      <c r="WCM35" s="357"/>
      <c r="WCN35" s="357"/>
      <c r="WCO35" s="357"/>
      <c r="WCP35" s="357"/>
      <c r="WCQ35" s="357"/>
      <c r="WCR35" s="357"/>
      <c r="WCS35" s="357"/>
      <c r="WCT35" s="357"/>
      <c r="WCU35" s="357"/>
      <c r="WCV35" s="357"/>
      <c r="WCW35" s="357"/>
      <c r="WCX35" s="357"/>
      <c r="WCY35" s="357"/>
      <c r="WCZ35" s="357"/>
      <c r="WDA35" s="357"/>
      <c r="WDB35" s="357"/>
      <c r="WDC35" s="357"/>
      <c r="WDD35" s="357"/>
      <c r="WDE35" s="357"/>
      <c r="WDF35" s="357"/>
      <c r="WDG35" s="357"/>
      <c r="WDH35" s="357"/>
      <c r="WDI35" s="357"/>
      <c r="WDJ35" s="357"/>
      <c r="WDK35" s="357"/>
      <c r="WDL35" s="357"/>
      <c r="WDM35" s="357"/>
      <c r="WDN35" s="357"/>
      <c r="WDO35" s="357"/>
      <c r="WDP35" s="357"/>
      <c r="WDQ35" s="357"/>
      <c r="WDR35" s="357"/>
      <c r="WDS35" s="357"/>
      <c r="WDT35" s="357"/>
      <c r="WDU35" s="357"/>
      <c r="WDV35" s="357"/>
      <c r="WDW35" s="357"/>
      <c r="WDX35" s="357"/>
      <c r="WDY35" s="357"/>
      <c r="WDZ35" s="357"/>
      <c r="WEA35" s="357"/>
      <c r="WEB35" s="357"/>
      <c r="WEC35" s="357"/>
      <c r="WED35" s="357"/>
      <c r="WEE35" s="357"/>
      <c r="WEF35" s="357"/>
      <c r="WEG35" s="357"/>
      <c r="WEH35" s="357"/>
      <c r="WEI35" s="357"/>
      <c r="WEJ35" s="357"/>
      <c r="WEK35" s="357"/>
      <c r="WEL35" s="357"/>
      <c r="WEM35" s="357"/>
      <c r="WEN35" s="357"/>
      <c r="WEO35" s="357"/>
      <c r="WEP35" s="357"/>
      <c r="WEQ35" s="357"/>
      <c r="WER35" s="357"/>
      <c r="WES35" s="357"/>
      <c r="WET35" s="357"/>
      <c r="WEU35" s="357"/>
      <c r="WEV35" s="357"/>
      <c r="WEW35" s="357"/>
      <c r="WEX35" s="357"/>
      <c r="WEY35" s="357"/>
      <c r="WEZ35" s="357"/>
      <c r="WFA35" s="357"/>
      <c r="WFB35" s="357"/>
      <c r="WFC35" s="357"/>
      <c r="WFD35" s="357"/>
      <c r="WFE35" s="357"/>
      <c r="WFF35" s="357"/>
      <c r="WFG35" s="357"/>
      <c r="WFH35" s="357"/>
      <c r="WFI35" s="357"/>
      <c r="WFJ35" s="357"/>
      <c r="WFK35" s="357"/>
      <c r="WFL35" s="357"/>
      <c r="WFM35" s="357"/>
      <c r="WFN35" s="357"/>
      <c r="WFO35" s="357"/>
      <c r="WFP35" s="357"/>
      <c r="WFQ35" s="357"/>
      <c r="WFR35" s="357"/>
      <c r="WFS35" s="357"/>
      <c r="WFT35" s="357"/>
      <c r="WFU35" s="357"/>
      <c r="WFV35" s="357"/>
      <c r="WFW35" s="357"/>
      <c r="WFX35" s="357"/>
      <c r="WFY35" s="357"/>
      <c r="WFZ35" s="357"/>
      <c r="WGA35" s="357"/>
      <c r="WGB35" s="357"/>
      <c r="WGC35" s="357"/>
      <c r="WGD35" s="357"/>
      <c r="WGE35" s="357"/>
      <c r="WGF35" s="357"/>
      <c r="WGG35" s="357"/>
      <c r="WGH35" s="357"/>
      <c r="WGI35" s="357"/>
      <c r="WGJ35" s="357"/>
      <c r="WGK35" s="357"/>
      <c r="WGL35" s="357"/>
      <c r="WGM35" s="357"/>
      <c r="WGN35" s="357"/>
      <c r="WGO35" s="357"/>
      <c r="WGP35" s="357"/>
      <c r="WGQ35" s="357"/>
      <c r="WGR35" s="357"/>
      <c r="WGS35" s="357"/>
      <c r="WGT35" s="357"/>
      <c r="WGU35" s="357"/>
      <c r="WGV35" s="357"/>
      <c r="WGW35" s="357"/>
      <c r="WGX35" s="357"/>
      <c r="WGY35" s="357"/>
      <c r="WGZ35" s="357"/>
      <c r="WHA35" s="357"/>
      <c r="WHB35" s="357"/>
      <c r="WHC35" s="357"/>
      <c r="WHD35" s="357"/>
      <c r="WHE35" s="357"/>
      <c r="WHF35" s="357"/>
      <c r="WHG35" s="357"/>
      <c r="WHH35" s="357"/>
      <c r="WHI35" s="357"/>
      <c r="WHJ35" s="357"/>
      <c r="WHK35" s="357"/>
      <c r="WHL35" s="357"/>
      <c r="WHM35" s="357"/>
      <c r="WHN35" s="357"/>
      <c r="WHO35" s="357"/>
      <c r="WHP35" s="357"/>
      <c r="WHQ35" s="357"/>
      <c r="WHR35" s="357"/>
      <c r="WHS35" s="357"/>
      <c r="WHT35" s="357"/>
      <c r="WHU35" s="357"/>
      <c r="WHV35" s="357"/>
      <c r="WHW35" s="357"/>
      <c r="WHX35" s="357"/>
      <c r="WHY35" s="357"/>
      <c r="WHZ35" s="357"/>
      <c r="WIA35" s="357"/>
      <c r="WIB35" s="357"/>
      <c r="WIC35" s="357"/>
      <c r="WID35" s="357"/>
      <c r="WIE35" s="357"/>
      <c r="WIF35" s="357"/>
      <c r="WIG35" s="357"/>
      <c r="WIH35" s="357"/>
      <c r="WII35" s="357"/>
      <c r="WIJ35" s="357"/>
      <c r="WIK35" s="357"/>
      <c r="WIL35" s="357"/>
      <c r="WIM35" s="357"/>
      <c r="WIN35" s="357"/>
      <c r="WIO35" s="357"/>
      <c r="WIP35" s="357"/>
      <c r="WIQ35" s="357"/>
      <c r="WIR35" s="357"/>
      <c r="WIS35" s="357"/>
      <c r="WIT35" s="357"/>
      <c r="WIU35" s="357"/>
      <c r="WIV35" s="357"/>
      <c r="WIW35" s="357"/>
      <c r="WIX35" s="357"/>
      <c r="WIY35" s="357"/>
      <c r="WIZ35" s="357"/>
      <c r="WJA35" s="357"/>
      <c r="WJB35" s="357"/>
      <c r="WJC35" s="357"/>
      <c r="WJD35" s="357"/>
      <c r="WJE35" s="357"/>
      <c r="WJF35" s="357"/>
      <c r="WJG35" s="357"/>
      <c r="WJH35" s="357"/>
      <c r="WJI35" s="357"/>
      <c r="WJJ35" s="357"/>
      <c r="WJK35" s="357"/>
      <c r="WJL35" s="357"/>
      <c r="WJM35" s="357"/>
      <c r="WJN35" s="357"/>
      <c r="WJO35" s="357"/>
      <c r="WJP35" s="357"/>
      <c r="WJQ35" s="357"/>
      <c r="WJR35" s="357"/>
      <c r="WJS35" s="357"/>
      <c r="WJT35" s="357"/>
      <c r="WJU35" s="357"/>
      <c r="WJV35" s="357"/>
      <c r="WJW35" s="357"/>
      <c r="WJX35" s="357"/>
      <c r="WJY35" s="357"/>
      <c r="WJZ35" s="357"/>
      <c r="WKA35" s="357"/>
      <c r="WKB35" s="357"/>
      <c r="WKC35" s="357"/>
      <c r="WKD35" s="357"/>
      <c r="WKE35" s="357"/>
      <c r="WKF35" s="357"/>
      <c r="WKG35" s="357"/>
      <c r="WKH35" s="357"/>
      <c r="WKI35" s="357"/>
      <c r="WKJ35" s="357"/>
      <c r="WKK35" s="357"/>
      <c r="WKL35" s="357"/>
      <c r="WKM35" s="357"/>
      <c r="WKN35" s="357"/>
      <c r="WKO35" s="357"/>
      <c r="WKP35" s="357"/>
      <c r="WKQ35" s="357"/>
      <c r="WKR35" s="357"/>
      <c r="WKS35" s="357"/>
      <c r="WKT35" s="357"/>
      <c r="WKU35" s="357"/>
      <c r="WKV35" s="357"/>
      <c r="WKW35" s="357"/>
      <c r="WKX35" s="357"/>
      <c r="WKY35" s="357"/>
      <c r="WKZ35" s="357"/>
      <c r="WLA35" s="357"/>
      <c r="WLB35" s="357"/>
      <c r="WLC35" s="357"/>
      <c r="WLD35" s="357"/>
      <c r="WLE35" s="357"/>
      <c r="WLF35" s="357"/>
      <c r="WLG35" s="357"/>
      <c r="WLH35" s="357"/>
      <c r="WLI35" s="357"/>
      <c r="WLJ35" s="357"/>
      <c r="WLK35" s="357"/>
      <c r="WLL35" s="357"/>
      <c r="WLM35" s="357"/>
      <c r="WLN35" s="357"/>
      <c r="WLO35" s="357"/>
      <c r="WLP35" s="357"/>
      <c r="WLQ35" s="357"/>
      <c r="WLR35" s="357"/>
      <c r="WLS35" s="357"/>
      <c r="WLT35" s="357"/>
      <c r="WLU35" s="357"/>
      <c r="WLV35" s="357"/>
      <c r="WLW35" s="357"/>
      <c r="WLX35" s="357"/>
      <c r="WLY35" s="357"/>
      <c r="WLZ35" s="357"/>
      <c r="WMA35" s="357"/>
      <c r="WMB35" s="357"/>
      <c r="WMC35" s="357"/>
      <c r="WMD35" s="357"/>
      <c r="WME35" s="357"/>
      <c r="WMF35" s="357"/>
      <c r="WMG35" s="357"/>
      <c r="WMH35" s="357"/>
      <c r="WMI35" s="357"/>
      <c r="WMJ35" s="357"/>
      <c r="WMK35" s="357"/>
      <c r="WML35" s="357"/>
      <c r="WMM35" s="357"/>
      <c r="WMN35" s="357"/>
      <c r="WMO35" s="357"/>
      <c r="WMP35" s="357"/>
      <c r="WMQ35" s="357"/>
      <c r="WMR35" s="357"/>
      <c r="WMS35" s="357"/>
      <c r="WMT35" s="357"/>
      <c r="WMU35" s="357"/>
      <c r="WMV35" s="357"/>
      <c r="WMW35" s="357"/>
      <c r="WMX35" s="357"/>
      <c r="WMY35" s="357"/>
      <c r="WMZ35" s="357"/>
      <c r="WNA35" s="357"/>
      <c r="WNB35" s="357"/>
      <c r="WNC35" s="357"/>
      <c r="WND35" s="357"/>
      <c r="WNE35" s="357"/>
      <c r="WNF35" s="357"/>
      <c r="WNG35" s="357"/>
      <c r="WNH35" s="357"/>
      <c r="WNI35" s="357"/>
      <c r="WNJ35" s="357"/>
      <c r="WNK35" s="357"/>
      <c r="WNL35" s="357"/>
      <c r="WNM35" s="357"/>
      <c r="WNN35" s="357"/>
      <c r="WNO35" s="357"/>
      <c r="WNP35" s="357"/>
      <c r="WNQ35" s="357"/>
      <c r="WNR35" s="357"/>
      <c r="WNS35" s="357"/>
      <c r="WNT35" s="357"/>
      <c r="WNU35" s="357"/>
      <c r="WNV35" s="357"/>
      <c r="WNW35" s="357"/>
      <c r="WNX35" s="357"/>
      <c r="WNY35" s="357"/>
      <c r="WNZ35" s="357"/>
      <c r="WOA35" s="357"/>
      <c r="WOB35" s="357"/>
      <c r="WOC35" s="357"/>
      <c r="WOD35" s="357"/>
      <c r="WOE35" s="357"/>
      <c r="WOF35" s="357"/>
      <c r="WOG35" s="357"/>
      <c r="WOH35" s="357"/>
      <c r="WOI35" s="357"/>
      <c r="WOJ35" s="357"/>
      <c r="WOK35" s="357"/>
      <c r="WOL35" s="357"/>
      <c r="WOM35" s="357"/>
      <c r="WON35" s="357"/>
      <c r="WOO35" s="357"/>
      <c r="WOP35" s="357"/>
      <c r="WOQ35" s="357"/>
      <c r="WOR35" s="357"/>
      <c r="WOS35" s="357"/>
      <c r="WOT35" s="357"/>
      <c r="WOU35" s="357"/>
      <c r="WOV35" s="357"/>
      <c r="WOW35" s="357"/>
      <c r="WOX35" s="357"/>
      <c r="WOY35" s="357"/>
      <c r="WOZ35" s="357"/>
      <c r="WPA35" s="357"/>
      <c r="WPB35" s="357"/>
      <c r="WPC35" s="357"/>
      <c r="WPD35" s="357"/>
      <c r="WPE35" s="357"/>
      <c r="WPF35" s="357"/>
      <c r="WPG35" s="357"/>
      <c r="WPH35" s="357"/>
      <c r="WPI35" s="357"/>
      <c r="WPJ35" s="357"/>
      <c r="WPK35" s="357"/>
      <c r="WPL35" s="357"/>
      <c r="WPM35" s="357"/>
      <c r="WPN35" s="357"/>
      <c r="WPO35" s="357"/>
      <c r="WPP35" s="357"/>
      <c r="WPQ35" s="357"/>
      <c r="WPR35" s="357"/>
      <c r="WPS35" s="357"/>
      <c r="WPT35" s="357"/>
      <c r="WPU35" s="357"/>
      <c r="WPV35" s="357"/>
      <c r="WPW35" s="357"/>
      <c r="WPX35" s="357"/>
      <c r="WPY35" s="357"/>
      <c r="WPZ35" s="357"/>
      <c r="WQA35" s="357"/>
      <c r="WQB35" s="357"/>
      <c r="WQC35" s="357"/>
      <c r="WQD35" s="357"/>
      <c r="WQE35" s="357"/>
      <c r="WQF35" s="357"/>
      <c r="WQG35" s="357"/>
      <c r="WQH35" s="357"/>
      <c r="WQI35" s="357"/>
      <c r="WQJ35" s="357"/>
      <c r="WQK35" s="357"/>
      <c r="WQL35" s="357"/>
      <c r="WQM35" s="357"/>
      <c r="WQN35" s="357"/>
      <c r="WQO35" s="357"/>
      <c r="WQP35" s="357"/>
      <c r="WQQ35" s="357"/>
      <c r="WQR35" s="357"/>
      <c r="WQS35" s="357"/>
      <c r="WQT35" s="357"/>
      <c r="WQU35" s="357"/>
      <c r="WQV35" s="357"/>
      <c r="WQW35" s="357"/>
      <c r="WQX35" s="357"/>
      <c r="WQY35" s="357"/>
      <c r="WQZ35" s="357"/>
      <c r="WRA35" s="357"/>
      <c r="WRB35" s="357"/>
      <c r="WRC35" s="357"/>
      <c r="WRD35" s="357"/>
      <c r="WRE35" s="357"/>
      <c r="WRF35" s="357"/>
      <c r="WRG35" s="357"/>
      <c r="WRH35" s="357"/>
      <c r="WRI35" s="357"/>
      <c r="WRJ35" s="357"/>
      <c r="WRK35" s="357"/>
      <c r="WRL35" s="357"/>
      <c r="WRM35" s="357"/>
      <c r="WRN35" s="357"/>
      <c r="WRO35" s="357"/>
      <c r="WRP35" s="357"/>
      <c r="WRQ35" s="357"/>
      <c r="WRR35" s="357"/>
      <c r="WRS35" s="357"/>
      <c r="WRT35" s="357"/>
      <c r="WRU35" s="357"/>
      <c r="WRV35" s="357"/>
      <c r="WRW35" s="357"/>
      <c r="WRX35" s="357"/>
      <c r="WRY35" s="357"/>
      <c r="WRZ35" s="357"/>
      <c r="WSA35" s="357"/>
      <c r="WSB35" s="357"/>
      <c r="WSC35" s="357"/>
      <c r="WSD35" s="357"/>
      <c r="WSE35" s="357"/>
      <c r="WSF35" s="357"/>
      <c r="WSG35" s="357"/>
      <c r="WSH35" s="357"/>
      <c r="WSI35" s="357"/>
      <c r="WSJ35" s="357"/>
      <c r="WSK35" s="357"/>
      <c r="WSL35" s="357"/>
      <c r="WSM35" s="357"/>
      <c r="WSN35" s="357"/>
      <c r="WSO35" s="357"/>
      <c r="WSP35" s="357"/>
      <c r="WSQ35" s="357"/>
      <c r="WSR35" s="357"/>
      <c r="WSS35" s="357"/>
      <c r="WST35" s="357"/>
      <c r="WSU35" s="357"/>
      <c r="WSV35" s="357"/>
      <c r="WSW35" s="357"/>
      <c r="WSX35" s="357"/>
      <c r="WSY35" s="357"/>
      <c r="WSZ35" s="357"/>
      <c r="WTA35" s="357"/>
      <c r="WTB35" s="357"/>
      <c r="WTC35" s="357"/>
      <c r="WTD35" s="357"/>
      <c r="WTE35" s="357"/>
      <c r="WTF35" s="357"/>
      <c r="WTG35" s="357"/>
      <c r="WTH35" s="357"/>
      <c r="WTI35" s="357"/>
      <c r="WTJ35" s="357"/>
      <c r="WTK35" s="357"/>
      <c r="WTL35" s="357"/>
      <c r="WTM35" s="357"/>
      <c r="WTN35" s="357"/>
      <c r="WTO35" s="357"/>
      <c r="WTP35" s="357"/>
      <c r="WTQ35" s="357"/>
      <c r="WTR35" s="357"/>
      <c r="WTS35" s="357"/>
      <c r="WTT35" s="357"/>
      <c r="WTU35" s="357"/>
      <c r="WTV35" s="357"/>
      <c r="WTW35" s="357"/>
      <c r="WTX35" s="357"/>
      <c r="WTY35" s="357"/>
      <c r="WTZ35" s="357"/>
      <c r="WUA35" s="357"/>
      <c r="WUB35" s="357"/>
      <c r="WUC35" s="357"/>
      <c r="WUD35" s="357"/>
      <c r="WUE35" s="357"/>
      <c r="WUF35" s="357"/>
      <c r="WUG35" s="357"/>
      <c r="WUH35" s="357"/>
      <c r="WUI35" s="357"/>
      <c r="WUJ35" s="357"/>
      <c r="WUK35" s="357"/>
      <c r="WUL35" s="357"/>
      <c r="WUM35" s="357"/>
      <c r="WUN35" s="357"/>
      <c r="WUO35" s="357"/>
      <c r="WUP35" s="357"/>
      <c r="WUQ35" s="357"/>
      <c r="WUR35" s="357"/>
      <c r="WUS35" s="357"/>
      <c r="WUT35" s="357"/>
      <c r="WUU35" s="357"/>
      <c r="WUV35" s="357"/>
      <c r="WUW35" s="357"/>
      <c r="WUX35" s="357"/>
      <c r="WUY35" s="357"/>
      <c r="WUZ35" s="357"/>
      <c r="WVA35" s="357"/>
      <c r="WVB35" s="357"/>
      <c r="WVC35" s="357"/>
      <c r="WVD35" s="357"/>
      <c r="WVE35" s="357"/>
      <c r="WVF35" s="357"/>
      <c r="WVG35" s="357"/>
      <c r="WVH35" s="357"/>
      <c r="WVI35" s="357"/>
      <c r="WVJ35" s="357"/>
      <c r="WVK35" s="357"/>
      <c r="WVL35" s="357"/>
      <c r="WVM35" s="357"/>
      <c r="WVN35" s="357"/>
      <c r="WVO35" s="357"/>
      <c r="WVP35" s="357"/>
      <c r="WVQ35" s="357"/>
      <c r="WVR35" s="357"/>
      <c r="WVS35" s="357"/>
      <c r="WVT35" s="357"/>
      <c r="WVU35" s="357"/>
      <c r="WVV35" s="357"/>
      <c r="WVW35" s="357"/>
      <c r="WVX35" s="357"/>
      <c r="WVY35" s="357"/>
      <c r="WVZ35" s="357"/>
      <c r="WWA35" s="357"/>
      <c r="WWB35" s="357"/>
      <c r="WWC35" s="357"/>
      <c r="WWD35" s="357"/>
      <c r="WWE35" s="357"/>
      <c r="WWF35" s="357"/>
      <c r="WWG35" s="357"/>
      <c r="WWH35" s="357"/>
      <c r="WWI35" s="357"/>
      <c r="WWJ35" s="357"/>
      <c r="WWK35" s="357"/>
      <c r="WWL35" s="357"/>
      <c r="WWM35" s="357"/>
      <c r="WWN35" s="357"/>
      <c r="WWO35" s="357"/>
      <c r="WWP35" s="357"/>
      <c r="WWQ35" s="357"/>
      <c r="WWR35" s="357"/>
      <c r="WWS35" s="357"/>
      <c r="WWT35" s="357"/>
      <c r="WWU35" s="357"/>
      <c r="WWV35" s="357"/>
      <c r="WWW35" s="357"/>
      <c r="WWX35" s="357"/>
      <c r="WWY35" s="357"/>
      <c r="WWZ35" s="357"/>
      <c r="WXA35" s="357"/>
      <c r="WXB35" s="357"/>
      <c r="WXC35" s="357"/>
      <c r="WXD35" s="357"/>
      <c r="WXE35" s="357"/>
      <c r="WXF35" s="357"/>
      <c r="WXG35" s="357"/>
      <c r="WXH35" s="357"/>
      <c r="WXI35" s="357"/>
      <c r="WXJ35" s="357"/>
      <c r="WXK35" s="357"/>
      <c r="WXL35" s="357"/>
      <c r="WXM35" s="357"/>
      <c r="WXN35" s="357"/>
      <c r="WXO35" s="357"/>
      <c r="WXP35" s="357"/>
      <c r="WXQ35" s="357"/>
      <c r="WXR35" s="357"/>
      <c r="WXS35" s="357"/>
      <c r="WXT35" s="357"/>
      <c r="WXU35" s="357"/>
      <c r="WXV35" s="357"/>
      <c r="WXW35" s="357"/>
      <c r="WXX35" s="357"/>
      <c r="WXY35" s="357"/>
      <c r="WXZ35" s="357"/>
      <c r="WYA35" s="357"/>
      <c r="WYB35" s="357"/>
      <c r="WYC35" s="357"/>
      <c r="WYD35" s="357"/>
      <c r="WYE35" s="357"/>
      <c r="WYF35" s="357"/>
      <c r="WYG35" s="357"/>
      <c r="WYH35" s="357"/>
      <c r="WYI35" s="357"/>
      <c r="WYJ35" s="357"/>
      <c r="WYK35" s="357"/>
      <c r="WYL35" s="357"/>
      <c r="WYM35" s="357"/>
      <c r="WYN35" s="357"/>
      <c r="WYO35" s="357"/>
      <c r="WYP35" s="357"/>
      <c r="WYQ35" s="357"/>
      <c r="WYR35" s="357"/>
      <c r="WYS35" s="357"/>
      <c r="WYT35" s="357"/>
      <c r="WYU35" s="357"/>
      <c r="WYV35" s="357"/>
      <c r="WYW35" s="357"/>
      <c r="WYX35" s="357"/>
      <c r="WYY35" s="357"/>
      <c r="WYZ35" s="357"/>
      <c r="WZA35" s="357"/>
      <c r="WZB35" s="357"/>
      <c r="WZC35" s="357"/>
      <c r="WZD35" s="357"/>
      <c r="WZE35" s="357"/>
      <c r="WZF35" s="357"/>
      <c r="WZG35" s="357"/>
      <c r="WZH35" s="357"/>
      <c r="WZI35" s="357"/>
      <c r="WZJ35" s="357"/>
      <c r="WZK35" s="357"/>
      <c r="WZL35" s="357"/>
      <c r="WZM35" s="357"/>
      <c r="WZN35" s="357"/>
      <c r="WZO35" s="357"/>
      <c r="WZP35" s="357"/>
      <c r="WZQ35" s="357"/>
      <c r="WZR35" s="357"/>
      <c r="WZS35" s="357"/>
      <c r="WZT35" s="357"/>
      <c r="WZU35" s="357"/>
      <c r="WZV35" s="357"/>
      <c r="WZW35" s="357"/>
      <c r="WZX35" s="357"/>
      <c r="WZY35" s="357"/>
      <c r="WZZ35" s="357"/>
      <c r="XAA35" s="357"/>
      <c r="XAB35" s="357"/>
      <c r="XAC35" s="357"/>
      <c r="XAD35" s="357"/>
      <c r="XAE35" s="357"/>
      <c r="XAF35" s="357"/>
      <c r="XAG35" s="357"/>
      <c r="XAH35" s="357"/>
      <c r="XAI35" s="357"/>
      <c r="XAJ35" s="357"/>
      <c r="XAK35" s="357"/>
      <c r="XAL35" s="357"/>
      <c r="XAM35" s="357"/>
      <c r="XAN35" s="357"/>
      <c r="XAO35" s="357"/>
      <c r="XAP35" s="357"/>
      <c r="XAQ35" s="357"/>
      <c r="XAR35" s="357"/>
      <c r="XAS35" s="357"/>
      <c r="XAT35" s="357"/>
      <c r="XAU35" s="357"/>
      <c r="XAV35" s="357"/>
      <c r="XAW35" s="357"/>
      <c r="XAX35" s="357"/>
      <c r="XAY35" s="357"/>
      <c r="XAZ35" s="357"/>
      <c r="XBA35" s="357"/>
      <c r="XBB35" s="357"/>
      <c r="XBC35" s="357"/>
      <c r="XBD35" s="357"/>
      <c r="XBE35" s="357"/>
      <c r="XBF35" s="357"/>
      <c r="XBG35" s="357"/>
      <c r="XBH35" s="357"/>
      <c r="XBI35" s="357"/>
      <c r="XBJ35" s="357"/>
      <c r="XBK35" s="357"/>
      <c r="XBL35" s="357"/>
      <c r="XBM35" s="357"/>
      <c r="XBN35" s="357"/>
      <c r="XBO35" s="357"/>
      <c r="XBP35" s="357"/>
      <c r="XBQ35" s="357"/>
      <c r="XBR35" s="357"/>
      <c r="XBS35" s="357"/>
      <c r="XBT35" s="357"/>
      <c r="XBU35" s="357"/>
      <c r="XBV35" s="357"/>
      <c r="XBW35" s="357"/>
      <c r="XBX35" s="357"/>
      <c r="XBY35" s="357"/>
      <c r="XBZ35" s="357"/>
      <c r="XCA35" s="357"/>
      <c r="XCB35" s="357"/>
      <c r="XCC35" s="357"/>
      <c r="XCD35" s="357"/>
      <c r="XCE35" s="357"/>
      <c r="XCF35" s="357"/>
      <c r="XCG35" s="357"/>
      <c r="XCH35" s="357"/>
      <c r="XCI35" s="357"/>
      <c r="XCJ35" s="357"/>
      <c r="XCK35" s="357"/>
      <c r="XCL35" s="357"/>
      <c r="XCM35" s="357"/>
      <c r="XCN35" s="357"/>
      <c r="XCO35" s="357"/>
      <c r="XCP35" s="357"/>
      <c r="XCQ35" s="357"/>
      <c r="XCR35" s="357"/>
      <c r="XCS35" s="357"/>
      <c r="XCT35" s="357"/>
      <c r="XCU35" s="357"/>
      <c r="XCV35" s="357"/>
      <c r="XCW35" s="357"/>
      <c r="XCX35" s="357"/>
      <c r="XCY35" s="357"/>
      <c r="XCZ35" s="357"/>
      <c r="XDA35" s="357"/>
      <c r="XDB35" s="357"/>
      <c r="XDC35" s="357"/>
      <c r="XDD35" s="357"/>
      <c r="XDE35" s="357"/>
      <c r="XDF35" s="357"/>
      <c r="XDG35" s="357"/>
      <c r="XDH35" s="357"/>
      <c r="XDI35" s="357"/>
      <c r="XDJ35" s="357"/>
      <c r="XDK35" s="357"/>
      <c r="XDL35" s="357"/>
      <c r="XDM35" s="357"/>
      <c r="XDN35" s="357"/>
      <c r="XDO35" s="357"/>
      <c r="XDP35" s="357"/>
      <c r="XDQ35" s="357"/>
      <c r="XDR35" s="357"/>
      <c r="XDS35" s="357"/>
      <c r="XDT35" s="357"/>
      <c r="XDU35" s="357"/>
      <c r="XDV35" s="357"/>
      <c r="XDW35" s="357"/>
      <c r="XDX35" s="357"/>
      <c r="XDY35" s="357"/>
      <c r="XDZ35" s="357"/>
      <c r="XEA35" s="357"/>
      <c r="XEB35" s="357"/>
      <c r="XEC35" s="357"/>
      <c r="XED35" s="357"/>
      <c r="XEE35" s="357"/>
      <c r="XEF35" s="357"/>
      <c r="XEG35" s="357"/>
      <c r="XEH35" s="357"/>
      <c r="XEI35" s="357"/>
      <c r="XEJ35" s="357"/>
      <c r="XEK35" s="357"/>
      <c r="XEL35" s="357"/>
      <c r="XEM35" s="357"/>
      <c r="XEN35" s="357"/>
      <c r="XEO35" s="357"/>
      <c r="XEP35" s="357"/>
      <c r="XEQ35" s="357"/>
      <c r="XER35" s="357"/>
      <c r="XES35" s="57"/>
      <c r="XET35" s="58"/>
      <c r="XEU35" s="53"/>
      <c r="XEV35" s="494"/>
    </row>
    <row r="36" spans="1:16376" ht="80.099999999999994" customHeight="1" x14ac:dyDescent="0.25">
      <c r="A36" s="357"/>
      <c r="B36" s="490" t="s">
        <v>391</v>
      </c>
      <c r="C36" s="490" t="s">
        <v>749</v>
      </c>
      <c r="D36" s="495" t="s">
        <v>23</v>
      </c>
      <c r="E36" s="491" t="s">
        <v>748</v>
      </c>
      <c r="F36" s="498" t="s">
        <v>748</v>
      </c>
      <c r="G36" s="498" t="s">
        <v>271</v>
      </c>
      <c r="H36" s="639">
        <v>2</v>
      </c>
      <c r="I36" s="498" t="s">
        <v>753</v>
      </c>
      <c r="J36" s="498">
        <v>0.5</v>
      </c>
      <c r="K36" s="361">
        <v>1</v>
      </c>
      <c r="L36" s="361" t="s">
        <v>184</v>
      </c>
      <c r="M36" s="361" t="s">
        <v>754</v>
      </c>
      <c r="N36" s="361" t="s">
        <v>1111</v>
      </c>
      <c r="O36" s="501">
        <v>0.25</v>
      </c>
      <c r="P36" s="501">
        <v>0.5</v>
      </c>
      <c r="Q36" s="501">
        <v>0.7</v>
      </c>
      <c r="R36" s="501">
        <v>1</v>
      </c>
      <c r="S36" s="357"/>
      <c r="T36" s="357"/>
      <c r="U36" s="357"/>
      <c r="V36" s="357"/>
      <c r="W36" s="357"/>
      <c r="X36" s="357"/>
      <c r="Y36" s="357">
        <f t="shared" si="4"/>
        <v>0</v>
      </c>
      <c r="Z36" s="357" t="s">
        <v>400</v>
      </c>
      <c r="AA36" s="357" t="s">
        <v>400</v>
      </c>
      <c r="AB36" s="357"/>
      <c r="AC36" s="357"/>
      <c r="AD36" s="357"/>
      <c r="AE36" s="357"/>
      <c r="AF36" s="357"/>
      <c r="AG36" s="357"/>
      <c r="AH36" s="357"/>
      <c r="AI36" s="357"/>
      <c r="AJ36" s="357"/>
      <c r="AK36" s="357"/>
      <c r="AL36" s="357"/>
      <c r="AM36" s="357"/>
      <c r="AN36" s="357"/>
      <c r="AO36" s="357"/>
      <c r="AP36" s="357"/>
      <c r="AQ36" s="357"/>
      <c r="AR36" s="357"/>
      <c r="AS36" s="357"/>
      <c r="AT36" s="357"/>
      <c r="AU36" s="357"/>
      <c r="AV36" s="357"/>
      <c r="AW36" s="357"/>
      <c r="AX36" s="357"/>
      <c r="AY36" s="357"/>
      <c r="AZ36" s="357"/>
      <c r="BA36" s="357"/>
      <c r="BB36" s="357"/>
      <c r="BC36" s="357"/>
      <c r="BD36" s="357"/>
      <c r="BE36" s="357"/>
      <c r="BF36" s="357"/>
      <c r="BG36" s="357"/>
      <c r="BH36" s="357"/>
      <c r="BI36" s="357"/>
      <c r="BJ36" s="357"/>
      <c r="BK36" s="357"/>
      <c r="BL36" s="357"/>
      <c r="BM36" s="357"/>
      <c r="BN36" s="357"/>
      <c r="BO36" s="357"/>
      <c r="BP36" s="357"/>
      <c r="BQ36" s="357"/>
      <c r="BR36" s="357"/>
      <c r="BS36" s="357"/>
      <c r="BT36" s="357"/>
      <c r="BU36" s="357"/>
      <c r="BV36" s="357"/>
      <c r="BW36" s="357"/>
      <c r="BX36" s="357"/>
      <c r="BY36" s="357"/>
      <c r="BZ36" s="357"/>
      <c r="CA36" s="357"/>
      <c r="CB36" s="357"/>
      <c r="CC36" s="357"/>
      <c r="CD36" s="357"/>
      <c r="CE36" s="357"/>
      <c r="CF36" s="357"/>
      <c r="CG36" s="357"/>
      <c r="CH36" s="357"/>
      <c r="CI36" s="357"/>
      <c r="CJ36" s="357"/>
      <c r="CK36" s="357"/>
      <c r="CL36" s="357"/>
      <c r="CM36" s="357"/>
      <c r="CN36" s="357"/>
      <c r="CO36" s="357"/>
      <c r="CP36" s="357"/>
      <c r="CQ36" s="357"/>
      <c r="CR36" s="357"/>
      <c r="CS36" s="357"/>
      <c r="CT36" s="357"/>
      <c r="CU36" s="357"/>
      <c r="CV36" s="357"/>
      <c r="CW36" s="357"/>
      <c r="CX36" s="357"/>
      <c r="CY36" s="357"/>
      <c r="CZ36" s="357"/>
      <c r="DA36" s="357"/>
      <c r="DB36" s="357"/>
      <c r="DC36" s="357"/>
      <c r="DD36" s="357"/>
      <c r="DE36" s="357"/>
      <c r="DF36" s="357"/>
      <c r="DG36" s="357"/>
      <c r="DH36" s="357"/>
      <c r="DI36" s="357"/>
      <c r="DJ36" s="357"/>
      <c r="DK36" s="357"/>
      <c r="DL36" s="357"/>
      <c r="DM36" s="357"/>
      <c r="DN36" s="357"/>
      <c r="DO36" s="357"/>
      <c r="DP36" s="357"/>
      <c r="DQ36" s="357"/>
      <c r="DR36" s="357"/>
      <c r="DS36" s="357"/>
      <c r="DT36" s="357"/>
      <c r="DU36" s="357"/>
      <c r="DV36" s="357"/>
      <c r="DW36" s="357"/>
      <c r="DX36" s="357"/>
      <c r="DY36" s="357"/>
      <c r="DZ36" s="357"/>
      <c r="EA36" s="357"/>
      <c r="EB36" s="357"/>
      <c r="EC36" s="357"/>
      <c r="ED36" s="357"/>
      <c r="EE36" s="357"/>
      <c r="EF36" s="357"/>
      <c r="EG36" s="357"/>
      <c r="EH36" s="357"/>
      <c r="EI36" s="357"/>
      <c r="EJ36" s="357"/>
      <c r="EK36" s="357"/>
      <c r="EL36" s="357"/>
      <c r="EM36" s="357"/>
      <c r="EN36" s="357"/>
      <c r="EO36" s="357"/>
      <c r="EP36" s="357"/>
      <c r="EQ36" s="357"/>
      <c r="ER36" s="357"/>
      <c r="ES36" s="357"/>
      <c r="ET36" s="357"/>
      <c r="EU36" s="357"/>
      <c r="EV36" s="357"/>
      <c r="EW36" s="357"/>
      <c r="EX36" s="357"/>
      <c r="EY36" s="357"/>
      <c r="EZ36" s="357"/>
      <c r="FA36" s="357"/>
      <c r="FB36" s="357"/>
      <c r="FC36" s="357"/>
      <c r="FD36" s="357"/>
      <c r="FE36" s="357"/>
      <c r="FF36" s="357"/>
      <c r="FG36" s="357"/>
      <c r="FH36" s="357"/>
      <c r="FI36" s="357"/>
      <c r="FJ36" s="357"/>
      <c r="FK36" s="357"/>
      <c r="FL36" s="357"/>
      <c r="FM36" s="357"/>
      <c r="FN36" s="357"/>
      <c r="FO36" s="357"/>
      <c r="FP36" s="357"/>
      <c r="FQ36" s="357"/>
      <c r="FR36" s="357"/>
      <c r="FS36" s="357"/>
      <c r="FT36" s="357"/>
      <c r="FU36" s="357"/>
      <c r="FV36" s="357"/>
      <c r="FW36" s="357"/>
      <c r="FX36" s="357"/>
      <c r="FY36" s="357"/>
      <c r="FZ36" s="357"/>
      <c r="GA36" s="357"/>
      <c r="GB36" s="357"/>
      <c r="GC36" s="357"/>
      <c r="GD36" s="357"/>
      <c r="GE36" s="357"/>
      <c r="GF36" s="357"/>
      <c r="GG36" s="357"/>
      <c r="GH36" s="357"/>
      <c r="GI36" s="357"/>
      <c r="GJ36" s="357"/>
      <c r="GK36" s="357"/>
      <c r="GL36" s="357"/>
      <c r="GM36" s="357"/>
      <c r="GN36" s="357"/>
      <c r="GO36" s="357"/>
      <c r="GP36" s="357"/>
      <c r="GQ36" s="357"/>
      <c r="GR36" s="357"/>
      <c r="GS36" s="357"/>
      <c r="GT36" s="357"/>
      <c r="GU36" s="357"/>
      <c r="GV36" s="357"/>
      <c r="GW36" s="357"/>
      <c r="GX36" s="357"/>
      <c r="GY36" s="357"/>
      <c r="GZ36" s="357"/>
      <c r="HA36" s="357"/>
      <c r="HB36" s="357"/>
      <c r="HC36" s="357"/>
      <c r="HD36" s="357"/>
      <c r="HE36" s="357"/>
      <c r="HF36" s="357"/>
      <c r="HG36" s="357"/>
      <c r="HH36" s="357"/>
      <c r="HI36" s="357"/>
      <c r="HJ36" s="357"/>
      <c r="HK36" s="357"/>
      <c r="HL36" s="357"/>
      <c r="HM36" s="357"/>
      <c r="HN36" s="357"/>
      <c r="HO36" s="357"/>
      <c r="HP36" s="357"/>
      <c r="HQ36" s="357"/>
      <c r="HR36" s="357"/>
      <c r="HS36" s="357"/>
      <c r="HT36" s="357"/>
      <c r="HU36" s="357"/>
      <c r="HV36" s="357"/>
      <c r="HW36" s="357"/>
      <c r="HX36" s="357"/>
      <c r="HY36" s="357"/>
      <c r="HZ36" s="357"/>
      <c r="IA36" s="357"/>
      <c r="IB36" s="357"/>
      <c r="IC36" s="357"/>
      <c r="ID36" s="357"/>
      <c r="IE36" s="357"/>
      <c r="IF36" s="357"/>
      <c r="IG36" s="357"/>
      <c r="IH36" s="357"/>
      <c r="II36" s="357"/>
      <c r="IJ36" s="357"/>
      <c r="IK36" s="357"/>
      <c r="IL36" s="357"/>
      <c r="IM36" s="357"/>
      <c r="IN36" s="357"/>
      <c r="IO36" s="357"/>
      <c r="IP36" s="357"/>
      <c r="IQ36" s="357"/>
      <c r="IR36" s="357"/>
      <c r="IS36" s="357"/>
      <c r="IT36" s="357"/>
      <c r="IU36" s="357"/>
      <c r="IV36" s="357"/>
      <c r="IW36" s="357"/>
      <c r="IX36" s="357"/>
      <c r="IY36" s="357"/>
      <c r="IZ36" s="357"/>
      <c r="JA36" s="357"/>
      <c r="JB36" s="357"/>
      <c r="JC36" s="357"/>
      <c r="JD36" s="357"/>
      <c r="JE36" s="357"/>
      <c r="JF36" s="357"/>
      <c r="JG36" s="357"/>
      <c r="JH36" s="357"/>
      <c r="JI36" s="357"/>
      <c r="JJ36" s="357"/>
      <c r="JK36" s="357"/>
      <c r="JL36" s="357"/>
      <c r="JM36" s="357"/>
      <c r="JN36" s="357"/>
      <c r="JO36" s="357"/>
      <c r="JP36" s="357"/>
      <c r="JQ36" s="357"/>
      <c r="JR36" s="357"/>
      <c r="JS36" s="357"/>
      <c r="JT36" s="357"/>
      <c r="JU36" s="357"/>
      <c r="JV36" s="357"/>
      <c r="JW36" s="357"/>
      <c r="JX36" s="357"/>
      <c r="JY36" s="357"/>
      <c r="JZ36" s="357"/>
      <c r="KA36" s="357"/>
      <c r="KB36" s="357"/>
      <c r="KC36" s="357"/>
      <c r="KD36" s="357"/>
      <c r="KE36" s="357"/>
      <c r="KF36" s="357"/>
      <c r="KG36" s="357"/>
      <c r="KH36" s="357"/>
      <c r="KI36" s="357"/>
      <c r="KJ36" s="357"/>
      <c r="KK36" s="357"/>
      <c r="KL36" s="357"/>
      <c r="KM36" s="357"/>
      <c r="KN36" s="357"/>
      <c r="KO36" s="357"/>
      <c r="KP36" s="357"/>
      <c r="KQ36" s="357"/>
      <c r="KR36" s="357"/>
      <c r="KS36" s="357"/>
      <c r="KT36" s="357"/>
      <c r="KU36" s="357"/>
      <c r="KV36" s="357"/>
      <c r="KW36" s="357"/>
      <c r="KX36" s="357"/>
      <c r="KY36" s="357"/>
      <c r="KZ36" s="357"/>
      <c r="LA36" s="357"/>
      <c r="LB36" s="357"/>
      <c r="LC36" s="357"/>
      <c r="LD36" s="357"/>
      <c r="LE36" s="357"/>
      <c r="LF36" s="357"/>
      <c r="LG36" s="357"/>
      <c r="LH36" s="357"/>
      <c r="LI36" s="357"/>
      <c r="LJ36" s="357"/>
      <c r="LK36" s="357"/>
      <c r="LL36" s="357"/>
      <c r="LM36" s="357"/>
      <c r="LN36" s="357"/>
      <c r="LO36" s="357"/>
      <c r="LP36" s="357"/>
      <c r="LQ36" s="357"/>
      <c r="LR36" s="357"/>
      <c r="LS36" s="357"/>
      <c r="LT36" s="357"/>
      <c r="LU36" s="357"/>
      <c r="LV36" s="357"/>
      <c r="LW36" s="357"/>
      <c r="LX36" s="357"/>
      <c r="LY36" s="357"/>
      <c r="LZ36" s="357"/>
      <c r="MA36" s="357"/>
      <c r="MB36" s="357"/>
      <c r="MC36" s="357"/>
      <c r="MD36" s="357"/>
      <c r="ME36" s="357"/>
      <c r="MF36" s="357"/>
      <c r="MG36" s="357"/>
      <c r="MH36" s="357"/>
      <c r="MI36" s="357"/>
      <c r="MJ36" s="357"/>
      <c r="MK36" s="357"/>
      <c r="ML36" s="357"/>
      <c r="MM36" s="357"/>
      <c r="MN36" s="357"/>
      <c r="MO36" s="357"/>
      <c r="MP36" s="357"/>
      <c r="MQ36" s="357"/>
      <c r="MR36" s="357"/>
      <c r="MS36" s="357"/>
      <c r="MT36" s="357"/>
      <c r="MU36" s="357"/>
      <c r="MV36" s="357"/>
      <c r="MW36" s="357"/>
      <c r="MX36" s="357"/>
      <c r="MY36" s="357"/>
      <c r="MZ36" s="357"/>
      <c r="NA36" s="357"/>
      <c r="NB36" s="357"/>
      <c r="NC36" s="357"/>
      <c r="ND36" s="357"/>
      <c r="NE36" s="357"/>
      <c r="NF36" s="357"/>
      <c r="NG36" s="357"/>
      <c r="NH36" s="357"/>
      <c r="NI36" s="357"/>
      <c r="NJ36" s="357"/>
      <c r="NK36" s="357"/>
      <c r="NL36" s="357"/>
      <c r="NM36" s="357"/>
      <c r="NN36" s="357"/>
      <c r="NO36" s="357"/>
      <c r="NP36" s="357"/>
      <c r="NQ36" s="357"/>
      <c r="NR36" s="357"/>
      <c r="NS36" s="357"/>
      <c r="NT36" s="357"/>
      <c r="NU36" s="357"/>
      <c r="NV36" s="357"/>
      <c r="NW36" s="357"/>
      <c r="NX36" s="357"/>
      <c r="NY36" s="357"/>
      <c r="NZ36" s="357"/>
      <c r="OA36" s="357"/>
      <c r="OB36" s="357"/>
      <c r="OC36" s="357"/>
      <c r="OD36" s="357"/>
      <c r="OE36" s="357"/>
      <c r="OF36" s="357"/>
      <c r="OG36" s="357"/>
      <c r="OH36" s="357"/>
      <c r="OI36" s="357"/>
      <c r="OJ36" s="357"/>
      <c r="OK36" s="357"/>
      <c r="OL36" s="357"/>
      <c r="OM36" s="357"/>
      <c r="ON36" s="357"/>
      <c r="OO36" s="357"/>
      <c r="OP36" s="357"/>
      <c r="OQ36" s="357"/>
      <c r="OR36" s="357"/>
      <c r="OS36" s="357"/>
      <c r="OT36" s="357"/>
      <c r="OU36" s="357"/>
      <c r="OV36" s="357"/>
      <c r="OW36" s="357"/>
      <c r="OX36" s="357"/>
      <c r="OY36" s="357"/>
      <c r="OZ36" s="357"/>
      <c r="PA36" s="357"/>
      <c r="PB36" s="357"/>
      <c r="PC36" s="357"/>
      <c r="PD36" s="357"/>
      <c r="PE36" s="357"/>
      <c r="PF36" s="357"/>
      <c r="PG36" s="357"/>
      <c r="PH36" s="357"/>
      <c r="PI36" s="357"/>
      <c r="PJ36" s="357"/>
      <c r="PK36" s="357"/>
      <c r="PL36" s="357"/>
      <c r="PM36" s="357"/>
      <c r="PN36" s="357"/>
      <c r="PO36" s="357"/>
      <c r="PP36" s="357"/>
      <c r="PQ36" s="357"/>
      <c r="PR36" s="357"/>
      <c r="PS36" s="357"/>
      <c r="PT36" s="357"/>
      <c r="PU36" s="357"/>
      <c r="PV36" s="357"/>
      <c r="PW36" s="357"/>
      <c r="PX36" s="357"/>
      <c r="PY36" s="357"/>
      <c r="PZ36" s="357"/>
      <c r="QA36" s="357"/>
      <c r="QB36" s="357"/>
      <c r="QC36" s="357"/>
      <c r="QD36" s="357"/>
      <c r="QE36" s="357"/>
      <c r="QF36" s="357"/>
      <c r="QG36" s="357"/>
      <c r="QH36" s="357"/>
      <c r="QI36" s="357"/>
      <c r="QJ36" s="357"/>
      <c r="QK36" s="357"/>
      <c r="QL36" s="357"/>
      <c r="QM36" s="357"/>
      <c r="QN36" s="357"/>
      <c r="QO36" s="357"/>
      <c r="QP36" s="357"/>
      <c r="QQ36" s="357"/>
      <c r="QR36" s="357"/>
      <c r="QS36" s="357"/>
      <c r="QT36" s="357"/>
      <c r="QU36" s="357"/>
      <c r="QV36" s="357"/>
      <c r="QW36" s="357"/>
      <c r="QX36" s="357"/>
      <c r="QY36" s="357"/>
      <c r="QZ36" s="357"/>
      <c r="RA36" s="357"/>
      <c r="RB36" s="357"/>
      <c r="RC36" s="357"/>
      <c r="RD36" s="357"/>
      <c r="RE36" s="357"/>
      <c r="RF36" s="357"/>
      <c r="RG36" s="357"/>
      <c r="RH36" s="357"/>
      <c r="RI36" s="357"/>
      <c r="RJ36" s="357"/>
      <c r="RK36" s="357"/>
      <c r="RL36" s="357"/>
      <c r="RM36" s="357"/>
      <c r="RN36" s="357"/>
      <c r="RO36" s="357"/>
      <c r="RP36" s="357"/>
      <c r="RQ36" s="357"/>
      <c r="RR36" s="357"/>
      <c r="RS36" s="357"/>
      <c r="RT36" s="357"/>
      <c r="RU36" s="357"/>
      <c r="RV36" s="357"/>
      <c r="RW36" s="357"/>
      <c r="RX36" s="357"/>
      <c r="RY36" s="357"/>
      <c r="RZ36" s="357"/>
      <c r="SA36" s="357"/>
      <c r="SB36" s="357"/>
      <c r="SC36" s="357"/>
      <c r="SD36" s="357"/>
      <c r="SE36" s="357"/>
      <c r="SF36" s="357"/>
      <c r="SG36" s="357"/>
      <c r="SH36" s="357"/>
      <c r="SI36" s="357"/>
      <c r="SJ36" s="357"/>
      <c r="SK36" s="357"/>
      <c r="SL36" s="357"/>
      <c r="SM36" s="357"/>
      <c r="SN36" s="357"/>
      <c r="SO36" s="357"/>
      <c r="SP36" s="357"/>
      <c r="SQ36" s="357"/>
      <c r="SR36" s="357"/>
      <c r="SS36" s="357"/>
      <c r="ST36" s="357"/>
      <c r="SU36" s="357"/>
      <c r="SV36" s="357"/>
      <c r="SW36" s="357"/>
      <c r="SX36" s="357"/>
      <c r="SY36" s="357"/>
      <c r="SZ36" s="357"/>
      <c r="TA36" s="357"/>
      <c r="TB36" s="357"/>
      <c r="TC36" s="357"/>
      <c r="TD36" s="357"/>
      <c r="TE36" s="357"/>
      <c r="TF36" s="357"/>
      <c r="TG36" s="357"/>
      <c r="TH36" s="357"/>
      <c r="TI36" s="357"/>
      <c r="TJ36" s="357"/>
      <c r="TK36" s="357"/>
      <c r="TL36" s="357"/>
      <c r="TM36" s="357"/>
      <c r="TN36" s="357"/>
      <c r="TO36" s="357"/>
      <c r="TP36" s="357"/>
      <c r="TQ36" s="357"/>
      <c r="TR36" s="357"/>
      <c r="TS36" s="357"/>
      <c r="TT36" s="357"/>
      <c r="TU36" s="357"/>
      <c r="TV36" s="357"/>
      <c r="TW36" s="357"/>
      <c r="TX36" s="357"/>
      <c r="TY36" s="357"/>
      <c r="TZ36" s="357"/>
      <c r="UA36" s="357"/>
      <c r="UB36" s="357"/>
      <c r="UC36" s="357"/>
      <c r="UD36" s="357"/>
      <c r="UE36" s="357"/>
      <c r="UF36" s="357"/>
      <c r="UG36" s="357"/>
      <c r="UH36" s="357"/>
      <c r="UI36" s="357"/>
      <c r="UJ36" s="357"/>
      <c r="UK36" s="357"/>
      <c r="UL36" s="357"/>
      <c r="UM36" s="357"/>
      <c r="UN36" s="357"/>
      <c r="UO36" s="357"/>
      <c r="UP36" s="357"/>
      <c r="UQ36" s="357"/>
      <c r="UR36" s="357"/>
      <c r="US36" s="357"/>
      <c r="UT36" s="357"/>
      <c r="UU36" s="357"/>
      <c r="UV36" s="357"/>
      <c r="UW36" s="357"/>
      <c r="UX36" s="357"/>
      <c r="UY36" s="357"/>
      <c r="UZ36" s="357"/>
      <c r="VA36" s="357"/>
      <c r="VB36" s="357"/>
      <c r="VC36" s="357"/>
      <c r="VD36" s="357"/>
      <c r="VE36" s="357"/>
      <c r="VF36" s="357"/>
      <c r="VG36" s="357"/>
      <c r="VH36" s="357"/>
      <c r="VI36" s="357"/>
      <c r="VJ36" s="357"/>
      <c r="VK36" s="357"/>
      <c r="VL36" s="357"/>
      <c r="VM36" s="357"/>
      <c r="VN36" s="357"/>
      <c r="VO36" s="357"/>
      <c r="VP36" s="357"/>
      <c r="VQ36" s="357"/>
      <c r="VR36" s="357"/>
      <c r="VS36" s="357"/>
      <c r="VT36" s="357"/>
      <c r="VU36" s="357"/>
      <c r="VV36" s="357"/>
      <c r="VW36" s="357"/>
      <c r="VX36" s="357"/>
      <c r="VY36" s="357"/>
      <c r="VZ36" s="357"/>
      <c r="WA36" s="357"/>
      <c r="WB36" s="357"/>
      <c r="WC36" s="357"/>
      <c r="WD36" s="357"/>
      <c r="WE36" s="357"/>
      <c r="WF36" s="357"/>
      <c r="WG36" s="357"/>
      <c r="WH36" s="357"/>
      <c r="WI36" s="357"/>
      <c r="WJ36" s="357"/>
      <c r="WK36" s="357"/>
      <c r="WL36" s="357"/>
      <c r="WM36" s="357"/>
      <c r="WN36" s="357"/>
      <c r="WO36" s="357"/>
      <c r="WP36" s="357"/>
      <c r="WQ36" s="357"/>
      <c r="WR36" s="357"/>
      <c r="WS36" s="357"/>
      <c r="WT36" s="357"/>
      <c r="WU36" s="357"/>
      <c r="WV36" s="357"/>
      <c r="WW36" s="357"/>
      <c r="WX36" s="357"/>
      <c r="WY36" s="357"/>
      <c r="WZ36" s="357"/>
      <c r="XA36" s="357"/>
      <c r="XB36" s="357"/>
      <c r="XC36" s="357"/>
      <c r="XD36" s="357"/>
      <c r="XE36" s="357"/>
      <c r="XF36" s="357"/>
      <c r="XG36" s="357"/>
      <c r="XH36" s="357"/>
      <c r="XI36" s="357"/>
      <c r="XJ36" s="357"/>
      <c r="XK36" s="357"/>
      <c r="XL36" s="357"/>
      <c r="XM36" s="357"/>
      <c r="XN36" s="357"/>
      <c r="XO36" s="357"/>
      <c r="XP36" s="357"/>
      <c r="XQ36" s="357"/>
      <c r="XR36" s="357"/>
      <c r="XS36" s="357"/>
      <c r="XT36" s="357"/>
      <c r="XU36" s="357"/>
      <c r="XV36" s="357"/>
      <c r="XW36" s="357"/>
      <c r="XX36" s="357"/>
      <c r="XY36" s="357"/>
      <c r="XZ36" s="357"/>
      <c r="YA36" s="357"/>
      <c r="YB36" s="357"/>
      <c r="YC36" s="357"/>
      <c r="YD36" s="357"/>
      <c r="YE36" s="357"/>
      <c r="YF36" s="357"/>
      <c r="YG36" s="357"/>
      <c r="YH36" s="357"/>
      <c r="YI36" s="357"/>
      <c r="YJ36" s="357"/>
      <c r="YK36" s="357"/>
      <c r="YL36" s="357"/>
      <c r="YM36" s="357"/>
      <c r="YN36" s="357"/>
      <c r="YO36" s="357"/>
      <c r="YP36" s="357"/>
      <c r="YQ36" s="357"/>
      <c r="YR36" s="357"/>
      <c r="YS36" s="357"/>
      <c r="YT36" s="357"/>
      <c r="YU36" s="357"/>
      <c r="YV36" s="357"/>
      <c r="YW36" s="357"/>
      <c r="YX36" s="357"/>
      <c r="YY36" s="357"/>
      <c r="YZ36" s="357"/>
      <c r="ZA36" s="357"/>
      <c r="ZB36" s="357"/>
      <c r="ZC36" s="357"/>
      <c r="ZD36" s="357"/>
      <c r="ZE36" s="357"/>
      <c r="ZF36" s="357"/>
      <c r="ZG36" s="357"/>
      <c r="ZH36" s="357"/>
      <c r="ZI36" s="357"/>
      <c r="ZJ36" s="357"/>
      <c r="ZK36" s="357"/>
      <c r="ZL36" s="357"/>
      <c r="ZM36" s="357"/>
      <c r="ZN36" s="357"/>
      <c r="ZO36" s="357"/>
      <c r="ZP36" s="357"/>
      <c r="ZQ36" s="357"/>
      <c r="ZR36" s="357"/>
      <c r="ZS36" s="357"/>
      <c r="ZT36" s="357"/>
      <c r="ZU36" s="357"/>
      <c r="ZV36" s="357"/>
      <c r="ZW36" s="357"/>
      <c r="ZX36" s="357"/>
      <c r="ZY36" s="357"/>
      <c r="ZZ36" s="357"/>
      <c r="AAA36" s="357"/>
      <c r="AAB36" s="357"/>
      <c r="AAC36" s="357"/>
      <c r="AAD36" s="357"/>
      <c r="AAE36" s="357"/>
      <c r="AAF36" s="357"/>
      <c r="AAG36" s="357"/>
      <c r="AAH36" s="357"/>
      <c r="AAI36" s="357"/>
      <c r="AAJ36" s="357"/>
      <c r="AAK36" s="357"/>
      <c r="AAL36" s="357"/>
      <c r="AAM36" s="357"/>
      <c r="AAN36" s="357"/>
      <c r="AAO36" s="357"/>
      <c r="AAP36" s="357"/>
      <c r="AAQ36" s="357"/>
      <c r="AAR36" s="357"/>
      <c r="AAS36" s="357"/>
      <c r="AAT36" s="357"/>
      <c r="AAU36" s="357"/>
      <c r="AAV36" s="357"/>
      <c r="AAW36" s="357"/>
      <c r="AAX36" s="357"/>
      <c r="AAY36" s="357"/>
      <c r="AAZ36" s="357"/>
      <c r="ABA36" s="357"/>
      <c r="ABB36" s="357"/>
      <c r="ABC36" s="357"/>
      <c r="ABD36" s="357"/>
      <c r="ABE36" s="357"/>
      <c r="ABF36" s="357"/>
      <c r="ABG36" s="357"/>
      <c r="ABH36" s="357"/>
      <c r="ABI36" s="357"/>
      <c r="ABJ36" s="357"/>
      <c r="ABK36" s="357"/>
      <c r="ABL36" s="357"/>
      <c r="ABM36" s="357"/>
      <c r="ABN36" s="357"/>
      <c r="ABO36" s="357"/>
      <c r="ABP36" s="357"/>
      <c r="ABQ36" s="357"/>
      <c r="ABR36" s="357"/>
      <c r="ABS36" s="357"/>
      <c r="ABT36" s="357"/>
      <c r="ABU36" s="357"/>
      <c r="ABV36" s="357"/>
      <c r="ABW36" s="357"/>
      <c r="ABX36" s="357"/>
      <c r="ABY36" s="357"/>
      <c r="ABZ36" s="357"/>
      <c r="ACA36" s="357"/>
      <c r="ACB36" s="357"/>
      <c r="ACC36" s="357"/>
      <c r="ACD36" s="357"/>
      <c r="ACE36" s="357"/>
      <c r="ACF36" s="357"/>
      <c r="ACG36" s="357"/>
      <c r="ACH36" s="357"/>
      <c r="ACI36" s="357"/>
      <c r="ACJ36" s="357"/>
      <c r="ACK36" s="357"/>
      <c r="ACL36" s="357"/>
      <c r="ACM36" s="357"/>
      <c r="ACN36" s="357"/>
      <c r="ACO36" s="357"/>
      <c r="ACP36" s="357"/>
      <c r="ACQ36" s="357"/>
      <c r="ACR36" s="357"/>
      <c r="ACS36" s="357"/>
      <c r="ACT36" s="357"/>
      <c r="ACU36" s="357"/>
      <c r="ACV36" s="357"/>
      <c r="ACW36" s="357"/>
      <c r="ACX36" s="357"/>
      <c r="ACY36" s="357"/>
      <c r="ACZ36" s="357"/>
      <c r="ADA36" s="357"/>
      <c r="ADB36" s="357"/>
      <c r="ADC36" s="357"/>
      <c r="ADD36" s="357"/>
      <c r="ADE36" s="357"/>
      <c r="ADF36" s="357"/>
      <c r="ADG36" s="357"/>
      <c r="ADH36" s="357"/>
      <c r="ADI36" s="357"/>
      <c r="ADJ36" s="357"/>
      <c r="ADK36" s="357"/>
      <c r="ADL36" s="357"/>
      <c r="ADM36" s="357"/>
      <c r="ADN36" s="357"/>
      <c r="ADO36" s="357"/>
      <c r="ADP36" s="357"/>
      <c r="ADQ36" s="357"/>
      <c r="ADR36" s="357"/>
      <c r="ADS36" s="357"/>
      <c r="ADT36" s="357"/>
      <c r="ADU36" s="357"/>
      <c r="ADV36" s="357"/>
      <c r="ADW36" s="357"/>
      <c r="ADX36" s="357"/>
      <c r="ADY36" s="357"/>
      <c r="ADZ36" s="357"/>
      <c r="AEA36" s="357"/>
      <c r="AEB36" s="357"/>
      <c r="AEC36" s="357"/>
      <c r="AED36" s="357"/>
      <c r="AEE36" s="357"/>
      <c r="AEF36" s="357"/>
      <c r="AEG36" s="357"/>
      <c r="AEH36" s="357"/>
      <c r="AEI36" s="357"/>
      <c r="AEJ36" s="357"/>
      <c r="AEK36" s="357"/>
      <c r="AEL36" s="357"/>
      <c r="AEM36" s="357"/>
      <c r="AEN36" s="357"/>
      <c r="AEO36" s="357"/>
      <c r="AEP36" s="357"/>
      <c r="AEQ36" s="357"/>
      <c r="AER36" s="357"/>
      <c r="AES36" s="357"/>
      <c r="AET36" s="357"/>
      <c r="AEU36" s="357"/>
      <c r="AEV36" s="357"/>
      <c r="AEW36" s="357"/>
      <c r="AEX36" s="357"/>
      <c r="AEY36" s="357"/>
      <c r="AEZ36" s="357"/>
      <c r="AFA36" s="357"/>
      <c r="AFB36" s="357"/>
      <c r="AFC36" s="357"/>
      <c r="AFD36" s="357"/>
      <c r="AFE36" s="357"/>
      <c r="AFF36" s="357"/>
      <c r="AFG36" s="357"/>
      <c r="AFH36" s="357"/>
      <c r="AFI36" s="357"/>
      <c r="AFJ36" s="357"/>
      <c r="AFK36" s="357"/>
      <c r="AFL36" s="357"/>
      <c r="AFM36" s="357"/>
      <c r="AFN36" s="357"/>
      <c r="AFO36" s="357"/>
      <c r="AFP36" s="357"/>
      <c r="AFQ36" s="357"/>
      <c r="AFR36" s="357"/>
      <c r="AFS36" s="357"/>
      <c r="AFT36" s="357"/>
      <c r="AFU36" s="357"/>
      <c r="AFV36" s="357"/>
      <c r="AFW36" s="357"/>
      <c r="AFX36" s="357"/>
      <c r="AFY36" s="357"/>
      <c r="AFZ36" s="357"/>
      <c r="AGA36" s="357"/>
      <c r="AGB36" s="357"/>
      <c r="AGC36" s="357"/>
      <c r="AGD36" s="357"/>
      <c r="AGE36" s="357"/>
      <c r="AGF36" s="357"/>
      <c r="AGG36" s="357"/>
      <c r="AGH36" s="357"/>
      <c r="AGI36" s="357"/>
      <c r="AGJ36" s="357"/>
      <c r="AGK36" s="357"/>
      <c r="AGL36" s="357"/>
      <c r="AGM36" s="357"/>
      <c r="AGN36" s="357"/>
      <c r="AGO36" s="357"/>
      <c r="AGP36" s="357"/>
      <c r="AGQ36" s="357"/>
      <c r="AGR36" s="357"/>
      <c r="AGS36" s="357"/>
      <c r="AGT36" s="357"/>
      <c r="AGU36" s="357"/>
      <c r="AGV36" s="357"/>
      <c r="AGW36" s="357"/>
      <c r="AGX36" s="357"/>
      <c r="AGY36" s="357"/>
      <c r="AGZ36" s="357"/>
      <c r="AHA36" s="357"/>
      <c r="AHB36" s="357"/>
      <c r="AHC36" s="357"/>
      <c r="AHD36" s="357"/>
      <c r="AHE36" s="357"/>
      <c r="AHF36" s="357"/>
      <c r="AHG36" s="357"/>
      <c r="AHH36" s="357"/>
      <c r="AHI36" s="357"/>
      <c r="AHJ36" s="357"/>
      <c r="AHK36" s="357"/>
      <c r="AHL36" s="357"/>
      <c r="AHM36" s="357"/>
      <c r="AHN36" s="357"/>
      <c r="AHO36" s="357"/>
      <c r="AHP36" s="357"/>
      <c r="AHQ36" s="357"/>
      <c r="AHR36" s="357"/>
      <c r="AHS36" s="357"/>
      <c r="AHT36" s="357"/>
      <c r="AHU36" s="357"/>
      <c r="AHV36" s="357"/>
      <c r="AHW36" s="357"/>
      <c r="AHX36" s="357"/>
      <c r="AHY36" s="357"/>
      <c r="AHZ36" s="357"/>
      <c r="AIA36" s="357"/>
      <c r="AIB36" s="357"/>
      <c r="AIC36" s="357"/>
      <c r="AID36" s="357"/>
      <c r="AIE36" s="357"/>
      <c r="AIF36" s="357"/>
      <c r="AIG36" s="357"/>
      <c r="AIH36" s="357"/>
      <c r="AII36" s="357"/>
      <c r="AIJ36" s="357"/>
      <c r="AIK36" s="357"/>
      <c r="AIL36" s="357"/>
      <c r="AIM36" s="357"/>
      <c r="AIN36" s="357"/>
      <c r="AIO36" s="357"/>
      <c r="AIP36" s="357"/>
      <c r="AIQ36" s="357"/>
      <c r="AIR36" s="357"/>
      <c r="AIS36" s="357"/>
      <c r="AIT36" s="357"/>
      <c r="AIU36" s="357"/>
      <c r="AIV36" s="357"/>
      <c r="AIW36" s="357"/>
      <c r="AIX36" s="357"/>
      <c r="AIY36" s="357"/>
      <c r="AIZ36" s="357"/>
      <c r="AJA36" s="357"/>
      <c r="AJB36" s="357"/>
      <c r="AJC36" s="357"/>
      <c r="AJD36" s="357"/>
      <c r="AJE36" s="357"/>
      <c r="AJF36" s="357"/>
      <c r="AJG36" s="357"/>
      <c r="AJH36" s="357"/>
      <c r="AJI36" s="357"/>
      <c r="AJJ36" s="357"/>
      <c r="AJK36" s="357"/>
      <c r="AJL36" s="357"/>
      <c r="AJM36" s="357"/>
      <c r="AJN36" s="357"/>
      <c r="AJO36" s="357"/>
      <c r="AJP36" s="357"/>
      <c r="AJQ36" s="357"/>
      <c r="AJR36" s="357"/>
      <c r="AJS36" s="357"/>
      <c r="AJT36" s="357"/>
      <c r="AJU36" s="357"/>
      <c r="AJV36" s="357"/>
      <c r="AJW36" s="357"/>
      <c r="AJX36" s="357"/>
      <c r="AJY36" s="357"/>
      <c r="AJZ36" s="357"/>
      <c r="AKA36" s="357"/>
      <c r="AKB36" s="357"/>
      <c r="AKC36" s="357"/>
      <c r="AKD36" s="357"/>
      <c r="AKE36" s="357"/>
      <c r="AKF36" s="357"/>
      <c r="AKG36" s="357"/>
      <c r="AKH36" s="357"/>
      <c r="AKI36" s="357"/>
      <c r="AKJ36" s="357"/>
      <c r="AKK36" s="357"/>
      <c r="AKL36" s="357"/>
      <c r="AKM36" s="357"/>
      <c r="AKN36" s="357"/>
      <c r="AKO36" s="357"/>
      <c r="AKP36" s="357"/>
      <c r="AKQ36" s="357"/>
      <c r="AKR36" s="357"/>
      <c r="AKS36" s="357"/>
      <c r="AKT36" s="357"/>
      <c r="AKU36" s="357"/>
      <c r="AKV36" s="357"/>
      <c r="AKW36" s="357"/>
      <c r="AKX36" s="357"/>
      <c r="AKY36" s="357"/>
      <c r="AKZ36" s="357"/>
      <c r="ALA36" s="357"/>
      <c r="ALB36" s="357"/>
      <c r="ALC36" s="357"/>
      <c r="ALD36" s="357"/>
      <c r="ALE36" s="357"/>
      <c r="ALF36" s="357"/>
      <c r="ALG36" s="357"/>
      <c r="ALH36" s="357"/>
      <c r="ALI36" s="357"/>
      <c r="ALJ36" s="357"/>
      <c r="ALK36" s="357"/>
      <c r="ALL36" s="357"/>
      <c r="ALM36" s="357"/>
      <c r="ALN36" s="357"/>
      <c r="ALO36" s="357"/>
      <c r="ALP36" s="357"/>
      <c r="ALQ36" s="357"/>
      <c r="ALR36" s="357"/>
      <c r="ALS36" s="357"/>
      <c r="ALT36" s="357"/>
      <c r="ALU36" s="357"/>
      <c r="ALV36" s="357"/>
      <c r="ALW36" s="357"/>
      <c r="ALX36" s="357"/>
      <c r="ALY36" s="357"/>
      <c r="ALZ36" s="357"/>
      <c r="AMA36" s="357"/>
      <c r="AMB36" s="357"/>
      <c r="AMC36" s="357"/>
      <c r="AMD36" s="357"/>
      <c r="AME36" s="357"/>
      <c r="AMF36" s="357"/>
      <c r="AMG36" s="357"/>
      <c r="AMH36" s="357"/>
      <c r="AMI36" s="357"/>
      <c r="AMJ36" s="357"/>
      <c r="AMK36" s="357"/>
      <c r="AML36" s="357"/>
      <c r="AMM36" s="357"/>
      <c r="AMN36" s="357"/>
      <c r="AMO36" s="357"/>
      <c r="AMP36" s="357"/>
      <c r="AMQ36" s="357"/>
      <c r="AMR36" s="357"/>
      <c r="AMS36" s="357"/>
      <c r="AMT36" s="357"/>
      <c r="AMU36" s="357"/>
      <c r="AMV36" s="357"/>
      <c r="AMW36" s="357"/>
      <c r="AMX36" s="357"/>
      <c r="AMY36" s="357"/>
      <c r="AMZ36" s="357"/>
      <c r="ANA36" s="357"/>
      <c r="ANB36" s="357"/>
      <c r="ANC36" s="357"/>
      <c r="AND36" s="357"/>
      <c r="ANE36" s="357"/>
      <c r="ANF36" s="357"/>
      <c r="ANG36" s="357"/>
      <c r="ANH36" s="357"/>
      <c r="ANI36" s="357"/>
      <c r="ANJ36" s="357"/>
      <c r="ANK36" s="357"/>
      <c r="ANL36" s="357"/>
      <c r="ANM36" s="357"/>
      <c r="ANN36" s="357"/>
      <c r="ANO36" s="357"/>
      <c r="ANP36" s="357"/>
      <c r="ANQ36" s="357"/>
      <c r="ANR36" s="357"/>
      <c r="ANS36" s="357"/>
      <c r="ANT36" s="357"/>
      <c r="ANU36" s="357"/>
      <c r="ANV36" s="357"/>
      <c r="ANW36" s="357"/>
      <c r="ANX36" s="357"/>
      <c r="ANY36" s="357"/>
      <c r="ANZ36" s="357"/>
      <c r="AOA36" s="357"/>
      <c r="AOB36" s="357"/>
      <c r="AOC36" s="357"/>
      <c r="AOD36" s="357"/>
      <c r="AOE36" s="357"/>
      <c r="AOF36" s="357"/>
      <c r="AOG36" s="357"/>
      <c r="AOH36" s="357"/>
      <c r="AOI36" s="357"/>
      <c r="AOJ36" s="357"/>
      <c r="AOK36" s="357"/>
      <c r="AOL36" s="357"/>
      <c r="AOM36" s="357"/>
      <c r="AON36" s="357"/>
      <c r="AOO36" s="357"/>
      <c r="AOP36" s="357"/>
      <c r="AOQ36" s="357"/>
      <c r="AOR36" s="357"/>
      <c r="AOS36" s="357"/>
      <c r="AOT36" s="357"/>
      <c r="AOU36" s="357"/>
      <c r="AOV36" s="357"/>
      <c r="AOW36" s="357"/>
      <c r="AOX36" s="357"/>
      <c r="AOY36" s="357"/>
      <c r="AOZ36" s="357"/>
      <c r="APA36" s="357"/>
      <c r="APB36" s="357"/>
      <c r="APC36" s="357"/>
      <c r="APD36" s="357"/>
      <c r="APE36" s="357"/>
      <c r="APF36" s="357"/>
      <c r="APG36" s="357"/>
      <c r="APH36" s="357"/>
      <c r="API36" s="357"/>
      <c r="APJ36" s="357"/>
      <c r="APK36" s="357"/>
      <c r="APL36" s="357"/>
      <c r="APM36" s="357"/>
      <c r="APN36" s="357"/>
      <c r="APO36" s="357"/>
      <c r="APP36" s="357"/>
      <c r="APQ36" s="357"/>
      <c r="APR36" s="357"/>
      <c r="APS36" s="357"/>
      <c r="APT36" s="357"/>
      <c r="APU36" s="357"/>
      <c r="APV36" s="357"/>
      <c r="APW36" s="357"/>
      <c r="APX36" s="357"/>
      <c r="APY36" s="357"/>
      <c r="APZ36" s="357"/>
      <c r="AQA36" s="357"/>
      <c r="AQB36" s="357"/>
      <c r="AQC36" s="357"/>
      <c r="AQD36" s="357"/>
      <c r="AQE36" s="357"/>
      <c r="AQF36" s="357"/>
      <c r="AQG36" s="357"/>
      <c r="AQH36" s="357"/>
      <c r="AQI36" s="357"/>
      <c r="AQJ36" s="357"/>
      <c r="AQK36" s="357"/>
      <c r="AQL36" s="357"/>
      <c r="AQM36" s="357"/>
      <c r="AQN36" s="357"/>
      <c r="AQO36" s="357"/>
      <c r="AQP36" s="357"/>
      <c r="AQQ36" s="357"/>
      <c r="AQR36" s="357"/>
      <c r="AQS36" s="357"/>
      <c r="AQT36" s="357"/>
      <c r="AQU36" s="357"/>
      <c r="AQV36" s="357"/>
      <c r="AQW36" s="357"/>
      <c r="AQX36" s="357"/>
      <c r="AQY36" s="357"/>
      <c r="AQZ36" s="357"/>
      <c r="ARA36" s="357"/>
      <c r="ARB36" s="357"/>
      <c r="ARC36" s="357"/>
      <c r="ARD36" s="357"/>
      <c r="ARE36" s="357"/>
      <c r="ARF36" s="357"/>
      <c r="ARG36" s="357"/>
      <c r="ARH36" s="357"/>
      <c r="ARI36" s="357"/>
      <c r="ARJ36" s="357"/>
      <c r="ARK36" s="357"/>
      <c r="ARL36" s="357"/>
      <c r="ARM36" s="357"/>
      <c r="ARN36" s="357"/>
      <c r="ARO36" s="357"/>
      <c r="ARP36" s="357"/>
      <c r="ARQ36" s="357"/>
      <c r="ARR36" s="357"/>
      <c r="ARS36" s="357"/>
      <c r="ART36" s="357"/>
      <c r="ARU36" s="357"/>
      <c r="ARV36" s="357"/>
      <c r="ARW36" s="357"/>
      <c r="ARX36" s="357"/>
      <c r="ARY36" s="357"/>
      <c r="ARZ36" s="357"/>
      <c r="ASA36" s="357"/>
      <c r="ASB36" s="357"/>
      <c r="ASC36" s="357"/>
      <c r="ASD36" s="357"/>
      <c r="ASE36" s="357"/>
      <c r="ASF36" s="357"/>
      <c r="ASG36" s="357"/>
      <c r="ASH36" s="357"/>
      <c r="ASI36" s="357"/>
      <c r="ASJ36" s="357"/>
      <c r="ASK36" s="357"/>
      <c r="ASL36" s="357"/>
      <c r="ASM36" s="357"/>
      <c r="ASN36" s="357"/>
      <c r="ASO36" s="357"/>
      <c r="ASP36" s="357"/>
      <c r="ASQ36" s="357"/>
      <c r="ASR36" s="357"/>
      <c r="ASS36" s="357"/>
      <c r="AST36" s="357"/>
      <c r="ASU36" s="357"/>
      <c r="ASV36" s="357"/>
      <c r="ASW36" s="357"/>
      <c r="ASX36" s="357"/>
      <c r="ASY36" s="357"/>
      <c r="ASZ36" s="357"/>
      <c r="ATA36" s="357"/>
      <c r="ATB36" s="357"/>
      <c r="ATC36" s="357"/>
      <c r="ATD36" s="357"/>
      <c r="ATE36" s="357"/>
      <c r="ATF36" s="357"/>
      <c r="ATG36" s="357"/>
      <c r="ATH36" s="357"/>
      <c r="ATI36" s="357"/>
      <c r="ATJ36" s="357"/>
      <c r="ATK36" s="357"/>
      <c r="ATL36" s="357"/>
      <c r="ATM36" s="357"/>
      <c r="ATN36" s="357"/>
      <c r="ATO36" s="357"/>
      <c r="ATP36" s="357"/>
      <c r="ATQ36" s="357"/>
      <c r="ATR36" s="357"/>
      <c r="ATS36" s="357"/>
      <c r="ATT36" s="357"/>
      <c r="ATU36" s="357"/>
      <c r="ATV36" s="357"/>
      <c r="ATW36" s="357"/>
      <c r="ATX36" s="357"/>
      <c r="ATY36" s="357"/>
      <c r="ATZ36" s="357"/>
      <c r="AUA36" s="357"/>
      <c r="AUB36" s="357"/>
      <c r="AUC36" s="357"/>
      <c r="AUD36" s="357"/>
      <c r="AUE36" s="357"/>
      <c r="AUF36" s="357"/>
      <c r="AUG36" s="357"/>
      <c r="AUH36" s="357"/>
      <c r="AUI36" s="357"/>
      <c r="AUJ36" s="357"/>
      <c r="AUK36" s="357"/>
      <c r="AUL36" s="357"/>
      <c r="AUM36" s="357"/>
      <c r="AUN36" s="357"/>
      <c r="AUO36" s="357"/>
      <c r="AUP36" s="357"/>
      <c r="AUQ36" s="357"/>
      <c r="AUR36" s="357"/>
      <c r="AUS36" s="357"/>
      <c r="AUT36" s="357"/>
      <c r="AUU36" s="357"/>
      <c r="AUV36" s="357"/>
      <c r="AUW36" s="357"/>
      <c r="AUX36" s="357"/>
      <c r="AUY36" s="357"/>
      <c r="AUZ36" s="357"/>
      <c r="AVA36" s="357"/>
      <c r="AVB36" s="357"/>
      <c r="AVC36" s="357"/>
      <c r="AVD36" s="357"/>
      <c r="AVE36" s="357"/>
      <c r="AVF36" s="357"/>
      <c r="AVG36" s="357"/>
      <c r="AVH36" s="357"/>
      <c r="AVI36" s="357"/>
      <c r="AVJ36" s="357"/>
      <c r="AVK36" s="357"/>
      <c r="AVL36" s="357"/>
      <c r="AVM36" s="357"/>
      <c r="AVN36" s="357"/>
      <c r="AVO36" s="357"/>
      <c r="AVP36" s="357"/>
      <c r="AVQ36" s="357"/>
      <c r="AVR36" s="357"/>
      <c r="AVS36" s="357"/>
      <c r="AVT36" s="357"/>
      <c r="AVU36" s="357"/>
      <c r="AVV36" s="357"/>
      <c r="AVW36" s="357"/>
      <c r="AVX36" s="357"/>
      <c r="AVY36" s="357"/>
      <c r="AVZ36" s="357"/>
      <c r="AWA36" s="357"/>
      <c r="AWB36" s="357"/>
      <c r="AWC36" s="357"/>
      <c r="AWD36" s="357"/>
      <c r="AWE36" s="357"/>
      <c r="AWF36" s="357"/>
      <c r="AWG36" s="357"/>
      <c r="AWH36" s="357"/>
      <c r="AWI36" s="357"/>
      <c r="AWJ36" s="357"/>
      <c r="AWK36" s="357"/>
      <c r="AWL36" s="357"/>
      <c r="AWM36" s="357"/>
      <c r="AWN36" s="357"/>
      <c r="AWO36" s="357"/>
      <c r="AWP36" s="357"/>
      <c r="AWQ36" s="357"/>
      <c r="AWR36" s="357"/>
      <c r="AWS36" s="357"/>
      <c r="AWT36" s="357"/>
      <c r="AWU36" s="357"/>
      <c r="AWV36" s="357"/>
      <c r="AWW36" s="357"/>
      <c r="AWX36" s="357"/>
      <c r="AWY36" s="357"/>
      <c r="AWZ36" s="357"/>
      <c r="AXA36" s="357"/>
      <c r="AXB36" s="357"/>
      <c r="AXC36" s="357"/>
      <c r="AXD36" s="357"/>
      <c r="AXE36" s="357"/>
      <c r="AXF36" s="357"/>
      <c r="AXG36" s="357"/>
      <c r="AXH36" s="357"/>
      <c r="AXI36" s="357"/>
      <c r="AXJ36" s="357"/>
      <c r="AXK36" s="357"/>
      <c r="AXL36" s="357"/>
      <c r="AXM36" s="357"/>
      <c r="AXN36" s="357"/>
      <c r="AXO36" s="357"/>
      <c r="AXP36" s="357"/>
      <c r="AXQ36" s="357"/>
      <c r="AXR36" s="357"/>
      <c r="AXS36" s="357"/>
      <c r="AXT36" s="357"/>
      <c r="AXU36" s="357"/>
      <c r="AXV36" s="357"/>
      <c r="AXW36" s="357"/>
      <c r="AXX36" s="357"/>
      <c r="AXY36" s="357"/>
      <c r="AXZ36" s="357"/>
      <c r="AYA36" s="357"/>
      <c r="AYB36" s="357"/>
      <c r="AYC36" s="357"/>
      <c r="AYD36" s="357"/>
      <c r="AYE36" s="357"/>
      <c r="AYF36" s="357"/>
      <c r="AYG36" s="357"/>
      <c r="AYH36" s="357"/>
      <c r="AYI36" s="357"/>
      <c r="AYJ36" s="357"/>
      <c r="AYK36" s="357"/>
      <c r="AYL36" s="357"/>
      <c r="AYM36" s="357"/>
      <c r="AYN36" s="357"/>
      <c r="AYO36" s="357"/>
      <c r="AYP36" s="357"/>
      <c r="AYQ36" s="357"/>
      <c r="AYR36" s="357"/>
      <c r="AYS36" s="357"/>
      <c r="AYT36" s="357"/>
      <c r="AYU36" s="357"/>
      <c r="AYV36" s="357"/>
      <c r="AYW36" s="357"/>
      <c r="AYX36" s="357"/>
      <c r="AYY36" s="357"/>
      <c r="AYZ36" s="357"/>
      <c r="AZA36" s="357"/>
      <c r="AZB36" s="357"/>
      <c r="AZC36" s="357"/>
      <c r="AZD36" s="357"/>
      <c r="AZE36" s="357"/>
      <c r="AZF36" s="357"/>
      <c r="AZG36" s="357"/>
      <c r="AZH36" s="357"/>
      <c r="AZI36" s="357"/>
      <c r="AZJ36" s="357"/>
      <c r="AZK36" s="357"/>
      <c r="AZL36" s="357"/>
      <c r="AZM36" s="357"/>
      <c r="AZN36" s="357"/>
      <c r="AZO36" s="357"/>
      <c r="AZP36" s="357"/>
      <c r="AZQ36" s="357"/>
      <c r="AZR36" s="357"/>
      <c r="AZS36" s="357"/>
      <c r="AZT36" s="357"/>
      <c r="AZU36" s="357"/>
      <c r="AZV36" s="357"/>
      <c r="AZW36" s="357"/>
      <c r="AZX36" s="357"/>
      <c r="AZY36" s="357"/>
      <c r="AZZ36" s="357"/>
      <c r="BAA36" s="357"/>
      <c r="BAB36" s="357"/>
      <c r="BAC36" s="357"/>
      <c r="BAD36" s="357"/>
      <c r="BAE36" s="357"/>
      <c r="BAF36" s="357"/>
      <c r="BAG36" s="357"/>
      <c r="BAH36" s="357"/>
      <c r="BAI36" s="357"/>
      <c r="BAJ36" s="357"/>
      <c r="BAK36" s="357"/>
      <c r="BAL36" s="357"/>
      <c r="BAM36" s="357"/>
      <c r="BAN36" s="357"/>
      <c r="BAO36" s="357"/>
      <c r="BAP36" s="357"/>
      <c r="BAQ36" s="357"/>
      <c r="BAR36" s="357"/>
      <c r="BAS36" s="357"/>
      <c r="BAT36" s="357"/>
      <c r="BAU36" s="357"/>
      <c r="BAV36" s="357"/>
      <c r="BAW36" s="357"/>
      <c r="BAX36" s="357"/>
      <c r="BAY36" s="357"/>
      <c r="BAZ36" s="357"/>
      <c r="BBA36" s="357"/>
      <c r="BBB36" s="357"/>
      <c r="BBC36" s="357"/>
      <c r="BBD36" s="357"/>
      <c r="BBE36" s="357"/>
      <c r="BBF36" s="357"/>
      <c r="BBG36" s="357"/>
      <c r="BBH36" s="357"/>
      <c r="BBI36" s="357"/>
      <c r="BBJ36" s="357"/>
      <c r="BBK36" s="357"/>
      <c r="BBL36" s="357"/>
      <c r="BBM36" s="357"/>
      <c r="BBN36" s="357"/>
      <c r="BBO36" s="357"/>
      <c r="BBP36" s="357"/>
      <c r="BBQ36" s="357"/>
      <c r="BBR36" s="357"/>
      <c r="BBS36" s="357"/>
      <c r="BBT36" s="357"/>
      <c r="BBU36" s="357"/>
      <c r="BBV36" s="357"/>
      <c r="BBW36" s="357"/>
      <c r="BBX36" s="357"/>
      <c r="BBY36" s="357"/>
      <c r="BBZ36" s="357"/>
      <c r="BCA36" s="357"/>
      <c r="BCB36" s="357"/>
      <c r="BCC36" s="357"/>
      <c r="BCD36" s="357"/>
      <c r="BCE36" s="357"/>
      <c r="BCF36" s="357"/>
      <c r="BCG36" s="357"/>
      <c r="BCH36" s="357"/>
      <c r="BCI36" s="357"/>
      <c r="BCJ36" s="357"/>
      <c r="BCK36" s="357"/>
      <c r="BCL36" s="357"/>
      <c r="BCM36" s="357"/>
      <c r="BCN36" s="357"/>
      <c r="BCO36" s="357"/>
      <c r="BCP36" s="357"/>
      <c r="BCQ36" s="357"/>
      <c r="BCR36" s="357"/>
      <c r="BCS36" s="357"/>
      <c r="BCT36" s="357"/>
      <c r="BCU36" s="357"/>
      <c r="BCV36" s="357"/>
      <c r="BCW36" s="357"/>
      <c r="BCX36" s="357"/>
      <c r="BCY36" s="357"/>
      <c r="BCZ36" s="357"/>
      <c r="BDA36" s="357"/>
      <c r="BDB36" s="357"/>
      <c r="BDC36" s="357"/>
      <c r="BDD36" s="357"/>
      <c r="BDE36" s="357"/>
      <c r="BDF36" s="357"/>
      <c r="BDG36" s="357"/>
      <c r="BDH36" s="357"/>
      <c r="BDI36" s="357"/>
      <c r="BDJ36" s="357"/>
      <c r="BDK36" s="357"/>
      <c r="BDL36" s="357"/>
      <c r="BDM36" s="357"/>
      <c r="BDN36" s="357"/>
      <c r="BDO36" s="357"/>
      <c r="BDP36" s="357"/>
      <c r="BDQ36" s="357"/>
      <c r="BDR36" s="357"/>
      <c r="BDS36" s="357"/>
      <c r="BDT36" s="357"/>
      <c r="BDU36" s="357"/>
      <c r="BDV36" s="357"/>
      <c r="BDW36" s="357"/>
      <c r="BDX36" s="357"/>
      <c r="BDY36" s="357"/>
      <c r="BDZ36" s="357"/>
      <c r="BEA36" s="357"/>
      <c r="BEB36" s="357"/>
      <c r="BEC36" s="357"/>
      <c r="BED36" s="357"/>
      <c r="BEE36" s="357"/>
      <c r="BEF36" s="357"/>
      <c r="BEG36" s="357"/>
      <c r="BEH36" s="357"/>
      <c r="BEI36" s="357"/>
      <c r="BEJ36" s="357"/>
      <c r="BEK36" s="357"/>
      <c r="BEL36" s="357"/>
      <c r="BEM36" s="357"/>
      <c r="BEN36" s="357"/>
      <c r="BEO36" s="357"/>
      <c r="BEP36" s="357"/>
      <c r="BEQ36" s="357"/>
      <c r="BER36" s="357"/>
      <c r="BES36" s="357"/>
      <c r="BET36" s="357"/>
      <c r="BEU36" s="357"/>
      <c r="BEV36" s="357"/>
      <c r="BEW36" s="357"/>
      <c r="BEX36" s="357"/>
      <c r="BEY36" s="357"/>
      <c r="BEZ36" s="357"/>
      <c r="BFA36" s="357"/>
      <c r="BFB36" s="357"/>
      <c r="BFC36" s="357"/>
      <c r="BFD36" s="357"/>
      <c r="BFE36" s="357"/>
      <c r="BFF36" s="357"/>
      <c r="BFG36" s="357"/>
      <c r="BFH36" s="357"/>
      <c r="BFI36" s="357"/>
      <c r="BFJ36" s="357"/>
      <c r="BFK36" s="357"/>
      <c r="BFL36" s="357"/>
      <c r="BFM36" s="357"/>
      <c r="BFN36" s="357"/>
      <c r="BFO36" s="357"/>
      <c r="BFP36" s="357"/>
      <c r="BFQ36" s="357"/>
      <c r="BFR36" s="357"/>
      <c r="BFS36" s="357"/>
      <c r="BFT36" s="357"/>
      <c r="BFU36" s="357"/>
      <c r="BFV36" s="357"/>
      <c r="BFW36" s="357"/>
      <c r="BFX36" s="357"/>
      <c r="BFY36" s="357"/>
      <c r="BFZ36" s="357"/>
      <c r="BGA36" s="357"/>
      <c r="BGB36" s="357"/>
      <c r="BGC36" s="357"/>
      <c r="BGD36" s="357"/>
      <c r="BGE36" s="357"/>
      <c r="BGF36" s="357"/>
      <c r="BGG36" s="357"/>
      <c r="BGH36" s="357"/>
      <c r="BGI36" s="357"/>
      <c r="BGJ36" s="357"/>
      <c r="BGK36" s="357"/>
      <c r="BGL36" s="357"/>
      <c r="BGM36" s="357"/>
      <c r="BGN36" s="357"/>
      <c r="BGO36" s="357"/>
      <c r="BGP36" s="357"/>
      <c r="BGQ36" s="357"/>
      <c r="BGR36" s="357"/>
      <c r="BGS36" s="357"/>
      <c r="BGT36" s="357"/>
      <c r="BGU36" s="357"/>
      <c r="BGV36" s="357"/>
      <c r="BGW36" s="357"/>
      <c r="BGX36" s="357"/>
      <c r="BGY36" s="357"/>
      <c r="BGZ36" s="357"/>
      <c r="BHA36" s="357"/>
      <c r="BHB36" s="357"/>
      <c r="BHC36" s="357"/>
      <c r="BHD36" s="357"/>
      <c r="BHE36" s="357"/>
      <c r="BHF36" s="357"/>
      <c r="BHG36" s="357"/>
      <c r="BHH36" s="357"/>
      <c r="BHI36" s="357"/>
      <c r="BHJ36" s="357"/>
      <c r="BHK36" s="357"/>
      <c r="BHL36" s="357"/>
      <c r="BHM36" s="357"/>
      <c r="BHN36" s="357"/>
      <c r="BHO36" s="357"/>
      <c r="BHP36" s="357"/>
      <c r="BHQ36" s="357"/>
      <c r="BHR36" s="357"/>
      <c r="BHS36" s="357"/>
      <c r="BHT36" s="357"/>
      <c r="BHU36" s="357"/>
      <c r="BHV36" s="357"/>
      <c r="BHW36" s="357"/>
      <c r="BHX36" s="357"/>
      <c r="BHY36" s="357"/>
      <c r="BHZ36" s="357"/>
      <c r="BIA36" s="357"/>
      <c r="BIB36" s="357"/>
      <c r="BIC36" s="357"/>
      <c r="BID36" s="357"/>
      <c r="BIE36" s="357"/>
      <c r="BIF36" s="357"/>
      <c r="BIG36" s="357"/>
      <c r="BIH36" s="357"/>
      <c r="BII36" s="357"/>
      <c r="BIJ36" s="357"/>
      <c r="BIK36" s="357"/>
      <c r="BIL36" s="357"/>
      <c r="BIM36" s="357"/>
      <c r="BIN36" s="357"/>
      <c r="BIO36" s="357"/>
      <c r="BIP36" s="357"/>
      <c r="BIQ36" s="357"/>
      <c r="BIR36" s="357"/>
      <c r="BIS36" s="357"/>
      <c r="BIT36" s="357"/>
      <c r="BIU36" s="357"/>
      <c r="BIV36" s="357"/>
      <c r="BIW36" s="357"/>
      <c r="BIX36" s="357"/>
      <c r="BIY36" s="357"/>
      <c r="BIZ36" s="357"/>
      <c r="BJA36" s="357"/>
      <c r="BJB36" s="357"/>
      <c r="BJC36" s="357"/>
      <c r="BJD36" s="357"/>
      <c r="BJE36" s="357"/>
      <c r="BJF36" s="357"/>
      <c r="BJG36" s="357"/>
      <c r="BJH36" s="357"/>
      <c r="BJI36" s="357"/>
      <c r="BJJ36" s="357"/>
      <c r="BJK36" s="357"/>
      <c r="BJL36" s="357"/>
      <c r="BJM36" s="357"/>
      <c r="BJN36" s="357"/>
      <c r="BJO36" s="357"/>
      <c r="BJP36" s="357"/>
      <c r="BJQ36" s="357"/>
      <c r="BJR36" s="357"/>
      <c r="BJS36" s="357"/>
      <c r="BJT36" s="357"/>
      <c r="BJU36" s="357"/>
      <c r="BJV36" s="357"/>
      <c r="BJW36" s="357"/>
      <c r="BJX36" s="357"/>
      <c r="BJY36" s="357"/>
      <c r="BJZ36" s="357"/>
      <c r="BKA36" s="357"/>
      <c r="BKB36" s="357"/>
      <c r="BKC36" s="357"/>
      <c r="BKD36" s="357"/>
      <c r="BKE36" s="357"/>
      <c r="BKF36" s="357"/>
      <c r="BKG36" s="357"/>
      <c r="BKH36" s="357"/>
      <c r="BKI36" s="357"/>
      <c r="BKJ36" s="357"/>
      <c r="BKK36" s="357"/>
      <c r="BKL36" s="357"/>
      <c r="BKM36" s="357"/>
      <c r="BKN36" s="357"/>
      <c r="BKO36" s="357"/>
      <c r="BKP36" s="357"/>
      <c r="BKQ36" s="357"/>
      <c r="BKR36" s="357"/>
      <c r="BKS36" s="357"/>
      <c r="BKT36" s="357"/>
      <c r="BKU36" s="357"/>
      <c r="BKV36" s="357"/>
      <c r="BKW36" s="357"/>
      <c r="BKX36" s="357"/>
      <c r="BKY36" s="357"/>
      <c r="BKZ36" s="357"/>
      <c r="BLA36" s="357"/>
      <c r="BLB36" s="357"/>
      <c r="BLC36" s="357"/>
      <c r="BLD36" s="357"/>
      <c r="BLE36" s="357"/>
      <c r="BLF36" s="357"/>
      <c r="BLG36" s="357"/>
      <c r="BLH36" s="357"/>
      <c r="BLI36" s="357"/>
      <c r="BLJ36" s="357"/>
      <c r="BLK36" s="357"/>
      <c r="BLL36" s="357"/>
      <c r="BLM36" s="357"/>
      <c r="BLN36" s="357"/>
      <c r="BLO36" s="357"/>
      <c r="BLP36" s="357"/>
      <c r="BLQ36" s="357"/>
      <c r="BLR36" s="357"/>
      <c r="BLS36" s="357"/>
      <c r="BLT36" s="357"/>
      <c r="BLU36" s="357"/>
      <c r="BLV36" s="357"/>
      <c r="BLW36" s="357"/>
      <c r="BLX36" s="357"/>
      <c r="BLY36" s="357"/>
      <c r="BLZ36" s="357"/>
      <c r="BMA36" s="357"/>
      <c r="BMB36" s="357"/>
      <c r="BMC36" s="357"/>
      <c r="BMD36" s="357"/>
      <c r="BME36" s="357"/>
      <c r="BMF36" s="357"/>
      <c r="BMG36" s="357"/>
      <c r="BMH36" s="357"/>
      <c r="BMI36" s="357"/>
      <c r="BMJ36" s="357"/>
      <c r="BMK36" s="357"/>
      <c r="BML36" s="357"/>
      <c r="BMM36" s="357"/>
      <c r="BMN36" s="357"/>
      <c r="BMO36" s="357"/>
      <c r="BMP36" s="357"/>
      <c r="BMQ36" s="357"/>
      <c r="BMR36" s="357"/>
      <c r="BMS36" s="357"/>
      <c r="BMT36" s="357"/>
      <c r="BMU36" s="357"/>
      <c r="BMV36" s="357"/>
      <c r="BMW36" s="357"/>
      <c r="BMX36" s="357"/>
      <c r="BMY36" s="357"/>
      <c r="BMZ36" s="357"/>
      <c r="BNA36" s="357"/>
      <c r="BNB36" s="357"/>
      <c r="BNC36" s="357"/>
      <c r="BND36" s="357"/>
      <c r="BNE36" s="357"/>
      <c r="BNF36" s="357"/>
      <c r="BNG36" s="357"/>
      <c r="BNH36" s="357"/>
      <c r="BNI36" s="357"/>
      <c r="BNJ36" s="357"/>
      <c r="BNK36" s="357"/>
      <c r="BNL36" s="357"/>
      <c r="BNM36" s="357"/>
      <c r="BNN36" s="357"/>
      <c r="BNO36" s="357"/>
      <c r="BNP36" s="357"/>
      <c r="BNQ36" s="357"/>
      <c r="BNR36" s="357"/>
      <c r="BNS36" s="357"/>
      <c r="BNT36" s="357"/>
      <c r="BNU36" s="357"/>
      <c r="BNV36" s="357"/>
      <c r="BNW36" s="357"/>
      <c r="BNX36" s="357"/>
      <c r="BNY36" s="357"/>
      <c r="BNZ36" s="357"/>
      <c r="BOA36" s="357"/>
      <c r="BOB36" s="357"/>
      <c r="BOC36" s="357"/>
      <c r="BOD36" s="357"/>
      <c r="BOE36" s="357"/>
      <c r="BOF36" s="357"/>
      <c r="BOG36" s="357"/>
      <c r="BOH36" s="357"/>
      <c r="BOI36" s="357"/>
      <c r="BOJ36" s="357"/>
      <c r="BOK36" s="357"/>
      <c r="BOL36" s="357"/>
      <c r="BOM36" s="357"/>
      <c r="BON36" s="357"/>
      <c r="BOO36" s="357"/>
      <c r="BOP36" s="357"/>
      <c r="BOQ36" s="357"/>
      <c r="BOR36" s="357"/>
      <c r="BOS36" s="357"/>
      <c r="BOT36" s="357"/>
      <c r="BOU36" s="357"/>
      <c r="BOV36" s="357"/>
      <c r="BOW36" s="357"/>
      <c r="BOX36" s="357"/>
      <c r="BOY36" s="357"/>
      <c r="BOZ36" s="357"/>
      <c r="BPA36" s="357"/>
      <c r="BPB36" s="357"/>
      <c r="BPC36" s="357"/>
      <c r="BPD36" s="357"/>
      <c r="BPE36" s="357"/>
      <c r="BPF36" s="357"/>
      <c r="BPG36" s="357"/>
      <c r="BPH36" s="357"/>
      <c r="BPI36" s="357"/>
      <c r="BPJ36" s="357"/>
      <c r="BPK36" s="357"/>
      <c r="BPL36" s="357"/>
      <c r="BPM36" s="357"/>
      <c r="BPN36" s="357"/>
      <c r="BPO36" s="357"/>
      <c r="BPP36" s="357"/>
      <c r="BPQ36" s="357"/>
      <c r="BPR36" s="357"/>
      <c r="BPS36" s="357"/>
      <c r="BPT36" s="357"/>
      <c r="BPU36" s="357"/>
      <c r="BPV36" s="357"/>
      <c r="BPW36" s="357"/>
      <c r="BPX36" s="357"/>
      <c r="BPY36" s="357"/>
      <c r="BPZ36" s="357"/>
      <c r="BQA36" s="357"/>
      <c r="BQB36" s="357"/>
      <c r="BQC36" s="357"/>
      <c r="BQD36" s="357"/>
      <c r="BQE36" s="357"/>
      <c r="BQF36" s="357"/>
      <c r="BQG36" s="357"/>
      <c r="BQH36" s="357"/>
      <c r="BQI36" s="357"/>
      <c r="BQJ36" s="357"/>
      <c r="BQK36" s="357"/>
      <c r="BQL36" s="357"/>
      <c r="BQM36" s="357"/>
      <c r="BQN36" s="357"/>
      <c r="BQO36" s="357"/>
      <c r="BQP36" s="357"/>
      <c r="BQQ36" s="357"/>
      <c r="BQR36" s="357"/>
      <c r="BQS36" s="357"/>
      <c r="BQT36" s="357"/>
      <c r="BQU36" s="357"/>
      <c r="BQV36" s="357"/>
      <c r="BQW36" s="357"/>
      <c r="BQX36" s="357"/>
      <c r="BQY36" s="357"/>
      <c r="BQZ36" s="357"/>
      <c r="BRA36" s="357"/>
      <c r="BRB36" s="357"/>
      <c r="BRC36" s="357"/>
      <c r="BRD36" s="357"/>
      <c r="BRE36" s="357"/>
      <c r="BRF36" s="357"/>
      <c r="BRG36" s="357"/>
      <c r="BRH36" s="357"/>
      <c r="BRI36" s="357"/>
      <c r="BRJ36" s="357"/>
      <c r="BRK36" s="357"/>
      <c r="BRL36" s="357"/>
      <c r="BRM36" s="357"/>
      <c r="BRN36" s="357"/>
      <c r="BRO36" s="357"/>
      <c r="BRP36" s="357"/>
      <c r="BRQ36" s="357"/>
      <c r="BRR36" s="357"/>
      <c r="BRS36" s="357"/>
      <c r="BRT36" s="357"/>
      <c r="BRU36" s="357"/>
      <c r="BRV36" s="357"/>
      <c r="BRW36" s="357"/>
      <c r="BRX36" s="357"/>
      <c r="BRY36" s="357"/>
      <c r="BRZ36" s="357"/>
      <c r="BSA36" s="357"/>
      <c r="BSB36" s="357"/>
      <c r="BSC36" s="357"/>
      <c r="BSD36" s="357"/>
      <c r="BSE36" s="357"/>
      <c r="BSF36" s="357"/>
      <c r="BSG36" s="357"/>
      <c r="BSH36" s="357"/>
      <c r="BSI36" s="357"/>
      <c r="BSJ36" s="357"/>
      <c r="BSK36" s="357"/>
      <c r="BSL36" s="357"/>
      <c r="BSM36" s="357"/>
      <c r="BSN36" s="357"/>
      <c r="BSO36" s="357"/>
      <c r="BSP36" s="357"/>
      <c r="BSQ36" s="357"/>
      <c r="BSR36" s="357"/>
      <c r="BSS36" s="357"/>
      <c r="BST36" s="357"/>
      <c r="BSU36" s="357"/>
      <c r="BSV36" s="357"/>
      <c r="BSW36" s="357"/>
      <c r="BSX36" s="357"/>
      <c r="BSY36" s="357"/>
      <c r="BSZ36" s="357"/>
      <c r="BTA36" s="357"/>
      <c r="BTB36" s="357"/>
      <c r="BTC36" s="357"/>
      <c r="BTD36" s="357"/>
      <c r="BTE36" s="357"/>
      <c r="BTF36" s="357"/>
      <c r="BTG36" s="357"/>
      <c r="BTH36" s="357"/>
      <c r="BTI36" s="357"/>
      <c r="BTJ36" s="357"/>
      <c r="BTK36" s="357"/>
      <c r="BTL36" s="357"/>
      <c r="BTM36" s="357"/>
      <c r="BTN36" s="357"/>
      <c r="BTO36" s="357"/>
      <c r="BTP36" s="357"/>
      <c r="BTQ36" s="357"/>
      <c r="BTR36" s="357"/>
      <c r="BTS36" s="357"/>
      <c r="BTT36" s="357"/>
      <c r="BTU36" s="357"/>
      <c r="BTV36" s="357"/>
      <c r="BTW36" s="357"/>
      <c r="BTX36" s="357"/>
      <c r="BTY36" s="357"/>
      <c r="BTZ36" s="357"/>
      <c r="BUA36" s="357"/>
      <c r="BUB36" s="357"/>
      <c r="BUC36" s="357"/>
      <c r="BUD36" s="357"/>
      <c r="BUE36" s="357"/>
      <c r="BUF36" s="357"/>
      <c r="BUG36" s="357"/>
      <c r="BUH36" s="357"/>
      <c r="BUI36" s="357"/>
      <c r="BUJ36" s="357"/>
      <c r="BUK36" s="357"/>
      <c r="BUL36" s="357"/>
      <c r="BUM36" s="357"/>
      <c r="BUN36" s="357"/>
      <c r="BUO36" s="357"/>
      <c r="BUP36" s="357"/>
      <c r="BUQ36" s="357"/>
      <c r="BUR36" s="357"/>
      <c r="BUS36" s="357"/>
      <c r="BUT36" s="357"/>
      <c r="BUU36" s="357"/>
      <c r="BUV36" s="357"/>
      <c r="BUW36" s="357"/>
      <c r="BUX36" s="357"/>
      <c r="BUY36" s="357"/>
      <c r="BUZ36" s="357"/>
      <c r="BVA36" s="357"/>
      <c r="BVB36" s="357"/>
      <c r="BVC36" s="357"/>
      <c r="BVD36" s="357"/>
      <c r="BVE36" s="357"/>
      <c r="BVF36" s="357"/>
      <c r="BVG36" s="357"/>
      <c r="BVH36" s="357"/>
      <c r="BVI36" s="357"/>
      <c r="BVJ36" s="357"/>
      <c r="BVK36" s="357"/>
      <c r="BVL36" s="357"/>
      <c r="BVM36" s="357"/>
      <c r="BVN36" s="357"/>
      <c r="BVO36" s="357"/>
      <c r="BVP36" s="357"/>
      <c r="BVQ36" s="357"/>
      <c r="BVR36" s="357"/>
      <c r="BVS36" s="357"/>
      <c r="BVT36" s="357"/>
      <c r="BVU36" s="357"/>
      <c r="BVV36" s="357"/>
      <c r="BVW36" s="357"/>
      <c r="BVX36" s="357"/>
      <c r="BVY36" s="357"/>
      <c r="BVZ36" s="357"/>
      <c r="BWA36" s="357"/>
      <c r="BWB36" s="357"/>
      <c r="BWC36" s="357"/>
      <c r="BWD36" s="357"/>
      <c r="BWE36" s="357"/>
      <c r="BWF36" s="357"/>
      <c r="BWG36" s="357"/>
      <c r="BWH36" s="357"/>
      <c r="BWI36" s="357"/>
      <c r="BWJ36" s="357"/>
      <c r="BWK36" s="357"/>
      <c r="BWL36" s="357"/>
      <c r="BWM36" s="357"/>
      <c r="BWN36" s="357"/>
      <c r="BWO36" s="357"/>
      <c r="BWP36" s="357"/>
      <c r="BWQ36" s="357"/>
      <c r="BWR36" s="357"/>
      <c r="BWS36" s="357"/>
      <c r="BWT36" s="357"/>
      <c r="BWU36" s="357"/>
      <c r="BWV36" s="357"/>
      <c r="BWW36" s="357"/>
      <c r="BWX36" s="357"/>
      <c r="BWY36" s="357"/>
      <c r="BWZ36" s="357"/>
      <c r="BXA36" s="357"/>
      <c r="BXB36" s="357"/>
      <c r="BXC36" s="357"/>
      <c r="BXD36" s="357"/>
      <c r="BXE36" s="357"/>
      <c r="BXF36" s="357"/>
      <c r="BXG36" s="357"/>
      <c r="BXH36" s="357"/>
      <c r="BXI36" s="357"/>
      <c r="BXJ36" s="357"/>
      <c r="BXK36" s="357"/>
      <c r="BXL36" s="357"/>
      <c r="BXM36" s="357"/>
      <c r="BXN36" s="357"/>
      <c r="BXO36" s="357"/>
      <c r="BXP36" s="357"/>
      <c r="BXQ36" s="357"/>
      <c r="BXR36" s="357"/>
      <c r="BXS36" s="357"/>
      <c r="BXT36" s="357"/>
      <c r="BXU36" s="357"/>
      <c r="BXV36" s="357"/>
      <c r="BXW36" s="357"/>
      <c r="BXX36" s="357"/>
      <c r="BXY36" s="357"/>
      <c r="BXZ36" s="357"/>
      <c r="BYA36" s="357"/>
      <c r="BYB36" s="357"/>
      <c r="BYC36" s="357"/>
      <c r="BYD36" s="357"/>
      <c r="BYE36" s="357"/>
      <c r="BYF36" s="357"/>
      <c r="BYG36" s="357"/>
      <c r="BYH36" s="357"/>
      <c r="BYI36" s="357"/>
      <c r="BYJ36" s="357"/>
      <c r="BYK36" s="357"/>
      <c r="BYL36" s="357"/>
      <c r="BYM36" s="357"/>
      <c r="BYN36" s="357"/>
      <c r="BYO36" s="357"/>
      <c r="BYP36" s="357"/>
      <c r="BYQ36" s="357"/>
      <c r="BYR36" s="357"/>
      <c r="BYS36" s="357"/>
      <c r="BYT36" s="357"/>
      <c r="BYU36" s="357"/>
      <c r="BYV36" s="357"/>
      <c r="BYW36" s="357"/>
      <c r="BYX36" s="357"/>
      <c r="BYY36" s="357"/>
      <c r="BYZ36" s="357"/>
      <c r="BZA36" s="357"/>
      <c r="BZB36" s="357"/>
      <c r="BZC36" s="357"/>
      <c r="BZD36" s="357"/>
      <c r="BZE36" s="357"/>
      <c r="BZF36" s="357"/>
      <c r="BZG36" s="357"/>
      <c r="BZH36" s="357"/>
      <c r="BZI36" s="357"/>
      <c r="BZJ36" s="357"/>
      <c r="BZK36" s="357"/>
      <c r="BZL36" s="357"/>
      <c r="BZM36" s="357"/>
      <c r="BZN36" s="357"/>
      <c r="BZO36" s="357"/>
      <c r="BZP36" s="357"/>
      <c r="BZQ36" s="357"/>
      <c r="BZR36" s="357"/>
      <c r="BZS36" s="357"/>
      <c r="BZT36" s="357"/>
      <c r="BZU36" s="357"/>
      <c r="BZV36" s="357"/>
      <c r="BZW36" s="357"/>
      <c r="BZX36" s="357"/>
      <c r="BZY36" s="357"/>
      <c r="BZZ36" s="357"/>
      <c r="CAA36" s="357"/>
      <c r="CAB36" s="357"/>
      <c r="CAC36" s="357"/>
      <c r="CAD36" s="357"/>
      <c r="CAE36" s="357"/>
      <c r="CAF36" s="357"/>
      <c r="CAG36" s="357"/>
      <c r="CAH36" s="357"/>
      <c r="CAI36" s="357"/>
      <c r="CAJ36" s="357"/>
      <c r="CAK36" s="357"/>
      <c r="CAL36" s="357"/>
      <c r="CAM36" s="357"/>
      <c r="CAN36" s="357"/>
      <c r="CAO36" s="357"/>
      <c r="CAP36" s="357"/>
      <c r="CAQ36" s="357"/>
      <c r="CAR36" s="357"/>
      <c r="CAS36" s="357"/>
      <c r="CAT36" s="357"/>
      <c r="CAU36" s="357"/>
      <c r="CAV36" s="357"/>
      <c r="CAW36" s="357"/>
      <c r="CAX36" s="357"/>
      <c r="CAY36" s="357"/>
      <c r="CAZ36" s="357"/>
      <c r="CBA36" s="357"/>
      <c r="CBB36" s="357"/>
      <c r="CBC36" s="357"/>
      <c r="CBD36" s="357"/>
      <c r="CBE36" s="357"/>
      <c r="CBF36" s="357"/>
      <c r="CBG36" s="357"/>
      <c r="CBH36" s="357"/>
      <c r="CBI36" s="357"/>
      <c r="CBJ36" s="357"/>
      <c r="CBK36" s="357"/>
      <c r="CBL36" s="357"/>
      <c r="CBM36" s="357"/>
      <c r="CBN36" s="357"/>
      <c r="CBO36" s="357"/>
      <c r="CBP36" s="357"/>
      <c r="CBQ36" s="357"/>
      <c r="CBR36" s="357"/>
      <c r="CBS36" s="357"/>
      <c r="CBT36" s="357"/>
      <c r="CBU36" s="357"/>
      <c r="CBV36" s="357"/>
      <c r="CBW36" s="357"/>
      <c r="CBX36" s="357"/>
      <c r="CBY36" s="357"/>
      <c r="CBZ36" s="357"/>
      <c r="CCA36" s="357"/>
      <c r="CCB36" s="357"/>
      <c r="CCC36" s="357"/>
      <c r="CCD36" s="357"/>
      <c r="CCE36" s="357"/>
      <c r="CCF36" s="357"/>
      <c r="CCG36" s="357"/>
      <c r="CCH36" s="357"/>
      <c r="CCI36" s="357"/>
      <c r="CCJ36" s="357"/>
      <c r="CCK36" s="357"/>
      <c r="CCL36" s="357"/>
      <c r="CCM36" s="357"/>
      <c r="CCN36" s="357"/>
      <c r="CCO36" s="357"/>
      <c r="CCP36" s="357"/>
      <c r="CCQ36" s="357"/>
      <c r="CCR36" s="357"/>
      <c r="CCS36" s="357"/>
      <c r="CCT36" s="357"/>
      <c r="CCU36" s="357"/>
      <c r="CCV36" s="357"/>
      <c r="CCW36" s="357"/>
      <c r="CCX36" s="357"/>
      <c r="CCY36" s="357"/>
      <c r="CCZ36" s="357"/>
      <c r="CDA36" s="357"/>
      <c r="CDB36" s="357"/>
      <c r="CDC36" s="357"/>
      <c r="CDD36" s="357"/>
      <c r="CDE36" s="357"/>
      <c r="CDF36" s="357"/>
      <c r="CDG36" s="357"/>
      <c r="CDH36" s="357"/>
      <c r="CDI36" s="357"/>
      <c r="CDJ36" s="357"/>
      <c r="CDK36" s="357"/>
      <c r="CDL36" s="357"/>
      <c r="CDM36" s="357"/>
      <c r="CDN36" s="357"/>
      <c r="CDO36" s="357"/>
      <c r="CDP36" s="357"/>
      <c r="CDQ36" s="357"/>
      <c r="CDR36" s="357"/>
      <c r="CDS36" s="357"/>
      <c r="CDT36" s="357"/>
      <c r="CDU36" s="357"/>
      <c r="CDV36" s="357"/>
      <c r="CDW36" s="357"/>
      <c r="CDX36" s="357"/>
      <c r="CDY36" s="357"/>
      <c r="CDZ36" s="357"/>
      <c r="CEA36" s="357"/>
      <c r="CEB36" s="357"/>
      <c r="CEC36" s="357"/>
      <c r="CED36" s="357"/>
      <c r="CEE36" s="357"/>
      <c r="CEF36" s="357"/>
      <c r="CEG36" s="357"/>
      <c r="CEH36" s="357"/>
      <c r="CEI36" s="357"/>
      <c r="CEJ36" s="357"/>
      <c r="CEK36" s="357"/>
      <c r="CEL36" s="357"/>
      <c r="CEM36" s="357"/>
      <c r="CEN36" s="357"/>
      <c r="CEO36" s="357"/>
      <c r="CEP36" s="357"/>
      <c r="CEQ36" s="357"/>
      <c r="CER36" s="357"/>
      <c r="CES36" s="357"/>
      <c r="CET36" s="357"/>
      <c r="CEU36" s="357"/>
      <c r="CEV36" s="357"/>
      <c r="CEW36" s="357"/>
      <c r="CEX36" s="357"/>
      <c r="CEY36" s="357"/>
      <c r="CEZ36" s="357"/>
      <c r="CFA36" s="357"/>
      <c r="CFB36" s="357"/>
      <c r="CFC36" s="357"/>
      <c r="CFD36" s="357"/>
      <c r="CFE36" s="357"/>
      <c r="CFF36" s="357"/>
      <c r="CFG36" s="357"/>
      <c r="CFH36" s="357"/>
      <c r="CFI36" s="357"/>
      <c r="CFJ36" s="357"/>
      <c r="CFK36" s="357"/>
      <c r="CFL36" s="357"/>
      <c r="CFM36" s="357"/>
      <c r="CFN36" s="357"/>
      <c r="CFO36" s="357"/>
      <c r="CFP36" s="357"/>
      <c r="CFQ36" s="357"/>
      <c r="CFR36" s="357"/>
      <c r="CFS36" s="357"/>
      <c r="CFT36" s="357"/>
      <c r="CFU36" s="357"/>
      <c r="CFV36" s="357"/>
      <c r="CFW36" s="357"/>
      <c r="CFX36" s="357"/>
      <c r="CFY36" s="357"/>
      <c r="CFZ36" s="357"/>
      <c r="CGA36" s="357"/>
      <c r="CGB36" s="357"/>
      <c r="CGC36" s="357"/>
      <c r="CGD36" s="357"/>
      <c r="CGE36" s="357"/>
      <c r="CGF36" s="357"/>
      <c r="CGG36" s="357"/>
      <c r="CGH36" s="357"/>
      <c r="CGI36" s="357"/>
      <c r="CGJ36" s="357"/>
      <c r="CGK36" s="357"/>
      <c r="CGL36" s="357"/>
      <c r="CGM36" s="357"/>
      <c r="CGN36" s="357"/>
      <c r="CGO36" s="357"/>
      <c r="CGP36" s="357"/>
      <c r="CGQ36" s="357"/>
      <c r="CGR36" s="357"/>
      <c r="CGS36" s="357"/>
      <c r="CGT36" s="357"/>
      <c r="CGU36" s="357"/>
      <c r="CGV36" s="357"/>
      <c r="CGW36" s="357"/>
      <c r="CGX36" s="357"/>
      <c r="CGY36" s="357"/>
      <c r="CGZ36" s="357"/>
      <c r="CHA36" s="357"/>
      <c r="CHB36" s="357"/>
      <c r="CHC36" s="357"/>
      <c r="CHD36" s="357"/>
      <c r="CHE36" s="357"/>
      <c r="CHF36" s="357"/>
      <c r="CHG36" s="357"/>
      <c r="CHH36" s="357"/>
      <c r="CHI36" s="357"/>
      <c r="CHJ36" s="357"/>
      <c r="CHK36" s="357"/>
      <c r="CHL36" s="357"/>
      <c r="CHM36" s="357"/>
      <c r="CHN36" s="357"/>
      <c r="CHO36" s="357"/>
      <c r="CHP36" s="357"/>
      <c r="CHQ36" s="357"/>
      <c r="CHR36" s="357"/>
      <c r="CHS36" s="357"/>
      <c r="CHT36" s="357"/>
      <c r="CHU36" s="357"/>
      <c r="CHV36" s="357"/>
      <c r="CHW36" s="357"/>
      <c r="CHX36" s="357"/>
      <c r="CHY36" s="357"/>
      <c r="CHZ36" s="357"/>
      <c r="CIA36" s="357"/>
      <c r="CIB36" s="357"/>
      <c r="CIC36" s="357"/>
      <c r="CID36" s="357"/>
      <c r="CIE36" s="357"/>
      <c r="CIF36" s="357"/>
      <c r="CIG36" s="357"/>
      <c r="CIH36" s="357"/>
      <c r="CII36" s="357"/>
      <c r="CIJ36" s="357"/>
      <c r="CIK36" s="357"/>
      <c r="CIL36" s="357"/>
      <c r="CIM36" s="357"/>
      <c r="CIN36" s="357"/>
      <c r="CIO36" s="357"/>
      <c r="CIP36" s="357"/>
      <c r="CIQ36" s="357"/>
      <c r="CIR36" s="357"/>
      <c r="CIS36" s="357"/>
      <c r="CIT36" s="357"/>
      <c r="CIU36" s="357"/>
      <c r="CIV36" s="357"/>
      <c r="CIW36" s="357"/>
      <c r="CIX36" s="357"/>
      <c r="CIY36" s="357"/>
      <c r="CIZ36" s="357"/>
      <c r="CJA36" s="357"/>
      <c r="CJB36" s="357"/>
      <c r="CJC36" s="357"/>
      <c r="CJD36" s="357"/>
      <c r="CJE36" s="357"/>
      <c r="CJF36" s="357"/>
      <c r="CJG36" s="357"/>
      <c r="CJH36" s="357"/>
      <c r="CJI36" s="357"/>
      <c r="CJJ36" s="357"/>
      <c r="CJK36" s="357"/>
      <c r="CJL36" s="357"/>
      <c r="CJM36" s="357"/>
      <c r="CJN36" s="357"/>
      <c r="CJO36" s="357"/>
      <c r="CJP36" s="357"/>
      <c r="CJQ36" s="357"/>
      <c r="CJR36" s="357"/>
      <c r="CJS36" s="357"/>
      <c r="CJT36" s="357"/>
      <c r="CJU36" s="357"/>
      <c r="CJV36" s="357"/>
      <c r="CJW36" s="357"/>
      <c r="CJX36" s="357"/>
      <c r="CJY36" s="357"/>
      <c r="CJZ36" s="357"/>
      <c r="CKA36" s="357"/>
      <c r="CKB36" s="357"/>
      <c r="CKC36" s="357"/>
      <c r="CKD36" s="357"/>
      <c r="CKE36" s="357"/>
      <c r="CKF36" s="357"/>
      <c r="CKG36" s="357"/>
      <c r="CKH36" s="357"/>
      <c r="CKI36" s="357"/>
      <c r="CKJ36" s="357"/>
      <c r="CKK36" s="357"/>
      <c r="CKL36" s="357"/>
      <c r="CKM36" s="357"/>
      <c r="CKN36" s="357"/>
      <c r="CKO36" s="357"/>
      <c r="CKP36" s="357"/>
      <c r="CKQ36" s="357"/>
      <c r="CKR36" s="357"/>
      <c r="CKS36" s="357"/>
      <c r="CKT36" s="357"/>
      <c r="CKU36" s="357"/>
      <c r="CKV36" s="357"/>
      <c r="CKW36" s="357"/>
      <c r="CKX36" s="357"/>
      <c r="CKY36" s="357"/>
      <c r="CKZ36" s="357"/>
      <c r="CLA36" s="357"/>
      <c r="CLB36" s="357"/>
      <c r="CLC36" s="357"/>
      <c r="CLD36" s="357"/>
      <c r="CLE36" s="357"/>
      <c r="CLF36" s="357"/>
      <c r="CLG36" s="357"/>
      <c r="CLH36" s="357"/>
      <c r="CLI36" s="357"/>
      <c r="CLJ36" s="357"/>
      <c r="CLK36" s="357"/>
      <c r="CLL36" s="357"/>
      <c r="CLM36" s="357"/>
      <c r="CLN36" s="357"/>
      <c r="CLO36" s="357"/>
      <c r="CLP36" s="357"/>
      <c r="CLQ36" s="357"/>
      <c r="CLR36" s="357"/>
      <c r="CLS36" s="357"/>
      <c r="CLT36" s="357"/>
      <c r="CLU36" s="357"/>
      <c r="CLV36" s="357"/>
      <c r="CLW36" s="357"/>
      <c r="CLX36" s="357"/>
      <c r="CLY36" s="357"/>
      <c r="CLZ36" s="357"/>
      <c r="CMA36" s="357"/>
      <c r="CMB36" s="357"/>
      <c r="CMC36" s="357"/>
      <c r="CMD36" s="357"/>
      <c r="CME36" s="357"/>
      <c r="CMF36" s="357"/>
      <c r="CMG36" s="357"/>
      <c r="CMH36" s="357"/>
      <c r="CMI36" s="357"/>
      <c r="CMJ36" s="357"/>
      <c r="CMK36" s="357"/>
      <c r="CML36" s="357"/>
      <c r="CMM36" s="357"/>
      <c r="CMN36" s="357"/>
      <c r="CMO36" s="357"/>
      <c r="CMP36" s="357"/>
      <c r="CMQ36" s="357"/>
      <c r="CMR36" s="357"/>
      <c r="CMS36" s="357"/>
      <c r="CMT36" s="357"/>
      <c r="CMU36" s="357"/>
      <c r="CMV36" s="357"/>
      <c r="CMW36" s="357"/>
      <c r="CMX36" s="357"/>
      <c r="CMY36" s="357"/>
      <c r="CMZ36" s="357"/>
      <c r="CNA36" s="357"/>
      <c r="CNB36" s="357"/>
      <c r="CNC36" s="357"/>
      <c r="CND36" s="357"/>
      <c r="CNE36" s="357"/>
      <c r="CNF36" s="357"/>
      <c r="CNG36" s="357"/>
      <c r="CNH36" s="357"/>
      <c r="CNI36" s="357"/>
      <c r="CNJ36" s="357"/>
      <c r="CNK36" s="357"/>
      <c r="CNL36" s="357"/>
      <c r="CNM36" s="357"/>
      <c r="CNN36" s="357"/>
      <c r="CNO36" s="357"/>
      <c r="CNP36" s="357"/>
      <c r="CNQ36" s="357"/>
      <c r="CNR36" s="357"/>
      <c r="CNS36" s="357"/>
      <c r="CNT36" s="357"/>
      <c r="CNU36" s="357"/>
      <c r="CNV36" s="357"/>
      <c r="CNW36" s="357"/>
      <c r="CNX36" s="357"/>
      <c r="CNY36" s="357"/>
      <c r="CNZ36" s="357"/>
      <c r="COA36" s="357"/>
      <c r="COB36" s="357"/>
      <c r="COC36" s="357"/>
      <c r="COD36" s="357"/>
      <c r="COE36" s="357"/>
      <c r="COF36" s="357"/>
      <c r="COG36" s="357"/>
      <c r="COH36" s="357"/>
      <c r="COI36" s="357"/>
      <c r="COJ36" s="357"/>
      <c r="COK36" s="357"/>
      <c r="COL36" s="357"/>
      <c r="COM36" s="357"/>
      <c r="CON36" s="357"/>
      <c r="COO36" s="357"/>
      <c r="COP36" s="357"/>
      <c r="COQ36" s="357"/>
      <c r="COR36" s="357"/>
      <c r="COS36" s="357"/>
      <c r="COT36" s="357"/>
      <c r="COU36" s="357"/>
      <c r="COV36" s="357"/>
      <c r="COW36" s="357"/>
      <c r="COX36" s="357"/>
      <c r="COY36" s="357"/>
      <c r="COZ36" s="357"/>
      <c r="CPA36" s="357"/>
      <c r="CPB36" s="357"/>
      <c r="CPC36" s="357"/>
      <c r="CPD36" s="357"/>
      <c r="CPE36" s="357"/>
      <c r="CPF36" s="357"/>
      <c r="CPG36" s="357"/>
      <c r="CPH36" s="357"/>
      <c r="CPI36" s="357"/>
      <c r="CPJ36" s="357"/>
      <c r="CPK36" s="357"/>
      <c r="CPL36" s="357"/>
      <c r="CPM36" s="357"/>
      <c r="CPN36" s="357"/>
      <c r="CPO36" s="357"/>
      <c r="CPP36" s="357"/>
      <c r="CPQ36" s="357"/>
      <c r="CPR36" s="357"/>
      <c r="CPS36" s="357"/>
      <c r="CPT36" s="357"/>
      <c r="CPU36" s="357"/>
      <c r="CPV36" s="357"/>
      <c r="CPW36" s="357"/>
      <c r="CPX36" s="357"/>
      <c r="CPY36" s="357"/>
      <c r="CPZ36" s="357"/>
      <c r="CQA36" s="357"/>
      <c r="CQB36" s="357"/>
      <c r="CQC36" s="357"/>
      <c r="CQD36" s="357"/>
      <c r="CQE36" s="357"/>
      <c r="CQF36" s="357"/>
      <c r="CQG36" s="357"/>
      <c r="CQH36" s="357"/>
      <c r="CQI36" s="357"/>
      <c r="CQJ36" s="357"/>
      <c r="CQK36" s="357"/>
      <c r="CQL36" s="357"/>
      <c r="CQM36" s="357"/>
      <c r="CQN36" s="357"/>
      <c r="CQO36" s="357"/>
      <c r="CQP36" s="357"/>
      <c r="CQQ36" s="357"/>
      <c r="CQR36" s="357"/>
      <c r="CQS36" s="357"/>
      <c r="CQT36" s="357"/>
      <c r="CQU36" s="357"/>
      <c r="CQV36" s="357"/>
      <c r="CQW36" s="357"/>
      <c r="CQX36" s="357"/>
      <c r="CQY36" s="357"/>
      <c r="CQZ36" s="357"/>
      <c r="CRA36" s="357"/>
      <c r="CRB36" s="357"/>
      <c r="CRC36" s="357"/>
      <c r="CRD36" s="357"/>
      <c r="CRE36" s="357"/>
      <c r="CRF36" s="357"/>
      <c r="CRG36" s="357"/>
      <c r="CRH36" s="357"/>
      <c r="CRI36" s="357"/>
      <c r="CRJ36" s="357"/>
      <c r="CRK36" s="357"/>
      <c r="CRL36" s="357"/>
      <c r="CRM36" s="357"/>
      <c r="CRN36" s="357"/>
      <c r="CRO36" s="357"/>
      <c r="CRP36" s="357"/>
      <c r="CRQ36" s="357"/>
      <c r="CRR36" s="357"/>
      <c r="CRS36" s="357"/>
      <c r="CRT36" s="357"/>
      <c r="CRU36" s="357"/>
      <c r="CRV36" s="357"/>
      <c r="CRW36" s="357"/>
      <c r="CRX36" s="357"/>
      <c r="CRY36" s="357"/>
      <c r="CRZ36" s="357"/>
      <c r="CSA36" s="357"/>
      <c r="CSB36" s="357"/>
      <c r="CSC36" s="357"/>
      <c r="CSD36" s="357"/>
      <c r="CSE36" s="357"/>
      <c r="CSF36" s="357"/>
      <c r="CSG36" s="357"/>
      <c r="CSH36" s="357"/>
      <c r="CSI36" s="357"/>
      <c r="CSJ36" s="357"/>
      <c r="CSK36" s="357"/>
      <c r="CSL36" s="357"/>
      <c r="CSM36" s="357"/>
      <c r="CSN36" s="357"/>
      <c r="CSO36" s="357"/>
      <c r="CSP36" s="357"/>
      <c r="CSQ36" s="357"/>
      <c r="CSR36" s="357"/>
      <c r="CSS36" s="357"/>
      <c r="CST36" s="357"/>
      <c r="CSU36" s="357"/>
      <c r="CSV36" s="357"/>
      <c r="CSW36" s="357"/>
      <c r="CSX36" s="357"/>
      <c r="CSY36" s="357"/>
      <c r="CSZ36" s="357"/>
      <c r="CTA36" s="357"/>
      <c r="CTB36" s="357"/>
      <c r="CTC36" s="357"/>
      <c r="CTD36" s="357"/>
      <c r="CTE36" s="357"/>
      <c r="CTF36" s="357"/>
      <c r="CTG36" s="357"/>
      <c r="CTH36" s="357"/>
      <c r="CTI36" s="357"/>
      <c r="CTJ36" s="357"/>
      <c r="CTK36" s="357"/>
      <c r="CTL36" s="357"/>
      <c r="CTM36" s="357"/>
      <c r="CTN36" s="357"/>
      <c r="CTO36" s="357"/>
      <c r="CTP36" s="357"/>
      <c r="CTQ36" s="357"/>
      <c r="CTR36" s="357"/>
      <c r="CTS36" s="357"/>
      <c r="CTT36" s="357"/>
      <c r="CTU36" s="357"/>
      <c r="CTV36" s="357"/>
      <c r="CTW36" s="357"/>
      <c r="CTX36" s="357"/>
      <c r="CTY36" s="357"/>
      <c r="CTZ36" s="357"/>
      <c r="CUA36" s="357"/>
      <c r="CUB36" s="357"/>
      <c r="CUC36" s="357"/>
      <c r="CUD36" s="357"/>
      <c r="CUE36" s="357"/>
      <c r="CUF36" s="357"/>
      <c r="CUG36" s="357"/>
      <c r="CUH36" s="357"/>
      <c r="CUI36" s="357"/>
      <c r="CUJ36" s="357"/>
      <c r="CUK36" s="357"/>
      <c r="CUL36" s="357"/>
      <c r="CUM36" s="357"/>
      <c r="CUN36" s="357"/>
      <c r="CUO36" s="357"/>
      <c r="CUP36" s="357"/>
      <c r="CUQ36" s="357"/>
      <c r="CUR36" s="357"/>
      <c r="CUS36" s="357"/>
      <c r="CUT36" s="357"/>
      <c r="CUU36" s="357"/>
      <c r="CUV36" s="357"/>
      <c r="CUW36" s="357"/>
      <c r="CUX36" s="357"/>
      <c r="CUY36" s="357"/>
      <c r="CUZ36" s="357"/>
      <c r="CVA36" s="357"/>
      <c r="CVB36" s="357"/>
      <c r="CVC36" s="357"/>
      <c r="CVD36" s="357"/>
      <c r="CVE36" s="357"/>
      <c r="CVF36" s="357"/>
      <c r="CVG36" s="357"/>
      <c r="CVH36" s="357"/>
      <c r="CVI36" s="357"/>
      <c r="CVJ36" s="357"/>
      <c r="CVK36" s="357"/>
      <c r="CVL36" s="357"/>
      <c r="CVM36" s="357"/>
      <c r="CVN36" s="357"/>
      <c r="CVO36" s="357"/>
      <c r="CVP36" s="357"/>
      <c r="CVQ36" s="357"/>
      <c r="CVR36" s="357"/>
      <c r="CVS36" s="357"/>
      <c r="CVT36" s="357"/>
      <c r="CVU36" s="357"/>
      <c r="CVV36" s="357"/>
      <c r="CVW36" s="357"/>
      <c r="CVX36" s="357"/>
      <c r="CVY36" s="357"/>
      <c r="CVZ36" s="357"/>
      <c r="CWA36" s="357"/>
      <c r="CWB36" s="357"/>
      <c r="CWC36" s="357"/>
      <c r="CWD36" s="357"/>
      <c r="CWE36" s="357"/>
      <c r="CWF36" s="357"/>
      <c r="CWG36" s="357"/>
      <c r="CWH36" s="357"/>
      <c r="CWI36" s="357"/>
      <c r="CWJ36" s="357"/>
      <c r="CWK36" s="357"/>
      <c r="CWL36" s="357"/>
      <c r="CWM36" s="357"/>
      <c r="CWN36" s="357"/>
      <c r="CWO36" s="357"/>
      <c r="CWP36" s="357"/>
      <c r="CWQ36" s="357"/>
      <c r="CWR36" s="357"/>
      <c r="CWS36" s="357"/>
      <c r="CWT36" s="357"/>
      <c r="CWU36" s="357"/>
      <c r="CWV36" s="357"/>
      <c r="CWW36" s="357"/>
      <c r="CWX36" s="357"/>
      <c r="CWY36" s="357"/>
      <c r="CWZ36" s="357"/>
      <c r="CXA36" s="357"/>
      <c r="CXB36" s="357"/>
      <c r="CXC36" s="357"/>
      <c r="CXD36" s="357"/>
      <c r="CXE36" s="357"/>
      <c r="CXF36" s="357"/>
      <c r="CXG36" s="357"/>
      <c r="CXH36" s="357"/>
      <c r="CXI36" s="357"/>
      <c r="CXJ36" s="357"/>
      <c r="CXK36" s="357"/>
      <c r="CXL36" s="357"/>
      <c r="CXM36" s="357"/>
      <c r="CXN36" s="357"/>
      <c r="CXO36" s="357"/>
      <c r="CXP36" s="357"/>
      <c r="CXQ36" s="357"/>
      <c r="CXR36" s="357"/>
      <c r="CXS36" s="357"/>
      <c r="CXT36" s="357"/>
      <c r="CXU36" s="357"/>
      <c r="CXV36" s="357"/>
      <c r="CXW36" s="357"/>
      <c r="CXX36" s="357"/>
      <c r="CXY36" s="357"/>
      <c r="CXZ36" s="357"/>
      <c r="CYA36" s="357"/>
      <c r="CYB36" s="357"/>
      <c r="CYC36" s="357"/>
      <c r="CYD36" s="357"/>
      <c r="CYE36" s="357"/>
      <c r="CYF36" s="357"/>
      <c r="CYG36" s="357"/>
      <c r="CYH36" s="357"/>
      <c r="CYI36" s="357"/>
      <c r="CYJ36" s="357"/>
      <c r="CYK36" s="357"/>
      <c r="CYL36" s="357"/>
      <c r="CYM36" s="357"/>
      <c r="CYN36" s="357"/>
      <c r="CYO36" s="357"/>
      <c r="CYP36" s="357"/>
      <c r="CYQ36" s="357"/>
      <c r="CYR36" s="357"/>
      <c r="CYS36" s="357"/>
      <c r="CYT36" s="357"/>
      <c r="CYU36" s="357"/>
      <c r="CYV36" s="357"/>
      <c r="CYW36" s="357"/>
      <c r="CYX36" s="357"/>
      <c r="CYY36" s="357"/>
      <c r="CYZ36" s="357"/>
      <c r="CZA36" s="357"/>
      <c r="CZB36" s="357"/>
      <c r="CZC36" s="357"/>
      <c r="CZD36" s="357"/>
      <c r="CZE36" s="357"/>
      <c r="CZF36" s="357"/>
      <c r="CZG36" s="357"/>
      <c r="CZH36" s="357"/>
      <c r="CZI36" s="357"/>
      <c r="CZJ36" s="357"/>
      <c r="CZK36" s="357"/>
      <c r="CZL36" s="357"/>
      <c r="CZM36" s="357"/>
      <c r="CZN36" s="357"/>
      <c r="CZO36" s="357"/>
      <c r="CZP36" s="357"/>
      <c r="CZQ36" s="357"/>
      <c r="CZR36" s="357"/>
      <c r="CZS36" s="357"/>
      <c r="CZT36" s="357"/>
      <c r="CZU36" s="357"/>
      <c r="CZV36" s="357"/>
      <c r="CZW36" s="357"/>
      <c r="CZX36" s="357"/>
      <c r="CZY36" s="357"/>
      <c r="CZZ36" s="357"/>
      <c r="DAA36" s="357"/>
      <c r="DAB36" s="357"/>
      <c r="DAC36" s="357"/>
      <c r="DAD36" s="357"/>
      <c r="DAE36" s="357"/>
      <c r="DAF36" s="357"/>
      <c r="DAG36" s="357"/>
      <c r="DAH36" s="357"/>
      <c r="DAI36" s="357"/>
      <c r="DAJ36" s="357"/>
      <c r="DAK36" s="357"/>
      <c r="DAL36" s="357"/>
      <c r="DAM36" s="357"/>
      <c r="DAN36" s="357"/>
      <c r="DAO36" s="357"/>
      <c r="DAP36" s="357"/>
      <c r="DAQ36" s="357"/>
      <c r="DAR36" s="357"/>
      <c r="DAS36" s="357"/>
      <c r="DAT36" s="357"/>
      <c r="DAU36" s="357"/>
      <c r="DAV36" s="357"/>
      <c r="DAW36" s="357"/>
      <c r="DAX36" s="357"/>
      <c r="DAY36" s="357"/>
      <c r="DAZ36" s="357"/>
      <c r="DBA36" s="357"/>
      <c r="DBB36" s="357"/>
      <c r="DBC36" s="357"/>
      <c r="DBD36" s="357"/>
      <c r="DBE36" s="357"/>
      <c r="DBF36" s="357"/>
      <c r="DBG36" s="357"/>
      <c r="DBH36" s="357"/>
      <c r="DBI36" s="357"/>
      <c r="DBJ36" s="357"/>
      <c r="DBK36" s="357"/>
      <c r="DBL36" s="357"/>
      <c r="DBM36" s="357"/>
      <c r="DBN36" s="357"/>
      <c r="DBO36" s="357"/>
      <c r="DBP36" s="357"/>
      <c r="DBQ36" s="357"/>
      <c r="DBR36" s="357"/>
      <c r="DBS36" s="357"/>
      <c r="DBT36" s="357"/>
      <c r="DBU36" s="357"/>
      <c r="DBV36" s="357"/>
      <c r="DBW36" s="357"/>
      <c r="DBX36" s="357"/>
      <c r="DBY36" s="357"/>
      <c r="DBZ36" s="357"/>
      <c r="DCA36" s="357"/>
      <c r="DCB36" s="357"/>
      <c r="DCC36" s="357"/>
      <c r="DCD36" s="357"/>
      <c r="DCE36" s="357"/>
      <c r="DCF36" s="357"/>
      <c r="DCG36" s="357"/>
      <c r="DCH36" s="357"/>
      <c r="DCI36" s="357"/>
      <c r="DCJ36" s="357"/>
      <c r="DCK36" s="357"/>
      <c r="DCL36" s="357"/>
      <c r="DCM36" s="357"/>
      <c r="DCN36" s="357"/>
      <c r="DCO36" s="357"/>
      <c r="DCP36" s="357"/>
      <c r="DCQ36" s="357"/>
      <c r="DCR36" s="357"/>
      <c r="DCS36" s="357"/>
      <c r="DCT36" s="357"/>
      <c r="DCU36" s="357"/>
      <c r="DCV36" s="357"/>
      <c r="DCW36" s="357"/>
      <c r="DCX36" s="357"/>
      <c r="DCY36" s="357"/>
      <c r="DCZ36" s="357"/>
      <c r="DDA36" s="357"/>
      <c r="DDB36" s="357"/>
      <c r="DDC36" s="357"/>
      <c r="DDD36" s="357"/>
      <c r="DDE36" s="357"/>
      <c r="DDF36" s="357"/>
      <c r="DDG36" s="357"/>
      <c r="DDH36" s="357"/>
      <c r="DDI36" s="357"/>
      <c r="DDJ36" s="357"/>
      <c r="DDK36" s="357"/>
      <c r="DDL36" s="357"/>
      <c r="DDM36" s="357"/>
      <c r="DDN36" s="357"/>
      <c r="DDO36" s="357"/>
      <c r="DDP36" s="357"/>
      <c r="DDQ36" s="357"/>
      <c r="DDR36" s="357"/>
      <c r="DDS36" s="357"/>
      <c r="DDT36" s="357"/>
      <c r="DDU36" s="357"/>
      <c r="DDV36" s="357"/>
      <c r="DDW36" s="357"/>
      <c r="DDX36" s="357"/>
      <c r="DDY36" s="357"/>
      <c r="DDZ36" s="357"/>
      <c r="DEA36" s="357"/>
      <c r="DEB36" s="357"/>
      <c r="DEC36" s="357"/>
      <c r="DED36" s="357"/>
      <c r="DEE36" s="357"/>
      <c r="DEF36" s="357"/>
      <c r="DEG36" s="357"/>
      <c r="DEH36" s="357"/>
      <c r="DEI36" s="357"/>
      <c r="DEJ36" s="357"/>
      <c r="DEK36" s="357"/>
      <c r="DEL36" s="357"/>
      <c r="DEM36" s="357"/>
      <c r="DEN36" s="357"/>
      <c r="DEO36" s="357"/>
      <c r="DEP36" s="357"/>
      <c r="DEQ36" s="357"/>
      <c r="DER36" s="357"/>
      <c r="DES36" s="357"/>
      <c r="DET36" s="357"/>
      <c r="DEU36" s="357"/>
      <c r="DEV36" s="357"/>
      <c r="DEW36" s="357"/>
      <c r="DEX36" s="357"/>
      <c r="DEY36" s="357"/>
      <c r="DEZ36" s="357"/>
      <c r="DFA36" s="357"/>
      <c r="DFB36" s="357"/>
      <c r="DFC36" s="357"/>
      <c r="DFD36" s="357"/>
      <c r="DFE36" s="357"/>
      <c r="DFF36" s="357"/>
      <c r="DFG36" s="357"/>
      <c r="DFH36" s="357"/>
      <c r="DFI36" s="357"/>
      <c r="DFJ36" s="357"/>
      <c r="DFK36" s="357"/>
      <c r="DFL36" s="357"/>
      <c r="DFM36" s="357"/>
      <c r="DFN36" s="357"/>
      <c r="DFO36" s="357"/>
      <c r="DFP36" s="357"/>
      <c r="DFQ36" s="357"/>
      <c r="DFR36" s="357"/>
      <c r="DFS36" s="357"/>
      <c r="DFT36" s="357"/>
      <c r="DFU36" s="357"/>
      <c r="DFV36" s="357"/>
      <c r="DFW36" s="357"/>
      <c r="DFX36" s="357"/>
      <c r="DFY36" s="357"/>
      <c r="DFZ36" s="357"/>
      <c r="DGA36" s="357"/>
      <c r="DGB36" s="357"/>
      <c r="DGC36" s="357"/>
      <c r="DGD36" s="357"/>
      <c r="DGE36" s="357"/>
      <c r="DGF36" s="357"/>
      <c r="DGG36" s="357"/>
      <c r="DGH36" s="357"/>
      <c r="DGI36" s="357"/>
      <c r="DGJ36" s="357"/>
      <c r="DGK36" s="357"/>
      <c r="DGL36" s="357"/>
      <c r="DGM36" s="357"/>
      <c r="DGN36" s="357"/>
      <c r="DGO36" s="357"/>
      <c r="DGP36" s="357"/>
      <c r="DGQ36" s="357"/>
      <c r="DGR36" s="357"/>
      <c r="DGS36" s="357"/>
      <c r="DGT36" s="357"/>
      <c r="DGU36" s="357"/>
      <c r="DGV36" s="357"/>
      <c r="DGW36" s="357"/>
      <c r="DGX36" s="357"/>
      <c r="DGY36" s="357"/>
      <c r="DGZ36" s="357"/>
      <c r="DHA36" s="357"/>
      <c r="DHB36" s="357"/>
      <c r="DHC36" s="357"/>
      <c r="DHD36" s="357"/>
      <c r="DHE36" s="357"/>
      <c r="DHF36" s="357"/>
      <c r="DHG36" s="357"/>
      <c r="DHH36" s="357"/>
      <c r="DHI36" s="357"/>
      <c r="DHJ36" s="357"/>
      <c r="DHK36" s="357"/>
      <c r="DHL36" s="357"/>
      <c r="DHM36" s="357"/>
      <c r="DHN36" s="357"/>
      <c r="DHO36" s="357"/>
      <c r="DHP36" s="357"/>
      <c r="DHQ36" s="357"/>
      <c r="DHR36" s="357"/>
      <c r="DHS36" s="357"/>
      <c r="DHT36" s="357"/>
      <c r="DHU36" s="357"/>
      <c r="DHV36" s="357"/>
      <c r="DHW36" s="357"/>
      <c r="DHX36" s="357"/>
      <c r="DHY36" s="357"/>
      <c r="DHZ36" s="357"/>
      <c r="DIA36" s="357"/>
      <c r="DIB36" s="357"/>
      <c r="DIC36" s="357"/>
      <c r="DID36" s="357"/>
      <c r="DIE36" s="357"/>
      <c r="DIF36" s="357"/>
      <c r="DIG36" s="357"/>
      <c r="DIH36" s="357"/>
      <c r="DII36" s="357"/>
      <c r="DIJ36" s="357"/>
      <c r="DIK36" s="357"/>
      <c r="DIL36" s="357"/>
      <c r="DIM36" s="357"/>
      <c r="DIN36" s="357"/>
      <c r="DIO36" s="357"/>
      <c r="DIP36" s="357"/>
      <c r="DIQ36" s="357"/>
      <c r="DIR36" s="357"/>
      <c r="DIS36" s="357"/>
      <c r="DIT36" s="357"/>
      <c r="DIU36" s="357"/>
      <c r="DIV36" s="357"/>
      <c r="DIW36" s="357"/>
      <c r="DIX36" s="357"/>
      <c r="DIY36" s="357"/>
      <c r="DIZ36" s="357"/>
      <c r="DJA36" s="357"/>
      <c r="DJB36" s="357"/>
      <c r="DJC36" s="357"/>
      <c r="DJD36" s="357"/>
      <c r="DJE36" s="357"/>
      <c r="DJF36" s="357"/>
      <c r="DJG36" s="357"/>
      <c r="DJH36" s="357"/>
      <c r="DJI36" s="357"/>
      <c r="DJJ36" s="357"/>
      <c r="DJK36" s="357"/>
      <c r="DJL36" s="357"/>
      <c r="DJM36" s="357"/>
      <c r="DJN36" s="357"/>
      <c r="DJO36" s="357"/>
      <c r="DJP36" s="357"/>
      <c r="DJQ36" s="357"/>
      <c r="DJR36" s="357"/>
      <c r="DJS36" s="357"/>
      <c r="DJT36" s="357"/>
      <c r="DJU36" s="357"/>
      <c r="DJV36" s="357"/>
      <c r="DJW36" s="357"/>
      <c r="DJX36" s="357"/>
      <c r="DJY36" s="357"/>
      <c r="DJZ36" s="357"/>
      <c r="DKA36" s="357"/>
      <c r="DKB36" s="357"/>
      <c r="DKC36" s="357"/>
      <c r="DKD36" s="357"/>
      <c r="DKE36" s="357"/>
      <c r="DKF36" s="357"/>
      <c r="DKG36" s="357"/>
      <c r="DKH36" s="357"/>
      <c r="DKI36" s="357"/>
      <c r="DKJ36" s="357"/>
      <c r="DKK36" s="357"/>
      <c r="DKL36" s="357"/>
      <c r="DKM36" s="357"/>
      <c r="DKN36" s="357"/>
      <c r="DKO36" s="357"/>
      <c r="DKP36" s="357"/>
      <c r="DKQ36" s="357"/>
      <c r="DKR36" s="357"/>
      <c r="DKS36" s="357"/>
      <c r="DKT36" s="357"/>
      <c r="DKU36" s="357"/>
      <c r="DKV36" s="357"/>
      <c r="DKW36" s="357"/>
      <c r="DKX36" s="357"/>
      <c r="DKY36" s="357"/>
      <c r="DKZ36" s="357"/>
      <c r="DLA36" s="357"/>
      <c r="DLB36" s="357"/>
      <c r="DLC36" s="357"/>
      <c r="DLD36" s="357"/>
      <c r="DLE36" s="357"/>
      <c r="DLF36" s="357"/>
      <c r="DLG36" s="357"/>
      <c r="DLH36" s="357"/>
      <c r="DLI36" s="357"/>
      <c r="DLJ36" s="357"/>
      <c r="DLK36" s="357"/>
      <c r="DLL36" s="357"/>
      <c r="DLM36" s="357"/>
      <c r="DLN36" s="357"/>
      <c r="DLO36" s="357"/>
      <c r="DLP36" s="357"/>
      <c r="DLQ36" s="357"/>
      <c r="DLR36" s="357"/>
      <c r="DLS36" s="357"/>
      <c r="DLT36" s="357"/>
      <c r="DLU36" s="357"/>
      <c r="DLV36" s="357"/>
      <c r="DLW36" s="357"/>
      <c r="DLX36" s="357"/>
      <c r="DLY36" s="357"/>
      <c r="DLZ36" s="357"/>
      <c r="DMA36" s="357"/>
      <c r="DMB36" s="357"/>
      <c r="DMC36" s="357"/>
      <c r="DMD36" s="357"/>
      <c r="DME36" s="357"/>
      <c r="DMF36" s="357"/>
      <c r="DMG36" s="357"/>
      <c r="DMH36" s="357"/>
      <c r="DMI36" s="357"/>
      <c r="DMJ36" s="357"/>
      <c r="DMK36" s="357"/>
      <c r="DML36" s="357"/>
      <c r="DMM36" s="357"/>
      <c r="DMN36" s="357"/>
      <c r="DMO36" s="357"/>
      <c r="DMP36" s="357"/>
      <c r="DMQ36" s="357"/>
      <c r="DMR36" s="357"/>
      <c r="DMS36" s="357"/>
      <c r="DMT36" s="357"/>
      <c r="DMU36" s="357"/>
      <c r="DMV36" s="357"/>
      <c r="DMW36" s="357"/>
      <c r="DMX36" s="357"/>
      <c r="DMY36" s="357"/>
      <c r="DMZ36" s="357"/>
      <c r="DNA36" s="357"/>
      <c r="DNB36" s="357"/>
      <c r="DNC36" s="357"/>
      <c r="DND36" s="357"/>
      <c r="DNE36" s="357"/>
      <c r="DNF36" s="357"/>
      <c r="DNG36" s="357"/>
      <c r="DNH36" s="357"/>
      <c r="DNI36" s="357"/>
      <c r="DNJ36" s="357"/>
      <c r="DNK36" s="357"/>
      <c r="DNL36" s="357"/>
      <c r="DNM36" s="357"/>
      <c r="DNN36" s="357"/>
      <c r="DNO36" s="357"/>
      <c r="DNP36" s="357"/>
      <c r="DNQ36" s="357"/>
      <c r="DNR36" s="357"/>
      <c r="DNS36" s="357"/>
      <c r="DNT36" s="357"/>
      <c r="DNU36" s="357"/>
      <c r="DNV36" s="357"/>
      <c r="DNW36" s="357"/>
      <c r="DNX36" s="357"/>
      <c r="DNY36" s="357"/>
      <c r="DNZ36" s="357"/>
      <c r="DOA36" s="357"/>
      <c r="DOB36" s="357"/>
      <c r="DOC36" s="357"/>
      <c r="DOD36" s="357"/>
      <c r="DOE36" s="357"/>
      <c r="DOF36" s="357"/>
      <c r="DOG36" s="357"/>
      <c r="DOH36" s="357"/>
      <c r="DOI36" s="357"/>
      <c r="DOJ36" s="357"/>
      <c r="DOK36" s="357"/>
      <c r="DOL36" s="357"/>
      <c r="DOM36" s="357"/>
      <c r="DON36" s="357"/>
      <c r="DOO36" s="357"/>
      <c r="DOP36" s="357"/>
      <c r="DOQ36" s="357"/>
      <c r="DOR36" s="357"/>
      <c r="DOS36" s="357"/>
      <c r="DOT36" s="357"/>
      <c r="DOU36" s="357"/>
      <c r="DOV36" s="357"/>
      <c r="DOW36" s="357"/>
      <c r="DOX36" s="357"/>
      <c r="DOY36" s="357"/>
      <c r="DOZ36" s="357"/>
      <c r="DPA36" s="357"/>
      <c r="DPB36" s="357"/>
      <c r="DPC36" s="357"/>
      <c r="DPD36" s="357"/>
      <c r="DPE36" s="357"/>
      <c r="DPF36" s="357"/>
      <c r="DPG36" s="357"/>
      <c r="DPH36" s="357"/>
      <c r="DPI36" s="357"/>
      <c r="DPJ36" s="357"/>
      <c r="DPK36" s="357"/>
      <c r="DPL36" s="357"/>
      <c r="DPM36" s="357"/>
      <c r="DPN36" s="357"/>
      <c r="DPO36" s="357"/>
      <c r="DPP36" s="357"/>
      <c r="DPQ36" s="357"/>
      <c r="DPR36" s="357"/>
      <c r="DPS36" s="357"/>
      <c r="DPT36" s="357"/>
      <c r="DPU36" s="357"/>
      <c r="DPV36" s="357"/>
      <c r="DPW36" s="357"/>
      <c r="DPX36" s="357"/>
      <c r="DPY36" s="357"/>
      <c r="DPZ36" s="357"/>
      <c r="DQA36" s="357"/>
      <c r="DQB36" s="357"/>
      <c r="DQC36" s="357"/>
      <c r="DQD36" s="357"/>
      <c r="DQE36" s="357"/>
      <c r="DQF36" s="357"/>
      <c r="DQG36" s="357"/>
      <c r="DQH36" s="357"/>
      <c r="DQI36" s="357"/>
      <c r="DQJ36" s="357"/>
      <c r="DQK36" s="357"/>
      <c r="DQL36" s="357"/>
      <c r="DQM36" s="357"/>
      <c r="DQN36" s="357"/>
      <c r="DQO36" s="357"/>
      <c r="DQP36" s="357"/>
      <c r="DQQ36" s="357"/>
      <c r="DQR36" s="357"/>
      <c r="DQS36" s="357"/>
      <c r="DQT36" s="357"/>
      <c r="DQU36" s="357"/>
      <c r="DQV36" s="357"/>
      <c r="DQW36" s="357"/>
      <c r="DQX36" s="357"/>
      <c r="DQY36" s="357"/>
      <c r="DQZ36" s="357"/>
      <c r="DRA36" s="357"/>
      <c r="DRB36" s="357"/>
      <c r="DRC36" s="357"/>
      <c r="DRD36" s="357"/>
      <c r="DRE36" s="357"/>
      <c r="DRF36" s="357"/>
      <c r="DRG36" s="357"/>
      <c r="DRH36" s="357"/>
      <c r="DRI36" s="357"/>
      <c r="DRJ36" s="357"/>
      <c r="DRK36" s="357"/>
      <c r="DRL36" s="357"/>
      <c r="DRM36" s="357"/>
      <c r="DRN36" s="357"/>
      <c r="DRO36" s="357"/>
      <c r="DRP36" s="357"/>
      <c r="DRQ36" s="357"/>
      <c r="DRR36" s="357"/>
      <c r="DRS36" s="357"/>
      <c r="DRT36" s="357"/>
      <c r="DRU36" s="357"/>
      <c r="DRV36" s="357"/>
      <c r="DRW36" s="357"/>
      <c r="DRX36" s="357"/>
      <c r="DRY36" s="357"/>
      <c r="DRZ36" s="357"/>
      <c r="DSA36" s="357"/>
      <c r="DSB36" s="357"/>
      <c r="DSC36" s="357"/>
      <c r="DSD36" s="357"/>
      <c r="DSE36" s="357"/>
      <c r="DSF36" s="357"/>
      <c r="DSG36" s="357"/>
      <c r="DSH36" s="357"/>
      <c r="DSI36" s="357"/>
      <c r="DSJ36" s="357"/>
      <c r="DSK36" s="357"/>
      <c r="DSL36" s="357"/>
      <c r="DSM36" s="357"/>
      <c r="DSN36" s="357"/>
      <c r="DSO36" s="357"/>
      <c r="DSP36" s="357"/>
      <c r="DSQ36" s="357"/>
      <c r="DSR36" s="357"/>
      <c r="DSS36" s="357"/>
      <c r="DST36" s="357"/>
      <c r="DSU36" s="357"/>
      <c r="DSV36" s="357"/>
      <c r="DSW36" s="357"/>
      <c r="DSX36" s="357"/>
      <c r="DSY36" s="357"/>
      <c r="DSZ36" s="357"/>
      <c r="DTA36" s="357"/>
      <c r="DTB36" s="357"/>
      <c r="DTC36" s="357"/>
      <c r="DTD36" s="357"/>
      <c r="DTE36" s="357"/>
      <c r="DTF36" s="357"/>
      <c r="DTG36" s="357"/>
      <c r="DTH36" s="357"/>
      <c r="DTI36" s="357"/>
      <c r="DTJ36" s="357"/>
      <c r="DTK36" s="357"/>
      <c r="DTL36" s="357"/>
      <c r="DTM36" s="357"/>
      <c r="DTN36" s="357"/>
      <c r="DTO36" s="357"/>
      <c r="DTP36" s="357"/>
      <c r="DTQ36" s="357"/>
      <c r="DTR36" s="357"/>
      <c r="DTS36" s="357"/>
      <c r="DTT36" s="357"/>
      <c r="DTU36" s="357"/>
      <c r="DTV36" s="357"/>
      <c r="DTW36" s="357"/>
      <c r="DTX36" s="357"/>
      <c r="DTY36" s="357"/>
      <c r="DTZ36" s="357"/>
      <c r="DUA36" s="357"/>
      <c r="DUB36" s="357"/>
      <c r="DUC36" s="357"/>
      <c r="DUD36" s="357"/>
      <c r="DUE36" s="357"/>
      <c r="DUF36" s="357"/>
      <c r="DUG36" s="357"/>
      <c r="DUH36" s="357"/>
      <c r="DUI36" s="357"/>
      <c r="DUJ36" s="357"/>
      <c r="DUK36" s="357"/>
      <c r="DUL36" s="357"/>
      <c r="DUM36" s="357"/>
      <c r="DUN36" s="357"/>
      <c r="DUO36" s="357"/>
      <c r="DUP36" s="357"/>
      <c r="DUQ36" s="357"/>
      <c r="DUR36" s="357"/>
      <c r="DUS36" s="357"/>
      <c r="DUT36" s="357"/>
      <c r="DUU36" s="357"/>
      <c r="DUV36" s="357"/>
      <c r="DUW36" s="357"/>
      <c r="DUX36" s="357"/>
      <c r="DUY36" s="357"/>
      <c r="DUZ36" s="357"/>
      <c r="DVA36" s="357"/>
      <c r="DVB36" s="357"/>
      <c r="DVC36" s="357"/>
      <c r="DVD36" s="357"/>
      <c r="DVE36" s="357"/>
      <c r="DVF36" s="357"/>
      <c r="DVG36" s="357"/>
      <c r="DVH36" s="357"/>
      <c r="DVI36" s="357"/>
      <c r="DVJ36" s="357"/>
      <c r="DVK36" s="357"/>
      <c r="DVL36" s="357"/>
      <c r="DVM36" s="357"/>
      <c r="DVN36" s="357"/>
      <c r="DVO36" s="357"/>
      <c r="DVP36" s="357"/>
      <c r="DVQ36" s="357"/>
      <c r="DVR36" s="357"/>
      <c r="DVS36" s="357"/>
      <c r="DVT36" s="357"/>
      <c r="DVU36" s="357"/>
      <c r="DVV36" s="357"/>
      <c r="DVW36" s="357"/>
      <c r="DVX36" s="357"/>
      <c r="DVY36" s="357"/>
      <c r="DVZ36" s="357"/>
      <c r="DWA36" s="357"/>
      <c r="DWB36" s="357"/>
      <c r="DWC36" s="357"/>
      <c r="DWD36" s="357"/>
      <c r="DWE36" s="357"/>
      <c r="DWF36" s="357"/>
      <c r="DWG36" s="357"/>
      <c r="DWH36" s="357"/>
      <c r="DWI36" s="357"/>
      <c r="DWJ36" s="357"/>
      <c r="DWK36" s="357"/>
      <c r="DWL36" s="357"/>
      <c r="DWM36" s="357"/>
      <c r="DWN36" s="357"/>
      <c r="DWO36" s="357"/>
      <c r="DWP36" s="357"/>
      <c r="DWQ36" s="357"/>
      <c r="DWR36" s="357"/>
      <c r="DWS36" s="357"/>
      <c r="DWT36" s="357"/>
      <c r="DWU36" s="357"/>
      <c r="DWV36" s="357"/>
      <c r="DWW36" s="357"/>
      <c r="DWX36" s="357"/>
      <c r="DWY36" s="357"/>
      <c r="DWZ36" s="357"/>
      <c r="DXA36" s="357"/>
      <c r="DXB36" s="357"/>
      <c r="DXC36" s="357"/>
      <c r="DXD36" s="357"/>
      <c r="DXE36" s="357"/>
      <c r="DXF36" s="357"/>
      <c r="DXG36" s="357"/>
      <c r="DXH36" s="357"/>
      <c r="DXI36" s="357"/>
      <c r="DXJ36" s="357"/>
      <c r="DXK36" s="357"/>
      <c r="DXL36" s="357"/>
      <c r="DXM36" s="357"/>
      <c r="DXN36" s="357"/>
      <c r="DXO36" s="357"/>
      <c r="DXP36" s="357"/>
      <c r="DXQ36" s="357"/>
      <c r="DXR36" s="357"/>
      <c r="DXS36" s="357"/>
      <c r="DXT36" s="357"/>
      <c r="DXU36" s="357"/>
      <c r="DXV36" s="357"/>
      <c r="DXW36" s="357"/>
      <c r="DXX36" s="357"/>
      <c r="DXY36" s="357"/>
      <c r="DXZ36" s="357"/>
      <c r="DYA36" s="357"/>
      <c r="DYB36" s="357"/>
      <c r="DYC36" s="357"/>
      <c r="DYD36" s="357"/>
      <c r="DYE36" s="357"/>
      <c r="DYF36" s="357"/>
      <c r="DYG36" s="357"/>
      <c r="DYH36" s="357"/>
      <c r="DYI36" s="357"/>
      <c r="DYJ36" s="357"/>
      <c r="DYK36" s="357"/>
      <c r="DYL36" s="357"/>
      <c r="DYM36" s="357"/>
      <c r="DYN36" s="357"/>
      <c r="DYO36" s="357"/>
      <c r="DYP36" s="357"/>
      <c r="DYQ36" s="357"/>
      <c r="DYR36" s="357"/>
      <c r="DYS36" s="357"/>
      <c r="DYT36" s="357"/>
      <c r="DYU36" s="357"/>
      <c r="DYV36" s="357"/>
      <c r="DYW36" s="357"/>
      <c r="DYX36" s="357"/>
      <c r="DYY36" s="357"/>
      <c r="DYZ36" s="357"/>
      <c r="DZA36" s="357"/>
      <c r="DZB36" s="357"/>
      <c r="DZC36" s="357"/>
      <c r="DZD36" s="357"/>
      <c r="DZE36" s="357"/>
      <c r="DZF36" s="357"/>
      <c r="DZG36" s="357"/>
      <c r="DZH36" s="357"/>
      <c r="DZI36" s="357"/>
      <c r="DZJ36" s="357"/>
      <c r="DZK36" s="357"/>
      <c r="DZL36" s="357"/>
      <c r="DZM36" s="357"/>
      <c r="DZN36" s="357"/>
      <c r="DZO36" s="357"/>
      <c r="DZP36" s="357"/>
      <c r="DZQ36" s="357"/>
      <c r="DZR36" s="357"/>
      <c r="DZS36" s="357"/>
      <c r="DZT36" s="357"/>
      <c r="DZU36" s="357"/>
      <c r="DZV36" s="357"/>
      <c r="DZW36" s="357"/>
      <c r="DZX36" s="357"/>
      <c r="DZY36" s="357"/>
      <c r="DZZ36" s="357"/>
      <c r="EAA36" s="357"/>
      <c r="EAB36" s="357"/>
      <c r="EAC36" s="357"/>
      <c r="EAD36" s="357"/>
      <c r="EAE36" s="357"/>
      <c r="EAF36" s="357"/>
      <c r="EAG36" s="357"/>
      <c r="EAH36" s="357"/>
      <c r="EAI36" s="357"/>
      <c r="EAJ36" s="357"/>
      <c r="EAK36" s="357"/>
      <c r="EAL36" s="357"/>
      <c r="EAM36" s="357"/>
      <c r="EAN36" s="357"/>
      <c r="EAO36" s="357"/>
      <c r="EAP36" s="357"/>
      <c r="EAQ36" s="357"/>
      <c r="EAR36" s="357"/>
      <c r="EAS36" s="357"/>
      <c r="EAT36" s="357"/>
      <c r="EAU36" s="357"/>
      <c r="EAV36" s="357"/>
      <c r="EAW36" s="357"/>
      <c r="EAX36" s="357"/>
      <c r="EAY36" s="357"/>
      <c r="EAZ36" s="357"/>
      <c r="EBA36" s="357"/>
      <c r="EBB36" s="357"/>
      <c r="EBC36" s="357"/>
      <c r="EBD36" s="357"/>
      <c r="EBE36" s="357"/>
      <c r="EBF36" s="357"/>
      <c r="EBG36" s="357"/>
      <c r="EBH36" s="357"/>
      <c r="EBI36" s="357"/>
      <c r="EBJ36" s="357"/>
      <c r="EBK36" s="357"/>
      <c r="EBL36" s="357"/>
      <c r="EBM36" s="357"/>
      <c r="EBN36" s="357"/>
      <c r="EBO36" s="357"/>
      <c r="EBP36" s="357"/>
      <c r="EBQ36" s="357"/>
      <c r="EBR36" s="357"/>
      <c r="EBS36" s="357"/>
      <c r="EBT36" s="357"/>
      <c r="EBU36" s="357"/>
      <c r="EBV36" s="357"/>
      <c r="EBW36" s="357"/>
      <c r="EBX36" s="357"/>
      <c r="EBY36" s="357"/>
      <c r="EBZ36" s="357"/>
      <c r="ECA36" s="357"/>
      <c r="ECB36" s="357"/>
      <c r="ECC36" s="357"/>
      <c r="ECD36" s="357"/>
      <c r="ECE36" s="357"/>
      <c r="ECF36" s="357"/>
      <c r="ECG36" s="357"/>
      <c r="ECH36" s="357"/>
      <c r="ECI36" s="357"/>
      <c r="ECJ36" s="357"/>
      <c r="ECK36" s="357"/>
      <c r="ECL36" s="357"/>
      <c r="ECM36" s="357"/>
      <c r="ECN36" s="357"/>
      <c r="ECO36" s="357"/>
      <c r="ECP36" s="357"/>
      <c r="ECQ36" s="357"/>
      <c r="ECR36" s="357"/>
      <c r="ECS36" s="357"/>
      <c r="ECT36" s="357"/>
      <c r="ECU36" s="357"/>
      <c r="ECV36" s="357"/>
      <c r="ECW36" s="357"/>
      <c r="ECX36" s="357"/>
      <c r="ECY36" s="357"/>
      <c r="ECZ36" s="357"/>
      <c r="EDA36" s="357"/>
      <c r="EDB36" s="357"/>
      <c r="EDC36" s="357"/>
      <c r="EDD36" s="357"/>
      <c r="EDE36" s="357"/>
      <c r="EDF36" s="357"/>
      <c r="EDG36" s="357"/>
      <c r="EDH36" s="357"/>
      <c r="EDI36" s="357"/>
      <c r="EDJ36" s="357"/>
      <c r="EDK36" s="357"/>
      <c r="EDL36" s="357"/>
      <c r="EDM36" s="357"/>
      <c r="EDN36" s="357"/>
      <c r="EDO36" s="357"/>
      <c r="EDP36" s="357"/>
      <c r="EDQ36" s="357"/>
      <c r="EDR36" s="357"/>
      <c r="EDS36" s="357"/>
      <c r="EDT36" s="357"/>
      <c r="EDU36" s="357"/>
      <c r="EDV36" s="357"/>
      <c r="EDW36" s="357"/>
      <c r="EDX36" s="357"/>
      <c r="EDY36" s="357"/>
      <c r="EDZ36" s="357"/>
      <c r="EEA36" s="357"/>
      <c r="EEB36" s="357"/>
      <c r="EEC36" s="357"/>
      <c r="EED36" s="357"/>
      <c r="EEE36" s="357"/>
      <c r="EEF36" s="357"/>
      <c r="EEG36" s="357"/>
      <c r="EEH36" s="357"/>
      <c r="EEI36" s="357"/>
      <c r="EEJ36" s="357"/>
      <c r="EEK36" s="357"/>
      <c r="EEL36" s="357"/>
      <c r="EEM36" s="357"/>
      <c r="EEN36" s="357"/>
      <c r="EEO36" s="357"/>
      <c r="EEP36" s="357"/>
      <c r="EEQ36" s="357"/>
      <c r="EER36" s="357"/>
      <c r="EES36" s="357"/>
      <c r="EET36" s="357"/>
      <c r="EEU36" s="357"/>
      <c r="EEV36" s="357"/>
      <c r="EEW36" s="357"/>
      <c r="EEX36" s="357"/>
      <c r="EEY36" s="357"/>
      <c r="EEZ36" s="357"/>
      <c r="EFA36" s="357"/>
      <c r="EFB36" s="357"/>
      <c r="EFC36" s="357"/>
      <c r="EFD36" s="357"/>
      <c r="EFE36" s="357"/>
      <c r="EFF36" s="357"/>
      <c r="EFG36" s="357"/>
      <c r="EFH36" s="357"/>
      <c r="EFI36" s="357"/>
      <c r="EFJ36" s="357"/>
      <c r="EFK36" s="357"/>
      <c r="EFL36" s="357"/>
      <c r="EFM36" s="357"/>
      <c r="EFN36" s="357"/>
      <c r="EFO36" s="357"/>
      <c r="EFP36" s="357"/>
      <c r="EFQ36" s="357"/>
      <c r="EFR36" s="357"/>
      <c r="EFS36" s="357"/>
      <c r="EFT36" s="357"/>
      <c r="EFU36" s="357"/>
      <c r="EFV36" s="357"/>
      <c r="EFW36" s="357"/>
      <c r="EFX36" s="357"/>
      <c r="EFY36" s="357"/>
      <c r="EFZ36" s="357"/>
      <c r="EGA36" s="357"/>
      <c r="EGB36" s="357"/>
      <c r="EGC36" s="357"/>
      <c r="EGD36" s="357"/>
      <c r="EGE36" s="357"/>
      <c r="EGF36" s="357"/>
      <c r="EGG36" s="357"/>
      <c r="EGH36" s="357"/>
      <c r="EGI36" s="357"/>
      <c r="EGJ36" s="357"/>
      <c r="EGK36" s="357"/>
      <c r="EGL36" s="357"/>
      <c r="EGM36" s="357"/>
      <c r="EGN36" s="357"/>
      <c r="EGO36" s="357"/>
      <c r="EGP36" s="357"/>
      <c r="EGQ36" s="357"/>
      <c r="EGR36" s="357"/>
      <c r="EGS36" s="357"/>
      <c r="EGT36" s="357"/>
      <c r="EGU36" s="357"/>
      <c r="EGV36" s="357"/>
      <c r="EGW36" s="357"/>
      <c r="EGX36" s="357"/>
      <c r="EGY36" s="357"/>
      <c r="EGZ36" s="357"/>
      <c r="EHA36" s="357"/>
      <c r="EHB36" s="357"/>
      <c r="EHC36" s="357"/>
      <c r="EHD36" s="357"/>
      <c r="EHE36" s="357"/>
      <c r="EHF36" s="357"/>
      <c r="EHG36" s="357"/>
      <c r="EHH36" s="357"/>
      <c r="EHI36" s="357"/>
      <c r="EHJ36" s="357"/>
      <c r="EHK36" s="357"/>
      <c r="EHL36" s="357"/>
      <c r="EHM36" s="357"/>
      <c r="EHN36" s="357"/>
      <c r="EHO36" s="357"/>
      <c r="EHP36" s="357"/>
      <c r="EHQ36" s="357"/>
      <c r="EHR36" s="357"/>
      <c r="EHS36" s="357"/>
      <c r="EHT36" s="357"/>
      <c r="EHU36" s="357"/>
      <c r="EHV36" s="357"/>
      <c r="EHW36" s="357"/>
      <c r="EHX36" s="357"/>
      <c r="EHY36" s="357"/>
      <c r="EHZ36" s="357"/>
      <c r="EIA36" s="357"/>
      <c r="EIB36" s="357"/>
      <c r="EIC36" s="357"/>
      <c r="EID36" s="357"/>
      <c r="EIE36" s="357"/>
      <c r="EIF36" s="357"/>
      <c r="EIG36" s="357"/>
      <c r="EIH36" s="357"/>
      <c r="EII36" s="357"/>
      <c r="EIJ36" s="357"/>
      <c r="EIK36" s="357"/>
      <c r="EIL36" s="357"/>
      <c r="EIM36" s="357"/>
      <c r="EIN36" s="357"/>
      <c r="EIO36" s="357"/>
      <c r="EIP36" s="357"/>
      <c r="EIQ36" s="357"/>
      <c r="EIR36" s="357"/>
      <c r="EIS36" s="357"/>
      <c r="EIT36" s="357"/>
      <c r="EIU36" s="357"/>
      <c r="EIV36" s="357"/>
      <c r="EIW36" s="357"/>
      <c r="EIX36" s="357"/>
      <c r="EIY36" s="357"/>
      <c r="EIZ36" s="357"/>
      <c r="EJA36" s="357"/>
      <c r="EJB36" s="357"/>
      <c r="EJC36" s="357"/>
      <c r="EJD36" s="357"/>
      <c r="EJE36" s="357"/>
      <c r="EJF36" s="357"/>
      <c r="EJG36" s="357"/>
      <c r="EJH36" s="357"/>
      <c r="EJI36" s="357"/>
      <c r="EJJ36" s="357"/>
      <c r="EJK36" s="357"/>
      <c r="EJL36" s="357"/>
      <c r="EJM36" s="357"/>
      <c r="EJN36" s="357"/>
      <c r="EJO36" s="357"/>
      <c r="EJP36" s="357"/>
      <c r="EJQ36" s="357"/>
      <c r="EJR36" s="357"/>
      <c r="EJS36" s="357"/>
      <c r="EJT36" s="357"/>
      <c r="EJU36" s="357"/>
      <c r="EJV36" s="357"/>
      <c r="EJW36" s="357"/>
      <c r="EJX36" s="357"/>
      <c r="EJY36" s="357"/>
      <c r="EJZ36" s="357"/>
      <c r="EKA36" s="357"/>
      <c r="EKB36" s="357"/>
      <c r="EKC36" s="357"/>
      <c r="EKD36" s="357"/>
      <c r="EKE36" s="357"/>
      <c r="EKF36" s="357"/>
      <c r="EKG36" s="357"/>
      <c r="EKH36" s="357"/>
      <c r="EKI36" s="357"/>
      <c r="EKJ36" s="357"/>
      <c r="EKK36" s="357"/>
      <c r="EKL36" s="357"/>
      <c r="EKM36" s="357"/>
      <c r="EKN36" s="357"/>
      <c r="EKO36" s="357"/>
      <c r="EKP36" s="357"/>
      <c r="EKQ36" s="357"/>
      <c r="EKR36" s="357"/>
      <c r="EKS36" s="357"/>
      <c r="EKT36" s="357"/>
      <c r="EKU36" s="357"/>
      <c r="EKV36" s="357"/>
      <c r="EKW36" s="357"/>
      <c r="EKX36" s="357"/>
      <c r="EKY36" s="357"/>
      <c r="EKZ36" s="357"/>
      <c r="ELA36" s="357"/>
      <c r="ELB36" s="357"/>
      <c r="ELC36" s="357"/>
      <c r="ELD36" s="357"/>
      <c r="ELE36" s="357"/>
      <c r="ELF36" s="357"/>
      <c r="ELG36" s="357"/>
      <c r="ELH36" s="357"/>
      <c r="ELI36" s="357"/>
      <c r="ELJ36" s="357"/>
      <c r="ELK36" s="357"/>
      <c r="ELL36" s="357"/>
      <c r="ELM36" s="357"/>
      <c r="ELN36" s="357"/>
      <c r="ELO36" s="357"/>
      <c r="ELP36" s="357"/>
      <c r="ELQ36" s="357"/>
      <c r="ELR36" s="357"/>
      <c r="ELS36" s="357"/>
      <c r="ELT36" s="357"/>
      <c r="ELU36" s="357"/>
      <c r="ELV36" s="357"/>
      <c r="ELW36" s="357"/>
      <c r="ELX36" s="357"/>
      <c r="ELY36" s="357"/>
      <c r="ELZ36" s="357"/>
      <c r="EMA36" s="357"/>
      <c r="EMB36" s="357"/>
      <c r="EMC36" s="357"/>
      <c r="EMD36" s="357"/>
      <c r="EME36" s="357"/>
      <c r="EMF36" s="357"/>
      <c r="EMG36" s="357"/>
      <c r="EMH36" s="357"/>
      <c r="EMI36" s="357"/>
      <c r="EMJ36" s="357"/>
      <c r="EMK36" s="357"/>
      <c r="EML36" s="357"/>
      <c r="EMM36" s="357"/>
      <c r="EMN36" s="357"/>
      <c r="EMO36" s="357"/>
      <c r="EMP36" s="357"/>
      <c r="EMQ36" s="357"/>
      <c r="EMR36" s="357"/>
      <c r="EMS36" s="357"/>
      <c r="EMT36" s="357"/>
      <c r="EMU36" s="357"/>
      <c r="EMV36" s="357"/>
      <c r="EMW36" s="357"/>
      <c r="EMX36" s="357"/>
      <c r="EMY36" s="357"/>
      <c r="EMZ36" s="357"/>
      <c r="ENA36" s="357"/>
      <c r="ENB36" s="357"/>
      <c r="ENC36" s="357"/>
      <c r="END36" s="357"/>
      <c r="ENE36" s="357"/>
      <c r="ENF36" s="357"/>
      <c r="ENG36" s="357"/>
      <c r="ENH36" s="357"/>
      <c r="ENI36" s="357"/>
      <c r="ENJ36" s="357"/>
      <c r="ENK36" s="357"/>
      <c r="ENL36" s="357"/>
      <c r="ENM36" s="357"/>
      <c r="ENN36" s="357"/>
      <c r="ENO36" s="357"/>
      <c r="ENP36" s="357"/>
      <c r="ENQ36" s="357"/>
      <c r="ENR36" s="357"/>
      <c r="ENS36" s="357"/>
      <c r="ENT36" s="357"/>
      <c r="ENU36" s="357"/>
      <c r="ENV36" s="357"/>
      <c r="ENW36" s="357"/>
      <c r="ENX36" s="357"/>
      <c r="ENY36" s="357"/>
      <c r="ENZ36" s="357"/>
      <c r="EOA36" s="357"/>
      <c r="EOB36" s="357"/>
      <c r="EOC36" s="357"/>
      <c r="EOD36" s="357"/>
      <c r="EOE36" s="357"/>
      <c r="EOF36" s="357"/>
      <c r="EOG36" s="357"/>
      <c r="EOH36" s="357"/>
      <c r="EOI36" s="357"/>
      <c r="EOJ36" s="357"/>
      <c r="EOK36" s="357"/>
      <c r="EOL36" s="357"/>
      <c r="EOM36" s="357"/>
      <c r="EON36" s="357"/>
      <c r="EOO36" s="357"/>
      <c r="EOP36" s="357"/>
      <c r="EOQ36" s="357"/>
      <c r="EOR36" s="357"/>
      <c r="EOS36" s="357"/>
      <c r="EOT36" s="357"/>
      <c r="EOU36" s="357"/>
      <c r="EOV36" s="357"/>
      <c r="EOW36" s="357"/>
      <c r="EOX36" s="357"/>
      <c r="EOY36" s="357"/>
      <c r="EOZ36" s="357"/>
      <c r="EPA36" s="357"/>
      <c r="EPB36" s="357"/>
      <c r="EPC36" s="357"/>
      <c r="EPD36" s="357"/>
      <c r="EPE36" s="357"/>
      <c r="EPF36" s="357"/>
      <c r="EPG36" s="357"/>
      <c r="EPH36" s="357"/>
      <c r="EPI36" s="357"/>
      <c r="EPJ36" s="357"/>
      <c r="EPK36" s="357"/>
      <c r="EPL36" s="357"/>
      <c r="EPM36" s="357"/>
      <c r="EPN36" s="357"/>
      <c r="EPO36" s="357"/>
      <c r="EPP36" s="357"/>
      <c r="EPQ36" s="357"/>
      <c r="EPR36" s="357"/>
      <c r="EPS36" s="357"/>
      <c r="EPT36" s="357"/>
      <c r="EPU36" s="357"/>
      <c r="EPV36" s="357"/>
      <c r="EPW36" s="357"/>
      <c r="EPX36" s="357"/>
      <c r="EPY36" s="357"/>
      <c r="EPZ36" s="357"/>
      <c r="EQA36" s="357"/>
      <c r="EQB36" s="357"/>
      <c r="EQC36" s="357"/>
      <c r="EQD36" s="357"/>
      <c r="EQE36" s="357"/>
      <c r="EQF36" s="357"/>
      <c r="EQG36" s="357"/>
      <c r="EQH36" s="357"/>
      <c r="EQI36" s="357"/>
      <c r="EQJ36" s="357"/>
      <c r="EQK36" s="357"/>
      <c r="EQL36" s="357"/>
      <c r="EQM36" s="357"/>
      <c r="EQN36" s="357"/>
      <c r="EQO36" s="357"/>
      <c r="EQP36" s="357"/>
      <c r="EQQ36" s="357"/>
      <c r="EQR36" s="357"/>
      <c r="EQS36" s="357"/>
      <c r="EQT36" s="357"/>
      <c r="EQU36" s="357"/>
      <c r="EQV36" s="357"/>
      <c r="EQW36" s="357"/>
      <c r="EQX36" s="357"/>
      <c r="EQY36" s="357"/>
      <c r="EQZ36" s="357"/>
      <c r="ERA36" s="357"/>
      <c r="ERB36" s="357"/>
      <c r="ERC36" s="357"/>
      <c r="ERD36" s="357"/>
      <c r="ERE36" s="357"/>
      <c r="ERF36" s="357"/>
      <c r="ERG36" s="357"/>
      <c r="ERH36" s="357"/>
      <c r="ERI36" s="357"/>
      <c r="ERJ36" s="357"/>
      <c r="ERK36" s="357"/>
      <c r="ERL36" s="357"/>
      <c r="ERM36" s="357"/>
      <c r="ERN36" s="357"/>
      <c r="ERO36" s="357"/>
      <c r="ERP36" s="357"/>
      <c r="ERQ36" s="357"/>
      <c r="ERR36" s="357"/>
      <c r="ERS36" s="357"/>
      <c r="ERT36" s="357"/>
      <c r="ERU36" s="357"/>
      <c r="ERV36" s="357"/>
      <c r="ERW36" s="357"/>
      <c r="ERX36" s="357"/>
      <c r="ERY36" s="357"/>
      <c r="ERZ36" s="357"/>
      <c r="ESA36" s="357"/>
      <c r="ESB36" s="357"/>
      <c r="ESC36" s="357"/>
      <c r="ESD36" s="357"/>
      <c r="ESE36" s="357"/>
      <c r="ESF36" s="357"/>
      <c r="ESG36" s="357"/>
      <c r="ESH36" s="357"/>
      <c r="ESI36" s="357"/>
      <c r="ESJ36" s="357"/>
      <c r="ESK36" s="357"/>
      <c r="ESL36" s="357"/>
      <c r="ESM36" s="357"/>
      <c r="ESN36" s="357"/>
      <c r="ESO36" s="357"/>
      <c r="ESP36" s="357"/>
      <c r="ESQ36" s="357"/>
      <c r="ESR36" s="357"/>
      <c r="ESS36" s="357"/>
      <c r="EST36" s="357"/>
      <c r="ESU36" s="357"/>
      <c r="ESV36" s="357"/>
      <c r="ESW36" s="357"/>
      <c r="ESX36" s="357"/>
      <c r="ESY36" s="357"/>
      <c r="ESZ36" s="357"/>
      <c r="ETA36" s="357"/>
      <c r="ETB36" s="357"/>
      <c r="ETC36" s="357"/>
      <c r="ETD36" s="357"/>
      <c r="ETE36" s="357"/>
      <c r="ETF36" s="357"/>
      <c r="ETG36" s="357"/>
      <c r="ETH36" s="357"/>
      <c r="ETI36" s="357"/>
      <c r="ETJ36" s="357"/>
      <c r="ETK36" s="357"/>
      <c r="ETL36" s="357"/>
      <c r="ETM36" s="357"/>
      <c r="ETN36" s="357"/>
      <c r="ETO36" s="357"/>
      <c r="ETP36" s="357"/>
      <c r="ETQ36" s="357"/>
      <c r="ETR36" s="357"/>
      <c r="ETS36" s="357"/>
      <c r="ETT36" s="357"/>
      <c r="ETU36" s="357"/>
      <c r="ETV36" s="357"/>
      <c r="ETW36" s="357"/>
      <c r="ETX36" s="357"/>
      <c r="ETY36" s="357"/>
      <c r="ETZ36" s="357"/>
      <c r="EUA36" s="357"/>
      <c r="EUB36" s="357"/>
      <c r="EUC36" s="357"/>
      <c r="EUD36" s="357"/>
      <c r="EUE36" s="357"/>
      <c r="EUF36" s="357"/>
      <c r="EUG36" s="357"/>
      <c r="EUH36" s="357"/>
      <c r="EUI36" s="357"/>
      <c r="EUJ36" s="357"/>
      <c r="EUK36" s="357"/>
      <c r="EUL36" s="357"/>
      <c r="EUM36" s="357"/>
      <c r="EUN36" s="357"/>
      <c r="EUO36" s="357"/>
      <c r="EUP36" s="357"/>
      <c r="EUQ36" s="357"/>
      <c r="EUR36" s="357"/>
      <c r="EUS36" s="357"/>
      <c r="EUT36" s="357"/>
      <c r="EUU36" s="357"/>
      <c r="EUV36" s="357"/>
      <c r="EUW36" s="357"/>
      <c r="EUX36" s="357"/>
      <c r="EUY36" s="357"/>
      <c r="EUZ36" s="357"/>
      <c r="EVA36" s="357"/>
      <c r="EVB36" s="357"/>
      <c r="EVC36" s="357"/>
      <c r="EVD36" s="357"/>
      <c r="EVE36" s="357"/>
      <c r="EVF36" s="357"/>
      <c r="EVG36" s="357"/>
      <c r="EVH36" s="357"/>
      <c r="EVI36" s="357"/>
      <c r="EVJ36" s="357"/>
      <c r="EVK36" s="357"/>
      <c r="EVL36" s="357"/>
      <c r="EVM36" s="357"/>
      <c r="EVN36" s="357"/>
      <c r="EVO36" s="357"/>
      <c r="EVP36" s="357"/>
      <c r="EVQ36" s="357"/>
      <c r="EVR36" s="357"/>
      <c r="EVS36" s="357"/>
      <c r="EVT36" s="357"/>
      <c r="EVU36" s="357"/>
      <c r="EVV36" s="357"/>
      <c r="EVW36" s="357"/>
      <c r="EVX36" s="357"/>
      <c r="EVY36" s="357"/>
      <c r="EVZ36" s="357"/>
      <c r="EWA36" s="357"/>
      <c r="EWB36" s="357"/>
      <c r="EWC36" s="357"/>
      <c r="EWD36" s="357"/>
      <c r="EWE36" s="357"/>
      <c r="EWF36" s="357"/>
      <c r="EWG36" s="357"/>
      <c r="EWH36" s="357"/>
      <c r="EWI36" s="357"/>
      <c r="EWJ36" s="357"/>
      <c r="EWK36" s="357"/>
      <c r="EWL36" s="357"/>
      <c r="EWM36" s="357"/>
      <c r="EWN36" s="357"/>
      <c r="EWO36" s="357"/>
      <c r="EWP36" s="357"/>
      <c r="EWQ36" s="357"/>
      <c r="EWR36" s="357"/>
      <c r="EWS36" s="357"/>
      <c r="EWT36" s="357"/>
      <c r="EWU36" s="357"/>
      <c r="EWV36" s="357"/>
      <c r="EWW36" s="357"/>
      <c r="EWX36" s="357"/>
      <c r="EWY36" s="357"/>
      <c r="EWZ36" s="357"/>
      <c r="EXA36" s="357"/>
      <c r="EXB36" s="357"/>
      <c r="EXC36" s="357"/>
      <c r="EXD36" s="357"/>
      <c r="EXE36" s="357"/>
      <c r="EXF36" s="357"/>
      <c r="EXG36" s="357"/>
      <c r="EXH36" s="357"/>
      <c r="EXI36" s="357"/>
      <c r="EXJ36" s="357"/>
      <c r="EXK36" s="357"/>
      <c r="EXL36" s="357"/>
      <c r="EXM36" s="357"/>
      <c r="EXN36" s="357"/>
      <c r="EXO36" s="357"/>
      <c r="EXP36" s="357"/>
      <c r="EXQ36" s="357"/>
      <c r="EXR36" s="357"/>
      <c r="EXS36" s="357"/>
      <c r="EXT36" s="357"/>
      <c r="EXU36" s="357"/>
      <c r="EXV36" s="357"/>
      <c r="EXW36" s="357"/>
      <c r="EXX36" s="357"/>
      <c r="EXY36" s="357"/>
      <c r="EXZ36" s="357"/>
      <c r="EYA36" s="357"/>
      <c r="EYB36" s="357"/>
      <c r="EYC36" s="357"/>
      <c r="EYD36" s="357"/>
      <c r="EYE36" s="357"/>
      <c r="EYF36" s="357"/>
      <c r="EYG36" s="357"/>
      <c r="EYH36" s="357"/>
      <c r="EYI36" s="357"/>
      <c r="EYJ36" s="357"/>
      <c r="EYK36" s="357"/>
      <c r="EYL36" s="357"/>
      <c r="EYM36" s="357"/>
      <c r="EYN36" s="357"/>
      <c r="EYO36" s="357"/>
      <c r="EYP36" s="357"/>
      <c r="EYQ36" s="357"/>
      <c r="EYR36" s="357"/>
      <c r="EYS36" s="357"/>
      <c r="EYT36" s="357"/>
      <c r="EYU36" s="357"/>
      <c r="EYV36" s="357"/>
      <c r="EYW36" s="357"/>
      <c r="EYX36" s="357"/>
      <c r="EYY36" s="357"/>
      <c r="EYZ36" s="357"/>
      <c r="EZA36" s="357"/>
      <c r="EZB36" s="357"/>
      <c r="EZC36" s="357"/>
      <c r="EZD36" s="357"/>
      <c r="EZE36" s="357"/>
      <c r="EZF36" s="357"/>
      <c r="EZG36" s="357"/>
      <c r="EZH36" s="357"/>
      <c r="EZI36" s="357"/>
      <c r="EZJ36" s="357"/>
      <c r="EZK36" s="357"/>
      <c r="EZL36" s="357"/>
      <c r="EZM36" s="357"/>
      <c r="EZN36" s="357"/>
      <c r="EZO36" s="357"/>
      <c r="EZP36" s="357"/>
      <c r="EZQ36" s="357"/>
      <c r="EZR36" s="357"/>
      <c r="EZS36" s="357"/>
      <c r="EZT36" s="357"/>
      <c r="EZU36" s="357"/>
      <c r="EZV36" s="357"/>
      <c r="EZW36" s="357"/>
      <c r="EZX36" s="357"/>
      <c r="EZY36" s="357"/>
      <c r="EZZ36" s="357"/>
      <c r="FAA36" s="357"/>
      <c r="FAB36" s="357"/>
      <c r="FAC36" s="357"/>
      <c r="FAD36" s="357"/>
      <c r="FAE36" s="357"/>
      <c r="FAF36" s="357"/>
      <c r="FAG36" s="357"/>
      <c r="FAH36" s="357"/>
      <c r="FAI36" s="357"/>
      <c r="FAJ36" s="357"/>
      <c r="FAK36" s="357"/>
      <c r="FAL36" s="357"/>
      <c r="FAM36" s="357"/>
      <c r="FAN36" s="357"/>
      <c r="FAO36" s="357"/>
      <c r="FAP36" s="357"/>
      <c r="FAQ36" s="357"/>
      <c r="FAR36" s="357"/>
      <c r="FAS36" s="357"/>
      <c r="FAT36" s="357"/>
      <c r="FAU36" s="357"/>
      <c r="FAV36" s="357"/>
      <c r="FAW36" s="357"/>
      <c r="FAX36" s="357"/>
      <c r="FAY36" s="357"/>
      <c r="FAZ36" s="357"/>
      <c r="FBA36" s="357"/>
      <c r="FBB36" s="357"/>
      <c r="FBC36" s="357"/>
      <c r="FBD36" s="357"/>
      <c r="FBE36" s="357"/>
      <c r="FBF36" s="357"/>
      <c r="FBG36" s="357"/>
      <c r="FBH36" s="357"/>
      <c r="FBI36" s="357"/>
      <c r="FBJ36" s="357"/>
      <c r="FBK36" s="357"/>
      <c r="FBL36" s="357"/>
      <c r="FBM36" s="357"/>
      <c r="FBN36" s="357"/>
      <c r="FBO36" s="357"/>
      <c r="FBP36" s="357"/>
      <c r="FBQ36" s="357"/>
      <c r="FBR36" s="357"/>
      <c r="FBS36" s="357"/>
      <c r="FBT36" s="357"/>
      <c r="FBU36" s="357"/>
      <c r="FBV36" s="357"/>
      <c r="FBW36" s="357"/>
      <c r="FBX36" s="357"/>
      <c r="FBY36" s="357"/>
      <c r="FBZ36" s="357"/>
      <c r="FCA36" s="357"/>
      <c r="FCB36" s="357"/>
      <c r="FCC36" s="357"/>
      <c r="FCD36" s="357"/>
      <c r="FCE36" s="357"/>
      <c r="FCF36" s="357"/>
      <c r="FCG36" s="357"/>
      <c r="FCH36" s="357"/>
      <c r="FCI36" s="357"/>
      <c r="FCJ36" s="357"/>
      <c r="FCK36" s="357"/>
      <c r="FCL36" s="357"/>
      <c r="FCM36" s="357"/>
      <c r="FCN36" s="357"/>
      <c r="FCO36" s="357"/>
      <c r="FCP36" s="357"/>
      <c r="FCQ36" s="357"/>
      <c r="FCR36" s="357"/>
      <c r="FCS36" s="357"/>
      <c r="FCT36" s="357"/>
      <c r="FCU36" s="357"/>
      <c r="FCV36" s="357"/>
      <c r="FCW36" s="357"/>
      <c r="FCX36" s="357"/>
      <c r="FCY36" s="357"/>
      <c r="FCZ36" s="357"/>
      <c r="FDA36" s="357"/>
      <c r="FDB36" s="357"/>
      <c r="FDC36" s="357"/>
      <c r="FDD36" s="357"/>
      <c r="FDE36" s="357"/>
      <c r="FDF36" s="357"/>
      <c r="FDG36" s="357"/>
      <c r="FDH36" s="357"/>
      <c r="FDI36" s="357"/>
      <c r="FDJ36" s="357"/>
      <c r="FDK36" s="357"/>
      <c r="FDL36" s="357"/>
      <c r="FDM36" s="357"/>
      <c r="FDN36" s="357"/>
      <c r="FDO36" s="357"/>
      <c r="FDP36" s="357"/>
      <c r="FDQ36" s="357"/>
      <c r="FDR36" s="357"/>
      <c r="FDS36" s="357"/>
      <c r="FDT36" s="357"/>
      <c r="FDU36" s="357"/>
      <c r="FDV36" s="357"/>
      <c r="FDW36" s="357"/>
      <c r="FDX36" s="357"/>
      <c r="FDY36" s="357"/>
      <c r="FDZ36" s="357"/>
      <c r="FEA36" s="357"/>
      <c r="FEB36" s="357"/>
      <c r="FEC36" s="357"/>
      <c r="FED36" s="357"/>
      <c r="FEE36" s="357"/>
      <c r="FEF36" s="357"/>
      <c r="FEG36" s="357"/>
      <c r="FEH36" s="357"/>
      <c r="FEI36" s="357"/>
      <c r="FEJ36" s="357"/>
      <c r="FEK36" s="357"/>
      <c r="FEL36" s="357"/>
      <c r="FEM36" s="357"/>
      <c r="FEN36" s="357"/>
      <c r="FEO36" s="357"/>
      <c r="FEP36" s="357"/>
      <c r="FEQ36" s="357"/>
      <c r="FER36" s="357"/>
      <c r="FES36" s="357"/>
      <c r="FET36" s="357"/>
      <c r="FEU36" s="357"/>
      <c r="FEV36" s="357"/>
      <c r="FEW36" s="357"/>
      <c r="FEX36" s="357"/>
      <c r="FEY36" s="357"/>
      <c r="FEZ36" s="357"/>
      <c r="FFA36" s="357"/>
      <c r="FFB36" s="357"/>
      <c r="FFC36" s="357"/>
      <c r="FFD36" s="357"/>
      <c r="FFE36" s="357"/>
      <c r="FFF36" s="357"/>
      <c r="FFG36" s="357"/>
      <c r="FFH36" s="357"/>
      <c r="FFI36" s="357"/>
      <c r="FFJ36" s="357"/>
      <c r="FFK36" s="357"/>
      <c r="FFL36" s="357"/>
      <c r="FFM36" s="357"/>
      <c r="FFN36" s="357"/>
      <c r="FFO36" s="357"/>
      <c r="FFP36" s="357"/>
      <c r="FFQ36" s="357"/>
      <c r="FFR36" s="357"/>
      <c r="FFS36" s="357"/>
      <c r="FFT36" s="357"/>
      <c r="FFU36" s="357"/>
      <c r="FFV36" s="357"/>
      <c r="FFW36" s="357"/>
      <c r="FFX36" s="357"/>
      <c r="FFY36" s="357"/>
      <c r="FFZ36" s="357"/>
      <c r="FGA36" s="357"/>
      <c r="FGB36" s="357"/>
      <c r="FGC36" s="357"/>
      <c r="FGD36" s="357"/>
      <c r="FGE36" s="357"/>
      <c r="FGF36" s="357"/>
      <c r="FGG36" s="357"/>
      <c r="FGH36" s="357"/>
      <c r="FGI36" s="357"/>
      <c r="FGJ36" s="357"/>
      <c r="FGK36" s="357"/>
      <c r="FGL36" s="357"/>
      <c r="FGM36" s="357"/>
      <c r="FGN36" s="357"/>
      <c r="FGO36" s="357"/>
      <c r="FGP36" s="357"/>
      <c r="FGQ36" s="357"/>
      <c r="FGR36" s="357"/>
      <c r="FGS36" s="357"/>
      <c r="FGT36" s="357"/>
      <c r="FGU36" s="357"/>
      <c r="FGV36" s="357"/>
      <c r="FGW36" s="357"/>
      <c r="FGX36" s="357"/>
      <c r="FGY36" s="357"/>
      <c r="FGZ36" s="357"/>
      <c r="FHA36" s="357"/>
      <c r="FHB36" s="357"/>
      <c r="FHC36" s="357"/>
      <c r="FHD36" s="357"/>
      <c r="FHE36" s="357"/>
      <c r="FHF36" s="357"/>
      <c r="FHG36" s="357"/>
      <c r="FHH36" s="357"/>
      <c r="FHI36" s="357"/>
      <c r="FHJ36" s="357"/>
      <c r="FHK36" s="357"/>
      <c r="FHL36" s="357"/>
      <c r="FHM36" s="357"/>
      <c r="FHN36" s="357"/>
      <c r="FHO36" s="357"/>
      <c r="FHP36" s="357"/>
      <c r="FHQ36" s="357"/>
      <c r="FHR36" s="357"/>
      <c r="FHS36" s="357"/>
      <c r="FHT36" s="357"/>
      <c r="FHU36" s="357"/>
      <c r="FHV36" s="357"/>
      <c r="FHW36" s="357"/>
      <c r="FHX36" s="357"/>
      <c r="FHY36" s="357"/>
      <c r="FHZ36" s="357"/>
      <c r="FIA36" s="357"/>
      <c r="FIB36" s="357"/>
      <c r="FIC36" s="357"/>
      <c r="FID36" s="357"/>
      <c r="FIE36" s="357"/>
      <c r="FIF36" s="357"/>
      <c r="FIG36" s="357"/>
      <c r="FIH36" s="357"/>
      <c r="FII36" s="357"/>
      <c r="FIJ36" s="357"/>
      <c r="FIK36" s="357"/>
      <c r="FIL36" s="357"/>
      <c r="FIM36" s="357"/>
      <c r="FIN36" s="357"/>
      <c r="FIO36" s="357"/>
      <c r="FIP36" s="357"/>
      <c r="FIQ36" s="357"/>
      <c r="FIR36" s="357"/>
      <c r="FIS36" s="357"/>
      <c r="FIT36" s="357"/>
      <c r="FIU36" s="357"/>
      <c r="FIV36" s="357"/>
      <c r="FIW36" s="357"/>
      <c r="FIX36" s="357"/>
      <c r="FIY36" s="357"/>
      <c r="FIZ36" s="357"/>
      <c r="FJA36" s="357"/>
      <c r="FJB36" s="357"/>
      <c r="FJC36" s="357"/>
      <c r="FJD36" s="357"/>
      <c r="FJE36" s="357"/>
      <c r="FJF36" s="357"/>
      <c r="FJG36" s="357"/>
      <c r="FJH36" s="357"/>
      <c r="FJI36" s="357"/>
      <c r="FJJ36" s="357"/>
      <c r="FJK36" s="357"/>
      <c r="FJL36" s="357"/>
      <c r="FJM36" s="357"/>
      <c r="FJN36" s="357"/>
      <c r="FJO36" s="357"/>
      <c r="FJP36" s="357"/>
      <c r="FJQ36" s="357"/>
      <c r="FJR36" s="357"/>
      <c r="FJS36" s="357"/>
      <c r="FJT36" s="357"/>
      <c r="FJU36" s="357"/>
      <c r="FJV36" s="357"/>
      <c r="FJW36" s="357"/>
      <c r="FJX36" s="357"/>
      <c r="FJY36" s="357"/>
      <c r="FJZ36" s="357"/>
      <c r="FKA36" s="357"/>
      <c r="FKB36" s="357"/>
      <c r="FKC36" s="357"/>
      <c r="FKD36" s="357"/>
      <c r="FKE36" s="357"/>
      <c r="FKF36" s="357"/>
      <c r="FKG36" s="357"/>
      <c r="FKH36" s="357"/>
      <c r="FKI36" s="357"/>
      <c r="FKJ36" s="357"/>
      <c r="FKK36" s="357"/>
      <c r="FKL36" s="357"/>
      <c r="FKM36" s="357"/>
      <c r="FKN36" s="357"/>
      <c r="FKO36" s="357"/>
      <c r="FKP36" s="357"/>
      <c r="FKQ36" s="357"/>
      <c r="FKR36" s="357"/>
      <c r="FKS36" s="357"/>
      <c r="FKT36" s="357"/>
      <c r="FKU36" s="357"/>
      <c r="FKV36" s="357"/>
      <c r="FKW36" s="357"/>
      <c r="FKX36" s="357"/>
      <c r="FKY36" s="357"/>
      <c r="FKZ36" s="357"/>
      <c r="FLA36" s="357"/>
      <c r="FLB36" s="357"/>
      <c r="FLC36" s="357"/>
      <c r="FLD36" s="357"/>
      <c r="FLE36" s="357"/>
      <c r="FLF36" s="357"/>
      <c r="FLG36" s="357"/>
      <c r="FLH36" s="357"/>
      <c r="FLI36" s="357"/>
      <c r="FLJ36" s="357"/>
      <c r="FLK36" s="357"/>
      <c r="FLL36" s="357"/>
      <c r="FLM36" s="357"/>
      <c r="FLN36" s="357"/>
      <c r="FLO36" s="357"/>
      <c r="FLP36" s="357"/>
      <c r="FLQ36" s="357"/>
      <c r="FLR36" s="357"/>
      <c r="FLS36" s="357"/>
      <c r="FLT36" s="357"/>
      <c r="FLU36" s="357"/>
      <c r="FLV36" s="357"/>
      <c r="FLW36" s="357"/>
      <c r="FLX36" s="357"/>
      <c r="FLY36" s="357"/>
      <c r="FLZ36" s="357"/>
      <c r="FMA36" s="357"/>
      <c r="FMB36" s="357"/>
      <c r="FMC36" s="357"/>
      <c r="FMD36" s="357"/>
      <c r="FME36" s="357"/>
      <c r="FMF36" s="357"/>
      <c r="FMG36" s="357"/>
      <c r="FMH36" s="357"/>
      <c r="FMI36" s="357"/>
      <c r="FMJ36" s="357"/>
      <c r="FMK36" s="357"/>
      <c r="FML36" s="357"/>
      <c r="FMM36" s="357"/>
      <c r="FMN36" s="357"/>
      <c r="FMO36" s="357"/>
      <c r="FMP36" s="357"/>
      <c r="FMQ36" s="357"/>
      <c r="FMR36" s="357"/>
      <c r="FMS36" s="357"/>
      <c r="FMT36" s="357"/>
      <c r="FMU36" s="357"/>
      <c r="FMV36" s="357"/>
      <c r="FMW36" s="357"/>
      <c r="FMX36" s="357"/>
      <c r="FMY36" s="357"/>
      <c r="FMZ36" s="357"/>
      <c r="FNA36" s="357"/>
      <c r="FNB36" s="357"/>
      <c r="FNC36" s="357"/>
      <c r="FND36" s="357"/>
      <c r="FNE36" s="357"/>
      <c r="FNF36" s="357"/>
      <c r="FNG36" s="357"/>
      <c r="FNH36" s="357"/>
      <c r="FNI36" s="357"/>
      <c r="FNJ36" s="357"/>
      <c r="FNK36" s="357"/>
      <c r="FNL36" s="357"/>
      <c r="FNM36" s="357"/>
      <c r="FNN36" s="357"/>
      <c r="FNO36" s="357"/>
      <c r="FNP36" s="357"/>
      <c r="FNQ36" s="357"/>
      <c r="FNR36" s="357"/>
      <c r="FNS36" s="357"/>
      <c r="FNT36" s="357"/>
      <c r="FNU36" s="357"/>
      <c r="FNV36" s="357"/>
      <c r="FNW36" s="357"/>
      <c r="FNX36" s="357"/>
      <c r="FNY36" s="357"/>
      <c r="FNZ36" s="357"/>
      <c r="FOA36" s="357"/>
      <c r="FOB36" s="357"/>
      <c r="FOC36" s="357"/>
      <c r="FOD36" s="357"/>
      <c r="FOE36" s="357"/>
      <c r="FOF36" s="357"/>
      <c r="FOG36" s="357"/>
      <c r="FOH36" s="357"/>
      <c r="FOI36" s="357"/>
      <c r="FOJ36" s="357"/>
      <c r="FOK36" s="357"/>
      <c r="FOL36" s="357"/>
      <c r="FOM36" s="357"/>
      <c r="FON36" s="357"/>
      <c r="FOO36" s="357"/>
      <c r="FOP36" s="357"/>
      <c r="FOQ36" s="357"/>
      <c r="FOR36" s="357"/>
      <c r="FOS36" s="357"/>
      <c r="FOT36" s="357"/>
      <c r="FOU36" s="357"/>
      <c r="FOV36" s="357"/>
      <c r="FOW36" s="357"/>
      <c r="FOX36" s="357"/>
      <c r="FOY36" s="357"/>
      <c r="FOZ36" s="357"/>
      <c r="FPA36" s="357"/>
      <c r="FPB36" s="357"/>
      <c r="FPC36" s="357"/>
      <c r="FPD36" s="357"/>
      <c r="FPE36" s="357"/>
      <c r="FPF36" s="357"/>
      <c r="FPG36" s="357"/>
      <c r="FPH36" s="357"/>
      <c r="FPI36" s="357"/>
      <c r="FPJ36" s="357"/>
      <c r="FPK36" s="357"/>
      <c r="FPL36" s="357"/>
      <c r="FPM36" s="357"/>
      <c r="FPN36" s="357"/>
      <c r="FPO36" s="357"/>
      <c r="FPP36" s="357"/>
      <c r="FPQ36" s="357"/>
      <c r="FPR36" s="357"/>
      <c r="FPS36" s="357"/>
      <c r="FPT36" s="357"/>
      <c r="FPU36" s="357"/>
      <c r="FPV36" s="357"/>
      <c r="FPW36" s="357"/>
      <c r="FPX36" s="357"/>
      <c r="FPY36" s="357"/>
      <c r="FPZ36" s="357"/>
      <c r="FQA36" s="357"/>
      <c r="FQB36" s="357"/>
      <c r="FQC36" s="357"/>
      <c r="FQD36" s="357"/>
      <c r="FQE36" s="357"/>
      <c r="FQF36" s="357"/>
      <c r="FQG36" s="357"/>
      <c r="FQH36" s="357"/>
      <c r="FQI36" s="357"/>
      <c r="FQJ36" s="357"/>
      <c r="FQK36" s="357"/>
      <c r="FQL36" s="357"/>
      <c r="FQM36" s="357"/>
      <c r="FQN36" s="357"/>
      <c r="FQO36" s="357"/>
      <c r="FQP36" s="357"/>
      <c r="FQQ36" s="357"/>
      <c r="FQR36" s="357"/>
      <c r="FQS36" s="357"/>
      <c r="FQT36" s="357"/>
      <c r="FQU36" s="357"/>
      <c r="FQV36" s="357"/>
      <c r="FQW36" s="357"/>
      <c r="FQX36" s="357"/>
      <c r="FQY36" s="357"/>
      <c r="FQZ36" s="357"/>
      <c r="FRA36" s="357"/>
      <c r="FRB36" s="357"/>
      <c r="FRC36" s="357"/>
      <c r="FRD36" s="357"/>
      <c r="FRE36" s="357"/>
      <c r="FRF36" s="357"/>
      <c r="FRG36" s="357"/>
      <c r="FRH36" s="357"/>
      <c r="FRI36" s="357"/>
      <c r="FRJ36" s="357"/>
      <c r="FRK36" s="357"/>
      <c r="FRL36" s="357"/>
      <c r="FRM36" s="357"/>
      <c r="FRN36" s="357"/>
      <c r="FRO36" s="357"/>
      <c r="FRP36" s="357"/>
      <c r="FRQ36" s="357"/>
      <c r="FRR36" s="357"/>
      <c r="FRS36" s="357"/>
      <c r="FRT36" s="357"/>
      <c r="FRU36" s="357"/>
      <c r="FRV36" s="357"/>
      <c r="FRW36" s="357"/>
      <c r="FRX36" s="357"/>
      <c r="FRY36" s="357"/>
      <c r="FRZ36" s="357"/>
      <c r="FSA36" s="357"/>
      <c r="FSB36" s="357"/>
      <c r="FSC36" s="357"/>
      <c r="FSD36" s="357"/>
      <c r="FSE36" s="357"/>
      <c r="FSF36" s="357"/>
      <c r="FSG36" s="357"/>
      <c r="FSH36" s="357"/>
      <c r="FSI36" s="357"/>
      <c r="FSJ36" s="357"/>
      <c r="FSK36" s="357"/>
      <c r="FSL36" s="357"/>
      <c r="FSM36" s="357"/>
      <c r="FSN36" s="357"/>
      <c r="FSO36" s="357"/>
      <c r="FSP36" s="357"/>
      <c r="FSQ36" s="357"/>
      <c r="FSR36" s="357"/>
      <c r="FSS36" s="357"/>
      <c r="FST36" s="357"/>
      <c r="FSU36" s="357"/>
      <c r="FSV36" s="357"/>
      <c r="FSW36" s="357"/>
      <c r="FSX36" s="357"/>
      <c r="FSY36" s="357"/>
      <c r="FSZ36" s="357"/>
      <c r="FTA36" s="357"/>
      <c r="FTB36" s="357"/>
      <c r="FTC36" s="357"/>
      <c r="FTD36" s="357"/>
      <c r="FTE36" s="357"/>
      <c r="FTF36" s="357"/>
      <c r="FTG36" s="357"/>
      <c r="FTH36" s="357"/>
      <c r="FTI36" s="357"/>
      <c r="FTJ36" s="357"/>
      <c r="FTK36" s="357"/>
      <c r="FTL36" s="357"/>
      <c r="FTM36" s="357"/>
      <c r="FTN36" s="357"/>
      <c r="FTO36" s="357"/>
      <c r="FTP36" s="357"/>
      <c r="FTQ36" s="357"/>
      <c r="FTR36" s="357"/>
      <c r="FTS36" s="357"/>
      <c r="FTT36" s="357"/>
      <c r="FTU36" s="357"/>
      <c r="FTV36" s="357"/>
      <c r="FTW36" s="357"/>
      <c r="FTX36" s="357"/>
      <c r="FTY36" s="357"/>
      <c r="FTZ36" s="357"/>
      <c r="FUA36" s="357"/>
      <c r="FUB36" s="357"/>
      <c r="FUC36" s="357"/>
      <c r="FUD36" s="357"/>
      <c r="FUE36" s="357"/>
      <c r="FUF36" s="357"/>
      <c r="FUG36" s="357"/>
      <c r="FUH36" s="357"/>
      <c r="FUI36" s="357"/>
      <c r="FUJ36" s="357"/>
      <c r="FUK36" s="357"/>
      <c r="FUL36" s="357"/>
      <c r="FUM36" s="357"/>
      <c r="FUN36" s="357"/>
      <c r="FUO36" s="357"/>
      <c r="FUP36" s="357"/>
      <c r="FUQ36" s="357"/>
      <c r="FUR36" s="357"/>
      <c r="FUS36" s="357"/>
      <c r="FUT36" s="357"/>
      <c r="FUU36" s="357"/>
      <c r="FUV36" s="357"/>
      <c r="FUW36" s="357"/>
      <c r="FUX36" s="357"/>
      <c r="FUY36" s="357"/>
      <c r="FUZ36" s="357"/>
      <c r="FVA36" s="357"/>
      <c r="FVB36" s="357"/>
      <c r="FVC36" s="357"/>
      <c r="FVD36" s="357"/>
      <c r="FVE36" s="357"/>
      <c r="FVF36" s="357"/>
      <c r="FVG36" s="357"/>
      <c r="FVH36" s="357"/>
      <c r="FVI36" s="357"/>
      <c r="FVJ36" s="357"/>
      <c r="FVK36" s="357"/>
      <c r="FVL36" s="357"/>
      <c r="FVM36" s="357"/>
      <c r="FVN36" s="357"/>
      <c r="FVO36" s="357"/>
      <c r="FVP36" s="357"/>
      <c r="FVQ36" s="357"/>
      <c r="FVR36" s="357"/>
      <c r="FVS36" s="357"/>
      <c r="FVT36" s="357"/>
      <c r="FVU36" s="357"/>
      <c r="FVV36" s="357"/>
      <c r="FVW36" s="357"/>
      <c r="FVX36" s="357"/>
      <c r="FVY36" s="357"/>
      <c r="FVZ36" s="357"/>
      <c r="FWA36" s="357"/>
      <c r="FWB36" s="357"/>
      <c r="FWC36" s="357"/>
      <c r="FWD36" s="357"/>
      <c r="FWE36" s="357"/>
      <c r="FWF36" s="357"/>
      <c r="FWG36" s="357"/>
      <c r="FWH36" s="357"/>
      <c r="FWI36" s="357"/>
      <c r="FWJ36" s="357"/>
      <c r="FWK36" s="357"/>
      <c r="FWL36" s="357"/>
      <c r="FWM36" s="357"/>
      <c r="FWN36" s="357"/>
      <c r="FWO36" s="357"/>
      <c r="FWP36" s="357"/>
      <c r="FWQ36" s="357"/>
      <c r="FWR36" s="357"/>
      <c r="FWS36" s="357"/>
      <c r="FWT36" s="357"/>
      <c r="FWU36" s="357"/>
      <c r="FWV36" s="357"/>
      <c r="FWW36" s="357"/>
      <c r="FWX36" s="357"/>
      <c r="FWY36" s="357"/>
      <c r="FWZ36" s="357"/>
      <c r="FXA36" s="357"/>
      <c r="FXB36" s="357"/>
      <c r="FXC36" s="357"/>
      <c r="FXD36" s="357"/>
      <c r="FXE36" s="357"/>
      <c r="FXF36" s="357"/>
      <c r="FXG36" s="357"/>
      <c r="FXH36" s="357"/>
      <c r="FXI36" s="357"/>
      <c r="FXJ36" s="357"/>
      <c r="FXK36" s="357"/>
      <c r="FXL36" s="357"/>
      <c r="FXM36" s="357"/>
      <c r="FXN36" s="357"/>
      <c r="FXO36" s="357"/>
      <c r="FXP36" s="357"/>
      <c r="FXQ36" s="357"/>
      <c r="FXR36" s="357"/>
      <c r="FXS36" s="357"/>
      <c r="FXT36" s="357"/>
      <c r="FXU36" s="357"/>
      <c r="FXV36" s="357"/>
      <c r="FXW36" s="357"/>
      <c r="FXX36" s="357"/>
      <c r="FXY36" s="357"/>
      <c r="FXZ36" s="357"/>
      <c r="FYA36" s="357"/>
      <c r="FYB36" s="357"/>
      <c r="FYC36" s="357"/>
      <c r="FYD36" s="357"/>
      <c r="FYE36" s="357"/>
      <c r="FYF36" s="357"/>
      <c r="FYG36" s="357"/>
      <c r="FYH36" s="357"/>
      <c r="FYI36" s="357"/>
      <c r="FYJ36" s="357"/>
      <c r="FYK36" s="357"/>
      <c r="FYL36" s="357"/>
      <c r="FYM36" s="357"/>
      <c r="FYN36" s="357"/>
      <c r="FYO36" s="357"/>
      <c r="FYP36" s="357"/>
      <c r="FYQ36" s="357"/>
      <c r="FYR36" s="357"/>
      <c r="FYS36" s="357"/>
      <c r="FYT36" s="357"/>
      <c r="FYU36" s="357"/>
      <c r="FYV36" s="357"/>
      <c r="FYW36" s="357"/>
      <c r="FYX36" s="357"/>
      <c r="FYY36" s="357"/>
      <c r="FYZ36" s="357"/>
      <c r="FZA36" s="357"/>
      <c r="FZB36" s="357"/>
      <c r="FZC36" s="357"/>
      <c r="FZD36" s="357"/>
      <c r="FZE36" s="357"/>
      <c r="FZF36" s="357"/>
      <c r="FZG36" s="357"/>
      <c r="FZH36" s="357"/>
      <c r="FZI36" s="357"/>
      <c r="FZJ36" s="357"/>
      <c r="FZK36" s="357"/>
      <c r="FZL36" s="357"/>
      <c r="FZM36" s="357"/>
      <c r="FZN36" s="357"/>
      <c r="FZO36" s="357"/>
      <c r="FZP36" s="357"/>
      <c r="FZQ36" s="357"/>
      <c r="FZR36" s="357"/>
      <c r="FZS36" s="357"/>
      <c r="FZT36" s="357"/>
      <c r="FZU36" s="357"/>
      <c r="FZV36" s="357"/>
      <c r="FZW36" s="357"/>
      <c r="FZX36" s="357"/>
      <c r="FZY36" s="357"/>
      <c r="FZZ36" s="357"/>
      <c r="GAA36" s="357"/>
      <c r="GAB36" s="357"/>
      <c r="GAC36" s="357"/>
      <c r="GAD36" s="357"/>
      <c r="GAE36" s="357"/>
      <c r="GAF36" s="357"/>
      <c r="GAG36" s="357"/>
      <c r="GAH36" s="357"/>
      <c r="GAI36" s="357"/>
      <c r="GAJ36" s="357"/>
      <c r="GAK36" s="357"/>
      <c r="GAL36" s="357"/>
      <c r="GAM36" s="357"/>
      <c r="GAN36" s="357"/>
      <c r="GAO36" s="357"/>
      <c r="GAP36" s="357"/>
      <c r="GAQ36" s="357"/>
      <c r="GAR36" s="357"/>
      <c r="GAS36" s="357"/>
      <c r="GAT36" s="357"/>
      <c r="GAU36" s="357"/>
      <c r="GAV36" s="357"/>
      <c r="GAW36" s="357"/>
      <c r="GAX36" s="357"/>
      <c r="GAY36" s="357"/>
      <c r="GAZ36" s="357"/>
      <c r="GBA36" s="357"/>
      <c r="GBB36" s="357"/>
      <c r="GBC36" s="357"/>
      <c r="GBD36" s="357"/>
      <c r="GBE36" s="357"/>
      <c r="GBF36" s="357"/>
      <c r="GBG36" s="357"/>
      <c r="GBH36" s="357"/>
      <c r="GBI36" s="357"/>
      <c r="GBJ36" s="357"/>
      <c r="GBK36" s="357"/>
      <c r="GBL36" s="357"/>
      <c r="GBM36" s="357"/>
      <c r="GBN36" s="357"/>
      <c r="GBO36" s="357"/>
      <c r="GBP36" s="357"/>
      <c r="GBQ36" s="357"/>
      <c r="GBR36" s="357"/>
      <c r="GBS36" s="357"/>
      <c r="GBT36" s="357"/>
      <c r="GBU36" s="357"/>
      <c r="GBV36" s="357"/>
      <c r="GBW36" s="357"/>
      <c r="GBX36" s="357"/>
      <c r="GBY36" s="357"/>
      <c r="GBZ36" s="357"/>
      <c r="GCA36" s="357"/>
      <c r="GCB36" s="357"/>
      <c r="GCC36" s="357"/>
      <c r="GCD36" s="357"/>
      <c r="GCE36" s="357"/>
      <c r="GCF36" s="357"/>
      <c r="GCG36" s="357"/>
      <c r="GCH36" s="357"/>
      <c r="GCI36" s="357"/>
      <c r="GCJ36" s="357"/>
      <c r="GCK36" s="357"/>
      <c r="GCL36" s="357"/>
      <c r="GCM36" s="357"/>
      <c r="GCN36" s="357"/>
      <c r="GCO36" s="357"/>
      <c r="GCP36" s="357"/>
      <c r="GCQ36" s="357"/>
      <c r="GCR36" s="357"/>
      <c r="GCS36" s="357"/>
      <c r="GCT36" s="357"/>
      <c r="GCU36" s="357"/>
      <c r="GCV36" s="357"/>
      <c r="GCW36" s="357"/>
      <c r="GCX36" s="357"/>
      <c r="GCY36" s="357"/>
      <c r="GCZ36" s="357"/>
      <c r="GDA36" s="357"/>
      <c r="GDB36" s="357"/>
      <c r="GDC36" s="357"/>
      <c r="GDD36" s="357"/>
      <c r="GDE36" s="357"/>
      <c r="GDF36" s="357"/>
      <c r="GDG36" s="357"/>
      <c r="GDH36" s="357"/>
      <c r="GDI36" s="357"/>
      <c r="GDJ36" s="357"/>
      <c r="GDK36" s="357"/>
      <c r="GDL36" s="357"/>
      <c r="GDM36" s="357"/>
      <c r="GDN36" s="357"/>
      <c r="GDO36" s="357"/>
      <c r="GDP36" s="357"/>
      <c r="GDQ36" s="357"/>
      <c r="GDR36" s="357"/>
      <c r="GDS36" s="357"/>
      <c r="GDT36" s="357"/>
      <c r="GDU36" s="357"/>
      <c r="GDV36" s="357"/>
      <c r="GDW36" s="357"/>
      <c r="GDX36" s="357"/>
      <c r="GDY36" s="357"/>
      <c r="GDZ36" s="357"/>
      <c r="GEA36" s="357"/>
      <c r="GEB36" s="357"/>
      <c r="GEC36" s="357"/>
      <c r="GED36" s="357"/>
      <c r="GEE36" s="357"/>
      <c r="GEF36" s="357"/>
      <c r="GEG36" s="357"/>
      <c r="GEH36" s="357"/>
      <c r="GEI36" s="357"/>
      <c r="GEJ36" s="357"/>
      <c r="GEK36" s="357"/>
      <c r="GEL36" s="357"/>
      <c r="GEM36" s="357"/>
      <c r="GEN36" s="357"/>
      <c r="GEO36" s="357"/>
      <c r="GEP36" s="357"/>
      <c r="GEQ36" s="357"/>
      <c r="GER36" s="357"/>
      <c r="GES36" s="357"/>
      <c r="GET36" s="357"/>
      <c r="GEU36" s="357"/>
      <c r="GEV36" s="357"/>
      <c r="GEW36" s="357"/>
      <c r="GEX36" s="357"/>
      <c r="GEY36" s="357"/>
      <c r="GEZ36" s="357"/>
      <c r="GFA36" s="357"/>
      <c r="GFB36" s="357"/>
      <c r="GFC36" s="357"/>
      <c r="GFD36" s="357"/>
      <c r="GFE36" s="357"/>
      <c r="GFF36" s="357"/>
      <c r="GFG36" s="357"/>
      <c r="GFH36" s="357"/>
      <c r="GFI36" s="357"/>
      <c r="GFJ36" s="357"/>
      <c r="GFK36" s="357"/>
      <c r="GFL36" s="357"/>
      <c r="GFM36" s="357"/>
      <c r="GFN36" s="357"/>
      <c r="GFO36" s="357"/>
      <c r="GFP36" s="357"/>
      <c r="GFQ36" s="357"/>
      <c r="GFR36" s="357"/>
      <c r="GFS36" s="357"/>
      <c r="GFT36" s="357"/>
      <c r="GFU36" s="357"/>
      <c r="GFV36" s="357"/>
      <c r="GFW36" s="357"/>
      <c r="GFX36" s="357"/>
      <c r="GFY36" s="357"/>
      <c r="GFZ36" s="357"/>
      <c r="GGA36" s="357"/>
      <c r="GGB36" s="357"/>
      <c r="GGC36" s="357"/>
      <c r="GGD36" s="357"/>
      <c r="GGE36" s="357"/>
      <c r="GGF36" s="357"/>
      <c r="GGG36" s="357"/>
      <c r="GGH36" s="357"/>
      <c r="GGI36" s="357"/>
      <c r="GGJ36" s="357"/>
      <c r="GGK36" s="357"/>
      <c r="GGL36" s="357"/>
      <c r="GGM36" s="357"/>
      <c r="GGN36" s="357"/>
      <c r="GGO36" s="357"/>
      <c r="GGP36" s="357"/>
      <c r="GGQ36" s="357"/>
      <c r="GGR36" s="357"/>
      <c r="GGS36" s="357"/>
      <c r="GGT36" s="357"/>
      <c r="GGU36" s="357"/>
      <c r="GGV36" s="357"/>
      <c r="GGW36" s="357"/>
      <c r="GGX36" s="357"/>
      <c r="GGY36" s="357"/>
      <c r="GGZ36" s="357"/>
      <c r="GHA36" s="357"/>
      <c r="GHB36" s="357"/>
      <c r="GHC36" s="357"/>
      <c r="GHD36" s="357"/>
      <c r="GHE36" s="357"/>
      <c r="GHF36" s="357"/>
      <c r="GHG36" s="357"/>
      <c r="GHH36" s="357"/>
      <c r="GHI36" s="357"/>
      <c r="GHJ36" s="357"/>
      <c r="GHK36" s="357"/>
      <c r="GHL36" s="357"/>
      <c r="GHM36" s="357"/>
      <c r="GHN36" s="357"/>
      <c r="GHO36" s="357"/>
      <c r="GHP36" s="357"/>
      <c r="GHQ36" s="357"/>
      <c r="GHR36" s="357"/>
      <c r="GHS36" s="357"/>
      <c r="GHT36" s="357"/>
      <c r="GHU36" s="357"/>
      <c r="GHV36" s="357"/>
      <c r="GHW36" s="357"/>
      <c r="GHX36" s="357"/>
      <c r="GHY36" s="357"/>
      <c r="GHZ36" s="357"/>
      <c r="GIA36" s="357"/>
      <c r="GIB36" s="357"/>
      <c r="GIC36" s="357"/>
      <c r="GID36" s="357"/>
      <c r="GIE36" s="357"/>
      <c r="GIF36" s="357"/>
      <c r="GIG36" s="357"/>
      <c r="GIH36" s="357"/>
      <c r="GII36" s="357"/>
      <c r="GIJ36" s="357"/>
      <c r="GIK36" s="357"/>
      <c r="GIL36" s="357"/>
      <c r="GIM36" s="357"/>
      <c r="GIN36" s="357"/>
      <c r="GIO36" s="357"/>
      <c r="GIP36" s="357"/>
      <c r="GIQ36" s="357"/>
      <c r="GIR36" s="357"/>
      <c r="GIS36" s="357"/>
      <c r="GIT36" s="357"/>
      <c r="GIU36" s="357"/>
      <c r="GIV36" s="357"/>
      <c r="GIW36" s="357"/>
      <c r="GIX36" s="357"/>
      <c r="GIY36" s="357"/>
      <c r="GIZ36" s="357"/>
      <c r="GJA36" s="357"/>
      <c r="GJB36" s="357"/>
      <c r="GJC36" s="357"/>
      <c r="GJD36" s="357"/>
      <c r="GJE36" s="357"/>
      <c r="GJF36" s="357"/>
      <c r="GJG36" s="357"/>
      <c r="GJH36" s="357"/>
      <c r="GJI36" s="357"/>
      <c r="GJJ36" s="357"/>
      <c r="GJK36" s="357"/>
      <c r="GJL36" s="357"/>
      <c r="GJM36" s="357"/>
      <c r="GJN36" s="357"/>
      <c r="GJO36" s="357"/>
      <c r="GJP36" s="357"/>
      <c r="GJQ36" s="357"/>
      <c r="GJR36" s="357"/>
      <c r="GJS36" s="357"/>
      <c r="GJT36" s="357"/>
      <c r="GJU36" s="357"/>
      <c r="GJV36" s="357"/>
      <c r="GJW36" s="357"/>
      <c r="GJX36" s="357"/>
      <c r="GJY36" s="357"/>
      <c r="GJZ36" s="357"/>
      <c r="GKA36" s="357"/>
      <c r="GKB36" s="357"/>
      <c r="GKC36" s="357"/>
      <c r="GKD36" s="357"/>
      <c r="GKE36" s="357"/>
      <c r="GKF36" s="357"/>
      <c r="GKG36" s="357"/>
      <c r="GKH36" s="357"/>
      <c r="GKI36" s="357"/>
      <c r="GKJ36" s="357"/>
      <c r="GKK36" s="357"/>
      <c r="GKL36" s="357"/>
      <c r="GKM36" s="357"/>
      <c r="GKN36" s="357"/>
      <c r="GKO36" s="357"/>
      <c r="GKP36" s="357"/>
      <c r="GKQ36" s="357"/>
      <c r="GKR36" s="357"/>
      <c r="GKS36" s="357"/>
      <c r="GKT36" s="357"/>
      <c r="GKU36" s="357"/>
      <c r="GKV36" s="357"/>
      <c r="GKW36" s="357"/>
      <c r="GKX36" s="357"/>
      <c r="GKY36" s="357"/>
      <c r="GKZ36" s="357"/>
      <c r="GLA36" s="357"/>
      <c r="GLB36" s="357"/>
      <c r="GLC36" s="357"/>
      <c r="GLD36" s="357"/>
      <c r="GLE36" s="357"/>
      <c r="GLF36" s="357"/>
      <c r="GLG36" s="357"/>
      <c r="GLH36" s="357"/>
      <c r="GLI36" s="357"/>
      <c r="GLJ36" s="357"/>
      <c r="GLK36" s="357"/>
      <c r="GLL36" s="357"/>
      <c r="GLM36" s="357"/>
      <c r="GLN36" s="357"/>
      <c r="GLO36" s="357"/>
      <c r="GLP36" s="357"/>
      <c r="GLQ36" s="357"/>
      <c r="GLR36" s="357"/>
      <c r="GLS36" s="357"/>
      <c r="GLT36" s="357"/>
      <c r="GLU36" s="357"/>
      <c r="GLV36" s="357"/>
      <c r="GLW36" s="357"/>
      <c r="GLX36" s="357"/>
      <c r="GLY36" s="357"/>
      <c r="GLZ36" s="357"/>
      <c r="GMA36" s="357"/>
      <c r="GMB36" s="357"/>
      <c r="GMC36" s="357"/>
      <c r="GMD36" s="357"/>
      <c r="GME36" s="357"/>
      <c r="GMF36" s="357"/>
      <c r="GMG36" s="357"/>
      <c r="GMH36" s="357"/>
      <c r="GMI36" s="357"/>
      <c r="GMJ36" s="357"/>
      <c r="GMK36" s="357"/>
      <c r="GML36" s="357"/>
      <c r="GMM36" s="357"/>
      <c r="GMN36" s="357"/>
      <c r="GMO36" s="357"/>
      <c r="GMP36" s="357"/>
      <c r="GMQ36" s="357"/>
      <c r="GMR36" s="357"/>
      <c r="GMS36" s="357"/>
      <c r="GMT36" s="357"/>
      <c r="GMU36" s="357"/>
      <c r="GMV36" s="357"/>
      <c r="GMW36" s="357"/>
      <c r="GMX36" s="357"/>
      <c r="GMY36" s="357"/>
      <c r="GMZ36" s="357"/>
      <c r="GNA36" s="357"/>
      <c r="GNB36" s="357"/>
      <c r="GNC36" s="357"/>
      <c r="GND36" s="357"/>
      <c r="GNE36" s="357"/>
      <c r="GNF36" s="357"/>
      <c r="GNG36" s="357"/>
      <c r="GNH36" s="357"/>
      <c r="GNI36" s="357"/>
      <c r="GNJ36" s="357"/>
      <c r="GNK36" s="357"/>
      <c r="GNL36" s="357"/>
      <c r="GNM36" s="357"/>
      <c r="GNN36" s="357"/>
      <c r="GNO36" s="357"/>
      <c r="GNP36" s="357"/>
      <c r="GNQ36" s="357"/>
      <c r="GNR36" s="357"/>
      <c r="GNS36" s="357"/>
      <c r="GNT36" s="357"/>
      <c r="GNU36" s="357"/>
      <c r="GNV36" s="357"/>
      <c r="GNW36" s="357"/>
      <c r="GNX36" s="357"/>
      <c r="GNY36" s="357"/>
      <c r="GNZ36" s="357"/>
      <c r="GOA36" s="357"/>
      <c r="GOB36" s="357"/>
      <c r="GOC36" s="357"/>
      <c r="GOD36" s="357"/>
      <c r="GOE36" s="357"/>
      <c r="GOF36" s="357"/>
      <c r="GOG36" s="357"/>
      <c r="GOH36" s="357"/>
      <c r="GOI36" s="357"/>
      <c r="GOJ36" s="357"/>
      <c r="GOK36" s="357"/>
      <c r="GOL36" s="357"/>
      <c r="GOM36" s="357"/>
      <c r="GON36" s="357"/>
      <c r="GOO36" s="357"/>
      <c r="GOP36" s="357"/>
      <c r="GOQ36" s="357"/>
      <c r="GOR36" s="357"/>
      <c r="GOS36" s="357"/>
      <c r="GOT36" s="357"/>
      <c r="GOU36" s="357"/>
      <c r="GOV36" s="357"/>
      <c r="GOW36" s="357"/>
      <c r="GOX36" s="357"/>
      <c r="GOY36" s="357"/>
      <c r="GOZ36" s="357"/>
      <c r="GPA36" s="357"/>
      <c r="GPB36" s="357"/>
      <c r="GPC36" s="357"/>
      <c r="GPD36" s="357"/>
      <c r="GPE36" s="357"/>
      <c r="GPF36" s="357"/>
      <c r="GPG36" s="357"/>
      <c r="GPH36" s="357"/>
      <c r="GPI36" s="357"/>
      <c r="GPJ36" s="357"/>
      <c r="GPK36" s="357"/>
      <c r="GPL36" s="357"/>
      <c r="GPM36" s="357"/>
      <c r="GPN36" s="357"/>
      <c r="GPO36" s="357"/>
      <c r="GPP36" s="357"/>
      <c r="GPQ36" s="357"/>
      <c r="GPR36" s="357"/>
      <c r="GPS36" s="357"/>
      <c r="GPT36" s="357"/>
      <c r="GPU36" s="357"/>
      <c r="GPV36" s="357"/>
      <c r="GPW36" s="357"/>
      <c r="GPX36" s="357"/>
      <c r="GPY36" s="357"/>
      <c r="GPZ36" s="357"/>
      <c r="GQA36" s="357"/>
      <c r="GQB36" s="357"/>
      <c r="GQC36" s="357"/>
      <c r="GQD36" s="357"/>
      <c r="GQE36" s="357"/>
      <c r="GQF36" s="357"/>
      <c r="GQG36" s="357"/>
      <c r="GQH36" s="357"/>
      <c r="GQI36" s="357"/>
      <c r="GQJ36" s="357"/>
      <c r="GQK36" s="357"/>
      <c r="GQL36" s="357"/>
      <c r="GQM36" s="357"/>
      <c r="GQN36" s="357"/>
      <c r="GQO36" s="357"/>
      <c r="GQP36" s="357"/>
      <c r="GQQ36" s="357"/>
      <c r="GQR36" s="357"/>
      <c r="GQS36" s="357"/>
      <c r="GQT36" s="357"/>
      <c r="GQU36" s="357"/>
      <c r="GQV36" s="357"/>
      <c r="GQW36" s="357"/>
      <c r="GQX36" s="357"/>
      <c r="GQY36" s="357"/>
      <c r="GQZ36" s="357"/>
      <c r="GRA36" s="357"/>
      <c r="GRB36" s="357"/>
      <c r="GRC36" s="357"/>
      <c r="GRD36" s="357"/>
      <c r="GRE36" s="357"/>
      <c r="GRF36" s="357"/>
      <c r="GRG36" s="357"/>
      <c r="GRH36" s="357"/>
      <c r="GRI36" s="357"/>
      <c r="GRJ36" s="357"/>
      <c r="GRK36" s="357"/>
      <c r="GRL36" s="357"/>
      <c r="GRM36" s="357"/>
      <c r="GRN36" s="357"/>
      <c r="GRO36" s="357"/>
      <c r="GRP36" s="357"/>
      <c r="GRQ36" s="357"/>
      <c r="GRR36" s="357"/>
      <c r="GRS36" s="357"/>
      <c r="GRT36" s="357"/>
      <c r="GRU36" s="357"/>
      <c r="GRV36" s="357"/>
      <c r="GRW36" s="357"/>
      <c r="GRX36" s="357"/>
      <c r="GRY36" s="357"/>
      <c r="GRZ36" s="357"/>
      <c r="GSA36" s="357"/>
      <c r="GSB36" s="357"/>
      <c r="GSC36" s="357"/>
      <c r="GSD36" s="357"/>
      <c r="GSE36" s="357"/>
      <c r="GSF36" s="357"/>
      <c r="GSG36" s="357"/>
      <c r="GSH36" s="357"/>
      <c r="GSI36" s="357"/>
      <c r="GSJ36" s="357"/>
      <c r="GSK36" s="357"/>
      <c r="GSL36" s="357"/>
      <c r="GSM36" s="357"/>
      <c r="GSN36" s="357"/>
      <c r="GSO36" s="357"/>
      <c r="GSP36" s="357"/>
      <c r="GSQ36" s="357"/>
      <c r="GSR36" s="357"/>
      <c r="GSS36" s="357"/>
      <c r="GST36" s="357"/>
      <c r="GSU36" s="357"/>
      <c r="GSV36" s="357"/>
      <c r="GSW36" s="357"/>
      <c r="GSX36" s="357"/>
      <c r="GSY36" s="357"/>
      <c r="GSZ36" s="357"/>
      <c r="GTA36" s="357"/>
      <c r="GTB36" s="357"/>
      <c r="GTC36" s="357"/>
      <c r="GTD36" s="357"/>
      <c r="GTE36" s="357"/>
      <c r="GTF36" s="357"/>
      <c r="GTG36" s="357"/>
      <c r="GTH36" s="357"/>
      <c r="GTI36" s="357"/>
      <c r="GTJ36" s="357"/>
      <c r="GTK36" s="357"/>
      <c r="GTL36" s="357"/>
      <c r="GTM36" s="357"/>
      <c r="GTN36" s="357"/>
      <c r="GTO36" s="357"/>
      <c r="GTP36" s="357"/>
      <c r="GTQ36" s="357"/>
      <c r="GTR36" s="357"/>
      <c r="GTS36" s="357"/>
      <c r="GTT36" s="357"/>
      <c r="GTU36" s="357"/>
      <c r="GTV36" s="357"/>
      <c r="GTW36" s="357"/>
      <c r="GTX36" s="357"/>
      <c r="GTY36" s="357"/>
      <c r="GTZ36" s="357"/>
      <c r="GUA36" s="357"/>
      <c r="GUB36" s="357"/>
      <c r="GUC36" s="357"/>
      <c r="GUD36" s="357"/>
      <c r="GUE36" s="357"/>
      <c r="GUF36" s="357"/>
      <c r="GUG36" s="357"/>
      <c r="GUH36" s="357"/>
      <c r="GUI36" s="357"/>
      <c r="GUJ36" s="357"/>
      <c r="GUK36" s="357"/>
      <c r="GUL36" s="357"/>
      <c r="GUM36" s="357"/>
      <c r="GUN36" s="357"/>
      <c r="GUO36" s="357"/>
      <c r="GUP36" s="357"/>
      <c r="GUQ36" s="357"/>
      <c r="GUR36" s="357"/>
      <c r="GUS36" s="357"/>
      <c r="GUT36" s="357"/>
      <c r="GUU36" s="357"/>
      <c r="GUV36" s="357"/>
      <c r="GUW36" s="357"/>
      <c r="GUX36" s="357"/>
      <c r="GUY36" s="357"/>
      <c r="GUZ36" s="357"/>
      <c r="GVA36" s="357"/>
      <c r="GVB36" s="357"/>
      <c r="GVC36" s="357"/>
      <c r="GVD36" s="357"/>
      <c r="GVE36" s="357"/>
      <c r="GVF36" s="357"/>
      <c r="GVG36" s="357"/>
      <c r="GVH36" s="357"/>
      <c r="GVI36" s="357"/>
      <c r="GVJ36" s="357"/>
      <c r="GVK36" s="357"/>
      <c r="GVL36" s="357"/>
      <c r="GVM36" s="357"/>
      <c r="GVN36" s="357"/>
      <c r="GVO36" s="357"/>
      <c r="GVP36" s="357"/>
      <c r="GVQ36" s="357"/>
      <c r="GVR36" s="357"/>
      <c r="GVS36" s="357"/>
      <c r="GVT36" s="357"/>
      <c r="GVU36" s="357"/>
      <c r="GVV36" s="357"/>
      <c r="GVW36" s="357"/>
      <c r="GVX36" s="357"/>
      <c r="GVY36" s="357"/>
      <c r="GVZ36" s="357"/>
      <c r="GWA36" s="357"/>
      <c r="GWB36" s="357"/>
      <c r="GWC36" s="357"/>
      <c r="GWD36" s="357"/>
      <c r="GWE36" s="357"/>
      <c r="GWF36" s="357"/>
      <c r="GWG36" s="357"/>
      <c r="GWH36" s="357"/>
      <c r="GWI36" s="357"/>
      <c r="GWJ36" s="357"/>
      <c r="GWK36" s="357"/>
      <c r="GWL36" s="357"/>
      <c r="GWM36" s="357"/>
      <c r="GWN36" s="357"/>
      <c r="GWO36" s="357"/>
      <c r="GWP36" s="357"/>
      <c r="GWQ36" s="357"/>
      <c r="GWR36" s="357"/>
      <c r="GWS36" s="357"/>
      <c r="GWT36" s="357"/>
      <c r="GWU36" s="357"/>
      <c r="GWV36" s="357"/>
      <c r="GWW36" s="357"/>
      <c r="GWX36" s="357"/>
      <c r="GWY36" s="357"/>
      <c r="GWZ36" s="357"/>
      <c r="GXA36" s="357"/>
      <c r="GXB36" s="357"/>
      <c r="GXC36" s="357"/>
      <c r="GXD36" s="357"/>
      <c r="GXE36" s="357"/>
      <c r="GXF36" s="357"/>
      <c r="GXG36" s="357"/>
      <c r="GXH36" s="357"/>
      <c r="GXI36" s="357"/>
      <c r="GXJ36" s="357"/>
      <c r="GXK36" s="357"/>
      <c r="GXL36" s="357"/>
      <c r="GXM36" s="357"/>
      <c r="GXN36" s="357"/>
      <c r="GXO36" s="357"/>
      <c r="GXP36" s="357"/>
      <c r="GXQ36" s="357"/>
      <c r="GXR36" s="357"/>
      <c r="GXS36" s="357"/>
      <c r="GXT36" s="357"/>
      <c r="GXU36" s="357"/>
      <c r="GXV36" s="357"/>
      <c r="GXW36" s="357"/>
      <c r="GXX36" s="357"/>
      <c r="GXY36" s="357"/>
      <c r="GXZ36" s="357"/>
      <c r="GYA36" s="357"/>
      <c r="GYB36" s="357"/>
      <c r="GYC36" s="357"/>
      <c r="GYD36" s="357"/>
      <c r="GYE36" s="357"/>
      <c r="GYF36" s="357"/>
      <c r="GYG36" s="357"/>
      <c r="GYH36" s="357"/>
      <c r="GYI36" s="357"/>
      <c r="GYJ36" s="357"/>
      <c r="GYK36" s="357"/>
      <c r="GYL36" s="357"/>
      <c r="GYM36" s="357"/>
      <c r="GYN36" s="357"/>
      <c r="GYO36" s="357"/>
      <c r="GYP36" s="357"/>
      <c r="GYQ36" s="357"/>
      <c r="GYR36" s="357"/>
      <c r="GYS36" s="357"/>
      <c r="GYT36" s="357"/>
      <c r="GYU36" s="357"/>
      <c r="GYV36" s="357"/>
      <c r="GYW36" s="357"/>
      <c r="GYX36" s="357"/>
      <c r="GYY36" s="357"/>
      <c r="GYZ36" s="357"/>
      <c r="GZA36" s="357"/>
      <c r="GZB36" s="357"/>
      <c r="GZC36" s="357"/>
      <c r="GZD36" s="357"/>
      <c r="GZE36" s="357"/>
      <c r="GZF36" s="357"/>
      <c r="GZG36" s="357"/>
      <c r="GZH36" s="357"/>
      <c r="GZI36" s="357"/>
      <c r="GZJ36" s="357"/>
      <c r="GZK36" s="357"/>
      <c r="GZL36" s="357"/>
      <c r="GZM36" s="357"/>
      <c r="GZN36" s="357"/>
      <c r="GZO36" s="357"/>
      <c r="GZP36" s="357"/>
      <c r="GZQ36" s="357"/>
      <c r="GZR36" s="357"/>
      <c r="GZS36" s="357"/>
      <c r="GZT36" s="357"/>
      <c r="GZU36" s="357"/>
      <c r="GZV36" s="357"/>
      <c r="GZW36" s="357"/>
      <c r="GZX36" s="357"/>
      <c r="GZY36" s="357"/>
      <c r="GZZ36" s="357"/>
      <c r="HAA36" s="357"/>
      <c r="HAB36" s="357"/>
      <c r="HAC36" s="357"/>
      <c r="HAD36" s="357"/>
      <c r="HAE36" s="357"/>
      <c r="HAF36" s="357"/>
      <c r="HAG36" s="357"/>
      <c r="HAH36" s="357"/>
      <c r="HAI36" s="357"/>
      <c r="HAJ36" s="357"/>
      <c r="HAK36" s="357"/>
      <c r="HAL36" s="357"/>
      <c r="HAM36" s="357"/>
      <c r="HAN36" s="357"/>
      <c r="HAO36" s="357"/>
      <c r="HAP36" s="357"/>
      <c r="HAQ36" s="357"/>
      <c r="HAR36" s="357"/>
      <c r="HAS36" s="357"/>
      <c r="HAT36" s="357"/>
      <c r="HAU36" s="357"/>
      <c r="HAV36" s="357"/>
      <c r="HAW36" s="357"/>
      <c r="HAX36" s="357"/>
      <c r="HAY36" s="357"/>
      <c r="HAZ36" s="357"/>
      <c r="HBA36" s="357"/>
      <c r="HBB36" s="357"/>
      <c r="HBC36" s="357"/>
      <c r="HBD36" s="357"/>
      <c r="HBE36" s="357"/>
      <c r="HBF36" s="357"/>
      <c r="HBG36" s="357"/>
      <c r="HBH36" s="357"/>
      <c r="HBI36" s="357"/>
      <c r="HBJ36" s="357"/>
      <c r="HBK36" s="357"/>
      <c r="HBL36" s="357"/>
      <c r="HBM36" s="357"/>
      <c r="HBN36" s="357"/>
      <c r="HBO36" s="357"/>
      <c r="HBP36" s="357"/>
      <c r="HBQ36" s="357"/>
      <c r="HBR36" s="357"/>
      <c r="HBS36" s="357"/>
      <c r="HBT36" s="357"/>
      <c r="HBU36" s="357"/>
      <c r="HBV36" s="357"/>
      <c r="HBW36" s="357"/>
      <c r="HBX36" s="357"/>
      <c r="HBY36" s="357"/>
      <c r="HBZ36" s="357"/>
      <c r="HCA36" s="357"/>
      <c r="HCB36" s="357"/>
      <c r="HCC36" s="357"/>
      <c r="HCD36" s="357"/>
      <c r="HCE36" s="357"/>
      <c r="HCF36" s="357"/>
      <c r="HCG36" s="357"/>
      <c r="HCH36" s="357"/>
      <c r="HCI36" s="357"/>
      <c r="HCJ36" s="357"/>
      <c r="HCK36" s="357"/>
      <c r="HCL36" s="357"/>
      <c r="HCM36" s="357"/>
      <c r="HCN36" s="357"/>
      <c r="HCO36" s="357"/>
      <c r="HCP36" s="357"/>
      <c r="HCQ36" s="357"/>
      <c r="HCR36" s="357"/>
      <c r="HCS36" s="357"/>
      <c r="HCT36" s="357"/>
      <c r="HCU36" s="357"/>
      <c r="HCV36" s="357"/>
      <c r="HCW36" s="357"/>
      <c r="HCX36" s="357"/>
      <c r="HCY36" s="357"/>
      <c r="HCZ36" s="357"/>
      <c r="HDA36" s="357"/>
      <c r="HDB36" s="357"/>
      <c r="HDC36" s="357"/>
      <c r="HDD36" s="357"/>
      <c r="HDE36" s="357"/>
      <c r="HDF36" s="357"/>
      <c r="HDG36" s="357"/>
      <c r="HDH36" s="357"/>
      <c r="HDI36" s="357"/>
      <c r="HDJ36" s="357"/>
      <c r="HDK36" s="357"/>
      <c r="HDL36" s="357"/>
      <c r="HDM36" s="357"/>
      <c r="HDN36" s="357"/>
      <c r="HDO36" s="357"/>
      <c r="HDP36" s="357"/>
      <c r="HDQ36" s="357"/>
      <c r="HDR36" s="357"/>
      <c r="HDS36" s="357"/>
      <c r="HDT36" s="357"/>
      <c r="HDU36" s="357"/>
      <c r="HDV36" s="357"/>
      <c r="HDW36" s="357"/>
      <c r="HDX36" s="357"/>
      <c r="HDY36" s="357"/>
      <c r="HDZ36" s="357"/>
      <c r="HEA36" s="357"/>
      <c r="HEB36" s="357"/>
      <c r="HEC36" s="357"/>
      <c r="HED36" s="357"/>
      <c r="HEE36" s="357"/>
      <c r="HEF36" s="357"/>
      <c r="HEG36" s="357"/>
      <c r="HEH36" s="357"/>
      <c r="HEI36" s="357"/>
      <c r="HEJ36" s="357"/>
      <c r="HEK36" s="357"/>
      <c r="HEL36" s="357"/>
      <c r="HEM36" s="357"/>
      <c r="HEN36" s="357"/>
      <c r="HEO36" s="357"/>
      <c r="HEP36" s="357"/>
      <c r="HEQ36" s="357"/>
      <c r="HER36" s="357"/>
      <c r="HES36" s="357"/>
      <c r="HET36" s="357"/>
      <c r="HEU36" s="357"/>
      <c r="HEV36" s="357"/>
      <c r="HEW36" s="357"/>
      <c r="HEX36" s="357"/>
      <c r="HEY36" s="357"/>
      <c r="HEZ36" s="357"/>
      <c r="HFA36" s="357"/>
      <c r="HFB36" s="357"/>
      <c r="HFC36" s="357"/>
      <c r="HFD36" s="357"/>
      <c r="HFE36" s="357"/>
      <c r="HFF36" s="357"/>
      <c r="HFG36" s="357"/>
      <c r="HFH36" s="357"/>
      <c r="HFI36" s="357"/>
      <c r="HFJ36" s="357"/>
      <c r="HFK36" s="357"/>
      <c r="HFL36" s="357"/>
      <c r="HFM36" s="357"/>
      <c r="HFN36" s="357"/>
      <c r="HFO36" s="357"/>
      <c r="HFP36" s="357"/>
      <c r="HFQ36" s="357"/>
      <c r="HFR36" s="357"/>
      <c r="HFS36" s="357"/>
      <c r="HFT36" s="357"/>
      <c r="HFU36" s="357"/>
      <c r="HFV36" s="357"/>
      <c r="HFW36" s="357"/>
      <c r="HFX36" s="357"/>
      <c r="HFY36" s="357"/>
      <c r="HFZ36" s="357"/>
      <c r="HGA36" s="357"/>
      <c r="HGB36" s="357"/>
      <c r="HGC36" s="357"/>
      <c r="HGD36" s="357"/>
      <c r="HGE36" s="357"/>
      <c r="HGF36" s="357"/>
      <c r="HGG36" s="357"/>
      <c r="HGH36" s="357"/>
      <c r="HGI36" s="357"/>
      <c r="HGJ36" s="357"/>
      <c r="HGK36" s="357"/>
      <c r="HGL36" s="357"/>
      <c r="HGM36" s="357"/>
      <c r="HGN36" s="357"/>
      <c r="HGO36" s="357"/>
      <c r="HGP36" s="357"/>
      <c r="HGQ36" s="357"/>
      <c r="HGR36" s="357"/>
      <c r="HGS36" s="357"/>
      <c r="HGT36" s="357"/>
      <c r="HGU36" s="357"/>
      <c r="HGV36" s="357"/>
      <c r="HGW36" s="357"/>
      <c r="HGX36" s="357"/>
      <c r="HGY36" s="357"/>
      <c r="HGZ36" s="357"/>
      <c r="HHA36" s="357"/>
      <c r="HHB36" s="357"/>
      <c r="HHC36" s="357"/>
      <c r="HHD36" s="357"/>
      <c r="HHE36" s="357"/>
      <c r="HHF36" s="357"/>
      <c r="HHG36" s="357"/>
      <c r="HHH36" s="357"/>
      <c r="HHI36" s="357"/>
      <c r="HHJ36" s="357"/>
      <c r="HHK36" s="357"/>
      <c r="HHL36" s="357"/>
      <c r="HHM36" s="357"/>
      <c r="HHN36" s="357"/>
      <c r="HHO36" s="357"/>
      <c r="HHP36" s="357"/>
      <c r="HHQ36" s="357"/>
      <c r="HHR36" s="357"/>
      <c r="HHS36" s="357"/>
      <c r="HHT36" s="357"/>
      <c r="HHU36" s="357"/>
      <c r="HHV36" s="357"/>
      <c r="HHW36" s="357"/>
      <c r="HHX36" s="357"/>
      <c r="HHY36" s="357"/>
      <c r="HHZ36" s="357"/>
      <c r="HIA36" s="357"/>
      <c r="HIB36" s="357"/>
      <c r="HIC36" s="357"/>
      <c r="HID36" s="357"/>
      <c r="HIE36" s="357"/>
      <c r="HIF36" s="357"/>
      <c r="HIG36" s="357"/>
      <c r="HIH36" s="357"/>
      <c r="HII36" s="357"/>
      <c r="HIJ36" s="357"/>
      <c r="HIK36" s="357"/>
      <c r="HIL36" s="357"/>
      <c r="HIM36" s="357"/>
      <c r="HIN36" s="357"/>
      <c r="HIO36" s="357"/>
      <c r="HIP36" s="357"/>
      <c r="HIQ36" s="357"/>
      <c r="HIR36" s="357"/>
      <c r="HIS36" s="357"/>
      <c r="HIT36" s="357"/>
      <c r="HIU36" s="357"/>
      <c r="HIV36" s="357"/>
      <c r="HIW36" s="357"/>
      <c r="HIX36" s="357"/>
      <c r="HIY36" s="357"/>
      <c r="HIZ36" s="357"/>
      <c r="HJA36" s="357"/>
      <c r="HJB36" s="357"/>
      <c r="HJC36" s="357"/>
      <c r="HJD36" s="357"/>
      <c r="HJE36" s="357"/>
      <c r="HJF36" s="357"/>
      <c r="HJG36" s="357"/>
      <c r="HJH36" s="357"/>
      <c r="HJI36" s="357"/>
      <c r="HJJ36" s="357"/>
      <c r="HJK36" s="357"/>
      <c r="HJL36" s="357"/>
      <c r="HJM36" s="357"/>
      <c r="HJN36" s="357"/>
      <c r="HJO36" s="357"/>
      <c r="HJP36" s="357"/>
      <c r="HJQ36" s="357"/>
      <c r="HJR36" s="357"/>
      <c r="HJS36" s="357"/>
      <c r="HJT36" s="357"/>
      <c r="HJU36" s="357"/>
      <c r="HJV36" s="357"/>
      <c r="HJW36" s="357"/>
      <c r="HJX36" s="357"/>
      <c r="HJY36" s="357"/>
      <c r="HJZ36" s="357"/>
      <c r="HKA36" s="357"/>
      <c r="HKB36" s="357"/>
      <c r="HKC36" s="357"/>
      <c r="HKD36" s="357"/>
      <c r="HKE36" s="357"/>
      <c r="HKF36" s="357"/>
      <c r="HKG36" s="357"/>
      <c r="HKH36" s="357"/>
      <c r="HKI36" s="357"/>
      <c r="HKJ36" s="357"/>
      <c r="HKK36" s="357"/>
      <c r="HKL36" s="357"/>
      <c r="HKM36" s="357"/>
      <c r="HKN36" s="357"/>
      <c r="HKO36" s="357"/>
      <c r="HKP36" s="357"/>
      <c r="HKQ36" s="357"/>
      <c r="HKR36" s="357"/>
      <c r="HKS36" s="357"/>
      <c r="HKT36" s="357"/>
      <c r="HKU36" s="357"/>
      <c r="HKV36" s="357"/>
      <c r="HKW36" s="357"/>
      <c r="HKX36" s="357"/>
      <c r="HKY36" s="357"/>
      <c r="HKZ36" s="357"/>
      <c r="HLA36" s="357"/>
      <c r="HLB36" s="357"/>
      <c r="HLC36" s="357"/>
      <c r="HLD36" s="357"/>
      <c r="HLE36" s="357"/>
      <c r="HLF36" s="357"/>
      <c r="HLG36" s="357"/>
      <c r="HLH36" s="357"/>
      <c r="HLI36" s="357"/>
      <c r="HLJ36" s="357"/>
      <c r="HLK36" s="357"/>
      <c r="HLL36" s="357"/>
      <c r="HLM36" s="357"/>
      <c r="HLN36" s="357"/>
      <c r="HLO36" s="357"/>
      <c r="HLP36" s="357"/>
      <c r="HLQ36" s="357"/>
      <c r="HLR36" s="357"/>
      <c r="HLS36" s="357"/>
      <c r="HLT36" s="357"/>
      <c r="HLU36" s="357"/>
      <c r="HLV36" s="357"/>
      <c r="HLW36" s="357"/>
      <c r="HLX36" s="357"/>
      <c r="HLY36" s="357"/>
      <c r="HLZ36" s="357"/>
      <c r="HMA36" s="357"/>
      <c r="HMB36" s="357"/>
      <c r="HMC36" s="357"/>
      <c r="HMD36" s="357"/>
      <c r="HME36" s="357"/>
      <c r="HMF36" s="357"/>
      <c r="HMG36" s="357"/>
      <c r="HMH36" s="357"/>
      <c r="HMI36" s="357"/>
      <c r="HMJ36" s="357"/>
      <c r="HMK36" s="357"/>
      <c r="HML36" s="357"/>
      <c r="HMM36" s="357"/>
      <c r="HMN36" s="357"/>
      <c r="HMO36" s="357"/>
      <c r="HMP36" s="357"/>
      <c r="HMQ36" s="357"/>
      <c r="HMR36" s="357"/>
      <c r="HMS36" s="357"/>
      <c r="HMT36" s="357"/>
      <c r="HMU36" s="357"/>
      <c r="HMV36" s="357"/>
      <c r="HMW36" s="357"/>
      <c r="HMX36" s="357"/>
      <c r="HMY36" s="357"/>
      <c r="HMZ36" s="357"/>
      <c r="HNA36" s="357"/>
      <c r="HNB36" s="357"/>
      <c r="HNC36" s="357"/>
      <c r="HND36" s="357"/>
      <c r="HNE36" s="357"/>
      <c r="HNF36" s="357"/>
      <c r="HNG36" s="357"/>
      <c r="HNH36" s="357"/>
      <c r="HNI36" s="357"/>
      <c r="HNJ36" s="357"/>
      <c r="HNK36" s="357"/>
      <c r="HNL36" s="357"/>
      <c r="HNM36" s="357"/>
      <c r="HNN36" s="357"/>
      <c r="HNO36" s="357"/>
      <c r="HNP36" s="357"/>
      <c r="HNQ36" s="357"/>
      <c r="HNR36" s="357"/>
      <c r="HNS36" s="357"/>
      <c r="HNT36" s="357"/>
      <c r="HNU36" s="357"/>
      <c r="HNV36" s="357"/>
      <c r="HNW36" s="357"/>
      <c r="HNX36" s="357"/>
      <c r="HNY36" s="357"/>
      <c r="HNZ36" s="357"/>
      <c r="HOA36" s="357"/>
      <c r="HOB36" s="357"/>
      <c r="HOC36" s="357"/>
      <c r="HOD36" s="357"/>
      <c r="HOE36" s="357"/>
      <c r="HOF36" s="357"/>
      <c r="HOG36" s="357"/>
      <c r="HOH36" s="357"/>
      <c r="HOI36" s="357"/>
      <c r="HOJ36" s="357"/>
      <c r="HOK36" s="357"/>
      <c r="HOL36" s="357"/>
      <c r="HOM36" s="357"/>
      <c r="HON36" s="357"/>
      <c r="HOO36" s="357"/>
      <c r="HOP36" s="357"/>
      <c r="HOQ36" s="357"/>
      <c r="HOR36" s="357"/>
      <c r="HOS36" s="357"/>
      <c r="HOT36" s="357"/>
      <c r="HOU36" s="357"/>
      <c r="HOV36" s="357"/>
      <c r="HOW36" s="357"/>
      <c r="HOX36" s="357"/>
      <c r="HOY36" s="357"/>
      <c r="HOZ36" s="357"/>
      <c r="HPA36" s="357"/>
      <c r="HPB36" s="357"/>
      <c r="HPC36" s="357"/>
      <c r="HPD36" s="357"/>
      <c r="HPE36" s="357"/>
      <c r="HPF36" s="357"/>
      <c r="HPG36" s="357"/>
      <c r="HPH36" s="357"/>
      <c r="HPI36" s="357"/>
      <c r="HPJ36" s="357"/>
      <c r="HPK36" s="357"/>
      <c r="HPL36" s="357"/>
      <c r="HPM36" s="357"/>
      <c r="HPN36" s="357"/>
      <c r="HPO36" s="357"/>
      <c r="HPP36" s="357"/>
      <c r="HPQ36" s="357"/>
      <c r="HPR36" s="357"/>
      <c r="HPS36" s="357"/>
      <c r="HPT36" s="357"/>
      <c r="HPU36" s="357"/>
      <c r="HPV36" s="357"/>
      <c r="HPW36" s="357"/>
      <c r="HPX36" s="357"/>
      <c r="HPY36" s="357"/>
      <c r="HPZ36" s="357"/>
      <c r="HQA36" s="357"/>
      <c r="HQB36" s="357"/>
      <c r="HQC36" s="357"/>
      <c r="HQD36" s="357"/>
      <c r="HQE36" s="357"/>
      <c r="HQF36" s="357"/>
      <c r="HQG36" s="357"/>
      <c r="HQH36" s="357"/>
      <c r="HQI36" s="357"/>
      <c r="HQJ36" s="357"/>
      <c r="HQK36" s="357"/>
      <c r="HQL36" s="357"/>
      <c r="HQM36" s="357"/>
      <c r="HQN36" s="357"/>
      <c r="HQO36" s="357"/>
      <c r="HQP36" s="357"/>
      <c r="HQQ36" s="357"/>
      <c r="HQR36" s="357"/>
      <c r="HQS36" s="357"/>
      <c r="HQT36" s="357"/>
      <c r="HQU36" s="357"/>
      <c r="HQV36" s="357"/>
      <c r="HQW36" s="357"/>
      <c r="HQX36" s="357"/>
      <c r="HQY36" s="357"/>
      <c r="HQZ36" s="357"/>
      <c r="HRA36" s="357"/>
      <c r="HRB36" s="357"/>
      <c r="HRC36" s="357"/>
      <c r="HRD36" s="357"/>
      <c r="HRE36" s="357"/>
      <c r="HRF36" s="357"/>
      <c r="HRG36" s="357"/>
      <c r="HRH36" s="357"/>
      <c r="HRI36" s="357"/>
      <c r="HRJ36" s="357"/>
      <c r="HRK36" s="357"/>
      <c r="HRL36" s="357"/>
      <c r="HRM36" s="357"/>
      <c r="HRN36" s="357"/>
      <c r="HRO36" s="357"/>
      <c r="HRP36" s="357"/>
      <c r="HRQ36" s="357"/>
      <c r="HRR36" s="357"/>
      <c r="HRS36" s="357"/>
      <c r="HRT36" s="357"/>
      <c r="HRU36" s="357"/>
      <c r="HRV36" s="357"/>
      <c r="HRW36" s="357"/>
      <c r="HRX36" s="357"/>
      <c r="HRY36" s="357"/>
      <c r="HRZ36" s="357"/>
      <c r="HSA36" s="357"/>
      <c r="HSB36" s="357"/>
      <c r="HSC36" s="357"/>
      <c r="HSD36" s="357"/>
      <c r="HSE36" s="357"/>
      <c r="HSF36" s="357"/>
      <c r="HSG36" s="357"/>
      <c r="HSH36" s="357"/>
      <c r="HSI36" s="357"/>
      <c r="HSJ36" s="357"/>
      <c r="HSK36" s="357"/>
      <c r="HSL36" s="357"/>
      <c r="HSM36" s="357"/>
      <c r="HSN36" s="357"/>
      <c r="HSO36" s="357"/>
      <c r="HSP36" s="357"/>
      <c r="HSQ36" s="357"/>
      <c r="HSR36" s="357"/>
      <c r="HSS36" s="357"/>
      <c r="HST36" s="357"/>
      <c r="HSU36" s="357"/>
      <c r="HSV36" s="357"/>
      <c r="HSW36" s="357"/>
      <c r="HSX36" s="357"/>
      <c r="HSY36" s="357"/>
      <c r="HSZ36" s="357"/>
      <c r="HTA36" s="357"/>
      <c r="HTB36" s="357"/>
      <c r="HTC36" s="357"/>
      <c r="HTD36" s="357"/>
      <c r="HTE36" s="357"/>
      <c r="HTF36" s="357"/>
      <c r="HTG36" s="357"/>
      <c r="HTH36" s="357"/>
      <c r="HTI36" s="357"/>
      <c r="HTJ36" s="357"/>
      <c r="HTK36" s="357"/>
      <c r="HTL36" s="357"/>
      <c r="HTM36" s="357"/>
      <c r="HTN36" s="357"/>
      <c r="HTO36" s="357"/>
      <c r="HTP36" s="357"/>
      <c r="HTQ36" s="357"/>
      <c r="HTR36" s="357"/>
      <c r="HTS36" s="357"/>
      <c r="HTT36" s="357"/>
      <c r="HTU36" s="357"/>
      <c r="HTV36" s="357"/>
      <c r="HTW36" s="357"/>
      <c r="HTX36" s="357"/>
      <c r="HTY36" s="357"/>
      <c r="HTZ36" s="357"/>
      <c r="HUA36" s="357"/>
      <c r="HUB36" s="357"/>
      <c r="HUC36" s="357"/>
      <c r="HUD36" s="357"/>
      <c r="HUE36" s="357"/>
      <c r="HUF36" s="357"/>
      <c r="HUG36" s="357"/>
      <c r="HUH36" s="357"/>
      <c r="HUI36" s="357"/>
      <c r="HUJ36" s="357"/>
      <c r="HUK36" s="357"/>
      <c r="HUL36" s="357"/>
      <c r="HUM36" s="357"/>
      <c r="HUN36" s="357"/>
      <c r="HUO36" s="357"/>
      <c r="HUP36" s="357"/>
      <c r="HUQ36" s="357"/>
      <c r="HUR36" s="357"/>
      <c r="HUS36" s="357"/>
      <c r="HUT36" s="357"/>
      <c r="HUU36" s="357"/>
      <c r="HUV36" s="357"/>
      <c r="HUW36" s="357"/>
      <c r="HUX36" s="357"/>
      <c r="HUY36" s="357"/>
      <c r="HUZ36" s="357"/>
      <c r="HVA36" s="357"/>
      <c r="HVB36" s="357"/>
      <c r="HVC36" s="357"/>
      <c r="HVD36" s="357"/>
      <c r="HVE36" s="357"/>
      <c r="HVF36" s="357"/>
      <c r="HVG36" s="357"/>
      <c r="HVH36" s="357"/>
      <c r="HVI36" s="357"/>
      <c r="HVJ36" s="357"/>
      <c r="HVK36" s="357"/>
      <c r="HVL36" s="357"/>
      <c r="HVM36" s="357"/>
      <c r="HVN36" s="357"/>
      <c r="HVO36" s="357"/>
      <c r="HVP36" s="357"/>
      <c r="HVQ36" s="357"/>
      <c r="HVR36" s="357"/>
      <c r="HVS36" s="357"/>
      <c r="HVT36" s="357"/>
      <c r="HVU36" s="357"/>
      <c r="HVV36" s="357"/>
      <c r="HVW36" s="357"/>
      <c r="HVX36" s="357"/>
      <c r="HVY36" s="357"/>
      <c r="HVZ36" s="357"/>
      <c r="HWA36" s="357"/>
      <c r="HWB36" s="357"/>
      <c r="HWC36" s="357"/>
      <c r="HWD36" s="357"/>
      <c r="HWE36" s="357"/>
      <c r="HWF36" s="357"/>
      <c r="HWG36" s="357"/>
      <c r="HWH36" s="357"/>
      <c r="HWI36" s="357"/>
      <c r="HWJ36" s="357"/>
      <c r="HWK36" s="357"/>
      <c r="HWL36" s="357"/>
      <c r="HWM36" s="357"/>
      <c r="HWN36" s="357"/>
      <c r="HWO36" s="357"/>
      <c r="HWP36" s="357"/>
      <c r="HWQ36" s="357"/>
      <c r="HWR36" s="357"/>
      <c r="HWS36" s="357"/>
      <c r="HWT36" s="357"/>
      <c r="HWU36" s="357"/>
      <c r="HWV36" s="357"/>
      <c r="HWW36" s="357"/>
      <c r="HWX36" s="357"/>
      <c r="HWY36" s="357"/>
      <c r="HWZ36" s="357"/>
      <c r="HXA36" s="357"/>
      <c r="HXB36" s="357"/>
      <c r="HXC36" s="357"/>
      <c r="HXD36" s="357"/>
      <c r="HXE36" s="357"/>
      <c r="HXF36" s="357"/>
      <c r="HXG36" s="357"/>
      <c r="HXH36" s="357"/>
      <c r="HXI36" s="357"/>
      <c r="HXJ36" s="357"/>
      <c r="HXK36" s="357"/>
      <c r="HXL36" s="357"/>
      <c r="HXM36" s="357"/>
      <c r="HXN36" s="357"/>
      <c r="HXO36" s="357"/>
      <c r="HXP36" s="357"/>
      <c r="HXQ36" s="357"/>
      <c r="HXR36" s="357"/>
      <c r="HXS36" s="357"/>
      <c r="HXT36" s="357"/>
      <c r="HXU36" s="357"/>
      <c r="HXV36" s="357"/>
      <c r="HXW36" s="357"/>
      <c r="HXX36" s="357"/>
      <c r="HXY36" s="357"/>
      <c r="HXZ36" s="357"/>
      <c r="HYA36" s="357"/>
      <c r="HYB36" s="357"/>
      <c r="HYC36" s="357"/>
      <c r="HYD36" s="357"/>
      <c r="HYE36" s="357"/>
      <c r="HYF36" s="357"/>
      <c r="HYG36" s="357"/>
      <c r="HYH36" s="357"/>
      <c r="HYI36" s="357"/>
      <c r="HYJ36" s="357"/>
      <c r="HYK36" s="357"/>
      <c r="HYL36" s="357"/>
      <c r="HYM36" s="357"/>
      <c r="HYN36" s="357"/>
      <c r="HYO36" s="357"/>
      <c r="HYP36" s="357"/>
      <c r="HYQ36" s="357"/>
      <c r="HYR36" s="357"/>
      <c r="HYS36" s="357"/>
      <c r="HYT36" s="357"/>
      <c r="HYU36" s="357"/>
      <c r="HYV36" s="357"/>
      <c r="HYW36" s="357"/>
      <c r="HYX36" s="357"/>
      <c r="HYY36" s="357"/>
      <c r="HYZ36" s="357"/>
      <c r="HZA36" s="357"/>
      <c r="HZB36" s="357"/>
      <c r="HZC36" s="357"/>
      <c r="HZD36" s="357"/>
      <c r="HZE36" s="357"/>
      <c r="HZF36" s="357"/>
      <c r="HZG36" s="357"/>
      <c r="HZH36" s="357"/>
      <c r="HZI36" s="357"/>
      <c r="HZJ36" s="357"/>
      <c r="HZK36" s="357"/>
      <c r="HZL36" s="357"/>
      <c r="HZM36" s="357"/>
      <c r="HZN36" s="357"/>
      <c r="HZO36" s="357"/>
      <c r="HZP36" s="357"/>
      <c r="HZQ36" s="357"/>
      <c r="HZR36" s="357"/>
      <c r="HZS36" s="357"/>
      <c r="HZT36" s="357"/>
      <c r="HZU36" s="357"/>
      <c r="HZV36" s="357"/>
      <c r="HZW36" s="357"/>
      <c r="HZX36" s="357"/>
      <c r="HZY36" s="357"/>
      <c r="HZZ36" s="357"/>
      <c r="IAA36" s="357"/>
      <c r="IAB36" s="357"/>
      <c r="IAC36" s="357"/>
      <c r="IAD36" s="357"/>
      <c r="IAE36" s="357"/>
      <c r="IAF36" s="357"/>
      <c r="IAG36" s="357"/>
      <c r="IAH36" s="357"/>
      <c r="IAI36" s="357"/>
      <c r="IAJ36" s="357"/>
      <c r="IAK36" s="357"/>
      <c r="IAL36" s="357"/>
      <c r="IAM36" s="357"/>
      <c r="IAN36" s="357"/>
      <c r="IAO36" s="357"/>
      <c r="IAP36" s="357"/>
      <c r="IAQ36" s="357"/>
      <c r="IAR36" s="357"/>
      <c r="IAS36" s="357"/>
      <c r="IAT36" s="357"/>
      <c r="IAU36" s="357"/>
      <c r="IAV36" s="357"/>
      <c r="IAW36" s="357"/>
      <c r="IAX36" s="357"/>
      <c r="IAY36" s="357"/>
      <c r="IAZ36" s="357"/>
      <c r="IBA36" s="357"/>
      <c r="IBB36" s="357"/>
      <c r="IBC36" s="357"/>
      <c r="IBD36" s="357"/>
      <c r="IBE36" s="357"/>
      <c r="IBF36" s="357"/>
      <c r="IBG36" s="357"/>
      <c r="IBH36" s="357"/>
      <c r="IBI36" s="357"/>
      <c r="IBJ36" s="357"/>
      <c r="IBK36" s="357"/>
      <c r="IBL36" s="357"/>
      <c r="IBM36" s="357"/>
      <c r="IBN36" s="357"/>
      <c r="IBO36" s="357"/>
      <c r="IBP36" s="357"/>
      <c r="IBQ36" s="357"/>
      <c r="IBR36" s="357"/>
      <c r="IBS36" s="357"/>
      <c r="IBT36" s="357"/>
      <c r="IBU36" s="357"/>
      <c r="IBV36" s="357"/>
      <c r="IBW36" s="357"/>
      <c r="IBX36" s="357"/>
      <c r="IBY36" s="357"/>
      <c r="IBZ36" s="357"/>
      <c r="ICA36" s="357"/>
      <c r="ICB36" s="357"/>
      <c r="ICC36" s="357"/>
      <c r="ICD36" s="357"/>
      <c r="ICE36" s="357"/>
      <c r="ICF36" s="357"/>
      <c r="ICG36" s="357"/>
      <c r="ICH36" s="357"/>
      <c r="ICI36" s="357"/>
      <c r="ICJ36" s="357"/>
      <c r="ICK36" s="357"/>
      <c r="ICL36" s="357"/>
      <c r="ICM36" s="357"/>
      <c r="ICN36" s="357"/>
      <c r="ICO36" s="357"/>
      <c r="ICP36" s="357"/>
      <c r="ICQ36" s="357"/>
      <c r="ICR36" s="357"/>
      <c r="ICS36" s="357"/>
      <c r="ICT36" s="357"/>
      <c r="ICU36" s="357"/>
      <c r="ICV36" s="357"/>
      <c r="ICW36" s="357"/>
      <c r="ICX36" s="357"/>
      <c r="ICY36" s="357"/>
      <c r="ICZ36" s="357"/>
      <c r="IDA36" s="357"/>
      <c r="IDB36" s="357"/>
      <c r="IDC36" s="357"/>
      <c r="IDD36" s="357"/>
      <c r="IDE36" s="357"/>
      <c r="IDF36" s="357"/>
      <c r="IDG36" s="357"/>
      <c r="IDH36" s="357"/>
      <c r="IDI36" s="357"/>
      <c r="IDJ36" s="357"/>
      <c r="IDK36" s="357"/>
      <c r="IDL36" s="357"/>
      <c r="IDM36" s="357"/>
      <c r="IDN36" s="357"/>
      <c r="IDO36" s="357"/>
      <c r="IDP36" s="357"/>
      <c r="IDQ36" s="357"/>
      <c r="IDR36" s="357"/>
      <c r="IDS36" s="357"/>
      <c r="IDT36" s="357"/>
      <c r="IDU36" s="357"/>
      <c r="IDV36" s="357"/>
      <c r="IDW36" s="357"/>
      <c r="IDX36" s="357"/>
      <c r="IDY36" s="357"/>
      <c r="IDZ36" s="357"/>
      <c r="IEA36" s="357"/>
      <c r="IEB36" s="357"/>
      <c r="IEC36" s="357"/>
      <c r="IED36" s="357"/>
      <c r="IEE36" s="357"/>
      <c r="IEF36" s="357"/>
      <c r="IEG36" s="357"/>
      <c r="IEH36" s="357"/>
      <c r="IEI36" s="357"/>
      <c r="IEJ36" s="357"/>
      <c r="IEK36" s="357"/>
      <c r="IEL36" s="357"/>
      <c r="IEM36" s="357"/>
      <c r="IEN36" s="357"/>
      <c r="IEO36" s="357"/>
      <c r="IEP36" s="357"/>
      <c r="IEQ36" s="357"/>
      <c r="IER36" s="357"/>
      <c r="IES36" s="357"/>
      <c r="IET36" s="357"/>
      <c r="IEU36" s="357"/>
      <c r="IEV36" s="357"/>
      <c r="IEW36" s="357"/>
      <c r="IEX36" s="357"/>
      <c r="IEY36" s="357"/>
      <c r="IEZ36" s="357"/>
      <c r="IFA36" s="357"/>
      <c r="IFB36" s="357"/>
      <c r="IFC36" s="357"/>
      <c r="IFD36" s="357"/>
      <c r="IFE36" s="357"/>
      <c r="IFF36" s="357"/>
      <c r="IFG36" s="357"/>
      <c r="IFH36" s="357"/>
      <c r="IFI36" s="357"/>
      <c r="IFJ36" s="357"/>
      <c r="IFK36" s="357"/>
      <c r="IFL36" s="357"/>
      <c r="IFM36" s="357"/>
      <c r="IFN36" s="357"/>
      <c r="IFO36" s="357"/>
      <c r="IFP36" s="357"/>
      <c r="IFQ36" s="357"/>
      <c r="IFR36" s="357"/>
      <c r="IFS36" s="357"/>
      <c r="IFT36" s="357"/>
      <c r="IFU36" s="357"/>
      <c r="IFV36" s="357"/>
      <c r="IFW36" s="357"/>
      <c r="IFX36" s="357"/>
      <c r="IFY36" s="357"/>
      <c r="IFZ36" s="357"/>
      <c r="IGA36" s="357"/>
      <c r="IGB36" s="357"/>
      <c r="IGC36" s="357"/>
      <c r="IGD36" s="357"/>
      <c r="IGE36" s="357"/>
      <c r="IGF36" s="357"/>
      <c r="IGG36" s="357"/>
      <c r="IGH36" s="357"/>
      <c r="IGI36" s="357"/>
      <c r="IGJ36" s="357"/>
      <c r="IGK36" s="357"/>
      <c r="IGL36" s="357"/>
      <c r="IGM36" s="357"/>
      <c r="IGN36" s="357"/>
      <c r="IGO36" s="357"/>
      <c r="IGP36" s="357"/>
      <c r="IGQ36" s="357"/>
      <c r="IGR36" s="357"/>
      <c r="IGS36" s="357"/>
      <c r="IGT36" s="357"/>
      <c r="IGU36" s="357"/>
      <c r="IGV36" s="357"/>
      <c r="IGW36" s="357"/>
      <c r="IGX36" s="357"/>
      <c r="IGY36" s="357"/>
      <c r="IGZ36" s="357"/>
      <c r="IHA36" s="357"/>
      <c r="IHB36" s="357"/>
      <c r="IHC36" s="357"/>
      <c r="IHD36" s="357"/>
      <c r="IHE36" s="357"/>
      <c r="IHF36" s="357"/>
      <c r="IHG36" s="357"/>
      <c r="IHH36" s="357"/>
      <c r="IHI36" s="357"/>
      <c r="IHJ36" s="357"/>
      <c r="IHK36" s="357"/>
      <c r="IHL36" s="357"/>
      <c r="IHM36" s="357"/>
      <c r="IHN36" s="357"/>
      <c r="IHO36" s="357"/>
      <c r="IHP36" s="357"/>
      <c r="IHQ36" s="357"/>
      <c r="IHR36" s="357"/>
      <c r="IHS36" s="357"/>
      <c r="IHT36" s="357"/>
      <c r="IHU36" s="357"/>
      <c r="IHV36" s="357"/>
      <c r="IHW36" s="357"/>
      <c r="IHX36" s="357"/>
      <c r="IHY36" s="357"/>
      <c r="IHZ36" s="357"/>
      <c r="IIA36" s="357"/>
      <c r="IIB36" s="357"/>
      <c r="IIC36" s="357"/>
      <c r="IID36" s="357"/>
      <c r="IIE36" s="357"/>
      <c r="IIF36" s="357"/>
      <c r="IIG36" s="357"/>
      <c r="IIH36" s="357"/>
      <c r="III36" s="357"/>
      <c r="IIJ36" s="357"/>
      <c r="IIK36" s="357"/>
      <c r="IIL36" s="357"/>
      <c r="IIM36" s="357"/>
      <c r="IIN36" s="357"/>
      <c r="IIO36" s="357"/>
      <c r="IIP36" s="357"/>
      <c r="IIQ36" s="357"/>
      <c r="IIR36" s="357"/>
      <c r="IIS36" s="357"/>
      <c r="IIT36" s="357"/>
      <c r="IIU36" s="357"/>
      <c r="IIV36" s="357"/>
      <c r="IIW36" s="357"/>
      <c r="IIX36" s="357"/>
      <c r="IIY36" s="357"/>
      <c r="IIZ36" s="357"/>
      <c r="IJA36" s="357"/>
      <c r="IJB36" s="357"/>
      <c r="IJC36" s="357"/>
      <c r="IJD36" s="357"/>
      <c r="IJE36" s="357"/>
      <c r="IJF36" s="357"/>
      <c r="IJG36" s="357"/>
      <c r="IJH36" s="357"/>
      <c r="IJI36" s="357"/>
      <c r="IJJ36" s="357"/>
      <c r="IJK36" s="357"/>
      <c r="IJL36" s="357"/>
      <c r="IJM36" s="357"/>
      <c r="IJN36" s="357"/>
      <c r="IJO36" s="357"/>
      <c r="IJP36" s="357"/>
      <c r="IJQ36" s="357"/>
      <c r="IJR36" s="357"/>
      <c r="IJS36" s="357"/>
      <c r="IJT36" s="357"/>
      <c r="IJU36" s="357"/>
      <c r="IJV36" s="357"/>
      <c r="IJW36" s="357"/>
      <c r="IJX36" s="357"/>
      <c r="IJY36" s="357"/>
      <c r="IJZ36" s="357"/>
      <c r="IKA36" s="357"/>
      <c r="IKB36" s="357"/>
      <c r="IKC36" s="357"/>
      <c r="IKD36" s="357"/>
      <c r="IKE36" s="357"/>
      <c r="IKF36" s="357"/>
      <c r="IKG36" s="357"/>
      <c r="IKH36" s="357"/>
      <c r="IKI36" s="357"/>
      <c r="IKJ36" s="357"/>
      <c r="IKK36" s="357"/>
      <c r="IKL36" s="357"/>
      <c r="IKM36" s="357"/>
      <c r="IKN36" s="357"/>
      <c r="IKO36" s="357"/>
      <c r="IKP36" s="357"/>
      <c r="IKQ36" s="357"/>
      <c r="IKR36" s="357"/>
      <c r="IKS36" s="357"/>
      <c r="IKT36" s="357"/>
      <c r="IKU36" s="357"/>
      <c r="IKV36" s="357"/>
      <c r="IKW36" s="357"/>
      <c r="IKX36" s="357"/>
      <c r="IKY36" s="357"/>
      <c r="IKZ36" s="357"/>
      <c r="ILA36" s="357"/>
      <c r="ILB36" s="357"/>
      <c r="ILC36" s="357"/>
      <c r="ILD36" s="357"/>
      <c r="ILE36" s="357"/>
      <c r="ILF36" s="357"/>
      <c r="ILG36" s="357"/>
      <c r="ILH36" s="357"/>
      <c r="ILI36" s="357"/>
      <c r="ILJ36" s="357"/>
      <c r="ILK36" s="357"/>
      <c r="ILL36" s="357"/>
      <c r="ILM36" s="357"/>
      <c r="ILN36" s="357"/>
      <c r="ILO36" s="357"/>
      <c r="ILP36" s="357"/>
      <c r="ILQ36" s="357"/>
      <c r="ILR36" s="357"/>
      <c r="ILS36" s="357"/>
      <c r="ILT36" s="357"/>
      <c r="ILU36" s="357"/>
      <c r="ILV36" s="357"/>
      <c r="ILW36" s="357"/>
      <c r="ILX36" s="357"/>
      <c r="ILY36" s="357"/>
      <c r="ILZ36" s="357"/>
      <c r="IMA36" s="357"/>
      <c r="IMB36" s="357"/>
      <c r="IMC36" s="357"/>
      <c r="IMD36" s="357"/>
      <c r="IME36" s="357"/>
      <c r="IMF36" s="357"/>
      <c r="IMG36" s="357"/>
      <c r="IMH36" s="357"/>
      <c r="IMI36" s="357"/>
      <c r="IMJ36" s="357"/>
      <c r="IMK36" s="357"/>
      <c r="IML36" s="357"/>
      <c r="IMM36" s="357"/>
      <c r="IMN36" s="357"/>
      <c r="IMO36" s="357"/>
      <c r="IMP36" s="357"/>
      <c r="IMQ36" s="357"/>
      <c r="IMR36" s="357"/>
      <c r="IMS36" s="357"/>
      <c r="IMT36" s="357"/>
      <c r="IMU36" s="357"/>
      <c r="IMV36" s="357"/>
      <c r="IMW36" s="357"/>
      <c r="IMX36" s="357"/>
      <c r="IMY36" s="357"/>
      <c r="IMZ36" s="357"/>
      <c r="INA36" s="357"/>
      <c r="INB36" s="357"/>
      <c r="INC36" s="357"/>
      <c r="IND36" s="357"/>
      <c r="INE36" s="357"/>
      <c r="INF36" s="357"/>
      <c r="ING36" s="357"/>
      <c r="INH36" s="357"/>
      <c r="INI36" s="357"/>
      <c r="INJ36" s="357"/>
      <c r="INK36" s="357"/>
      <c r="INL36" s="357"/>
      <c r="INM36" s="357"/>
      <c r="INN36" s="357"/>
      <c r="INO36" s="357"/>
      <c r="INP36" s="357"/>
      <c r="INQ36" s="357"/>
      <c r="INR36" s="357"/>
      <c r="INS36" s="357"/>
      <c r="INT36" s="357"/>
      <c r="INU36" s="357"/>
      <c r="INV36" s="357"/>
      <c r="INW36" s="357"/>
      <c r="INX36" s="357"/>
      <c r="INY36" s="357"/>
      <c r="INZ36" s="357"/>
      <c r="IOA36" s="357"/>
      <c r="IOB36" s="357"/>
      <c r="IOC36" s="357"/>
      <c r="IOD36" s="357"/>
      <c r="IOE36" s="357"/>
      <c r="IOF36" s="357"/>
      <c r="IOG36" s="357"/>
      <c r="IOH36" s="357"/>
      <c r="IOI36" s="357"/>
      <c r="IOJ36" s="357"/>
      <c r="IOK36" s="357"/>
      <c r="IOL36" s="357"/>
      <c r="IOM36" s="357"/>
      <c r="ION36" s="357"/>
      <c r="IOO36" s="357"/>
      <c r="IOP36" s="357"/>
      <c r="IOQ36" s="357"/>
      <c r="IOR36" s="357"/>
      <c r="IOS36" s="357"/>
      <c r="IOT36" s="357"/>
      <c r="IOU36" s="357"/>
      <c r="IOV36" s="357"/>
      <c r="IOW36" s="357"/>
      <c r="IOX36" s="357"/>
      <c r="IOY36" s="357"/>
      <c r="IOZ36" s="357"/>
      <c r="IPA36" s="357"/>
      <c r="IPB36" s="357"/>
      <c r="IPC36" s="357"/>
      <c r="IPD36" s="357"/>
      <c r="IPE36" s="357"/>
      <c r="IPF36" s="357"/>
      <c r="IPG36" s="357"/>
      <c r="IPH36" s="357"/>
      <c r="IPI36" s="357"/>
      <c r="IPJ36" s="357"/>
      <c r="IPK36" s="357"/>
      <c r="IPL36" s="357"/>
      <c r="IPM36" s="357"/>
      <c r="IPN36" s="357"/>
      <c r="IPO36" s="357"/>
      <c r="IPP36" s="357"/>
      <c r="IPQ36" s="357"/>
      <c r="IPR36" s="357"/>
      <c r="IPS36" s="357"/>
      <c r="IPT36" s="357"/>
      <c r="IPU36" s="357"/>
      <c r="IPV36" s="357"/>
      <c r="IPW36" s="357"/>
      <c r="IPX36" s="357"/>
      <c r="IPY36" s="357"/>
      <c r="IPZ36" s="357"/>
      <c r="IQA36" s="357"/>
      <c r="IQB36" s="357"/>
      <c r="IQC36" s="357"/>
      <c r="IQD36" s="357"/>
      <c r="IQE36" s="357"/>
      <c r="IQF36" s="357"/>
      <c r="IQG36" s="357"/>
      <c r="IQH36" s="357"/>
      <c r="IQI36" s="357"/>
      <c r="IQJ36" s="357"/>
      <c r="IQK36" s="357"/>
      <c r="IQL36" s="357"/>
      <c r="IQM36" s="357"/>
      <c r="IQN36" s="357"/>
      <c r="IQO36" s="357"/>
      <c r="IQP36" s="357"/>
      <c r="IQQ36" s="357"/>
      <c r="IQR36" s="357"/>
      <c r="IQS36" s="357"/>
      <c r="IQT36" s="357"/>
      <c r="IQU36" s="357"/>
      <c r="IQV36" s="357"/>
      <c r="IQW36" s="357"/>
      <c r="IQX36" s="357"/>
      <c r="IQY36" s="357"/>
      <c r="IQZ36" s="357"/>
      <c r="IRA36" s="357"/>
      <c r="IRB36" s="357"/>
      <c r="IRC36" s="357"/>
      <c r="IRD36" s="357"/>
      <c r="IRE36" s="357"/>
      <c r="IRF36" s="357"/>
      <c r="IRG36" s="357"/>
      <c r="IRH36" s="357"/>
      <c r="IRI36" s="357"/>
      <c r="IRJ36" s="357"/>
      <c r="IRK36" s="357"/>
      <c r="IRL36" s="357"/>
      <c r="IRM36" s="357"/>
      <c r="IRN36" s="357"/>
      <c r="IRO36" s="357"/>
      <c r="IRP36" s="357"/>
      <c r="IRQ36" s="357"/>
      <c r="IRR36" s="357"/>
      <c r="IRS36" s="357"/>
      <c r="IRT36" s="357"/>
      <c r="IRU36" s="357"/>
      <c r="IRV36" s="357"/>
      <c r="IRW36" s="357"/>
      <c r="IRX36" s="357"/>
      <c r="IRY36" s="357"/>
      <c r="IRZ36" s="357"/>
      <c r="ISA36" s="357"/>
      <c r="ISB36" s="357"/>
      <c r="ISC36" s="357"/>
      <c r="ISD36" s="357"/>
      <c r="ISE36" s="357"/>
      <c r="ISF36" s="357"/>
      <c r="ISG36" s="357"/>
      <c r="ISH36" s="357"/>
      <c r="ISI36" s="357"/>
      <c r="ISJ36" s="357"/>
      <c r="ISK36" s="357"/>
      <c r="ISL36" s="357"/>
      <c r="ISM36" s="357"/>
      <c r="ISN36" s="357"/>
      <c r="ISO36" s="357"/>
      <c r="ISP36" s="357"/>
      <c r="ISQ36" s="357"/>
      <c r="ISR36" s="357"/>
      <c r="ISS36" s="357"/>
      <c r="IST36" s="357"/>
      <c r="ISU36" s="357"/>
      <c r="ISV36" s="357"/>
      <c r="ISW36" s="357"/>
      <c r="ISX36" s="357"/>
      <c r="ISY36" s="357"/>
      <c r="ISZ36" s="357"/>
      <c r="ITA36" s="357"/>
      <c r="ITB36" s="357"/>
      <c r="ITC36" s="357"/>
      <c r="ITD36" s="357"/>
      <c r="ITE36" s="357"/>
      <c r="ITF36" s="357"/>
      <c r="ITG36" s="357"/>
      <c r="ITH36" s="357"/>
      <c r="ITI36" s="357"/>
      <c r="ITJ36" s="357"/>
      <c r="ITK36" s="357"/>
      <c r="ITL36" s="357"/>
      <c r="ITM36" s="357"/>
      <c r="ITN36" s="357"/>
      <c r="ITO36" s="357"/>
      <c r="ITP36" s="357"/>
      <c r="ITQ36" s="357"/>
      <c r="ITR36" s="357"/>
      <c r="ITS36" s="357"/>
      <c r="ITT36" s="357"/>
      <c r="ITU36" s="357"/>
      <c r="ITV36" s="357"/>
      <c r="ITW36" s="357"/>
      <c r="ITX36" s="357"/>
      <c r="ITY36" s="357"/>
      <c r="ITZ36" s="357"/>
      <c r="IUA36" s="357"/>
      <c r="IUB36" s="357"/>
      <c r="IUC36" s="357"/>
      <c r="IUD36" s="357"/>
      <c r="IUE36" s="357"/>
      <c r="IUF36" s="357"/>
      <c r="IUG36" s="357"/>
      <c r="IUH36" s="357"/>
      <c r="IUI36" s="357"/>
      <c r="IUJ36" s="357"/>
      <c r="IUK36" s="357"/>
      <c r="IUL36" s="357"/>
      <c r="IUM36" s="357"/>
      <c r="IUN36" s="357"/>
      <c r="IUO36" s="357"/>
      <c r="IUP36" s="357"/>
      <c r="IUQ36" s="357"/>
      <c r="IUR36" s="357"/>
      <c r="IUS36" s="357"/>
      <c r="IUT36" s="357"/>
      <c r="IUU36" s="357"/>
      <c r="IUV36" s="357"/>
      <c r="IUW36" s="357"/>
      <c r="IUX36" s="357"/>
      <c r="IUY36" s="357"/>
      <c r="IUZ36" s="357"/>
      <c r="IVA36" s="357"/>
      <c r="IVB36" s="357"/>
      <c r="IVC36" s="357"/>
      <c r="IVD36" s="357"/>
      <c r="IVE36" s="357"/>
      <c r="IVF36" s="357"/>
      <c r="IVG36" s="357"/>
      <c r="IVH36" s="357"/>
      <c r="IVI36" s="357"/>
      <c r="IVJ36" s="357"/>
      <c r="IVK36" s="357"/>
      <c r="IVL36" s="357"/>
      <c r="IVM36" s="357"/>
      <c r="IVN36" s="357"/>
      <c r="IVO36" s="357"/>
      <c r="IVP36" s="357"/>
      <c r="IVQ36" s="357"/>
      <c r="IVR36" s="357"/>
      <c r="IVS36" s="357"/>
      <c r="IVT36" s="357"/>
      <c r="IVU36" s="357"/>
      <c r="IVV36" s="357"/>
      <c r="IVW36" s="357"/>
      <c r="IVX36" s="357"/>
      <c r="IVY36" s="357"/>
      <c r="IVZ36" s="357"/>
      <c r="IWA36" s="357"/>
      <c r="IWB36" s="357"/>
      <c r="IWC36" s="357"/>
      <c r="IWD36" s="357"/>
      <c r="IWE36" s="357"/>
      <c r="IWF36" s="357"/>
      <c r="IWG36" s="357"/>
      <c r="IWH36" s="357"/>
      <c r="IWI36" s="357"/>
      <c r="IWJ36" s="357"/>
      <c r="IWK36" s="357"/>
      <c r="IWL36" s="357"/>
      <c r="IWM36" s="357"/>
      <c r="IWN36" s="357"/>
      <c r="IWO36" s="357"/>
      <c r="IWP36" s="357"/>
      <c r="IWQ36" s="357"/>
      <c r="IWR36" s="357"/>
      <c r="IWS36" s="357"/>
      <c r="IWT36" s="357"/>
      <c r="IWU36" s="357"/>
      <c r="IWV36" s="357"/>
      <c r="IWW36" s="357"/>
      <c r="IWX36" s="357"/>
      <c r="IWY36" s="357"/>
      <c r="IWZ36" s="357"/>
      <c r="IXA36" s="357"/>
      <c r="IXB36" s="357"/>
      <c r="IXC36" s="357"/>
      <c r="IXD36" s="357"/>
      <c r="IXE36" s="357"/>
      <c r="IXF36" s="357"/>
      <c r="IXG36" s="357"/>
      <c r="IXH36" s="357"/>
      <c r="IXI36" s="357"/>
      <c r="IXJ36" s="357"/>
      <c r="IXK36" s="357"/>
      <c r="IXL36" s="357"/>
      <c r="IXM36" s="357"/>
      <c r="IXN36" s="357"/>
      <c r="IXO36" s="357"/>
      <c r="IXP36" s="357"/>
      <c r="IXQ36" s="357"/>
      <c r="IXR36" s="357"/>
      <c r="IXS36" s="357"/>
      <c r="IXT36" s="357"/>
      <c r="IXU36" s="357"/>
      <c r="IXV36" s="357"/>
      <c r="IXW36" s="357"/>
      <c r="IXX36" s="357"/>
      <c r="IXY36" s="357"/>
      <c r="IXZ36" s="357"/>
      <c r="IYA36" s="357"/>
      <c r="IYB36" s="357"/>
      <c r="IYC36" s="357"/>
      <c r="IYD36" s="357"/>
      <c r="IYE36" s="357"/>
      <c r="IYF36" s="357"/>
      <c r="IYG36" s="357"/>
      <c r="IYH36" s="357"/>
      <c r="IYI36" s="357"/>
      <c r="IYJ36" s="357"/>
      <c r="IYK36" s="357"/>
      <c r="IYL36" s="357"/>
      <c r="IYM36" s="357"/>
      <c r="IYN36" s="357"/>
      <c r="IYO36" s="357"/>
      <c r="IYP36" s="357"/>
      <c r="IYQ36" s="357"/>
      <c r="IYR36" s="357"/>
      <c r="IYS36" s="357"/>
      <c r="IYT36" s="357"/>
      <c r="IYU36" s="357"/>
      <c r="IYV36" s="357"/>
      <c r="IYW36" s="357"/>
      <c r="IYX36" s="357"/>
      <c r="IYY36" s="357"/>
      <c r="IYZ36" s="357"/>
      <c r="IZA36" s="357"/>
      <c r="IZB36" s="357"/>
      <c r="IZC36" s="357"/>
      <c r="IZD36" s="357"/>
      <c r="IZE36" s="357"/>
      <c r="IZF36" s="357"/>
      <c r="IZG36" s="357"/>
      <c r="IZH36" s="357"/>
      <c r="IZI36" s="357"/>
      <c r="IZJ36" s="357"/>
      <c r="IZK36" s="357"/>
      <c r="IZL36" s="357"/>
      <c r="IZM36" s="357"/>
      <c r="IZN36" s="357"/>
      <c r="IZO36" s="357"/>
      <c r="IZP36" s="357"/>
      <c r="IZQ36" s="357"/>
      <c r="IZR36" s="357"/>
      <c r="IZS36" s="357"/>
      <c r="IZT36" s="357"/>
      <c r="IZU36" s="357"/>
      <c r="IZV36" s="357"/>
      <c r="IZW36" s="357"/>
      <c r="IZX36" s="357"/>
      <c r="IZY36" s="357"/>
      <c r="IZZ36" s="357"/>
      <c r="JAA36" s="357"/>
      <c r="JAB36" s="357"/>
      <c r="JAC36" s="357"/>
      <c r="JAD36" s="357"/>
      <c r="JAE36" s="357"/>
      <c r="JAF36" s="357"/>
      <c r="JAG36" s="357"/>
      <c r="JAH36" s="357"/>
      <c r="JAI36" s="357"/>
      <c r="JAJ36" s="357"/>
      <c r="JAK36" s="357"/>
      <c r="JAL36" s="357"/>
      <c r="JAM36" s="357"/>
      <c r="JAN36" s="357"/>
      <c r="JAO36" s="357"/>
      <c r="JAP36" s="357"/>
      <c r="JAQ36" s="357"/>
      <c r="JAR36" s="357"/>
      <c r="JAS36" s="357"/>
      <c r="JAT36" s="357"/>
      <c r="JAU36" s="357"/>
      <c r="JAV36" s="357"/>
      <c r="JAW36" s="357"/>
      <c r="JAX36" s="357"/>
      <c r="JAY36" s="357"/>
      <c r="JAZ36" s="357"/>
      <c r="JBA36" s="357"/>
      <c r="JBB36" s="357"/>
      <c r="JBC36" s="357"/>
      <c r="JBD36" s="357"/>
      <c r="JBE36" s="357"/>
      <c r="JBF36" s="357"/>
      <c r="JBG36" s="357"/>
      <c r="JBH36" s="357"/>
      <c r="JBI36" s="357"/>
      <c r="JBJ36" s="357"/>
      <c r="JBK36" s="357"/>
      <c r="JBL36" s="357"/>
      <c r="JBM36" s="357"/>
      <c r="JBN36" s="357"/>
      <c r="JBO36" s="357"/>
      <c r="JBP36" s="357"/>
      <c r="JBQ36" s="357"/>
      <c r="JBR36" s="357"/>
      <c r="JBS36" s="357"/>
      <c r="JBT36" s="357"/>
      <c r="JBU36" s="357"/>
      <c r="JBV36" s="357"/>
      <c r="JBW36" s="357"/>
      <c r="JBX36" s="357"/>
      <c r="JBY36" s="357"/>
      <c r="JBZ36" s="357"/>
      <c r="JCA36" s="357"/>
      <c r="JCB36" s="357"/>
      <c r="JCC36" s="357"/>
      <c r="JCD36" s="357"/>
      <c r="JCE36" s="357"/>
      <c r="JCF36" s="357"/>
      <c r="JCG36" s="357"/>
      <c r="JCH36" s="357"/>
      <c r="JCI36" s="357"/>
      <c r="JCJ36" s="357"/>
      <c r="JCK36" s="357"/>
      <c r="JCL36" s="357"/>
      <c r="JCM36" s="357"/>
      <c r="JCN36" s="357"/>
      <c r="JCO36" s="357"/>
      <c r="JCP36" s="357"/>
      <c r="JCQ36" s="357"/>
      <c r="JCR36" s="357"/>
      <c r="JCS36" s="357"/>
      <c r="JCT36" s="357"/>
      <c r="JCU36" s="357"/>
      <c r="JCV36" s="357"/>
      <c r="JCW36" s="357"/>
      <c r="JCX36" s="357"/>
      <c r="JCY36" s="357"/>
      <c r="JCZ36" s="357"/>
      <c r="JDA36" s="357"/>
      <c r="JDB36" s="357"/>
      <c r="JDC36" s="357"/>
      <c r="JDD36" s="357"/>
      <c r="JDE36" s="357"/>
      <c r="JDF36" s="357"/>
      <c r="JDG36" s="357"/>
      <c r="JDH36" s="357"/>
      <c r="JDI36" s="357"/>
      <c r="JDJ36" s="357"/>
      <c r="JDK36" s="357"/>
      <c r="JDL36" s="357"/>
      <c r="JDM36" s="357"/>
      <c r="JDN36" s="357"/>
      <c r="JDO36" s="357"/>
      <c r="JDP36" s="357"/>
      <c r="JDQ36" s="357"/>
      <c r="JDR36" s="357"/>
      <c r="JDS36" s="357"/>
      <c r="JDT36" s="357"/>
      <c r="JDU36" s="357"/>
      <c r="JDV36" s="357"/>
      <c r="JDW36" s="357"/>
      <c r="JDX36" s="357"/>
      <c r="JDY36" s="357"/>
      <c r="JDZ36" s="357"/>
      <c r="JEA36" s="357"/>
      <c r="JEB36" s="357"/>
      <c r="JEC36" s="357"/>
      <c r="JED36" s="357"/>
      <c r="JEE36" s="357"/>
      <c r="JEF36" s="357"/>
      <c r="JEG36" s="357"/>
      <c r="JEH36" s="357"/>
      <c r="JEI36" s="357"/>
      <c r="JEJ36" s="357"/>
      <c r="JEK36" s="357"/>
      <c r="JEL36" s="357"/>
      <c r="JEM36" s="357"/>
      <c r="JEN36" s="357"/>
      <c r="JEO36" s="357"/>
      <c r="JEP36" s="357"/>
      <c r="JEQ36" s="357"/>
      <c r="JER36" s="357"/>
      <c r="JES36" s="357"/>
      <c r="JET36" s="357"/>
      <c r="JEU36" s="357"/>
      <c r="JEV36" s="357"/>
      <c r="JEW36" s="357"/>
      <c r="JEX36" s="357"/>
      <c r="JEY36" s="357"/>
      <c r="JEZ36" s="357"/>
      <c r="JFA36" s="357"/>
      <c r="JFB36" s="357"/>
      <c r="JFC36" s="357"/>
      <c r="JFD36" s="357"/>
      <c r="JFE36" s="357"/>
      <c r="JFF36" s="357"/>
      <c r="JFG36" s="357"/>
      <c r="JFH36" s="357"/>
      <c r="JFI36" s="357"/>
      <c r="JFJ36" s="357"/>
      <c r="JFK36" s="357"/>
      <c r="JFL36" s="357"/>
      <c r="JFM36" s="357"/>
      <c r="JFN36" s="357"/>
      <c r="JFO36" s="357"/>
      <c r="JFP36" s="357"/>
      <c r="JFQ36" s="357"/>
      <c r="JFR36" s="357"/>
      <c r="JFS36" s="357"/>
      <c r="JFT36" s="357"/>
      <c r="JFU36" s="357"/>
      <c r="JFV36" s="357"/>
      <c r="JFW36" s="357"/>
      <c r="JFX36" s="357"/>
      <c r="JFY36" s="357"/>
      <c r="JFZ36" s="357"/>
      <c r="JGA36" s="357"/>
      <c r="JGB36" s="357"/>
      <c r="JGC36" s="357"/>
      <c r="JGD36" s="357"/>
      <c r="JGE36" s="357"/>
      <c r="JGF36" s="357"/>
      <c r="JGG36" s="357"/>
      <c r="JGH36" s="357"/>
      <c r="JGI36" s="357"/>
      <c r="JGJ36" s="357"/>
      <c r="JGK36" s="357"/>
      <c r="JGL36" s="357"/>
      <c r="JGM36" s="357"/>
      <c r="JGN36" s="357"/>
      <c r="JGO36" s="357"/>
      <c r="JGP36" s="357"/>
      <c r="JGQ36" s="357"/>
      <c r="JGR36" s="357"/>
      <c r="JGS36" s="357"/>
      <c r="JGT36" s="357"/>
      <c r="JGU36" s="357"/>
      <c r="JGV36" s="357"/>
      <c r="JGW36" s="357"/>
      <c r="JGX36" s="357"/>
      <c r="JGY36" s="357"/>
      <c r="JGZ36" s="357"/>
      <c r="JHA36" s="357"/>
      <c r="JHB36" s="357"/>
      <c r="JHC36" s="357"/>
      <c r="JHD36" s="357"/>
      <c r="JHE36" s="357"/>
      <c r="JHF36" s="357"/>
      <c r="JHG36" s="357"/>
      <c r="JHH36" s="357"/>
      <c r="JHI36" s="357"/>
      <c r="JHJ36" s="357"/>
      <c r="JHK36" s="357"/>
      <c r="JHL36" s="357"/>
      <c r="JHM36" s="357"/>
      <c r="JHN36" s="357"/>
      <c r="JHO36" s="357"/>
      <c r="JHP36" s="357"/>
      <c r="JHQ36" s="357"/>
      <c r="JHR36" s="357"/>
      <c r="JHS36" s="357"/>
      <c r="JHT36" s="357"/>
      <c r="JHU36" s="357"/>
      <c r="JHV36" s="357"/>
      <c r="JHW36" s="357"/>
      <c r="JHX36" s="357"/>
      <c r="JHY36" s="357"/>
      <c r="JHZ36" s="357"/>
      <c r="JIA36" s="357"/>
      <c r="JIB36" s="357"/>
      <c r="JIC36" s="357"/>
      <c r="JID36" s="357"/>
      <c r="JIE36" s="357"/>
      <c r="JIF36" s="357"/>
      <c r="JIG36" s="357"/>
      <c r="JIH36" s="357"/>
      <c r="JII36" s="357"/>
      <c r="JIJ36" s="357"/>
      <c r="JIK36" s="357"/>
      <c r="JIL36" s="357"/>
      <c r="JIM36" s="357"/>
      <c r="JIN36" s="357"/>
      <c r="JIO36" s="357"/>
      <c r="JIP36" s="357"/>
      <c r="JIQ36" s="357"/>
      <c r="JIR36" s="357"/>
      <c r="JIS36" s="357"/>
      <c r="JIT36" s="357"/>
      <c r="JIU36" s="357"/>
      <c r="JIV36" s="357"/>
      <c r="JIW36" s="357"/>
      <c r="JIX36" s="357"/>
      <c r="JIY36" s="357"/>
      <c r="JIZ36" s="357"/>
      <c r="JJA36" s="357"/>
      <c r="JJB36" s="357"/>
      <c r="JJC36" s="357"/>
      <c r="JJD36" s="357"/>
      <c r="JJE36" s="357"/>
      <c r="JJF36" s="357"/>
      <c r="JJG36" s="357"/>
      <c r="JJH36" s="357"/>
      <c r="JJI36" s="357"/>
      <c r="JJJ36" s="357"/>
      <c r="JJK36" s="357"/>
      <c r="JJL36" s="357"/>
      <c r="JJM36" s="357"/>
      <c r="JJN36" s="357"/>
      <c r="JJO36" s="357"/>
      <c r="JJP36" s="357"/>
      <c r="JJQ36" s="357"/>
      <c r="JJR36" s="357"/>
      <c r="JJS36" s="357"/>
      <c r="JJT36" s="357"/>
      <c r="JJU36" s="357"/>
      <c r="JJV36" s="357"/>
      <c r="JJW36" s="357"/>
      <c r="JJX36" s="357"/>
      <c r="JJY36" s="357"/>
      <c r="JJZ36" s="357"/>
      <c r="JKA36" s="357"/>
      <c r="JKB36" s="357"/>
      <c r="JKC36" s="357"/>
      <c r="JKD36" s="357"/>
      <c r="JKE36" s="357"/>
      <c r="JKF36" s="357"/>
      <c r="JKG36" s="357"/>
      <c r="JKH36" s="357"/>
      <c r="JKI36" s="357"/>
      <c r="JKJ36" s="357"/>
      <c r="JKK36" s="357"/>
      <c r="JKL36" s="357"/>
      <c r="JKM36" s="357"/>
      <c r="JKN36" s="357"/>
      <c r="JKO36" s="357"/>
      <c r="JKP36" s="357"/>
      <c r="JKQ36" s="357"/>
      <c r="JKR36" s="357"/>
      <c r="JKS36" s="357"/>
      <c r="JKT36" s="357"/>
      <c r="JKU36" s="357"/>
      <c r="JKV36" s="357"/>
      <c r="JKW36" s="357"/>
      <c r="JKX36" s="357"/>
      <c r="JKY36" s="357"/>
      <c r="JKZ36" s="357"/>
      <c r="JLA36" s="357"/>
      <c r="JLB36" s="357"/>
      <c r="JLC36" s="357"/>
      <c r="JLD36" s="357"/>
      <c r="JLE36" s="357"/>
      <c r="JLF36" s="357"/>
      <c r="JLG36" s="357"/>
      <c r="JLH36" s="357"/>
      <c r="JLI36" s="357"/>
      <c r="JLJ36" s="357"/>
      <c r="JLK36" s="357"/>
      <c r="JLL36" s="357"/>
      <c r="JLM36" s="357"/>
      <c r="JLN36" s="357"/>
      <c r="JLO36" s="357"/>
      <c r="JLP36" s="357"/>
      <c r="JLQ36" s="357"/>
      <c r="JLR36" s="357"/>
      <c r="JLS36" s="357"/>
      <c r="JLT36" s="357"/>
      <c r="JLU36" s="357"/>
      <c r="JLV36" s="357"/>
      <c r="JLW36" s="357"/>
      <c r="JLX36" s="357"/>
      <c r="JLY36" s="357"/>
      <c r="JLZ36" s="357"/>
      <c r="JMA36" s="357"/>
      <c r="JMB36" s="357"/>
      <c r="JMC36" s="357"/>
      <c r="JMD36" s="357"/>
      <c r="JME36" s="357"/>
      <c r="JMF36" s="357"/>
      <c r="JMG36" s="357"/>
      <c r="JMH36" s="357"/>
      <c r="JMI36" s="357"/>
      <c r="JMJ36" s="357"/>
      <c r="JMK36" s="357"/>
      <c r="JML36" s="357"/>
      <c r="JMM36" s="357"/>
      <c r="JMN36" s="357"/>
      <c r="JMO36" s="357"/>
      <c r="JMP36" s="357"/>
      <c r="JMQ36" s="357"/>
      <c r="JMR36" s="357"/>
      <c r="JMS36" s="357"/>
      <c r="JMT36" s="357"/>
      <c r="JMU36" s="357"/>
      <c r="JMV36" s="357"/>
      <c r="JMW36" s="357"/>
      <c r="JMX36" s="357"/>
      <c r="JMY36" s="357"/>
      <c r="JMZ36" s="357"/>
      <c r="JNA36" s="357"/>
      <c r="JNB36" s="357"/>
      <c r="JNC36" s="357"/>
      <c r="JND36" s="357"/>
      <c r="JNE36" s="357"/>
      <c r="JNF36" s="357"/>
      <c r="JNG36" s="357"/>
      <c r="JNH36" s="357"/>
      <c r="JNI36" s="357"/>
      <c r="JNJ36" s="357"/>
      <c r="JNK36" s="357"/>
      <c r="JNL36" s="357"/>
      <c r="JNM36" s="357"/>
      <c r="JNN36" s="357"/>
      <c r="JNO36" s="357"/>
      <c r="JNP36" s="357"/>
      <c r="JNQ36" s="357"/>
      <c r="JNR36" s="357"/>
      <c r="JNS36" s="357"/>
      <c r="JNT36" s="357"/>
      <c r="JNU36" s="357"/>
      <c r="JNV36" s="357"/>
      <c r="JNW36" s="357"/>
      <c r="JNX36" s="357"/>
      <c r="JNY36" s="357"/>
      <c r="JNZ36" s="357"/>
      <c r="JOA36" s="357"/>
      <c r="JOB36" s="357"/>
      <c r="JOC36" s="357"/>
      <c r="JOD36" s="357"/>
      <c r="JOE36" s="357"/>
      <c r="JOF36" s="357"/>
      <c r="JOG36" s="357"/>
      <c r="JOH36" s="357"/>
      <c r="JOI36" s="357"/>
      <c r="JOJ36" s="357"/>
      <c r="JOK36" s="357"/>
      <c r="JOL36" s="357"/>
      <c r="JOM36" s="357"/>
      <c r="JON36" s="357"/>
      <c r="JOO36" s="357"/>
      <c r="JOP36" s="357"/>
      <c r="JOQ36" s="357"/>
      <c r="JOR36" s="357"/>
      <c r="JOS36" s="357"/>
      <c r="JOT36" s="357"/>
      <c r="JOU36" s="357"/>
      <c r="JOV36" s="357"/>
      <c r="JOW36" s="357"/>
      <c r="JOX36" s="357"/>
      <c r="JOY36" s="357"/>
      <c r="JOZ36" s="357"/>
      <c r="JPA36" s="357"/>
      <c r="JPB36" s="357"/>
      <c r="JPC36" s="357"/>
      <c r="JPD36" s="357"/>
      <c r="JPE36" s="357"/>
      <c r="JPF36" s="357"/>
      <c r="JPG36" s="357"/>
      <c r="JPH36" s="357"/>
      <c r="JPI36" s="357"/>
      <c r="JPJ36" s="357"/>
      <c r="JPK36" s="357"/>
      <c r="JPL36" s="357"/>
      <c r="JPM36" s="357"/>
      <c r="JPN36" s="357"/>
      <c r="JPO36" s="357"/>
      <c r="JPP36" s="357"/>
      <c r="JPQ36" s="357"/>
      <c r="JPR36" s="357"/>
      <c r="JPS36" s="357"/>
      <c r="JPT36" s="357"/>
      <c r="JPU36" s="357"/>
      <c r="JPV36" s="357"/>
      <c r="JPW36" s="357"/>
      <c r="JPX36" s="357"/>
      <c r="JPY36" s="357"/>
      <c r="JPZ36" s="357"/>
      <c r="JQA36" s="357"/>
      <c r="JQB36" s="357"/>
      <c r="JQC36" s="357"/>
      <c r="JQD36" s="357"/>
      <c r="JQE36" s="357"/>
      <c r="JQF36" s="357"/>
      <c r="JQG36" s="357"/>
      <c r="JQH36" s="357"/>
      <c r="JQI36" s="357"/>
      <c r="JQJ36" s="357"/>
      <c r="JQK36" s="357"/>
      <c r="JQL36" s="357"/>
      <c r="JQM36" s="357"/>
      <c r="JQN36" s="357"/>
      <c r="JQO36" s="357"/>
      <c r="JQP36" s="357"/>
      <c r="JQQ36" s="357"/>
      <c r="JQR36" s="357"/>
      <c r="JQS36" s="357"/>
      <c r="JQT36" s="357"/>
      <c r="JQU36" s="357"/>
      <c r="JQV36" s="357"/>
      <c r="JQW36" s="357"/>
      <c r="JQX36" s="357"/>
      <c r="JQY36" s="357"/>
      <c r="JQZ36" s="357"/>
      <c r="JRA36" s="357"/>
      <c r="JRB36" s="357"/>
      <c r="JRC36" s="357"/>
      <c r="JRD36" s="357"/>
      <c r="JRE36" s="357"/>
      <c r="JRF36" s="357"/>
      <c r="JRG36" s="357"/>
      <c r="JRH36" s="357"/>
      <c r="JRI36" s="357"/>
      <c r="JRJ36" s="357"/>
      <c r="JRK36" s="357"/>
      <c r="JRL36" s="357"/>
      <c r="JRM36" s="357"/>
      <c r="JRN36" s="357"/>
      <c r="JRO36" s="357"/>
      <c r="JRP36" s="357"/>
      <c r="JRQ36" s="357"/>
      <c r="JRR36" s="357"/>
      <c r="JRS36" s="357"/>
      <c r="JRT36" s="357"/>
      <c r="JRU36" s="357"/>
      <c r="JRV36" s="357"/>
      <c r="JRW36" s="357"/>
      <c r="JRX36" s="357"/>
      <c r="JRY36" s="357"/>
      <c r="JRZ36" s="357"/>
      <c r="JSA36" s="357"/>
      <c r="JSB36" s="357"/>
      <c r="JSC36" s="357"/>
      <c r="JSD36" s="357"/>
      <c r="JSE36" s="357"/>
      <c r="JSF36" s="357"/>
      <c r="JSG36" s="357"/>
      <c r="JSH36" s="357"/>
      <c r="JSI36" s="357"/>
      <c r="JSJ36" s="357"/>
      <c r="JSK36" s="357"/>
      <c r="JSL36" s="357"/>
      <c r="JSM36" s="357"/>
      <c r="JSN36" s="357"/>
      <c r="JSO36" s="357"/>
      <c r="JSP36" s="357"/>
      <c r="JSQ36" s="357"/>
      <c r="JSR36" s="357"/>
      <c r="JSS36" s="357"/>
      <c r="JST36" s="357"/>
      <c r="JSU36" s="357"/>
      <c r="JSV36" s="357"/>
      <c r="JSW36" s="357"/>
      <c r="JSX36" s="357"/>
      <c r="JSY36" s="357"/>
      <c r="JSZ36" s="357"/>
      <c r="JTA36" s="357"/>
      <c r="JTB36" s="357"/>
      <c r="JTC36" s="357"/>
      <c r="JTD36" s="357"/>
      <c r="JTE36" s="357"/>
      <c r="JTF36" s="357"/>
      <c r="JTG36" s="357"/>
      <c r="JTH36" s="357"/>
      <c r="JTI36" s="357"/>
      <c r="JTJ36" s="357"/>
      <c r="JTK36" s="357"/>
      <c r="JTL36" s="357"/>
      <c r="JTM36" s="357"/>
      <c r="JTN36" s="357"/>
      <c r="JTO36" s="357"/>
      <c r="JTP36" s="357"/>
      <c r="JTQ36" s="357"/>
      <c r="JTR36" s="357"/>
      <c r="JTS36" s="357"/>
      <c r="JTT36" s="357"/>
      <c r="JTU36" s="357"/>
      <c r="JTV36" s="357"/>
      <c r="JTW36" s="357"/>
      <c r="JTX36" s="357"/>
      <c r="JTY36" s="357"/>
      <c r="JTZ36" s="357"/>
      <c r="JUA36" s="357"/>
      <c r="JUB36" s="357"/>
      <c r="JUC36" s="357"/>
      <c r="JUD36" s="357"/>
      <c r="JUE36" s="357"/>
      <c r="JUF36" s="357"/>
      <c r="JUG36" s="357"/>
      <c r="JUH36" s="357"/>
      <c r="JUI36" s="357"/>
      <c r="JUJ36" s="357"/>
      <c r="JUK36" s="357"/>
      <c r="JUL36" s="357"/>
      <c r="JUM36" s="357"/>
      <c r="JUN36" s="357"/>
      <c r="JUO36" s="357"/>
      <c r="JUP36" s="357"/>
      <c r="JUQ36" s="357"/>
      <c r="JUR36" s="357"/>
      <c r="JUS36" s="357"/>
      <c r="JUT36" s="357"/>
      <c r="JUU36" s="357"/>
      <c r="JUV36" s="357"/>
      <c r="JUW36" s="357"/>
      <c r="JUX36" s="357"/>
      <c r="JUY36" s="357"/>
      <c r="JUZ36" s="357"/>
      <c r="JVA36" s="357"/>
      <c r="JVB36" s="357"/>
      <c r="JVC36" s="357"/>
      <c r="JVD36" s="357"/>
      <c r="JVE36" s="357"/>
      <c r="JVF36" s="357"/>
      <c r="JVG36" s="357"/>
      <c r="JVH36" s="357"/>
      <c r="JVI36" s="357"/>
      <c r="JVJ36" s="357"/>
      <c r="JVK36" s="357"/>
      <c r="JVL36" s="357"/>
      <c r="JVM36" s="357"/>
      <c r="JVN36" s="357"/>
      <c r="JVO36" s="357"/>
      <c r="JVP36" s="357"/>
      <c r="JVQ36" s="357"/>
      <c r="JVR36" s="357"/>
      <c r="JVS36" s="357"/>
      <c r="JVT36" s="357"/>
      <c r="JVU36" s="357"/>
      <c r="JVV36" s="357"/>
      <c r="JVW36" s="357"/>
      <c r="JVX36" s="357"/>
      <c r="JVY36" s="357"/>
      <c r="JVZ36" s="357"/>
      <c r="JWA36" s="357"/>
      <c r="JWB36" s="357"/>
      <c r="JWC36" s="357"/>
      <c r="JWD36" s="357"/>
      <c r="JWE36" s="357"/>
      <c r="JWF36" s="357"/>
      <c r="JWG36" s="357"/>
      <c r="JWH36" s="357"/>
      <c r="JWI36" s="357"/>
      <c r="JWJ36" s="357"/>
      <c r="JWK36" s="357"/>
      <c r="JWL36" s="357"/>
      <c r="JWM36" s="357"/>
      <c r="JWN36" s="357"/>
      <c r="JWO36" s="357"/>
      <c r="JWP36" s="357"/>
      <c r="JWQ36" s="357"/>
      <c r="JWR36" s="357"/>
      <c r="JWS36" s="357"/>
      <c r="JWT36" s="357"/>
      <c r="JWU36" s="357"/>
      <c r="JWV36" s="357"/>
      <c r="JWW36" s="357"/>
      <c r="JWX36" s="357"/>
      <c r="JWY36" s="357"/>
      <c r="JWZ36" s="357"/>
      <c r="JXA36" s="357"/>
      <c r="JXB36" s="357"/>
      <c r="JXC36" s="357"/>
      <c r="JXD36" s="357"/>
      <c r="JXE36" s="357"/>
      <c r="JXF36" s="357"/>
      <c r="JXG36" s="357"/>
      <c r="JXH36" s="357"/>
      <c r="JXI36" s="357"/>
      <c r="JXJ36" s="357"/>
      <c r="JXK36" s="357"/>
      <c r="JXL36" s="357"/>
      <c r="JXM36" s="357"/>
      <c r="JXN36" s="357"/>
      <c r="JXO36" s="357"/>
      <c r="JXP36" s="357"/>
      <c r="JXQ36" s="357"/>
      <c r="JXR36" s="357"/>
      <c r="JXS36" s="357"/>
      <c r="JXT36" s="357"/>
      <c r="JXU36" s="357"/>
      <c r="JXV36" s="357"/>
      <c r="JXW36" s="357"/>
      <c r="JXX36" s="357"/>
      <c r="JXY36" s="357"/>
      <c r="JXZ36" s="357"/>
      <c r="JYA36" s="357"/>
      <c r="JYB36" s="357"/>
      <c r="JYC36" s="357"/>
      <c r="JYD36" s="357"/>
      <c r="JYE36" s="357"/>
      <c r="JYF36" s="357"/>
      <c r="JYG36" s="357"/>
      <c r="JYH36" s="357"/>
      <c r="JYI36" s="357"/>
      <c r="JYJ36" s="357"/>
      <c r="JYK36" s="357"/>
      <c r="JYL36" s="357"/>
      <c r="JYM36" s="357"/>
      <c r="JYN36" s="357"/>
      <c r="JYO36" s="357"/>
      <c r="JYP36" s="357"/>
      <c r="JYQ36" s="357"/>
      <c r="JYR36" s="357"/>
      <c r="JYS36" s="357"/>
      <c r="JYT36" s="357"/>
      <c r="JYU36" s="357"/>
      <c r="JYV36" s="357"/>
      <c r="JYW36" s="357"/>
      <c r="JYX36" s="357"/>
      <c r="JYY36" s="357"/>
      <c r="JYZ36" s="357"/>
      <c r="JZA36" s="357"/>
      <c r="JZB36" s="357"/>
      <c r="JZC36" s="357"/>
      <c r="JZD36" s="357"/>
      <c r="JZE36" s="357"/>
      <c r="JZF36" s="357"/>
      <c r="JZG36" s="357"/>
      <c r="JZH36" s="357"/>
      <c r="JZI36" s="357"/>
      <c r="JZJ36" s="357"/>
      <c r="JZK36" s="357"/>
      <c r="JZL36" s="357"/>
      <c r="JZM36" s="357"/>
      <c r="JZN36" s="357"/>
      <c r="JZO36" s="357"/>
      <c r="JZP36" s="357"/>
      <c r="JZQ36" s="357"/>
      <c r="JZR36" s="357"/>
      <c r="JZS36" s="357"/>
      <c r="JZT36" s="357"/>
      <c r="JZU36" s="357"/>
      <c r="JZV36" s="357"/>
      <c r="JZW36" s="357"/>
      <c r="JZX36" s="357"/>
      <c r="JZY36" s="357"/>
      <c r="JZZ36" s="357"/>
      <c r="KAA36" s="357"/>
      <c r="KAB36" s="357"/>
      <c r="KAC36" s="357"/>
      <c r="KAD36" s="357"/>
      <c r="KAE36" s="357"/>
      <c r="KAF36" s="357"/>
      <c r="KAG36" s="357"/>
      <c r="KAH36" s="357"/>
      <c r="KAI36" s="357"/>
      <c r="KAJ36" s="357"/>
      <c r="KAK36" s="357"/>
      <c r="KAL36" s="357"/>
      <c r="KAM36" s="357"/>
      <c r="KAN36" s="357"/>
      <c r="KAO36" s="357"/>
      <c r="KAP36" s="357"/>
      <c r="KAQ36" s="357"/>
      <c r="KAR36" s="357"/>
      <c r="KAS36" s="357"/>
      <c r="KAT36" s="357"/>
      <c r="KAU36" s="357"/>
      <c r="KAV36" s="357"/>
      <c r="KAW36" s="357"/>
      <c r="KAX36" s="357"/>
      <c r="KAY36" s="357"/>
      <c r="KAZ36" s="357"/>
      <c r="KBA36" s="357"/>
      <c r="KBB36" s="357"/>
      <c r="KBC36" s="357"/>
      <c r="KBD36" s="357"/>
      <c r="KBE36" s="357"/>
      <c r="KBF36" s="357"/>
      <c r="KBG36" s="357"/>
      <c r="KBH36" s="357"/>
      <c r="KBI36" s="357"/>
      <c r="KBJ36" s="357"/>
      <c r="KBK36" s="357"/>
      <c r="KBL36" s="357"/>
      <c r="KBM36" s="357"/>
      <c r="KBN36" s="357"/>
      <c r="KBO36" s="357"/>
      <c r="KBP36" s="357"/>
      <c r="KBQ36" s="357"/>
      <c r="KBR36" s="357"/>
      <c r="KBS36" s="357"/>
      <c r="KBT36" s="357"/>
      <c r="KBU36" s="357"/>
      <c r="KBV36" s="357"/>
      <c r="KBW36" s="357"/>
      <c r="KBX36" s="357"/>
      <c r="KBY36" s="357"/>
      <c r="KBZ36" s="357"/>
      <c r="KCA36" s="357"/>
      <c r="KCB36" s="357"/>
      <c r="KCC36" s="357"/>
      <c r="KCD36" s="357"/>
      <c r="KCE36" s="357"/>
      <c r="KCF36" s="357"/>
      <c r="KCG36" s="357"/>
      <c r="KCH36" s="357"/>
      <c r="KCI36" s="357"/>
      <c r="KCJ36" s="357"/>
      <c r="KCK36" s="357"/>
      <c r="KCL36" s="357"/>
      <c r="KCM36" s="357"/>
      <c r="KCN36" s="357"/>
      <c r="KCO36" s="357"/>
      <c r="KCP36" s="357"/>
      <c r="KCQ36" s="357"/>
      <c r="KCR36" s="357"/>
      <c r="KCS36" s="357"/>
      <c r="KCT36" s="357"/>
      <c r="KCU36" s="357"/>
      <c r="KCV36" s="357"/>
      <c r="KCW36" s="357"/>
      <c r="KCX36" s="357"/>
      <c r="KCY36" s="357"/>
      <c r="KCZ36" s="357"/>
      <c r="KDA36" s="357"/>
      <c r="KDB36" s="357"/>
      <c r="KDC36" s="357"/>
      <c r="KDD36" s="357"/>
      <c r="KDE36" s="357"/>
      <c r="KDF36" s="357"/>
      <c r="KDG36" s="357"/>
      <c r="KDH36" s="357"/>
      <c r="KDI36" s="357"/>
      <c r="KDJ36" s="357"/>
      <c r="KDK36" s="357"/>
      <c r="KDL36" s="357"/>
      <c r="KDM36" s="357"/>
      <c r="KDN36" s="357"/>
      <c r="KDO36" s="357"/>
      <c r="KDP36" s="357"/>
      <c r="KDQ36" s="357"/>
      <c r="KDR36" s="357"/>
      <c r="KDS36" s="357"/>
      <c r="KDT36" s="357"/>
      <c r="KDU36" s="357"/>
      <c r="KDV36" s="357"/>
      <c r="KDW36" s="357"/>
      <c r="KDX36" s="357"/>
      <c r="KDY36" s="357"/>
      <c r="KDZ36" s="357"/>
      <c r="KEA36" s="357"/>
      <c r="KEB36" s="357"/>
      <c r="KEC36" s="357"/>
      <c r="KED36" s="357"/>
      <c r="KEE36" s="357"/>
      <c r="KEF36" s="357"/>
      <c r="KEG36" s="357"/>
      <c r="KEH36" s="357"/>
      <c r="KEI36" s="357"/>
      <c r="KEJ36" s="357"/>
      <c r="KEK36" s="357"/>
      <c r="KEL36" s="357"/>
      <c r="KEM36" s="357"/>
      <c r="KEN36" s="357"/>
      <c r="KEO36" s="357"/>
      <c r="KEP36" s="357"/>
      <c r="KEQ36" s="357"/>
      <c r="KER36" s="357"/>
      <c r="KES36" s="357"/>
      <c r="KET36" s="357"/>
      <c r="KEU36" s="357"/>
      <c r="KEV36" s="357"/>
      <c r="KEW36" s="357"/>
      <c r="KEX36" s="357"/>
      <c r="KEY36" s="357"/>
      <c r="KEZ36" s="357"/>
      <c r="KFA36" s="357"/>
      <c r="KFB36" s="357"/>
      <c r="KFC36" s="357"/>
      <c r="KFD36" s="357"/>
      <c r="KFE36" s="357"/>
      <c r="KFF36" s="357"/>
      <c r="KFG36" s="357"/>
      <c r="KFH36" s="357"/>
      <c r="KFI36" s="357"/>
      <c r="KFJ36" s="357"/>
      <c r="KFK36" s="357"/>
      <c r="KFL36" s="357"/>
      <c r="KFM36" s="357"/>
      <c r="KFN36" s="357"/>
      <c r="KFO36" s="357"/>
      <c r="KFP36" s="357"/>
      <c r="KFQ36" s="357"/>
      <c r="KFR36" s="357"/>
      <c r="KFS36" s="357"/>
      <c r="KFT36" s="357"/>
      <c r="KFU36" s="357"/>
      <c r="KFV36" s="357"/>
      <c r="KFW36" s="357"/>
      <c r="KFX36" s="357"/>
      <c r="KFY36" s="357"/>
      <c r="KFZ36" s="357"/>
      <c r="KGA36" s="357"/>
      <c r="KGB36" s="357"/>
      <c r="KGC36" s="357"/>
      <c r="KGD36" s="357"/>
      <c r="KGE36" s="357"/>
      <c r="KGF36" s="357"/>
      <c r="KGG36" s="357"/>
      <c r="KGH36" s="357"/>
      <c r="KGI36" s="357"/>
      <c r="KGJ36" s="357"/>
      <c r="KGK36" s="357"/>
      <c r="KGL36" s="357"/>
      <c r="KGM36" s="357"/>
      <c r="KGN36" s="357"/>
      <c r="KGO36" s="357"/>
      <c r="KGP36" s="357"/>
      <c r="KGQ36" s="357"/>
      <c r="KGR36" s="357"/>
      <c r="KGS36" s="357"/>
      <c r="KGT36" s="357"/>
      <c r="KGU36" s="357"/>
      <c r="KGV36" s="357"/>
      <c r="KGW36" s="357"/>
      <c r="KGX36" s="357"/>
      <c r="KGY36" s="357"/>
      <c r="KGZ36" s="357"/>
      <c r="KHA36" s="357"/>
      <c r="KHB36" s="357"/>
      <c r="KHC36" s="357"/>
      <c r="KHD36" s="357"/>
      <c r="KHE36" s="357"/>
      <c r="KHF36" s="357"/>
      <c r="KHG36" s="357"/>
      <c r="KHH36" s="357"/>
      <c r="KHI36" s="357"/>
      <c r="KHJ36" s="357"/>
      <c r="KHK36" s="357"/>
      <c r="KHL36" s="357"/>
      <c r="KHM36" s="357"/>
      <c r="KHN36" s="357"/>
      <c r="KHO36" s="357"/>
      <c r="KHP36" s="357"/>
      <c r="KHQ36" s="357"/>
      <c r="KHR36" s="357"/>
      <c r="KHS36" s="357"/>
      <c r="KHT36" s="357"/>
      <c r="KHU36" s="357"/>
      <c r="KHV36" s="357"/>
      <c r="KHW36" s="357"/>
      <c r="KHX36" s="357"/>
      <c r="KHY36" s="357"/>
      <c r="KHZ36" s="357"/>
      <c r="KIA36" s="357"/>
      <c r="KIB36" s="357"/>
      <c r="KIC36" s="357"/>
      <c r="KID36" s="357"/>
      <c r="KIE36" s="357"/>
      <c r="KIF36" s="357"/>
      <c r="KIG36" s="357"/>
      <c r="KIH36" s="357"/>
      <c r="KII36" s="357"/>
      <c r="KIJ36" s="357"/>
      <c r="KIK36" s="357"/>
      <c r="KIL36" s="357"/>
      <c r="KIM36" s="357"/>
      <c r="KIN36" s="357"/>
      <c r="KIO36" s="357"/>
      <c r="KIP36" s="357"/>
      <c r="KIQ36" s="357"/>
      <c r="KIR36" s="357"/>
      <c r="KIS36" s="357"/>
      <c r="KIT36" s="357"/>
      <c r="KIU36" s="357"/>
      <c r="KIV36" s="357"/>
      <c r="KIW36" s="357"/>
      <c r="KIX36" s="357"/>
      <c r="KIY36" s="357"/>
      <c r="KIZ36" s="357"/>
      <c r="KJA36" s="357"/>
      <c r="KJB36" s="357"/>
      <c r="KJC36" s="357"/>
      <c r="KJD36" s="357"/>
      <c r="KJE36" s="357"/>
      <c r="KJF36" s="357"/>
      <c r="KJG36" s="357"/>
      <c r="KJH36" s="357"/>
      <c r="KJI36" s="357"/>
      <c r="KJJ36" s="357"/>
      <c r="KJK36" s="357"/>
      <c r="KJL36" s="357"/>
      <c r="KJM36" s="357"/>
      <c r="KJN36" s="357"/>
      <c r="KJO36" s="357"/>
      <c r="KJP36" s="357"/>
      <c r="KJQ36" s="357"/>
      <c r="KJR36" s="357"/>
      <c r="KJS36" s="357"/>
      <c r="KJT36" s="357"/>
      <c r="KJU36" s="357"/>
      <c r="KJV36" s="357"/>
      <c r="KJW36" s="357"/>
      <c r="KJX36" s="357"/>
      <c r="KJY36" s="357"/>
      <c r="KJZ36" s="357"/>
      <c r="KKA36" s="357"/>
      <c r="KKB36" s="357"/>
      <c r="KKC36" s="357"/>
      <c r="KKD36" s="357"/>
      <c r="KKE36" s="357"/>
      <c r="KKF36" s="357"/>
      <c r="KKG36" s="357"/>
      <c r="KKH36" s="357"/>
      <c r="KKI36" s="357"/>
      <c r="KKJ36" s="357"/>
      <c r="KKK36" s="357"/>
      <c r="KKL36" s="357"/>
      <c r="KKM36" s="357"/>
      <c r="KKN36" s="357"/>
      <c r="KKO36" s="357"/>
      <c r="KKP36" s="357"/>
      <c r="KKQ36" s="357"/>
      <c r="KKR36" s="357"/>
      <c r="KKS36" s="357"/>
      <c r="KKT36" s="357"/>
      <c r="KKU36" s="357"/>
      <c r="KKV36" s="357"/>
      <c r="KKW36" s="357"/>
      <c r="KKX36" s="357"/>
      <c r="KKY36" s="357"/>
      <c r="KKZ36" s="357"/>
      <c r="KLA36" s="357"/>
      <c r="KLB36" s="357"/>
      <c r="KLC36" s="357"/>
      <c r="KLD36" s="357"/>
      <c r="KLE36" s="357"/>
      <c r="KLF36" s="357"/>
      <c r="KLG36" s="357"/>
      <c r="KLH36" s="357"/>
      <c r="KLI36" s="357"/>
      <c r="KLJ36" s="357"/>
      <c r="KLK36" s="357"/>
      <c r="KLL36" s="357"/>
      <c r="KLM36" s="357"/>
      <c r="KLN36" s="357"/>
      <c r="KLO36" s="357"/>
      <c r="KLP36" s="357"/>
      <c r="KLQ36" s="357"/>
      <c r="KLR36" s="357"/>
      <c r="KLS36" s="357"/>
      <c r="KLT36" s="357"/>
      <c r="KLU36" s="357"/>
      <c r="KLV36" s="357"/>
      <c r="KLW36" s="357"/>
      <c r="KLX36" s="357"/>
      <c r="KLY36" s="357"/>
      <c r="KLZ36" s="357"/>
      <c r="KMA36" s="357"/>
      <c r="KMB36" s="357"/>
      <c r="KMC36" s="357"/>
      <c r="KMD36" s="357"/>
      <c r="KME36" s="357"/>
      <c r="KMF36" s="357"/>
      <c r="KMG36" s="357"/>
      <c r="KMH36" s="357"/>
      <c r="KMI36" s="357"/>
      <c r="KMJ36" s="357"/>
      <c r="KMK36" s="357"/>
      <c r="KML36" s="357"/>
      <c r="KMM36" s="357"/>
      <c r="KMN36" s="357"/>
      <c r="KMO36" s="357"/>
      <c r="KMP36" s="357"/>
      <c r="KMQ36" s="357"/>
      <c r="KMR36" s="357"/>
      <c r="KMS36" s="357"/>
      <c r="KMT36" s="357"/>
      <c r="KMU36" s="357"/>
      <c r="KMV36" s="357"/>
      <c r="KMW36" s="357"/>
      <c r="KMX36" s="357"/>
      <c r="KMY36" s="357"/>
      <c r="KMZ36" s="357"/>
      <c r="KNA36" s="357"/>
      <c r="KNB36" s="357"/>
      <c r="KNC36" s="357"/>
      <c r="KND36" s="357"/>
      <c r="KNE36" s="357"/>
      <c r="KNF36" s="357"/>
      <c r="KNG36" s="357"/>
      <c r="KNH36" s="357"/>
      <c r="KNI36" s="357"/>
      <c r="KNJ36" s="357"/>
      <c r="KNK36" s="357"/>
      <c r="KNL36" s="357"/>
      <c r="KNM36" s="357"/>
      <c r="KNN36" s="357"/>
      <c r="KNO36" s="357"/>
      <c r="KNP36" s="357"/>
      <c r="KNQ36" s="357"/>
      <c r="KNR36" s="357"/>
      <c r="KNS36" s="357"/>
      <c r="KNT36" s="357"/>
      <c r="KNU36" s="357"/>
      <c r="KNV36" s="357"/>
      <c r="KNW36" s="357"/>
      <c r="KNX36" s="357"/>
      <c r="KNY36" s="357"/>
      <c r="KNZ36" s="357"/>
      <c r="KOA36" s="357"/>
      <c r="KOB36" s="357"/>
      <c r="KOC36" s="357"/>
      <c r="KOD36" s="357"/>
      <c r="KOE36" s="357"/>
      <c r="KOF36" s="357"/>
      <c r="KOG36" s="357"/>
      <c r="KOH36" s="357"/>
      <c r="KOI36" s="357"/>
      <c r="KOJ36" s="357"/>
      <c r="KOK36" s="357"/>
      <c r="KOL36" s="357"/>
      <c r="KOM36" s="357"/>
      <c r="KON36" s="357"/>
      <c r="KOO36" s="357"/>
      <c r="KOP36" s="357"/>
      <c r="KOQ36" s="357"/>
      <c r="KOR36" s="357"/>
      <c r="KOS36" s="357"/>
      <c r="KOT36" s="357"/>
      <c r="KOU36" s="357"/>
      <c r="KOV36" s="357"/>
      <c r="KOW36" s="357"/>
      <c r="KOX36" s="357"/>
      <c r="KOY36" s="357"/>
      <c r="KOZ36" s="357"/>
      <c r="KPA36" s="357"/>
      <c r="KPB36" s="357"/>
      <c r="KPC36" s="357"/>
      <c r="KPD36" s="357"/>
      <c r="KPE36" s="357"/>
      <c r="KPF36" s="357"/>
      <c r="KPG36" s="357"/>
      <c r="KPH36" s="357"/>
      <c r="KPI36" s="357"/>
      <c r="KPJ36" s="357"/>
      <c r="KPK36" s="357"/>
      <c r="KPL36" s="357"/>
      <c r="KPM36" s="357"/>
      <c r="KPN36" s="357"/>
      <c r="KPO36" s="357"/>
      <c r="KPP36" s="357"/>
      <c r="KPQ36" s="357"/>
      <c r="KPR36" s="357"/>
      <c r="KPS36" s="357"/>
      <c r="KPT36" s="357"/>
      <c r="KPU36" s="357"/>
      <c r="KPV36" s="357"/>
      <c r="KPW36" s="357"/>
      <c r="KPX36" s="357"/>
      <c r="KPY36" s="357"/>
      <c r="KPZ36" s="357"/>
      <c r="KQA36" s="357"/>
      <c r="KQB36" s="357"/>
      <c r="KQC36" s="357"/>
      <c r="KQD36" s="357"/>
      <c r="KQE36" s="357"/>
      <c r="KQF36" s="357"/>
      <c r="KQG36" s="357"/>
      <c r="KQH36" s="357"/>
      <c r="KQI36" s="357"/>
      <c r="KQJ36" s="357"/>
      <c r="KQK36" s="357"/>
      <c r="KQL36" s="357"/>
      <c r="KQM36" s="357"/>
      <c r="KQN36" s="357"/>
      <c r="KQO36" s="357"/>
      <c r="KQP36" s="357"/>
      <c r="KQQ36" s="357"/>
      <c r="KQR36" s="357"/>
      <c r="KQS36" s="357"/>
      <c r="KQT36" s="357"/>
      <c r="KQU36" s="357"/>
      <c r="KQV36" s="357"/>
      <c r="KQW36" s="357"/>
      <c r="KQX36" s="357"/>
      <c r="KQY36" s="357"/>
      <c r="KQZ36" s="357"/>
      <c r="KRA36" s="357"/>
      <c r="KRB36" s="357"/>
      <c r="KRC36" s="357"/>
      <c r="KRD36" s="357"/>
      <c r="KRE36" s="357"/>
      <c r="KRF36" s="357"/>
      <c r="KRG36" s="357"/>
      <c r="KRH36" s="357"/>
      <c r="KRI36" s="357"/>
      <c r="KRJ36" s="357"/>
      <c r="KRK36" s="357"/>
      <c r="KRL36" s="357"/>
      <c r="KRM36" s="357"/>
      <c r="KRN36" s="357"/>
      <c r="KRO36" s="357"/>
      <c r="KRP36" s="357"/>
      <c r="KRQ36" s="357"/>
      <c r="KRR36" s="357"/>
      <c r="KRS36" s="357"/>
      <c r="KRT36" s="357"/>
      <c r="KRU36" s="357"/>
      <c r="KRV36" s="357"/>
      <c r="KRW36" s="357"/>
      <c r="KRX36" s="357"/>
      <c r="KRY36" s="357"/>
      <c r="KRZ36" s="357"/>
      <c r="KSA36" s="357"/>
      <c r="KSB36" s="357"/>
      <c r="KSC36" s="357"/>
      <c r="KSD36" s="357"/>
      <c r="KSE36" s="357"/>
      <c r="KSF36" s="357"/>
      <c r="KSG36" s="357"/>
      <c r="KSH36" s="357"/>
      <c r="KSI36" s="357"/>
      <c r="KSJ36" s="357"/>
      <c r="KSK36" s="357"/>
      <c r="KSL36" s="357"/>
      <c r="KSM36" s="357"/>
      <c r="KSN36" s="357"/>
      <c r="KSO36" s="357"/>
      <c r="KSP36" s="357"/>
      <c r="KSQ36" s="357"/>
      <c r="KSR36" s="357"/>
      <c r="KSS36" s="357"/>
      <c r="KST36" s="357"/>
      <c r="KSU36" s="357"/>
      <c r="KSV36" s="357"/>
      <c r="KSW36" s="357"/>
      <c r="KSX36" s="357"/>
      <c r="KSY36" s="357"/>
      <c r="KSZ36" s="357"/>
      <c r="KTA36" s="357"/>
      <c r="KTB36" s="357"/>
      <c r="KTC36" s="357"/>
      <c r="KTD36" s="357"/>
      <c r="KTE36" s="357"/>
      <c r="KTF36" s="357"/>
      <c r="KTG36" s="357"/>
      <c r="KTH36" s="357"/>
      <c r="KTI36" s="357"/>
      <c r="KTJ36" s="357"/>
      <c r="KTK36" s="357"/>
      <c r="KTL36" s="357"/>
      <c r="KTM36" s="357"/>
      <c r="KTN36" s="357"/>
      <c r="KTO36" s="357"/>
      <c r="KTP36" s="357"/>
      <c r="KTQ36" s="357"/>
      <c r="KTR36" s="357"/>
      <c r="KTS36" s="357"/>
      <c r="KTT36" s="357"/>
      <c r="KTU36" s="357"/>
      <c r="KTV36" s="357"/>
      <c r="KTW36" s="357"/>
      <c r="KTX36" s="357"/>
      <c r="KTY36" s="357"/>
      <c r="KTZ36" s="357"/>
      <c r="KUA36" s="357"/>
      <c r="KUB36" s="357"/>
      <c r="KUC36" s="357"/>
      <c r="KUD36" s="357"/>
      <c r="KUE36" s="357"/>
      <c r="KUF36" s="357"/>
      <c r="KUG36" s="357"/>
      <c r="KUH36" s="357"/>
      <c r="KUI36" s="357"/>
      <c r="KUJ36" s="357"/>
      <c r="KUK36" s="357"/>
      <c r="KUL36" s="357"/>
      <c r="KUM36" s="357"/>
      <c r="KUN36" s="357"/>
      <c r="KUO36" s="357"/>
      <c r="KUP36" s="357"/>
      <c r="KUQ36" s="357"/>
      <c r="KUR36" s="357"/>
      <c r="KUS36" s="357"/>
      <c r="KUT36" s="357"/>
      <c r="KUU36" s="357"/>
      <c r="KUV36" s="357"/>
      <c r="KUW36" s="357"/>
      <c r="KUX36" s="357"/>
      <c r="KUY36" s="357"/>
      <c r="KUZ36" s="357"/>
      <c r="KVA36" s="357"/>
      <c r="KVB36" s="357"/>
      <c r="KVC36" s="357"/>
      <c r="KVD36" s="357"/>
      <c r="KVE36" s="357"/>
      <c r="KVF36" s="357"/>
      <c r="KVG36" s="357"/>
      <c r="KVH36" s="357"/>
      <c r="KVI36" s="357"/>
      <c r="KVJ36" s="357"/>
      <c r="KVK36" s="357"/>
      <c r="KVL36" s="357"/>
      <c r="KVM36" s="357"/>
      <c r="KVN36" s="357"/>
      <c r="KVO36" s="357"/>
      <c r="KVP36" s="357"/>
      <c r="KVQ36" s="357"/>
      <c r="KVR36" s="357"/>
      <c r="KVS36" s="357"/>
      <c r="KVT36" s="357"/>
      <c r="KVU36" s="357"/>
      <c r="KVV36" s="357"/>
      <c r="KVW36" s="357"/>
      <c r="KVX36" s="357"/>
      <c r="KVY36" s="357"/>
      <c r="KVZ36" s="357"/>
      <c r="KWA36" s="357"/>
      <c r="KWB36" s="357"/>
      <c r="KWC36" s="357"/>
      <c r="KWD36" s="357"/>
      <c r="KWE36" s="357"/>
      <c r="KWF36" s="357"/>
      <c r="KWG36" s="357"/>
      <c r="KWH36" s="357"/>
      <c r="KWI36" s="357"/>
      <c r="KWJ36" s="357"/>
      <c r="KWK36" s="357"/>
      <c r="KWL36" s="357"/>
      <c r="KWM36" s="357"/>
      <c r="KWN36" s="357"/>
      <c r="KWO36" s="357"/>
      <c r="KWP36" s="357"/>
      <c r="KWQ36" s="357"/>
      <c r="KWR36" s="357"/>
      <c r="KWS36" s="357"/>
      <c r="KWT36" s="357"/>
      <c r="KWU36" s="357"/>
      <c r="KWV36" s="357"/>
      <c r="KWW36" s="357"/>
      <c r="KWX36" s="357"/>
      <c r="KWY36" s="357"/>
      <c r="KWZ36" s="357"/>
      <c r="KXA36" s="357"/>
      <c r="KXB36" s="357"/>
      <c r="KXC36" s="357"/>
      <c r="KXD36" s="357"/>
      <c r="KXE36" s="357"/>
      <c r="KXF36" s="357"/>
      <c r="KXG36" s="357"/>
      <c r="KXH36" s="357"/>
      <c r="KXI36" s="357"/>
      <c r="KXJ36" s="357"/>
      <c r="KXK36" s="357"/>
      <c r="KXL36" s="357"/>
      <c r="KXM36" s="357"/>
      <c r="KXN36" s="357"/>
      <c r="KXO36" s="357"/>
      <c r="KXP36" s="357"/>
      <c r="KXQ36" s="357"/>
      <c r="KXR36" s="357"/>
      <c r="KXS36" s="357"/>
      <c r="KXT36" s="357"/>
      <c r="KXU36" s="357"/>
      <c r="KXV36" s="357"/>
      <c r="KXW36" s="357"/>
      <c r="KXX36" s="357"/>
      <c r="KXY36" s="357"/>
      <c r="KXZ36" s="357"/>
      <c r="KYA36" s="357"/>
      <c r="KYB36" s="357"/>
      <c r="KYC36" s="357"/>
      <c r="KYD36" s="357"/>
      <c r="KYE36" s="357"/>
      <c r="KYF36" s="357"/>
      <c r="KYG36" s="357"/>
      <c r="KYH36" s="357"/>
      <c r="KYI36" s="357"/>
      <c r="KYJ36" s="357"/>
      <c r="KYK36" s="357"/>
      <c r="KYL36" s="357"/>
      <c r="KYM36" s="357"/>
      <c r="KYN36" s="357"/>
      <c r="KYO36" s="357"/>
      <c r="KYP36" s="357"/>
      <c r="KYQ36" s="357"/>
      <c r="KYR36" s="357"/>
      <c r="KYS36" s="357"/>
      <c r="KYT36" s="357"/>
      <c r="KYU36" s="357"/>
      <c r="KYV36" s="357"/>
      <c r="KYW36" s="357"/>
      <c r="KYX36" s="357"/>
      <c r="KYY36" s="357"/>
      <c r="KYZ36" s="357"/>
      <c r="KZA36" s="357"/>
      <c r="KZB36" s="357"/>
      <c r="KZC36" s="357"/>
      <c r="KZD36" s="357"/>
      <c r="KZE36" s="357"/>
      <c r="KZF36" s="357"/>
      <c r="KZG36" s="357"/>
      <c r="KZH36" s="357"/>
      <c r="KZI36" s="357"/>
      <c r="KZJ36" s="357"/>
      <c r="KZK36" s="357"/>
      <c r="KZL36" s="357"/>
      <c r="KZM36" s="357"/>
      <c r="KZN36" s="357"/>
      <c r="KZO36" s="357"/>
      <c r="KZP36" s="357"/>
      <c r="KZQ36" s="357"/>
      <c r="KZR36" s="357"/>
      <c r="KZS36" s="357"/>
      <c r="KZT36" s="357"/>
      <c r="KZU36" s="357"/>
      <c r="KZV36" s="357"/>
      <c r="KZW36" s="357"/>
      <c r="KZX36" s="357"/>
      <c r="KZY36" s="357"/>
      <c r="KZZ36" s="357"/>
      <c r="LAA36" s="357"/>
      <c r="LAB36" s="357"/>
      <c r="LAC36" s="357"/>
      <c r="LAD36" s="357"/>
      <c r="LAE36" s="357"/>
      <c r="LAF36" s="357"/>
      <c r="LAG36" s="357"/>
      <c r="LAH36" s="357"/>
      <c r="LAI36" s="357"/>
      <c r="LAJ36" s="357"/>
      <c r="LAK36" s="357"/>
      <c r="LAL36" s="357"/>
      <c r="LAM36" s="357"/>
      <c r="LAN36" s="357"/>
      <c r="LAO36" s="357"/>
      <c r="LAP36" s="357"/>
      <c r="LAQ36" s="357"/>
      <c r="LAR36" s="357"/>
      <c r="LAS36" s="357"/>
      <c r="LAT36" s="357"/>
      <c r="LAU36" s="357"/>
      <c r="LAV36" s="357"/>
      <c r="LAW36" s="357"/>
      <c r="LAX36" s="357"/>
      <c r="LAY36" s="357"/>
      <c r="LAZ36" s="357"/>
      <c r="LBA36" s="357"/>
      <c r="LBB36" s="357"/>
      <c r="LBC36" s="357"/>
      <c r="LBD36" s="357"/>
      <c r="LBE36" s="357"/>
      <c r="LBF36" s="357"/>
      <c r="LBG36" s="357"/>
      <c r="LBH36" s="357"/>
      <c r="LBI36" s="357"/>
      <c r="LBJ36" s="357"/>
      <c r="LBK36" s="357"/>
      <c r="LBL36" s="357"/>
      <c r="LBM36" s="357"/>
      <c r="LBN36" s="357"/>
      <c r="LBO36" s="357"/>
      <c r="LBP36" s="357"/>
      <c r="LBQ36" s="357"/>
      <c r="LBR36" s="357"/>
      <c r="LBS36" s="357"/>
      <c r="LBT36" s="357"/>
      <c r="LBU36" s="357"/>
      <c r="LBV36" s="357"/>
      <c r="LBW36" s="357"/>
      <c r="LBX36" s="357"/>
      <c r="LBY36" s="357"/>
      <c r="LBZ36" s="357"/>
      <c r="LCA36" s="357"/>
      <c r="LCB36" s="357"/>
      <c r="LCC36" s="357"/>
      <c r="LCD36" s="357"/>
      <c r="LCE36" s="357"/>
      <c r="LCF36" s="357"/>
      <c r="LCG36" s="357"/>
      <c r="LCH36" s="357"/>
      <c r="LCI36" s="357"/>
      <c r="LCJ36" s="357"/>
      <c r="LCK36" s="357"/>
      <c r="LCL36" s="357"/>
      <c r="LCM36" s="357"/>
      <c r="LCN36" s="357"/>
      <c r="LCO36" s="357"/>
      <c r="LCP36" s="357"/>
      <c r="LCQ36" s="357"/>
      <c r="LCR36" s="357"/>
      <c r="LCS36" s="357"/>
      <c r="LCT36" s="357"/>
      <c r="LCU36" s="357"/>
      <c r="LCV36" s="357"/>
      <c r="LCW36" s="357"/>
      <c r="LCX36" s="357"/>
      <c r="LCY36" s="357"/>
      <c r="LCZ36" s="357"/>
      <c r="LDA36" s="357"/>
      <c r="LDB36" s="357"/>
      <c r="LDC36" s="357"/>
      <c r="LDD36" s="357"/>
      <c r="LDE36" s="357"/>
      <c r="LDF36" s="357"/>
      <c r="LDG36" s="357"/>
      <c r="LDH36" s="357"/>
      <c r="LDI36" s="357"/>
      <c r="LDJ36" s="357"/>
      <c r="LDK36" s="357"/>
      <c r="LDL36" s="357"/>
      <c r="LDM36" s="357"/>
      <c r="LDN36" s="357"/>
      <c r="LDO36" s="357"/>
      <c r="LDP36" s="357"/>
      <c r="LDQ36" s="357"/>
      <c r="LDR36" s="357"/>
      <c r="LDS36" s="357"/>
      <c r="LDT36" s="357"/>
      <c r="LDU36" s="357"/>
      <c r="LDV36" s="357"/>
      <c r="LDW36" s="357"/>
      <c r="LDX36" s="357"/>
      <c r="LDY36" s="357"/>
      <c r="LDZ36" s="357"/>
      <c r="LEA36" s="357"/>
      <c r="LEB36" s="357"/>
      <c r="LEC36" s="357"/>
      <c r="LED36" s="357"/>
      <c r="LEE36" s="357"/>
      <c r="LEF36" s="357"/>
      <c r="LEG36" s="357"/>
      <c r="LEH36" s="357"/>
      <c r="LEI36" s="357"/>
      <c r="LEJ36" s="357"/>
      <c r="LEK36" s="357"/>
      <c r="LEL36" s="357"/>
      <c r="LEM36" s="357"/>
      <c r="LEN36" s="357"/>
      <c r="LEO36" s="357"/>
      <c r="LEP36" s="357"/>
      <c r="LEQ36" s="357"/>
      <c r="LER36" s="357"/>
      <c r="LES36" s="357"/>
      <c r="LET36" s="357"/>
      <c r="LEU36" s="357"/>
      <c r="LEV36" s="357"/>
      <c r="LEW36" s="357"/>
      <c r="LEX36" s="357"/>
      <c r="LEY36" s="357"/>
      <c r="LEZ36" s="357"/>
      <c r="LFA36" s="357"/>
      <c r="LFB36" s="357"/>
      <c r="LFC36" s="357"/>
      <c r="LFD36" s="357"/>
      <c r="LFE36" s="357"/>
      <c r="LFF36" s="357"/>
      <c r="LFG36" s="357"/>
      <c r="LFH36" s="357"/>
      <c r="LFI36" s="357"/>
      <c r="LFJ36" s="357"/>
      <c r="LFK36" s="357"/>
      <c r="LFL36" s="357"/>
      <c r="LFM36" s="357"/>
      <c r="LFN36" s="357"/>
      <c r="LFO36" s="357"/>
      <c r="LFP36" s="357"/>
      <c r="LFQ36" s="357"/>
      <c r="LFR36" s="357"/>
      <c r="LFS36" s="357"/>
      <c r="LFT36" s="357"/>
      <c r="LFU36" s="357"/>
      <c r="LFV36" s="357"/>
      <c r="LFW36" s="357"/>
      <c r="LFX36" s="357"/>
      <c r="LFY36" s="357"/>
      <c r="LFZ36" s="357"/>
      <c r="LGA36" s="357"/>
      <c r="LGB36" s="357"/>
      <c r="LGC36" s="357"/>
      <c r="LGD36" s="357"/>
      <c r="LGE36" s="357"/>
      <c r="LGF36" s="357"/>
      <c r="LGG36" s="357"/>
      <c r="LGH36" s="357"/>
      <c r="LGI36" s="357"/>
      <c r="LGJ36" s="357"/>
      <c r="LGK36" s="357"/>
      <c r="LGL36" s="357"/>
      <c r="LGM36" s="357"/>
      <c r="LGN36" s="357"/>
      <c r="LGO36" s="357"/>
      <c r="LGP36" s="357"/>
      <c r="LGQ36" s="357"/>
      <c r="LGR36" s="357"/>
      <c r="LGS36" s="357"/>
      <c r="LGT36" s="357"/>
      <c r="LGU36" s="357"/>
      <c r="LGV36" s="357"/>
      <c r="LGW36" s="357"/>
      <c r="LGX36" s="357"/>
      <c r="LGY36" s="357"/>
      <c r="LGZ36" s="357"/>
      <c r="LHA36" s="357"/>
      <c r="LHB36" s="357"/>
      <c r="LHC36" s="357"/>
      <c r="LHD36" s="357"/>
      <c r="LHE36" s="357"/>
      <c r="LHF36" s="357"/>
      <c r="LHG36" s="357"/>
      <c r="LHH36" s="357"/>
      <c r="LHI36" s="357"/>
      <c r="LHJ36" s="357"/>
      <c r="LHK36" s="357"/>
      <c r="LHL36" s="357"/>
      <c r="LHM36" s="357"/>
      <c r="LHN36" s="357"/>
      <c r="LHO36" s="357"/>
      <c r="LHP36" s="357"/>
      <c r="LHQ36" s="357"/>
      <c r="LHR36" s="357"/>
      <c r="LHS36" s="357"/>
      <c r="LHT36" s="357"/>
      <c r="LHU36" s="357"/>
      <c r="LHV36" s="357"/>
      <c r="LHW36" s="357"/>
      <c r="LHX36" s="357"/>
      <c r="LHY36" s="357"/>
      <c r="LHZ36" s="357"/>
      <c r="LIA36" s="357"/>
      <c r="LIB36" s="357"/>
      <c r="LIC36" s="357"/>
      <c r="LID36" s="357"/>
      <c r="LIE36" s="357"/>
      <c r="LIF36" s="357"/>
      <c r="LIG36" s="357"/>
      <c r="LIH36" s="357"/>
      <c r="LII36" s="357"/>
      <c r="LIJ36" s="357"/>
      <c r="LIK36" s="357"/>
      <c r="LIL36" s="357"/>
      <c r="LIM36" s="357"/>
      <c r="LIN36" s="357"/>
      <c r="LIO36" s="357"/>
      <c r="LIP36" s="357"/>
      <c r="LIQ36" s="357"/>
      <c r="LIR36" s="357"/>
      <c r="LIS36" s="357"/>
      <c r="LIT36" s="357"/>
      <c r="LIU36" s="357"/>
      <c r="LIV36" s="357"/>
      <c r="LIW36" s="357"/>
      <c r="LIX36" s="357"/>
      <c r="LIY36" s="357"/>
      <c r="LIZ36" s="357"/>
      <c r="LJA36" s="357"/>
      <c r="LJB36" s="357"/>
      <c r="LJC36" s="357"/>
      <c r="LJD36" s="357"/>
      <c r="LJE36" s="357"/>
      <c r="LJF36" s="357"/>
      <c r="LJG36" s="357"/>
      <c r="LJH36" s="357"/>
      <c r="LJI36" s="357"/>
      <c r="LJJ36" s="357"/>
      <c r="LJK36" s="357"/>
      <c r="LJL36" s="357"/>
      <c r="LJM36" s="357"/>
      <c r="LJN36" s="357"/>
      <c r="LJO36" s="357"/>
      <c r="LJP36" s="357"/>
      <c r="LJQ36" s="357"/>
      <c r="LJR36" s="357"/>
      <c r="LJS36" s="357"/>
      <c r="LJT36" s="357"/>
      <c r="LJU36" s="357"/>
      <c r="LJV36" s="357"/>
      <c r="LJW36" s="357"/>
      <c r="LJX36" s="357"/>
      <c r="LJY36" s="357"/>
      <c r="LJZ36" s="357"/>
      <c r="LKA36" s="357"/>
      <c r="LKB36" s="357"/>
      <c r="LKC36" s="357"/>
      <c r="LKD36" s="357"/>
      <c r="LKE36" s="357"/>
      <c r="LKF36" s="357"/>
      <c r="LKG36" s="357"/>
      <c r="LKH36" s="357"/>
      <c r="LKI36" s="357"/>
      <c r="LKJ36" s="357"/>
      <c r="LKK36" s="357"/>
      <c r="LKL36" s="357"/>
      <c r="LKM36" s="357"/>
      <c r="LKN36" s="357"/>
      <c r="LKO36" s="357"/>
      <c r="LKP36" s="357"/>
      <c r="LKQ36" s="357"/>
      <c r="LKR36" s="357"/>
      <c r="LKS36" s="357"/>
      <c r="LKT36" s="357"/>
      <c r="LKU36" s="357"/>
      <c r="LKV36" s="357"/>
      <c r="LKW36" s="357"/>
      <c r="LKX36" s="357"/>
      <c r="LKY36" s="357"/>
      <c r="LKZ36" s="357"/>
      <c r="LLA36" s="357"/>
      <c r="LLB36" s="357"/>
      <c r="LLC36" s="357"/>
      <c r="LLD36" s="357"/>
      <c r="LLE36" s="357"/>
      <c r="LLF36" s="357"/>
      <c r="LLG36" s="357"/>
      <c r="LLH36" s="357"/>
      <c r="LLI36" s="357"/>
      <c r="LLJ36" s="357"/>
      <c r="LLK36" s="357"/>
      <c r="LLL36" s="357"/>
      <c r="LLM36" s="357"/>
      <c r="LLN36" s="357"/>
      <c r="LLO36" s="357"/>
      <c r="LLP36" s="357"/>
      <c r="LLQ36" s="357"/>
      <c r="LLR36" s="357"/>
      <c r="LLS36" s="357"/>
      <c r="LLT36" s="357"/>
      <c r="LLU36" s="357"/>
      <c r="LLV36" s="357"/>
      <c r="LLW36" s="357"/>
      <c r="LLX36" s="357"/>
      <c r="LLY36" s="357"/>
      <c r="LLZ36" s="357"/>
      <c r="LMA36" s="357"/>
      <c r="LMB36" s="357"/>
      <c r="LMC36" s="357"/>
      <c r="LMD36" s="357"/>
      <c r="LME36" s="357"/>
      <c r="LMF36" s="357"/>
      <c r="LMG36" s="357"/>
      <c r="LMH36" s="357"/>
      <c r="LMI36" s="357"/>
      <c r="LMJ36" s="357"/>
      <c r="LMK36" s="357"/>
      <c r="LML36" s="357"/>
      <c r="LMM36" s="357"/>
      <c r="LMN36" s="357"/>
      <c r="LMO36" s="357"/>
      <c r="LMP36" s="357"/>
      <c r="LMQ36" s="357"/>
      <c r="LMR36" s="357"/>
      <c r="LMS36" s="357"/>
      <c r="LMT36" s="357"/>
      <c r="LMU36" s="357"/>
      <c r="LMV36" s="357"/>
      <c r="LMW36" s="357"/>
      <c r="LMX36" s="357"/>
      <c r="LMY36" s="357"/>
      <c r="LMZ36" s="357"/>
      <c r="LNA36" s="357"/>
      <c r="LNB36" s="357"/>
      <c r="LNC36" s="357"/>
      <c r="LND36" s="357"/>
      <c r="LNE36" s="357"/>
      <c r="LNF36" s="357"/>
      <c r="LNG36" s="357"/>
      <c r="LNH36" s="357"/>
      <c r="LNI36" s="357"/>
      <c r="LNJ36" s="357"/>
      <c r="LNK36" s="357"/>
      <c r="LNL36" s="357"/>
      <c r="LNM36" s="357"/>
      <c r="LNN36" s="357"/>
      <c r="LNO36" s="357"/>
      <c r="LNP36" s="357"/>
      <c r="LNQ36" s="357"/>
      <c r="LNR36" s="357"/>
      <c r="LNS36" s="357"/>
      <c r="LNT36" s="357"/>
      <c r="LNU36" s="357"/>
      <c r="LNV36" s="357"/>
      <c r="LNW36" s="357"/>
      <c r="LNX36" s="357"/>
      <c r="LNY36" s="357"/>
      <c r="LNZ36" s="357"/>
      <c r="LOA36" s="357"/>
      <c r="LOB36" s="357"/>
      <c r="LOC36" s="357"/>
      <c r="LOD36" s="357"/>
      <c r="LOE36" s="357"/>
      <c r="LOF36" s="357"/>
      <c r="LOG36" s="357"/>
      <c r="LOH36" s="357"/>
      <c r="LOI36" s="357"/>
      <c r="LOJ36" s="357"/>
      <c r="LOK36" s="357"/>
      <c r="LOL36" s="357"/>
      <c r="LOM36" s="357"/>
      <c r="LON36" s="357"/>
      <c r="LOO36" s="357"/>
      <c r="LOP36" s="357"/>
      <c r="LOQ36" s="357"/>
      <c r="LOR36" s="357"/>
      <c r="LOS36" s="357"/>
      <c r="LOT36" s="357"/>
      <c r="LOU36" s="357"/>
      <c r="LOV36" s="357"/>
      <c r="LOW36" s="357"/>
      <c r="LOX36" s="357"/>
      <c r="LOY36" s="357"/>
      <c r="LOZ36" s="357"/>
      <c r="LPA36" s="357"/>
      <c r="LPB36" s="357"/>
      <c r="LPC36" s="357"/>
      <c r="LPD36" s="357"/>
      <c r="LPE36" s="357"/>
      <c r="LPF36" s="357"/>
      <c r="LPG36" s="357"/>
      <c r="LPH36" s="357"/>
      <c r="LPI36" s="357"/>
      <c r="LPJ36" s="357"/>
      <c r="LPK36" s="357"/>
      <c r="LPL36" s="357"/>
      <c r="LPM36" s="357"/>
      <c r="LPN36" s="357"/>
      <c r="LPO36" s="357"/>
      <c r="LPP36" s="357"/>
      <c r="LPQ36" s="357"/>
      <c r="LPR36" s="357"/>
      <c r="LPS36" s="357"/>
      <c r="LPT36" s="357"/>
      <c r="LPU36" s="357"/>
      <c r="LPV36" s="357"/>
      <c r="LPW36" s="357"/>
      <c r="LPX36" s="357"/>
      <c r="LPY36" s="357"/>
      <c r="LPZ36" s="357"/>
      <c r="LQA36" s="357"/>
      <c r="LQB36" s="357"/>
      <c r="LQC36" s="357"/>
      <c r="LQD36" s="357"/>
      <c r="LQE36" s="357"/>
      <c r="LQF36" s="357"/>
      <c r="LQG36" s="357"/>
      <c r="LQH36" s="357"/>
      <c r="LQI36" s="357"/>
      <c r="LQJ36" s="357"/>
      <c r="LQK36" s="357"/>
      <c r="LQL36" s="357"/>
      <c r="LQM36" s="357"/>
      <c r="LQN36" s="357"/>
      <c r="LQO36" s="357"/>
      <c r="LQP36" s="357"/>
      <c r="LQQ36" s="357"/>
      <c r="LQR36" s="357"/>
      <c r="LQS36" s="357"/>
      <c r="LQT36" s="357"/>
      <c r="LQU36" s="357"/>
      <c r="LQV36" s="357"/>
      <c r="LQW36" s="357"/>
      <c r="LQX36" s="357"/>
      <c r="LQY36" s="357"/>
      <c r="LQZ36" s="357"/>
      <c r="LRA36" s="357"/>
      <c r="LRB36" s="357"/>
      <c r="LRC36" s="357"/>
      <c r="LRD36" s="357"/>
      <c r="LRE36" s="357"/>
      <c r="LRF36" s="357"/>
      <c r="LRG36" s="357"/>
      <c r="LRH36" s="357"/>
      <c r="LRI36" s="357"/>
      <c r="LRJ36" s="357"/>
      <c r="LRK36" s="357"/>
      <c r="LRL36" s="357"/>
      <c r="LRM36" s="357"/>
      <c r="LRN36" s="357"/>
      <c r="LRO36" s="357"/>
      <c r="LRP36" s="357"/>
      <c r="LRQ36" s="357"/>
      <c r="LRR36" s="357"/>
      <c r="LRS36" s="357"/>
      <c r="LRT36" s="357"/>
      <c r="LRU36" s="357"/>
      <c r="LRV36" s="357"/>
      <c r="LRW36" s="357"/>
      <c r="LRX36" s="357"/>
      <c r="LRY36" s="357"/>
      <c r="LRZ36" s="357"/>
      <c r="LSA36" s="357"/>
      <c r="LSB36" s="357"/>
      <c r="LSC36" s="357"/>
      <c r="LSD36" s="357"/>
      <c r="LSE36" s="357"/>
      <c r="LSF36" s="357"/>
      <c r="LSG36" s="357"/>
      <c r="LSH36" s="357"/>
      <c r="LSI36" s="357"/>
      <c r="LSJ36" s="357"/>
      <c r="LSK36" s="357"/>
      <c r="LSL36" s="357"/>
      <c r="LSM36" s="357"/>
      <c r="LSN36" s="357"/>
      <c r="LSO36" s="357"/>
      <c r="LSP36" s="357"/>
      <c r="LSQ36" s="357"/>
      <c r="LSR36" s="357"/>
      <c r="LSS36" s="357"/>
      <c r="LST36" s="357"/>
      <c r="LSU36" s="357"/>
      <c r="LSV36" s="357"/>
      <c r="LSW36" s="357"/>
      <c r="LSX36" s="357"/>
      <c r="LSY36" s="357"/>
      <c r="LSZ36" s="357"/>
      <c r="LTA36" s="357"/>
      <c r="LTB36" s="357"/>
      <c r="LTC36" s="357"/>
      <c r="LTD36" s="357"/>
      <c r="LTE36" s="357"/>
      <c r="LTF36" s="357"/>
      <c r="LTG36" s="357"/>
      <c r="LTH36" s="357"/>
      <c r="LTI36" s="357"/>
      <c r="LTJ36" s="357"/>
      <c r="LTK36" s="357"/>
      <c r="LTL36" s="357"/>
      <c r="LTM36" s="357"/>
      <c r="LTN36" s="357"/>
      <c r="LTO36" s="357"/>
      <c r="LTP36" s="357"/>
      <c r="LTQ36" s="357"/>
      <c r="LTR36" s="357"/>
      <c r="LTS36" s="357"/>
      <c r="LTT36" s="357"/>
      <c r="LTU36" s="357"/>
      <c r="LTV36" s="357"/>
      <c r="LTW36" s="357"/>
      <c r="LTX36" s="357"/>
      <c r="LTY36" s="357"/>
      <c r="LTZ36" s="357"/>
      <c r="LUA36" s="357"/>
      <c r="LUB36" s="357"/>
      <c r="LUC36" s="357"/>
      <c r="LUD36" s="357"/>
      <c r="LUE36" s="357"/>
      <c r="LUF36" s="357"/>
      <c r="LUG36" s="357"/>
      <c r="LUH36" s="357"/>
      <c r="LUI36" s="357"/>
      <c r="LUJ36" s="357"/>
      <c r="LUK36" s="357"/>
      <c r="LUL36" s="357"/>
      <c r="LUM36" s="357"/>
      <c r="LUN36" s="357"/>
      <c r="LUO36" s="357"/>
      <c r="LUP36" s="357"/>
      <c r="LUQ36" s="357"/>
      <c r="LUR36" s="357"/>
      <c r="LUS36" s="357"/>
      <c r="LUT36" s="357"/>
      <c r="LUU36" s="357"/>
      <c r="LUV36" s="357"/>
      <c r="LUW36" s="357"/>
      <c r="LUX36" s="357"/>
      <c r="LUY36" s="357"/>
      <c r="LUZ36" s="357"/>
      <c r="LVA36" s="357"/>
      <c r="LVB36" s="357"/>
      <c r="LVC36" s="357"/>
      <c r="LVD36" s="357"/>
      <c r="LVE36" s="357"/>
      <c r="LVF36" s="357"/>
      <c r="LVG36" s="357"/>
      <c r="LVH36" s="357"/>
      <c r="LVI36" s="357"/>
      <c r="LVJ36" s="357"/>
      <c r="LVK36" s="357"/>
      <c r="LVL36" s="357"/>
      <c r="LVM36" s="357"/>
      <c r="LVN36" s="357"/>
      <c r="LVO36" s="357"/>
      <c r="LVP36" s="357"/>
      <c r="LVQ36" s="357"/>
      <c r="LVR36" s="357"/>
      <c r="LVS36" s="357"/>
      <c r="LVT36" s="357"/>
      <c r="LVU36" s="357"/>
      <c r="LVV36" s="357"/>
      <c r="LVW36" s="357"/>
      <c r="LVX36" s="357"/>
      <c r="LVY36" s="357"/>
      <c r="LVZ36" s="357"/>
      <c r="LWA36" s="357"/>
      <c r="LWB36" s="357"/>
      <c r="LWC36" s="357"/>
      <c r="LWD36" s="357"/>
      <c r="LWE36" s="357"/>
      <c r="LWF36" s="357"/>
      <c r="LWG36" s="357"/>
      <c r="LWH36" s="357"/>
      <c r="LWI36" s="357"/>
      <c r="LWJ36" s="357"/>
      <c r="LWK36" s="357"/>
      <c r="LWL36" s="357"/>
      <c r="LWM36" s="357"/>
      <c r="LWN36" s="357"/>
      <c r="LWO36" s="357"/>
      <c r="LWP36" s="357"/>
      <c r="LWQ36" s="357"/>
      <c r="LWR36" s="357"/>
      <c r="LWS36" s="357"/>
      <c r="LWT36" s="357"/>
      <c r="LWU36" s="357"/>
      <c r="LWV36" s="357"/>
      <c r="LWW36" s="357"/>
      <c r="LWX36" s="357"/>
      <c r="LWY36" s="357"/>
      <c r="LWZ36" s="357"/>
      <c r="LXA36" s="357"/>
      <c r="LXB36" s="357"/>
      <c r="LXC36" s="357"/>
      <c r="LXD36" s="357"/>
      <c r="LXE36" s="357"/>
      <c r="LXF36" s="357"/>
      <c r="LXG36" s="357"/>
      <c r="LXH36" s="357"/>
      <c r="LXI36" s="357"/>
      <c r="LXJ36" s="357"/>
      <c r="LXK36" s="357"/>
      <c r="LXL36" s="357"/>
      <c r="LXM36" s="357"/>
      <c r="LXN36" s="357"/>
      <c r="LXO36" s="357"/>
      <c r="LXP36" s="357"/>
      <c r="LXQ36" s="357"/>
      <c r="LXR36" s="357"/>
      <c r="LXS36" s="357"/>
      <c r="LXT36" s="357"/>
      <c r="LXU36" s="357"/>
      <c r="LXV36" s="357"/>
      <c r="LXW36" s="357"/>
      <c r="LXX36" s="357"/>
      <c r="LXY36" s="357"/>
      <c r="LXZ36" s="357"/>
      <c r="LYA36" s="357"/>
      <c r="LYB36" s="357"/>
      <c r="LYC36" s="357"/>
      <c r="LYD36" s="357"/>
      <c r="LYE36" s="357"/>
      <c r="LYF36" s="357"/>
      <c r="LYG36" s="357"/>
      <c r="LYH36" s="357"/>
      <c r="LYI36" s="357"/>
      <c r="LYJ36" s="357"/>
      <c r="LYK36" s="357"/>
      <c r="LYL36" s="357"/>
      <c r="LYM36" s="357"/>
      <c r="LYN36" s="357"/>
      <c r="LYO36" s="357"/>
      <c r="LYP36" s="357"/>
      <c r="LYQ36" s="357"/>
      <c r="LYR36" s="357"/>
      <c r="LYS36" s="357"/>
      <c r="LYT36" s="357"/>
      <c r="LYU36" s="357"/>
      <c r="LYV36" s="357"/>
      <c r="LYW36" s="357"/>
      <c r="LYX36" s="357"/>
      <c r="LYY36" s="357"/>
      <c r="LYZ36" s="357"/>
      <c r="LZA36" s="357"/>
      <c r="LZB36" s="357"/>
      <c r="LZC36" s="357"/>
      <c r="LZD36" s="357"/>
      <c r="LZE36" s="357"/>
      <c r="LZF36" s="357"/>
      <c r="LZG36" s="357"/>
      <c r="LZH36" s="357"/>
      <c r="LZI36" s="357"/>
      <c r="LZJ36" s="357"/>
      <c r="LZK36" s="357"/>
      <c r="LZL36" s="357"/>
      <c r="LZM36" s="357"/>
      <c r="LZN36" s="357"/>
      <c r="LZO36" s="357"/>
      <c r="LZP36" s="357"/>
      <c r="LZQ36" s="357"/>
      <c r="LZR36" s="357"/>
      <c r="LZS36" s="357"/>
      <c r="LZT36" s="357"/>
      <c r="LZU36" s="357"/>
      <c r="LZV36" s="357"/>
      <c r="LZW36" s="357"/>
      <c r="LZX36" s="357"/>
      <c r="LZY36" s="357"/>
      <c r="LZZ36" s="357"/>
      <c r="MAA36" s="357"/>
      <c r="MAB36" s="357"/>
      <c r="MAC36" s="357"/>
      <c r="MAD36" s="357"/>
      <c r="MAE36" s="357"/>
      <c r="MAF36" s="357"/>
      <c r="MAG36" s="357"/>
      <c r="MAH36" s="357"/>
      <c r="MAI36" s="357"/>
      <c r="MAJ36" s="357"/>
      <c r="MAK36" s="357"/>
      <c r="MAL36" s="357"/>
      <c r="MAM36" s="357"/>
      <c r="MAN36" s="357"/>
      <c r="MAO36" s="357"/>
      <c r="MAP36" s="357"/>
      <c r="MAQ36" s="357"/>
      <c r="MAR36" s="357"/>
      <c r="MAS36" s="357"/>
      <c r="MAT36" s="357"/>
      <c r="MAU36" s="357"/>
      <c r="MAV36" s="357"/>
      <c r="MAW36" s="357"/>
      <c r="MAX36" s="357"/>
      <c r="MAY36" s="357"/>
      <c r="MAZ36" s="357"/>
      <c r="MBA36" s="357"/>
      <c r="MBB36" s="357"/>
      <c r="MBC36" s="357"/>
      <c r="MBD36" s="357"/>
      <c r="MBE36" s="357"/>
      <c r="MBF36" s="357"/>
      <c r="MBG36" s="357"/>
      <c r="MBH36" s="357"/>
      <c r="MBI36" s="357"/>
      <c r="MBJ36" s="357"/>
      <c r="MBK36" s="357"/>
      <c r="MBL36" s="357"/>
      <c r="MBM36" s="357"/>
      <c r="MBN36" s="357"/>
      <c r="MBO36" s="357"/>
      <c r="MBP36" s="357"/>
      <c r="MBQ36" s="357"/>
      <c r="MBR36" s="357"/>
      <c r="MBS36" s="357"/>
      <c r="MBT36" s="357"/>
      <c r="MBU36" s="357"/>
      <c r="MBV36" s="357"/>
      <c r="MBW36" s="357"/>
      <c r="MBX36" s="357"/>
      <c r="MBY36" s="357"/>
      <c r="MBZ36" s="357"/>
      <c r="MCA36" s="357"/>
      <c r="MCB36" s="357"/>
      <c r="MCC36" s="357"/>
      <c r="MCD36" s="357"/>
      <c r="MCE36" s="357"/>
      <c r="MCF36" s="357"/>
      <c r="MCG36" s="357"/>
      <c r="MCH36" s="357"/>
      <c r="MCI36" s="357"/>
      <c r="MCJ36" s="357"/>
      <c r="MCK36" s="357"/>
      <c r="MCL36" s="357"/>
      <c r="MCM36" s="357"/>
      <c r="MCN36" s="357"/>
      <c r="MCO36" s="357"/>
      <c r="MCP36" s="357"/>
      <c r="MCQ36" s="357"/>
      <c r="MCR36" s="357"/>
      <c r="MCS36" s="357"/>
      <c r="MCT36" s="357"/>
      <c r="MCU36" s="357"/>
      <c r="MCV36" s="357"/>
      <c r="MCW36" s="357"/>
      <c r="MCX36" s="357"/>
      <c r="MCY36" s="357"/>
      <c r="MCZ36" s="357"/>
      <c r="MDA36" s="357"/>
      <c r="MDB36" s="357"/>
      <c r="MDC36" s="357"/>
      <c r="MDD36" s="357"/>
      <c r="MDE36" s="357"/>
      <c r="MDF36" s="357"/>
      <c r="MDG36" s="357"/>
      <c r="MDH36" s="357"/>
      <c r="MDI36" s="357"/>
      <c r="MDJ36" s="357"/>
      <c r="MDK36" s="357"/>
      <c r="MDL36" s="357"/>
      <c r="MDM36" s="357"/>
      <c r="MDN36" s="357"/>
      <c r="MDO36" s="357"/>
      <c r="MDP36" s="357"/>
      <c r="MDQ36" s="357"/>
      <c r="MDR36" s="357"/>
      <c r="MDS36" s="357"/>
      <c r="MDT36" s="357"/>
      <c r="MDU36" s="357"/>
      <c r="MDV36" s="357"/>
      <c r="MDW36" s="357"/>
      <c r="MDX36" s="357"/>
      <c r="MDY36" s="357"/>
      <c r="MDZ36" s="357"/>
      <c r="MEA36" s="357"/>
      <c r="MEB36" s="357"/>
      <c r="MEC36" s="357"/>
      <c r="MED36" s="357"/>
      <c r="MEE36" s="357"/>
      <c r="MEF36" s="357"/>
      <c r="MEG36" s="357"/>
      <c r="MEH36" s="357"/>
      <c r="MEI36" s="357"/>
      <c r="MEJ36" s="357"/>
      <c r="MEK36" s="357"/>
      <c r="MEL36" s="357"/>
      <c r="MEM36" s="357"/>
      <c r="MEN36" s="357"/>
      <c r="MEO36" s="357"/>
      <c r="MEP36" s="357"/>
      <c r="MEQ36" s="357"/>
      <c r="MER36" s="357"/>
      <c r="MES36" s="357"/>
      <c r="MET36" s="357"/>
      <c r="MEU36" s="357"/>
      <c r="MEV36" s="357"/>
      <c r="MEW36" s="357"/>
      <c r="MEX36" s="357"/>
      <c r="MEY36" s="357"/>
      <c r="MEZ36" s="357"/>
      <c r="MFA36" s="357"/>
      <c r="MFB36" s="357"/>
      <c r="MFC36" s="357"/>
      <c r="MFD36" s="357"/>
      <c r="MFE36" s="357"/>
      <c r="MFF36" s="357"/>
      <c r="MFG36" s="357"/>
      <c r="MFH36" s="357"/>
      <c r="MFI36" s="357"/>
      <c r="MFJ36" s="357"/>
      <c r="MFK36" s="357"/>
      <c r="MFL36" s="357"/>
      <c r="MFM36" s="357"/>
      <c r="MFN36" s="357"/>
      <c r="MFO36" s="357"/>
      <c r="MFP36" s="357"/>
      <c r="MFQ36" s="357"/>
      <c r="MFR36" s="357"/>
      <c r="MFS36" s="357"/>
      <c r="MFT36" s="357"/>
      <c r="MFU36" s="357"/>
      <c r="MFV36" s="357"/>
      <c r="MFW36" s="357"/>
      <c r="MFX36" s="357"/>
      <c r="MFY36" s="357"/>
      <c r="MFZ36" s="357"/>
      <c r="MGA36" s="357"/>
      <c r="MGB36" s="357"/>
      <c r="MGC36" s="357"/>
      <c r="MGD36" s="357"/>
      <c r="MGE36" s="357"/>
      <c r="MGF36" s="357"/>
      <c r="MGG36" s="357"/>
      <c r="MGH36" s="357"/>
      <c r="MGI36" s="357"/>
      <c r="MGJ36" s="357"/>
      <c r="MGK36" s="357"/>
      <c r="MGL36" s="357"/>
      <c r="MGM36" s="357"/>
      <c r="MGN36" s="357"/>
      <c r="MGO36" s="357"/>
      <c r="MGP36" s="357"/>
      <c r="MGQ36" s="357"/>
      <c r="MGR36" s="357"/>
      <c r="MGS36" s="357"/>
      <c r="MGT36" s="357"/>
      <c r="MGU36" s="357"/>
      <c r="MGV36" s="357"/>
      <c r="MGW36" s="357"/>
      <c r="MGX36" s="357"/>
      <c r="MGY36" s="357"/>
      <c r="MGZ36" s="357"/>
      <c r="MHA36" s="357"/>
      <c r="MHB36" s="357"/>
      <c r="MHC36" s="357"/>
      <c r="MHD36" s="357"/>
      <c r="MHE36" s="357"/>
      <c r="MHF36" s="357"/>
      <c r="MHG36" s="357"/>
      <c r="MHH36" s="357"/>
      <c r="MHI36" s="357"/>
      <c r="MHJ36" s="357"/>
      <c r="MHK36" s="357"/>
      <c r="MHL36" s="357"/>
      <c r="MHM36" s="357"/>
      <c r="MHN36" s="357"/>
      <c r="MHO36" s="357"/>
      <c r="MHP36" s="357"/>
      <c r="MHQ36" s="357"/>
      <c r="MHR36" s="357"/>
      <c r="MHS36" s="357"/>
      <c r="MHT36" s="357"/>
      <c r="MHU36" s="357"/>
      <c r="MHV36" s="357"/>
      <c r="MHW36" s="357"/>
      <c r="MHX36" s="357"/>
      <c r="MHY36" s="357"/>
      <c r="MHZ36" s="357"/>
      <c r="MIA36" s="357"/>
      <c r="MIB36" s="357"/>
      <c r="MIC36" s="357"/>
      <c r="MID36" s="357"/>
      <c r="MIE36" s="357"/>
      <c r="MIF36" s="357"/>
      <c r="MIG36" s="357"/>
      <c r="MIH36" s="357"/>
      <c r="MII36" s="357"/>
      <c r="MIJ36" s="357"/>
      <c r="MIK36" s="357"/>
      <c r="MIL36" s="357"/>
      <c r="MIM36" s="357"/>
      <c r="MIN36" s="357"/>
      <c r="MIO36" s="357"/>
      <c r="MIP36" s="357"/>
      <c r="MIQ36" s="357"/>
      <c r="MIR36" s="357"/>
      <c r="MIS36" s="357"/>
      <c r="MIT36" s="357"/>
      <c r="MIU36" s="357"/>
      <c r="MIV36" s="357"/>
      <c r="MIW36" s="357"/>
      <c r="MIX36" s="357"/>
      <c r="MIY36" s="357"/>
      <c r="MIZ36" s="357"/>
      <c r="MJA36" s="357"/>
      <c r="MJB36" s="357"/>
      <c r="MJC36" s="357"/>
      <c r="MJD36" s="357"/>
      <c r="MJE36" s="357"/>
      <c r="MJF36" s="357"/>
      <c r="MJG36" s="357"/>
      <c r="MJH36" s="357"/>
      <c r="MJI36" s="357"/>
      <c r="MJJ36" s="357"/>
      <c r="MJK36" s="357"/>
      <c r="MJL36" s="357"/>
      <c r="MJM36" s="357"/>
      <c r="MJN36" s="357"/>
      <c r="MJO36" s="357"/>
      <c r="MJP36" s="357"/>
      <c r="MJQ36" s="357"/>
      <c r="MJR36" s="357"/>
      <c r="MJS36" s="357"/>
      <c r="MJT36" s="357"/>
      <c r="MJU36" s="357"/>
      <c r="MJV36" s="357"/>
      <c r="MJW36" s="357"/>
      <c r="MJX36" s="357"/>
      <c r="MJY36" s="357"/>
      <c r="MJZ36" s="357"/>
      <c r="MKA36" s="357"/>
      <c r="MKB36" s="357"/>
      <c r="MKC36" s="357"/>
      <c r="MKD36" s="357"/>
      <c r="MKE36" s="357"/>
      <c r="MKF36" s="357"/>
      <c r="MKG36" s="357"/>
      <c r="MKH36" s="357"/>
      <c r="MKI36" s="357"/>
      <c r="MKJ36" s="357"/>
      <c r="MKK36" s="357"/>
      <c r="MKL36" s="357"/>
      <c r="MKM36" s="357"/>
      <c r="MKN36" s="357"/>
      <c r="MKO36" s="357"/>
      <c r="MKP36" s="357"/>
      <c r="MKQ36" s="357"/>
      <c r="MKR36" s="357"/>
      <c r="MKS36" s="357"/>
      <c r="MKT36" s="357"/>
      <c r="MKU36" s="357"/>
      <c r="MKV36" s="357"/>
      <c r="MKW36" s="357"/>
      <c r="MKX36" s="357"/>
      <c r="MKY36" s="357"/>
      <c r="MKZ36" s="357"/>
      <c r="MLA36" s="357"/>
      <c r="MLB36" s="357"/>
      <c r="MLC36" s="357"/>
      <c r="MLD36" s="357"/>
      <c r="MLE36" s="357"/>
      <c r="MLF36" s="357"/>
      <c r="MLG36" s="357"/>
      <c r="MLH36" s="357"/>
      <c r="MLI36" s="357"/>
      <c r="MLJ36" s="357"/>
      <c r="MLK36" s="357"/>
      <c r="MLL36" s="357"/>
      <c r="MLM36" s="357"/>
      <c r="MLN36" s="357"/>
      <c r="MLO36" s="357"/>
      <c r="MLP36" s="357"/>
      <c r="MLQ36" s="357"/>
      <c r="MLR36" s="357"/>
      <c r="MLS36" s="357"/>
      <c r="MLT36" s="357"/>
      <c r="MLU36" s="357"/>
      <c r="MLV36" s="357"/>
      <c r="MLW36" s="357"/>
      <c r="MLX36" s="357"/>
      <c r="MLY36" s="357"/>
      <c r="MLZ36" s="357"/>
      <c r="MMA36" s="357"/>
      <c r="MMB36" s="357"/>
      <c r="MMC36" s="357"/>
      <c r="MMD36" s="357"/>
      <c r="MME36" s="357"/>
      <c r="MMF36" s="357"/>
      <c r="MMG36" s="357"/>
      <c r="MMH36" s="357"/>
      <c r="MMI36" s="357"/>
      <c r="MMJ36" s="357"/>
      <c r="MMK36" s="357"/>
      <c r="MML36" s="357"/>
      <c r="MMM36" s="357"/>
      <c r="MMN36" s="357"/>
      <c r="MMO36" s="357"/>
      <c r="MMP36" s="357"/>
      <c r="MMQ36" s="357"/>
      <c r="MMR36" s="357"/>
      <c r="MMS36" s="357"/>
      <c r="MMT36" s="357"/>
      <c r="MMU36" s="357"/>
      <c r="MMV36" s="357"/>
      <c r="MMW36" s="357"/>
      <c r="MMX36" s="357"/>
      <c r="MMY36" s="357"/>
      <c r="MMZ36" s="357"/>
      <c r="MNA36" s="357"/>
      <c r="MNB36" s="357"/>
      <c r="MNC36" s="357"/>
      <c r="MND36" s="357"/>
      <c r="MNE36" s="357"/>
      <c r="MNF36" s="357"/>
      <c r="MNG36" s="357"/>
      <c r="MNH36" s="357"/>
      <c r="MNI36" s="357"/>
      <c r="MNJ36" s="357"/>
      <c r="MNK36" s="357"/>
      <c r="MNL36" s="357"/>
      <c r="MNM36" s="357"/>
      <c r="MNN36" s="357"/>
      <c r="MNO36" s="357"/>
      <c r="MNP36" s="357"/>
      <c r="MNQ36" s="357"/>
      <c r="MNR36" s="357"/>
      <c r="MNS36" s="357"/>
      <c r="MNT36" s="357"/>
      <c r="MNU36" s="357"/>
      <c r="MNV36" s="357"/>
      <c r="MNW36" s="357"/>
      <c r="MNX36" s="357"/>
      <c r="MNY36" s="357"/>
      <c r="MNZ36" s="357"/>
      <c r="MOA36" s="357"/>
      <c r="MOB36" s="357"/>
      <c r="MOC36" s="357"/>
      <c r="MOD36" s="357"/>
      <c r="MOE36" s="357"/>
      <c r="MOF36" s="357"/>
      <c r="MOG36" s="357"/>
      <c r="MOH36" s="357"/>
      <c r="MOI36" s="357"/>
      <c r="MOJ36" s="357"/>
      <c r="MOK36" s="357"/>
      <c r="MOL36" s="357"/>
      <c r="MOM36" s="357"/>
      <c r="MON36" s="357"/>
      <c r="MOO36" s="357"/>
      <c r="MOP36" s="357"/>
      <c r="MOQ36" s="357"/>
      <c r="MOR36" s="357"/>
      <c r="MOS36" s="357"/>
      <c r="MOT36" s="357"/>
      <c r="MOU36" s="357"/>
      <c r="MOV36" s="357"/>
      <c r="MOW36" s="357"/>
      <c r="MOX36" s="357"/>
      <c r="MOY36" s="357"/>
      <c r="MOZ36" s="357"/>
      <c r="MPA36" s="357"/>
      <c r="MPB36" s="357"/>
      <c r="MPC36" s="357"/>
      <c r="MPD36" s="357"/>
      <c r="MPE36" s="357"/>
      <c r="MPF36" s="357"/>
      <c r="MPG36" s="357"/>
      <c r="MPH36" s="357"/>
      <c r="MPI36" s="357"/>
      <c r="MPJ36" s="357"/>
      <c r="MPK36" s="357"/>
      <c r="MPL36" s="357"/>
      <c r="MPM36" s="357"/>
      <c r="MPN36" s="357"/>
      <c r="MPO36" s="357"/>
      <c r="MPP36" s="357"/>
      <c r="MPQ36" s="357"/>
      <c r="MPR36" s="357"/>
      <c r="MPS36" s="357"/>
      <c r="MPT36" s="357"/>
      <c r="MPU36" s="357"/>
      <c r="MPV36" s="357"/>
      <c r="MPW36" s="357"/>
      <c r="MPX36" s="357"/>
      <c r="MPY36" s="357"/>
      <c r="MPZ36" s="357"/>
      <c r="MQA36" s="357"/>
      <c r="MQB36" s="357"/>
      <c r="MQC36" s="357"/>
      <c r="MQD36" s="357"/>
      <c r="MQE36" s="357"/>
      <c r="MQF36" s="357"/>
      <c r="MQG36" s="357"/>
      <c r="MQH36" s="357"/>
      <c r="MQI36" s="357"/>
      <c r="MQJ36" s="357"/>
      <c r="MQK36" s="357"/>
      <c r="MQL36" s="357"/>
      <c r="MQM36" s="357"/>
      <c r="MQN36" s="357"/>
      <c r="MQO36" s="357"/>
      <c r="MQP36" s="357"/>
      <c r="MQQ36" s="357"/>
      <c r="MQR36" s="357"/>
      <c r="MQS36" s="357"/>
      <c r="MQT36" s="357"/>
      <c r="MQU36" s="357"/>
      <c r="MQV36" s="357"/>
      <c r="MQW36" s="357"/>
      <c r="MQX36" s="357"/>
      <c r="MQY36" s="357"/>
      <c r="MQZ36" s="357"/>
      <c r="MRA36" s="357"/>
      <c r="MRB36" s="357"/>
      <c r="MRC36" s="357"/>
      <c r="MRD36" s="357"/>
      <c r="MRE36" s="357"/>
      <c r="MRF36" s="357"/>
      <c r="MRG36" s="357"/>
      <c r="MRH36" s="357"/>
      <c r="MRI36" s="357"/>
      <c r="MRJ36" s="357"/>
      <c r="MRK36" s="357"/>
      <c r="MRL36" s="357"/>
      <c r="MRM36" s="357"/>
      <c r="MRN36" s="357"/>
      <c r="MRO36" s="357"/>
      <c r="MRP36" s="357"/>
      <c r="MRQ36" s="357"/>
      <c r="MRR36" s="357"/>
      <c r="MRS36" s="357"/>
      <c r="MRT36" s="357"/>
      <c r="MRU36" s="357"/>
      <c r="MRV36" s="357"/>
      <c r="MRW36" s="357"/>
      <c r="MRX36" s="357"/>
      <c r="MRY36" s="357"/>
      <c r="MRZ36" s="357"/>
      <c r="MSA36" s="357"/>
      <c r="MSB36" s="357"/>
      <c r="MSC36" s="357"/>
      <c r="MSD36" s="357"/>
      <c r="MSE36" s="357"/>
      <c r="MSF36" s="357"/>
      <c r="MSG36" s="357"/>
      <c r="MSH36" s="357"/>
      <c r="MSI36" s="357"/>
      <c r="MSJ36" s="357"/>
      <c r="MSK36" s="357"/>
      <c r="MSL36" s="357"/>
      <c r="MSM36" s="357"/>
      <c r="MSN36" s="357"/>
      <c r="MSO36" s="357"/>
      <c r="MSP36" s="357"/>
      <c r="MSQ36" s="357"/>
      <c r="MSR36" s="357"/>
      <c r="MSS36" s="357"/>
      <c r="MST36" s="357"/>
      <c r="MSU36" s="357"/>
      <c r="MSV36" s="357"/>
      <c r="MSW36" s="357"/>
      <c r="MSX36" s="357"/>
      <c r="MSY36" s="357"/>
      <c r="MSZ36" s="357"/>
      <c r="MTA36" s="357"/>
      <c r="MTB36" s="357"/>
      <c r="MTC36" s="357"/>
      <c r="MTD36" s="357"/>
      <c r="MTE36" s="357"/>
      <c r="MTF36" s="357"/>
      <c r="MTG36" s="357"/>
      <c r="MTH36" s="357"/>
      <c r="MTI36" s="357"/>
      <c r="MTJ36" s="357"/>
      <c r="MTK36" s="357"/>
      <c r="MTL36" s="357"/>
      <c r="MTM36" s="357"/>
      <c r="MTN36" s="357"/>
      <c r="MTO36" s="357"/>
      <c r="MTP36" s="357"/>
      <c r="MTQ36" s="357"/>
      <c r="MTR36" s="357"/>
      <c r="MTS36" s="357"/>
      <c r="MTT36" s="357"/>
      <c r="MTU36" s="357"/>
      <c r="MTV36" s="357"/>
      <c r="MTW36" s="357"/>
      <c r="MTX36" s="357"/>
      <c r="MTY36" s="357"/>
      <c r="MTZ36" s="357"/>
      <c r="MUA36" s="357"/>
      <c r="MUB36" s="357"/>
      <c r="MUC36" s="357"/>
      <c r="MUD36" s="357"/>
      <c r="MUE36" s="357"/>
      <c r="MUF36" s="357"/>
      <c r="MUG36" s="357"/>
      <c r="MUH36" s="357"/>
      <c r="MUI36" s="357"/>
      <c r="MUJ36" s="357"/>
      <c r="MUK36" s="357"/>
      <c r="MUL36" s="357"/>
      <c r="MUM36" s="357"/>
      <c r="MUN36" s="357"/>
      <c r="MUO36" s="357"/>
      <c r="MUP36" s="357"/>
      <c r="MUQ36" s="357"/>
      <c r="MUR36" s="357"/>
      <c r="MUS36" s="357"/>
      <c r="MUT36" s="357"/>
      <c r="MUU36" s="357"/>
      <c r="MUV36" s="357"/>
      <c r="MUW36" s="357"/>
      <c r="MUX36" s="357"/>
      <c r="MUY36" s="357"/>
      <c r="MUZ36" s="357"/>
      <c r="MVA36" s="357"/>
      <c r="MVB36" s="357"/>
      <c r="MVC36" s="357"/>
      <c r="MVD36" s="357"/>
      <c r="MVE36" s="357"/>
      <c r="MVF36" s="357"/>
      <c r="MVG36" s="357"/>
      <c r="MVH36" s="357"/>
      <c r="MVI36" s="357"/>
      <c r="MVJ36" s="357"/>
      <c r="MVK36" s="357"/>
      <c r="MVL36" s="357"/>
      <c r="MVM36" s="357"/>
      <c r="MVN36" s="357"/>
      <c r="MVO36" s="357"/>
      <c r="MVP36" s="357"/>
      <c r="MVQ36" s="357"/>
      <c r="MVR36" s="357"/>
      <c r="MVS36" s="357"/>
      <c r="MVT36" s="357"/>
      <c r="MVU36" s="357"/>
      <c r="MVV36" s="357"/>
      <c r="MVW36" s="357"/>
      <c r="MVX36" s="357"/>
      <c r="MVY36" s="357"/>
      <c r="MVZ36" s="357"/>
      <c r="MWA36" s="357"/>
      <c r="MWB36" s="357"/>
      <c r="MWC36" s="357"/>
      <c r="MWD36" s="357"/>
      <c r="MWE36" s="357"/>
      <c r="MWF36" s="357"/>
      <c r="MWG36" s="357"/>
      <c r="MWH36" s="357"/>
      <c r="MWI36" s="357"/>
      <c r="MWJ36" s="357"/>
      <c r="MWK36" s="357"/>
      <c r="MWL36" s="357"/>
      <c r="MWM36" s="357"/>
      <c r="MWN36" s="357"/>
      <c r="MWO36" s="357"/>
      <c r="MWP36" s="357"/>
      <c r="MWQ36" s="357"/>
      <c r="MWR36" s="357"/>
      <c r="MWS36" s="357"/>
      <c r="MWT36" s="357"/>
      <c r="MWU36" s="357"/>
      <c r="MWV36" s="357"/>
      <c r="MWW36" s="357"/>
      <c r="MWX36" s="357"/>
      <c r="MWY36" s="357"/>
      <c r="MWZ36" s="357"/>
      <c r="MXA36" s="357"/>
      <c r="MXB36" s="357"/>
      <c r="MXC36" s="357"/>
      <c r="MXD36" s="357"/>
      <c r="MXE36" s="357"/>
      <c r="MXF36" s="357"/>
      <c r="MXG36" s="357"/>
      <c r="MXH36" s="357"/>
      <c r="MXI36" s="357"/>
      <c r="MXJ36" s="357"/>
      <c r="MXK36" s="357"/>
      <c r="MXL36" s="357"/>
      <c r="MXM36" s="357"/>
      <c r="MXN36" s="357"/>
      <c r="MXO36" s="357"/>
      <c r="MXP36" s="357"/>
      <c r="MXQ36" s="357"/>
      <c r="MXR36" s="357"/>
      <c r="MXS36" s="357"/>
      <c r="MXT36" s="357"/>
      <c r="MXU36" s="357"/>
      <c r="MXV36" s="357"/>
      <c r="MXW36" s="357"/>
      <c r="MXX36" s="357"/>
      <c r="MXY36" s="357"/>
      <c r="MXZ36" s="357"/>
      <c r="MYA36" s="357"/>
      <c r="MYB36" s="357"/>
      <c r="MYC36" s="357"/>
      <c r="MYD36" s="357"/>
      <c r="MYE36" s="357"/>
      <c r="MYF36" s="357"/>
      <c r="MYG36" s="357"/>
      <c r="MYH36" s="357"/>
      <c r="MYI36" s="357"/>
      <c r="MYJ36" s="357"/>
      <c r="MYK36" s="357"/>
      <c r="MYL36" s="357"/>
      <c r="MYM36" s="357"/>
      <c r="MYN36" s="357"/>
      <c r="MYO36" s="357"/>
      <c r="MYP36" s="357"/>
      <c r="MYQ36" s="357"/>
      <c r="MYR36" s="357"/>
      <c r="MYS36" s="357"/>
      <c r="MYT36" s="357"/>
      <c r="MYU36" s="357"/>
      <c r="MYV36" s="357"/>
      <c r="MYW36" s="357"/>
      <c r="MYX36" s="357"/>
      <c r="MYY36" s="357"/>
      <c r="MYZ36" s="357"/>
      <c r="MZA36" s="357"/>
      <c r="MZB36" s="357"/>
      <c r="MZC36" s="357"/>
      <c r="MZD36" s="357"/>
      <c r="MZE36" s="357"/>
      <c r="MZF36" s="357"/>
      <c r="MZG36" s="357"/>
      <c r="MZH36" s="357"/>
      <c r="MZI36" s="357"/>
      <c r="MZJ36" s="357"/>
      <c r="MZK36" s="357"/>
      <c r="MZL36" s="357"/>
      <c r="MZM36" s="357"/>
      <c r="MZN36" s="357"/>
      <c r="MZO36" s="357"/>
      <c r="MZP36" s="357"/>
      <c r="MZQ36" s="357"/>
      <c r="MZR36" s="357"/>
      <c r="MZS36" s="357"/>
      <c r="MZT36" s="357"/>
      <c r="MZU36" s="357"/>
      <c r="MZV36" s="357"/>
      <c r="MZW36" s="357"/>
      <c r="MZX36" s="357"/>
      <c r="MZY36" s="357"/>
      <c r="MZZ36" s="357"/>
      <c r="NAA36" s="357"/>
      <c r="NAB36" s="357"/>
      <c r="NAC36" s="357"/>
      <c r="NAD36" s="357"/>
      <c r="NAE36" s="357"/>
      <c r="NAF36" s="357"/>
      <c r="NAG36" s="357"/>
      <c r="NAH36" s="357"/>
      <c r="NAI36" s="357"/>
      <c r="NAJ36" s="357"/>
      <c r="NAK36" s="357"/>
      <c r="NAL36" s="357"/>
      <c r="NAM36" s="357"/>
      <c r="NAN36" s="357"/>
      <c r="NAO36" s="357"/>
      <c r="NAP36" s="357"/>
      <c r="NAQ36" s="357"/>
      <c r="NAR36" s="357"/>
      <c r="NAS36" s="357"/>
      <c r="NAT36" s="357"/>
      <c r="NAU36" s="357"/>
      <c r="NAV36" s="357"/>
      <c r="NAW36" s="357"/>
      <c r="NAX36" s="357"/>
      <c r="NAY36" s="357"/>
      <c r="NAZ36" s="357"/>
      <c r="NBA36" s="357"/>
      <c r="NBB36" s="357"/>
      <c r="NBC36" s="357"/>
      <c r="NBD36" s="357"/>
      <c r="NBE36" s="357"/>
      <c r="NBF36" s="357"/>
      <c r="NBG36" s="357"/>
      <c r="NBH36" s="357"/>
      <c r="NBI36" s="357"/>
      <c r="NBJ36" s="357"/>
      <c r="NBK36" s="357"/>
      <c r="NBL36" s="357"/>
      <c r="NBM36" s="357"/>
      <c r="NBN36" s="357"/>
      <c r="NBO36" s="357"/>
      <c r="NBP36" s="357"/>
      <c r="NBQ36" s="357"/>
      <c r="NBR36" s="357"/>
      <c r="NBS36" s="357"/>
      <c r="NBT36" s="357"/>
      <c r="NBU36" s="357"/>
      <c r="NBV36" s="357"/>
      <c r="NBW36" s="357"/>
      <c r="NBX36" s="357"/>
      <c r="NBY36" s="357"/>
      <c r="NBZ36" s="357"/>
      <c r="NCA36" s="357"/>
      <c r="NCB36" s="357"/>
      <c r="NCC36" s="357"/>
      <c r="NCD36" s="357"/>
      <c r="NCE36" s="357"/>
      <c r="NCF36" s="357"/>
      <c r="NCG36" s="357"/>
      <c r="NCH36" s="357"/>
      <c r="NCI36" s="357"/>
      <c r="NCJ36" s="357"/>
      <c r="NCK36" s="357"/>
      <c r="NCL36" s="357"/>
      <c r="NCM36" s="357"/>
      <c r="NCN36" s="357"/>
      <c r="NCO36" s="357"/>
      <c r="NCP36" s="357"/>
      <c r="NCQ36" s="357"/>
      <c r="NCR36" s="357"/>
      <c r="NCS36" s="357"/>
      <c r="NCT36" s="357"/>
      <c r="NCU36" s="357"/>
      <c r="NCV36" s="357"/>
      <c r="NCW36" s="357"/>
      <c r="NCX36" s="357"/>
      <c r="NCY36" s="357"/>
      <c r="NCZ36" s="357"/>
      <c r="NDA36" s="357"/>
      <c r="NDB36" s="357"/>
      <c r="NDC36" s="357"/>
      <c r="NDD36" s="357"/>
      <c r="NDE36" s="357"/>
      <c r="NDF36" s="357"/>
      <c r="NDG36" s="357"/>
      <c r="NDH36" s="357"/>
      <c r="NDI36" s="357"/>
      <c r="NDJ36" s="357"/>
      <c r="NDK36" s="357"/>
      <c r="NDL36" s="357"/>
      <c r="NDM36" s="357"/>
      <c r="NDN36" s="357"/>
      <c r="NDO36" s="357"/>
      <c r="NDP36" s="357"/>
      <c r="NDQ36" s="357"/>
      <c r="NDR36" s="357"/>
      <c r="NDS36" s="357"/>
      <c r="NDT36" s="357"/>
      <c r="NDU36" s="357"/>
      <c r="NDV36" s="357"/>
      <c r="NDW36" s="357"/>
      <c r="NDX36" s="357"/>
      <c r="NDY36" s="357"/>
      <c r="NDZ36" s="357"/>
      <c r="NEA36" s="357"/>
      <c r="NEB36" s="357"/>
      <c r="NEC36" s="357"/>
      <c r="NED36" s="357"/>
      <c r="NEE36" s="357"/>
      <c r="NEF36" s="357"/>
      <c r="NEG36" s="357"/>
      <c r="NEH36" s="357"/>
      <c r="NEI36" s="357"/>
      <c r="NEJ36" s="357"/>
      <c r="NEK36" s="357"/>
      <c r="NEL36" s="357"/>
      <c r="NEM36" s="357"/>
      <c r="NEN36" s="357"/>
      <c r="NEO36" s="357"/>
      <c r="NEP36" s="357"/>
      <c r="NEQ36" s="357"/>
      <c r="NER36" s="357"/>
      <c r="NES36" s="357"/>
      <c r="NET36" s="357"/>
      <c r="NEU36" s="357"/>
      <c r="NEV36" s="357"/>
      <c r="NEW36" s="357"/>
      <c r="NEX36" s="357"/>
      <c r="NEY36" s="357"/>
      <c r="NEZ36" s="357"/>
      <c r="NFA36" s="357"/>
      <c r="NFB36" s="357"/>
      <c r="NFC36" s="357"/>
      <c r="NFD36" s="357"/>
      <c r="NFE36" s="357"/>
      <c r="NFF36" s="357"/>
      <c r="NFG36" s="357"/>
      <c r="NFH36" s="357"/>
      <c r="NFI36" s="357"/>
      <c r="NFJ36" s="357"/>
      <c r="NFK36" s="357"/>
      <c r="NFL36" s="357"/>
      <c r="NFM36" s="357"/>
      <c r="NFN36" s="357"/>
      <c r="NFO36" s="357"/>
      <c r="NFP36" s="357"/>
      <c r="NFQ36" s="357"/>
      <c r="NFR36" s="357"/>
      <c r="NFS36" s="357"/>
      <c r="NFT36" s="357"/>
      <c r="NFU36" s="357"/>
      <c r="NFV36" s="357"/>
      <c r="NFW36" s="357"/>
      <c r="NFX36" s="357"/>
      <c r="NFY36" s="357"/>
      <c r="NFZ36" s="357"/>
      <c r="NGA36" s="357"/>
      <c r="NGB36" s="357"/>
      <c r="NGC36" s="357"/>
      <c r="NGD36" s="357"/>
      <c r="NGE36" s="357"/>
      <c r="NGF36" s="357"/>
      <c r="NGG36" s="357"/>
      <c r="NGH36" s="357"/>
      <c r="NGI36" s="357"/>
      <c r="NGJ36" s="357"/>
      <c r="NGK36" s="357"/>
      <c r="NGL36" s="357"/>
      <c r="NGM36" s="357"/>
      <c r="NGN36" s="357"/>
      <c r="NGO36" s="357"/>
      <c r="NGP36" s="357"/>
      <c r="NGQ36" s="357"/>
      <c r="NGR36" s="357"/>
      <c r="NGS36" s="357"/>
      <c r="NGT36" s="357"/>
      <c r="NGU36" s="357"/>
      <c r="NGV36" s="357"/>
      <c r="NGW36" s="357"/>
      <c r="NGX36" s="357"/>
      <c r="NGY36" s="357"/>
      <c r="NGZ36" s="357"/>
      <c r="NHA36" s="357"/>
      <c r="NHB36" s="357"/>
      <c r="NHC36" s="357"/>
      <c r="NHD36" s="357"/>
      <c r="NHE36" s="357"/>
      <c r="NHF36" s="357"/>
      <c r="NHG36" s="357"/>
      <c r="NHH36" s="357"/>
      <c r="NHI36" s="357"/>
      <c r="NHJ36" s="357"/>
      <c r="NHK36" s="357"/>
      <c r="NHL36" s="357"/>
      <c r="NHM36" s="357"/>
      <c r="NHN36" s="357"/>
      <c r="NHO36" s="357"/>
      <c r="NHP36" s="357"/>
      <c r="NHQ36" s="357"/>
      <c r="NHR36" s="357"/>
      <c r="NHS36" s="357"/>
      <c r="NHT36" s="357"/>
      <c r="NHU36" s="357"/>
      <c r="NHV36" s="357"/>
      <c r="NHW36" s="357"/>
      <c r="NHX36" s="357"/>
      <c r="NHY36" s="357"/>
      <c r="NHZ36" s="357"/>
      <c r="NIA36" s="357"/>
      <c r="NIB36" s="357"/>
      <c r="NIC36" s="357"/>
      <c r="NID36" s="357"/>
      <c r="NIE36" s="357"/>
      <c r="NIF36" s="357"/>
      <c r="NIG36" s="357"/>
      <c r="NIH36" s="357"/>
      <c r="NII36" s="357"/>
      <c r="NIJ36" s="357"/>
      <c r="NIK36" s="357"/>
      <c r="NIL36" s="357"/>
      <c r="NIM36" s="357"/>
      <c r="NIN36" s="357"/>
      <c r="NIO36" s="357"/>
      <c r="NIP36" s="357"/>
      <c r="NIQ36" s="357"/>
      <c r="NIR36" s="357"/>
      <c r="NIS36" s="357"/>
      <c r="NIT36" s="357"/>
      <c r="NIU36" s="357"/>
      <c r="NIV36" s="357"/>
      <c r="NIW36" s="357"/>
      <c r="NIX36" s="357"/>
      <c r="NIY36" s="357"/>
      <c r="NIZ36" s="357"/>
      <c r="NJA36" s="357"/>
      <c r="NJB36" s="357"/>
      <c r="NJC36" s="357"/>
      <c r="NJD36" s="357"/>
      <c r="NJE36" s="357"/>
      <c r="NJF36" s="357"/>
      <c r="NJG36" s="357"/>
      <c r="NJH36" s="357"/>
      <c r="NJI36" s="357"/>
      <c r="NJJ36" s="357"/>
      <c r="NJK36" s="357"/>
      <c r="NJL36" s="357"/>
      <c r="NJM36" s="357"/>
      <c r="NJN36" s="357"/>
      <c r="NJO36" s="357"/>
      <c r="NJP36" s="357"/>
      <c r="NJQ36" s="357"/>
      <c r="NJR36" s="357"/>
      <c r="NJS36" s="357"/>
      <c r="NJT36" s="357"/>
      <c r="NJU36" s="357"/>
      <c r="NJV36" s="357"/>
      <c r="NJW36" s="357"/>
      <c r="NJX36" s="357"/>
      <c r="NJY36" s="357"/>
      <c r="NJZ36" s="357"/>
      <c r="NKA36" s="357"/>
      <c r="NKB36" s="357"/>
      <c r="NKC36" s="357"/>
      <c r="NKD36" s="357"/>
      <c r="NKE36" s="357"/>
      <c r="NKF36" s="357"/>
      <c r="NKG36" s="357"/>
      <c r="NKH36" s="357"/>
      <c r="NKI36" s="357"/>
      <c r="NKJ36" s="357"/>
      <c r="NKK36" s="357"/>
      <c r="NKL36" s="357"/>
      <c r="NKM36" s="357"/>
      <c r="NKN36" s="357"/>
      <c r="NKO36" s="357"/>
      <c r="NKP36" s="357"/>
      <c r="NKQ36" s="357"/>
      <c r="NKR36" s="357"/>
      <c r="NKS36" s="357"/>
      <c r="NKT36" s="357"/>
      <c r="NKU36" s="357"/>
      <c r="NKV36" s="357"/>
      <c r="NKW36" s="357"/>
      <c r="NKX36" s="357"/>
      <c r="NKY36" s="357"/>
      <c r="NKZ36" s="357"/>
      <c r="NLA36" s="357"/>
      <c r="NLB36" s="357"/>
      <c r="NLC36" s="357"/>
      <c r="NLD36" s="357"/>
      <c r="NLE36" s="357"/>
      <c r="NLF36" s="357"/>
      <c r="NLG36" s="357"/>
      <c r="NLH36" s="357"/>
      <c r="NLI36" s="357"/>
      <c r="NLJ36" s="357"/>
      <c r="NLK36" s="357"/>
      <c r="NLL36" s="357"/>
      <c r="NLM36" s="357"/>
      <c r="NLN36" s="357"/>
      <c r="NLO36" s="357"/>
      <c r="NLP36" s="357"/>
      <c r="NLQ36" s="357"/>
      <c r="NLR36" s="357"/>
      <c r="NLS36" s="357"/>
      <c r="NLT36" s="357"/>
      <c r="NLU36" s="357"/>
      <c r="NLV36" s="357"/>
      <c r="NLW36" s="357"/>
      <c r="NLX36" s="357"/>
      <c r="NLY36" s="357"/>
      <c r="NLZ36" s="357"/>
      <c r="NMA36" s="357"/>
      <c r="NMB36" s="357"/>
      <c r="NMC36" s="357"/>
      <c r="NMD36" s="357"/>
      <c r="NME36" s="357"/>
      <c r="NMF36" s="357"/>
      <c r="NMG36" s="357"/>
      <c r="NMH36" s="357"/>
      <c r="NMI36" s="357"/>
      <c r="NMJ36" s="357"/>
      <c r="NMK36" s="357"/>
      <c r="NML36" s="357"/>
      <c r="NMM36" s="357"/>
      <c r="NMN36" s="357"/>
      <c r="NMO36" s="357"/>
      <c r="NMP36" s="357"/>
      <c r="NMQ36" s="357"/>
      <c r="NMR36" s="357"/>
      <c r="NMS36" s="357"/>
      <c r="NMT36" s="357"/>
      <c r="NMU36" s="357"/>
      <c r="NMV36" s="357"/>
      <c r="NMW36" s="357"/>
      <c r="NMX36" s="357"/>
      <c r="NMY36" s="357"/>
      <c r="NMZ36" s="357"/>
      <c r="NNA36" s="357"/>
      <c r="NNB36" s="357"/>
      <c r="NNC36" s="357"/>
      <c r="NND36" s="357"/>
      <c r="NNE36" s="357"/>
      <c r="NNF36" s="357"/>
      <c r="NNG36" s="357"/>
      <c r="NNH36" s="357"/>
      <c r="NNI36" s="357"/>
      <c r="NNJ36" s="357"/>
      <c r="NNK36" s="357"/>
      <c r="NNL36" s="357"/>
      <c r="NNM36" s="357"/>
      <c r="NNN36" s="357"/>
      <c r="NNO36" s="357"/>
      <c r="NNP36" s="357"/>
      <c r="NNQ36" s="357"/>
      <c r="NNR36" s="357"/>
      <c r="NNS36" s="357"/>
      <c r="NNT36" s="357"/>
      <c r="NNU36" s="357"/>
      <c r="NNV36" s="357"/>
      <c r="NNW36" s="357"/>
      <c r="NNX36" s="357"/>
      <c r="NNY36" s="357"/>
      <c r="NNZ36" s="357"/>
      <c r="NOA36" s="357"/>
      <c r="NOB36" s="357"/>
      <c r="NOC36" s="357"/>
      <c r="NOD36" s="357"/>
      <c r="NOE36" s="357"/>
      <c r="NOF36" s="357"/>
      <c r="NOG36" s="357"/>
      <c r="NOH36" s="357"/>
      <c r="NOI36" s="357"/>
      <c r="NOJ36" s="357"/>
      <c r="NOK36" s="357"/>
      <c r="NOL36" s="357"/>
      <c r="NOM36" s="357"/>
      <c r="NON36" s="357"/>
      <c r="NOO36" s="357"/>
      <c r="NOP36" s="357"/>
      <c r="NOQ36" s="357"/>
      <c r="NOR36" s="357"/>
      <c r="NOS36" s="357"/>
      <c r="NOT36" s="357"/>
      <c r="NOU36" s="357"/>
      <c r="NOV36" s="357"/>
      <c r="NOW36" s="357"/>
      <c r="NOX36" s="357"/>
      <c r="NOY36" s="357"/>
      <c r="NOZ36" s="357"/>
      <c r="NPA36" s="357"/>
      <c r="NPB36" s="357"/>
      <c r="NPC36" s="357"/>
      <c r="NPD36" s="357"/>
      <c r="NPE36" s="357"/>
      <c r="NPF36" s="357"/>
      <c r="NPG36" s="357"/>
      <c r="NPH36" s="357"/>
      <c r="NPI36" s="357"/>
      <c r="NPJ36" s="357"/>
      <c r="NPK36" s="357"/>
      <c r="NPL36" s="357"/>
      <c r="NPM36" s="357"/>
      <c r="NPN36" s="357"/>
      <c r="NPO36" s="357"/>
      <c r="NPP36" s="357"/>
      <c r="NPQ36" s="357"/>
      <c r="NPR36" s="357"/>
      <c r="NPS36" s="357"/>
      <c r="NPT36" s="357"/>
      <c r="NPU36" s="357"/>
      <c r="NPV36" s="357"/>
      <c r="NPW36" s="357"/>
      <c r="NPX36" s="357"/>
      <c r="NPY36" s="357"/>
      <c r="NPZ36" s="357"/>
      <c r="NQA36" s="357"/>
      <c r="NQB36" s="357"/>
      <c r="NQC36" s="357"/>
      <c r="NQD36" s="357"/>
      <c r="NQE36" s="357"/>
      <c r="NQF36" s="357"/>
      <c r="NQG36" s="357"/>
      <c r="NQH36" s="357"/>
      <c r="NQI36" s="357"/>
      <c r="NQJ36" s="357"/>
      <c r="NQK36" s="357"/>
      <c r="NQL36" s="357"/>
      <c r="NQM36" s="357"/>
      <c r="NQN36" s="357"/>
      <c r="NQO36" s="357"/>
      <c r="NQP36" s="357"/>
      <c r="NQQ36" s="357"/>
      <c r="NQR36" s="357"/>
      <c r="NQS36" s="357"/>
      <c r="NQT36" s="357"/>
      <c r="NQU36" s="357"/>
      <c r="NQV36" s="357"/>
      <c r="NQW36" s="357"/>
      <c r="NQX36" s="357"/>
      <c r="NQY36" s="357"/>
      <c r="NQZ36" s="357"/>
      <c r="NRA36" s="357"/>
      <c r="NRB36" s="357"/>
      <c r="NRC36" s="357"/>
      <c r="NRD36" s="357"/>
      <c r="NRE36" s="357"/>
      <c r="NRF36" s="357"/>
      <c r="NRG36" s="357"/>
      <c r="NRH36" s="357"/>
      <c r="NRI36" s="357"/>
      <c r="NRJ36" s="357"/>
      <c r="NRK36" s="357"/>
      <c r="NRL36" s="357"/>
      <c r="NRM36" s="357"/>
      <c r="NRN36" s="357"/>
      <c r="NRO36" s="357"/>
      <c r="NRP36" s="357"/>
      <c r="NRQ36" s="357"/>
      <c r="NRR36" s="357"/>
      <c r="NRS36" s="357"/>
      <c r="NRT36" s="357"/>
      <c r="NRU36" s="357"/>
      <c r="NRV36" s="357"/>
      <c r="NRW36" s="357"/>
      <c r="NRX36" s="357"/>
      <c r="NRY36" s="357"/>
      <c r="NRZ36" s="357"/>
      <c r="NSA36" s="357"/>
      <c r="NSB36" s="357"/>
      <c r="NSC36" s="357"/>
      <c r="NSD36" s="357"/>
      <c r="NSE36" s="357"/>
      <c r="NSF36" s="357"/>
      <c r="NSG36" s="357"/>
      <c r="NSH36" s="357"/>
      <c r="NSI36" s="357"/>
      <c r="NSJ36" s="357"/>
      <c r="NSK36" s="357"/>
      <c r="NSL36" s="357"/>
      <c r="NSM36" s="357"/>
      <c r="NSN36" s="357"/>
      <c r="NSO36" s="357"/>
      <c r="NSP36" s="357"/>
      <c r="NSQ36" s="357"/>
      <c r="NSR36" s="357"/>
      <c r="NSS36" s="357"/>
      <c r="NST36" s="357"/>
      <c r="NSU36" s="357"/>
      <c r="NSV36" s="357"/>
      <c r="NSW36" s="357"/>
      <c r="NSX36" s="357"/>
      <c r="NSY36" s="357"/>
      <c r="NSZ36" s="357"/>
      <c r="NTA36" s="357"/>
      <c r="NTB36" s="357"/>
      <c r="NTC36" s="357"/>
      <c r="NTD36" s="357"/>
      <c r="NTE36" s="357"/>
      <c r="NTF36" s="357"/>
      <c r="NTG36" s="357"/>
      <c r="NTH36" s="357"/>
      <c r="NTI36" s="357"/>
      <c r="NTJ36" s="357"/>
      <c r="NTK36" s="357"/>
      <c r="NTL36" s="357"/>
      <c r="NTM36" s="357"/>
      <c r="NTN36" s="357"/>
      <c r="NTO36" s="357"/>
      <c r="NTP36" s="357"/>
      <c r="NTQ36" s="357"/>
      <c r="NTR36" s="357"/>
      <c r="NTS36" s="357"/>
      <c r="NTT36" s="357"/>
      <c r="NTU36" s="357"/>
      <c r="NTV36" s="357"/>
      <c r="NTW36" s="357"/>
      <c r="NTX36" s="357"/>
      <c r="NTY36" s="357"/>
      <c r="NTZ36" s="357"/>
      <c r="NUA36" s="357"/>
      <c r="NUB36" s="357"/>
      <c r="NUC36" s="357"/>
      <c r="NUD36" s="357"/>
      <c r="NUE36" s="357"/>
      <c r="NUF36" s="357"/>
      <c r="NUG36" s="357"/>
      <c r="NUH36" s="357"/>
      <c r="NUI36" s="357"/>
      <c r="NUJ36" s="357"/>
      <c r="NUK36" s="357"/>
      <c r="NUL36" s="357"/>
      <c r="NUM36" s="357"/>
      <c r="NUN36" s="357"/>
      <c r="NUO36" s="357"/>
      <c r="NUP36" s="357"/>
      <c r="NUQ36" s="357"/>
      <c r="NUR36" s="357"/>
      <c r="NUS36" s="357"/>
      <c r="NUT36" s="357"/>
      <c r="NUU36" s="357"/>
      <c r="NUV36" s="357"/>
      <c r="NUW36" s="357"/>
      <c r="NUX36" s="357"/>
      <c r="NUY36" s="357"/>
      <c r="NUZ36" s="357"/>
      <c r="NVA36" s="357"/>
      <c r="NVB36" s="357"/>
      <c r="NVC36" s="357"/>
      <c r="NVD36" s="357"/>
      <c r="NVE36" s="357"/>
      <c r="NVF36" s="357"/>
      <c r="NVG36" s="357"/>
      <c r="NVH36" s="357"/>
      <c r="NVI36" s="357"/>
      <c r="NVJ36" s="357"/>
      <c r="NVK36" s="357"/>
      <c r="NVL36" s="357"/>
      <c r="NVM36" s="357"/>
      <c r="NVN36" s="357"/>
      <c r="NVO36" s="357"/>
      <c r="NVP36" s="357"/>
      <c r="NVQ36" s="357"/>
      <c r="NVR36" s="357"/>
      <c r="NVS36" s="357"/>
      <c r="NVT36" s="357"/>
      <c r="NVU36" s="357"/>
      <c r="NVV36" s="357"/>
      <c r="NVW36" s="357"/>
      <c r="NVX36" s="357"/>
      <c r="NVY36" s="357"/>
      <c r="NVZ36" s="357"/>
      <c r="NWA36" s="357"/>
      <c r="NWB36" s="357"/>
      <c r="NWC36" s="357"/>
      <c r="NWD36" s="357"/>
      <c r="NWE36" s="357"/>
      <c r="NWF36" s="357"/>
      <c r="NWG36" s="357"/>
      <c r="NWH36" s="357"/>
      <c r="NWI36" s="357"/>
      <c r="NWJ36" s="357"/>
      <c r="NWK36" s="357"/>
      <c r="NWL36" s="357"/>
      <c r="NWM36" s="357"/>
      <c r="NWN36" s="357"/>
      <c r="NWO36" s="357"/>
      <c r="NWP36" s="357"/>
      <c r="NWQ36" s="357"/>
      <c r="NWR36" s="357"/>
      <c r="NWS36" s="357"/>
      <c r="NWT36" s="357"/>
      <c r="NWU36" s="357"/>
      <c r="NWV36" s="357"/>
      <c r="NWW36" s="357"/>
      <c r="NWX36" s="357"/>
      <c r="NWY36" s="357"/>
      <c r="NWZ36" s="357"/>
      <c r="NXA36" s="357"/>
      <c r="NXB36" s="357"/>
      <c r="NXC36" s="357"/>
      <c r="NXD36" s="357"/>
      <c r="NXE36" s="357"/>
      <c r="NXF36" s="357"/>
      <c r="NXG36" s="357"/>
      <c r="NXH36" s="357"/>
      <c r="NXI36" s="357"/>
      <c r="NXJ36" s="357"/>
      <c r="NXK36" s="357"/>
      <c r="NXL36" s="357"/>
      <c r="NXM36" s="357"/>
      <c r="NXN36" s="357"/>
      <c r="NXO36" s="357"/>
      <c r="NXP36" s="357"/>
      <c r="NXQ36" s="357"/>
      <c r="NXR36" s="357"/>
      <c r="NXS36" s="357"/>
      <c r="NXT36" s="357"/>
      <c r="NXU36" s="357"/>
      <c r="NXV36" s="357"/>
      <c r="NXW36" s="357"/>
      <c r="NXX36" s="357"/>
      <c r="NXY36" s="357"/>
      <c r="NXZ36" s="357"/>
      <c r="NYA36" s="357"/>
      <c r="NYB36" s="357"/>
      <c r="NYC36" s="357"/>
      <c r="NYD36" s="357"/>
      <c r="NYE36" s="357"/>
      <c r="NYF36" s="357"/>
      <c r="NYG36" s="357"/>
      <c r="NYH36" s="357"/>
      <c r="NYI36" s="357"/>
      <c r="NYJ36" s="357"/>
      <c r="NYK36" s="357"/>
      <c r="NYL36" s="357"/>
      <c r="NYM36" s="357"/>
      <c r="NYN36" s="357"/>
      <c r="NYO36" s="357"/>
      <c r="NYP36" s="357"/>
      <c r="NYQ36" s="357"/>
      <c r="NYR36" s="357"/>
      <c r="NYS36" s="357"/>
      <c r="NYT36" s="357"/>
      <c r="NYU36" s="357"/>
      <c r="NYV36" s="357"/>
      <c r="NYW36" s="357"/>
      <c r="NYX36" s="357"/>
      <c r="NYY36" s="357"/>
      <c r="NYZ36" s="357"/>
      <c r="NZA36" s="357"/>
      <c r="NZB36" s="357"/>
      <c r="NZC36" s="357"/>
      <c r="NZD36" s="357"/>
      <c r="NZE36" s="357"/>
      <c r="NZF36" s="357"/>
      <c r="NZG36" s="357"/>
      <c r="NZH36" s="357"/>
      <c r="NZI36" s="357"/>
      <c r="NZJ36" s="357"/>
      <c r="NZK36" s="357"/>
      <c r="NZL36" s="357"/>
      <c r="NZM36" s="357"/>
      <c r="NZN36" s="357"/>
      <c r="NZO36" s="357"/>
      <c r="NZP36" s="357"/>
      <c r="NZQ36" s="357"/>
      <c r="NZR36" s="357"/>
      <c r="NZS36" s="357"/>
      <c r="NZT36" s="357"/>
      <c r="NZU36" s="357"/>
      <c r="NZV36" s="357"/>
      <c r="NZW36" s="357"/>
      <c r="NZX36" s="357"/>
      <c r="NZY36" s="357"/>
      <c r="NZZ36" s="357"/>
      <c r="OAA36" s="357"/>
      <c r="OAB36" s="357"/>
      <c r="OAC36" s="357"/>
      <c r="OAD36" s="357"/>
      <c r="OAE36" s="357"/>
      <c r="OAF36" s="357"/>
      <c r="OAG36" s="357"/>
      <c r="OAH36" s="357"/>
      <c r="OAI36" s="357"/>
      <c r="OAJ36" s="357"/>
      <c r="OAK36" s="357"/>
      <c r="OAL36" s="357"/>
      <c r="OAM36" s="357"/>
      <c r="OAN36" s="357"/>
      <c r="OAO36" s="357"/>
      <c r="OAP36" s="357"/>
      <c r="OAQ36" s="357"/>
      <c r="OAR36" s="357"/>
      <c r="OAS36" s="357"/>
      <c r="OAT36" s="357"/>
      <c r="OAU36" s="357"/>
      <c r="OAV36" s="357"/>
      <c r="OAW36" s="357"/>
      <c r="OAX36" s="357"/>
      <c r="OAY36" s="357"/>
      <c r="OAZ36" s="357"/>
      <c r="OBA36" s="357"/>
      <c r="OBB36" s="357"/>
      <c r="OBC36" s="357"/>
      <c r="OBD36" s="357"/>
      <c r="OBE36" s="357"/>
      <c r="OBF36" s="357"/>
      <c r="OBG36" s="357"/>
      <c r="OBH36" s="357"/>
      <c r="OBI36" s="357"/>
      <c r="OBJ36" s="357"/>
      <c r="OBK36" s="357"/>
      <c r="OBL36" s="357"/>
      <c r="OBM36" s="357"/>
      <c r="OBN36" s="357"/>
      <c r="OBO36" s="357"/>
      <c r="OBP36" s="357"/>
      <c r="OBQ36" s="357"/>
      <c r="OBR36" s="357"/>
      <c r="OBS36" s="357"/>
      <c r="OBT36" s="357"/>
      <c r="OBU36" s="357"/>
      <c r="OBV36" s="357"/>
      <c r="OBW36" s="357"/>
      <c r="OBX36" s="357"/>
      <c r="OBY36" s="357"/>
      <c r="OBZ36" s="357"/>
      <c r="OCA36" s="357"/>
      <c r="OCB36" s="357"/>
      <c r="OCC36" s="357"/>
      <c r="OCD36" s="357"/>
      <c r="OCE36" s="357"/>
      <c r="OCF36" s="357"/>
      <c r="OCG36" s="357"/>
      <c r="OCH36" s="357"/>
      <c r="OCI36" s="357"/>
      <c r="OCJ36" s="357"/>
      <c r="OCK36" s="357"/>
      <c r="OCL36" s="357"/>
      <c r="OCM36" s="357"/>
      <c r="OCN36" s="357"/>
      <c r="OCO36" s="357"/>
      <c r="OCP36" s="357"/>
      <c r="OCQ36" s="357"/>
      <c r="OCR36" s="357"/>
      <c r="OCS36" s="357"/>
      <c r="OCT36" s="357"/>
      <c r="OCU36" s="357"/>
      <c r="OCV36" s="357"/>
      <c r="OCW36" s="357"/>
      <c r="OCX36" s="357"/>
      <c r="OCY36" s="357"/>
      <c r="OCZ36" s="357"/>
      <c r="ODA36" s="357"/>
      <c r="ODB36" s="357"/>
      <c r="ODC36" s="357"/>
      <c r="ODD36" s="357"/>
      <c r="ODE36" s="357"/>
      <c r="ODF36" s="357"/>
      <c r="ODG36" s="357"/>
      <c r="ODH36" s="357"/>
      <c r="ODI36" s="357"/>
      <c r="ODJ36" s="357"/>
      <c r="ODK36" s="357"/>
      <c r="ODL36" s="357"/>
      <c r="ODM36" s="357"/>
      <c r="ODN36" s="357"/>
      <c r="ODO36" s="357"/>
      <c r="ODP36" s="357"/>
      <c r="ODQ36" s="357"/>
      <c r="ODR36" s="357"/>
      <c r="ODS36" s="357"/>
      <c r="ODT36" s="357"/>
      <c r="ODU36" s="357"/>
      <c r="ODV36" s="357"/>
      <c r="ODW36" s="357"/>
      <c r="ODX36" s="357"/>
      <c r="ODY36" s="357"/>
      <c r="ODZ36" s="357"/>
      <c r="OEA36" s="357"/>
      <c r="OEB36" s="357"/>
      <c r="OEC36" s="357"/>
      <c r="OED36" s="357"/>
      <c r="OEE36" s="357"/>
      <c r="OEF36" s="357"/>
      <c r="OEG36" s="357"/>
      <c r="OEH36" s="357"/>
      <c r="OEI36" s="357"/>
      <c r="OEJ36" s="357"/>
      <c r="OEK36" s="357"/>
      <c r="OEL36" s="357"/>
      <c r="OEM36" s="357"/>
      <c r="OEN36" s="357"/>
      <c r="OEO36" s="357"/>
      <c r="OEP36" s="357"/>
      <c r="OEQ36" s="357"/>
      <c r="OER36" s="357"/>
      <c r="OES36" s="357"/>
      <c r="OET36" s="357"/>
      <c r="OEU36" s="357"/>
      <c r="OEV36" s="357"/>
      <c r="OEW36" s="357"/>
      <c r="OEX36" s="357"/>
      <c r="OEY36" s="357"/>
      <c r="OEZ36" s="357"/>
      <c r="OFA36" s="357"/>
      <c r="OFB36" s="357"/>
      <c r="OFC36" s="357"/>
      <c r="OFD36" s="357"/>
      <c r="OFE36" s="357"/>
      <c r="OFF36" s="357"/>
      <c r="OFG36" s="357"/>
      <c r="OFH36" s="357"/>
      <c r="OFI36" s="357"/>
      <c r="OFJ36" s="357"/>
      <c r="OFK36" s="357"/>
      <c r="OFL36" s="357"/>
      <c r="OFM36" s="357"/>
      <c r="OFN36" s="357"/>
      <c r="OFO36" s="357"/>
      <c r="OFP36" s="357"/>
      <c r="OFQ36" s="357"/>
      <c r="OFR36" s="357"/>
      <c r="OFS36" s="357"/>
      <c r="OFT36" s="357"/>
      <c r="OFU36" s="357"/>
      <c r="OFV36" s="357"/>
      <c r="OFW36" s="357"/>
      <c r="OFX36" s="357"/>
      <c r="OFY36" s="357"/>
      <c r="OFZ36" s="357"/>
      <c r="OGA36" s="357"/>
      <c r="OGB36" s="357"/>
      <c r="OGC36" s="357"/>
      <c r="OGD36" s="357"/>
      <c r="OGE36" s="357"/>
      <c r="OGF36" s="357"/>
      <c r="OGG36" s="357"/>
      <c r="OGH36" s="357"/>
      <c r="OGI36" s="357"/>
      <c r="OGJ36" s="357"/>
      <c r="OGK36" s="357"/>
      <c r="OGL36" s="357"/>
      <c r="OGM36" s="357"/>
      <c r="OGN36" s="357"/>
      <c r="OGO36" s="357"/>
      <c r="OGP36" s="357"/>
      <c r="OGQ36" s="357"/>
      <c r="OGR36" s="357"/>
      <c r="OGS36" s="357"/>
      <c r="OGT36" s="357"/>
      <c r="OGU36" s="357"/>
      <c r="OGV36" s="357"/>
      <c r="OGW36" s="357"/>
      <c r="OGX36" s="357"/>
      <c r="OGY36" s="357"/>
      <c r="OGZ36" s="357"/>
      <c r="OHA36" s="357"/>
      <c r="OHB36" s="357"/>
      <c r="OHC36" s="357"/>
      <c r="OHD36" s="357"/>
      <c r="OHE36" s="357"/>
      <c r="OHF36" s="357"/>
      <c r="OHG36" s="357"/>
      <c r="OHH36" s="357"/>
      <c r="OHI36" s="357"/>
      <c r="OHJ36" s="357"/>
      <c r="OHK36" s="357"/>
      <c r="OHL36" s="357"/>
      <c r="OHM36" s="357"/>
      <c r="OHN36" s="357"/>
      <c r="OHO36" s="357"/>
      <c r="OHP36" s="357"/>
      <c r="OHQ36" s="357"/>
      <c r="OHR36" s="357"/>
      <c r="OHS36" s="357"/>
      <c r="OHT36" s="357"/>
      <c r="OHU36" s="357"/>
      <c r="OHV36" s="357"/>
      <c r="OHW36" s="357"/>
      <c r="OHX36" s="357"/>
      <c r="OHY36" s="357"/>
      <c r="OHZ36" s="357"/>
      <c r="OIA36" s="357"/>
      <c r="OIB36" s="357"/>
      <c r="OIC36" s="357"/>
      <c r="OID36" s="357"/>
      <c r="OIE36" s="357"/>
      <c r="OIF36" s="357"/>
      <c r="OIG36" s="357"/>
      <c r="OIH36" s="357"/>
      <c r="OII36" s="357"/>
      <c r="OIJ36" s="357"/>
      <c r="OIK36" s="357"/>
      <c r="OIL36" s="357"/>
      <c r="OIM36" s="357"/>
      <c r="OIN36" s="357"/>
      <c r="OIO36" s="357"/>
      <c r="OIP36" s="357"/>
      <c r="OIQ36" s="357"/>
      <c r="OIR36" s="357"/>
      <c r="OIS36" s="357"/>
      <c r="OIT36" s="357"/>
      <c r="OIU36" s="357"/>
      <c r="OIV36" s="357"/>
      <c r="OIW36" s="357"/>
      <c r="OIX36" s="357"/>
      <c r="OIY36" s="357"/>
      <c r="OIZ36" s="357"/>
      <c r="OJA36" s="357"/>
      <c r="OJB36" s="357"/>
      <c r="OJC36" s="357"/>
      <c r="OJD36" s="357"/>
      <c r="OJE36" s="357"/>
      <c r="OJF36" s="357"/>
      <c r="OJG36" s="357"/>
      <c r="OJH36" s="357"/>
      <c r="OJI36" s="357"/>
      <c r="OJJ36" s="357"/>
      <c r="OJK36" s="357"/>
      <c r="OJL36" s="357"/>
      <c r="OJM36" s="357"/>
      <c r="OJN36" s="357"/>
      <c r="OJO36" s="357"/>
      <c r="OJP36" s="357"/>
      <c r="OJQ36" s="357"/>
      <c r="OJR36" s="357"/>
      <c r="OJS36" s="357"/>
      <c r="OJT36" s="357"/>
      <c r="OJU36" s="357"/>
      <c r="OJV36" s="357"/>
      <c r="OJW36" s="357"/>
      <c r="OJX36" s="357"/>
      <c r="OJY36" s="357"/>
      <c r="OJZ36" s="357"/>
      <c r="OKA36" s="357"/>
      <c r="OKB36" s="357"/>
      <c r="OKC36" s="357"/>
      <c r="OKD36" s="357"/>
      <c r="OKE36" s="357"/>
      <c r="OKF36" s="357"/>
      <c r="OKG36" s="357"/>
      <c r="OKH36" s="357"/>
      <c r="OKI36" s="357"/>
      <c r="OKJ36" s="357"/>
      <c r="OKK36" s="357"/>
      <c r="OKL36" s="357"/>
      <c r="OKM36" s="357"/>
      <c r="OKN36" s="357"/>
      <c r="OKO36" s="357"/>
      <c r="OKP36" s="357"/>
      <c r="OKQ36" s="357"/>
      <c r="OKR36" s="357"/>
      <c r="OKS36" s="357"/>
      <c r="OKT36" s="357"/>
      <c r="OKU36" s="357"/>
      <c r="OKV36" s="357"/>
      <c r="OKW36" s="357"/>
      <c r="OKX36" s="357"/>
      <c r="OKY36" s="357"/>
      <c r="OKZ36" s="357"/>
      <c r="OLA36" s="357"/>
      <c r="OLB36" s="357"/>
      <c r="OLC36" s="357"/>
      <c r="OLD36" s="357"/>
      <c r="OLE36" s="357"/>
      <c r="OLF36" s="357"/>
      <c r="OLG36" s="357"/>
      <c r="OLH36" s="357"/>
      <c r="OLI36" s="357"/>
      <c r="OLJ36" s="357"/>
      <c r="OLK36" s="357"/>
      <c r="OLL36" s="357"/>
      <c r="OLM36" s="357"/>
      <c r="OLN36" s="357"/>
      <c r="OLO36" s="357"/>
      <c r="OLP36" s="357"/>
      <c r="OLQ36" s="357"/>
      <c r="OLR36" s="357"/>
      <c r="OLS36" s="357"/>
      <c r="OLT36" s="357"/>
      <c r="OLU36" s="357"/>
      <c r="OLV36" s="357"/>
      <c r="OLW36" s="357"/>
      <c r="OLX36" s="357"/>
      <c r="OLY36" s="357"/>
      <c r="OLZ36" s="357"/>
      <c r="OMA36" s="357"/>
      <c r="OMB36" s="357"/>
      <c r="OMC36" s="357"/>
      <c r="OMD36" s="357"/>
      <c r="OME36" s="357"/>
      <c r="OMF36" s="357"/>
      <c r="OMG36" s="357"/>
      <c r="OMH36" s="357"/>
      <c r="OMI36" s="357"/>
      <c r="OMJ36" s="357"/>
      <c r="OMK36" s="357"/>
      <c r="OML36" s="357"/>
      <c r="OMM36" s="357"/>
      <c r="OMN36" s="357"/>
      <c r="OMO36" s="357"/>
      <c r="OMP36" s="357"/>
      <c r="OMQ36" s="357"/>
      <c r="OMR36" s="357"/>
      <c r="OMS36" s="357"/>
      <c r="OMT36" s="357"/>
      <c r="OMU36" s="357"/>
      <c r="OMV36" s="357"/>
      <c r="OMW36" s="357"/>
      <c r="OMX36" s="357"/>
      <c r="OMY36" s="357"/>
      <c r="OMZ36" s="357"/>
      <c r="ONA36" s="357"/>
      <c r="ONB36" s="357"/>
      <c r="ONC36" s="357"/>
      <c r="OND36" s="357"/>
      <c r="ONE36" s="357"/>
      <c r="ONF36" s="357"/>
      <c r="ONG36" s="357"/>
      <c r="ONH36" s="357"/>
      <c r="ONI36" s="357"/>
      <c r="ONJ36" s="357"/>
      <c r="ONK36" s="357"/>
      <c r="ONL36" s="357"/>
      <c r="ONM36" s="357"/>
      <c r="ONN36" s="357"/>
      <c r="ONO36" s="357"/>
      <c r="ONP36" s="357"/>
      <c r="ONQ36" s="357"/>
      <c r="ONR36" s="357"/>
      <c r="ONS36" s="357"/>
      <c r="ONT36" s="357"/>
      <c r="ONU36" s="357"/>
      <c r="ONV36" s="357"/>
      <c r="ONW36" s="357"/>
      <c r="ONX36" s="357"/>
      <c r="ONY36" s="357"/>
      <c r="ONZ36" s="357"/>
      <c r="OOA36" s="357"/>
      <c r="OOB36" s="357"/>
      <c r="OOC36" s="357"/>
      <c r="OOD36" s="357"/>
      <c r="OOE36" s="357"/>
      <c r="OOF36" s="357"/>
      <c r="OOG36" s="357"/>
      <c r="OOH36" s="357"/>
      <c r="OOI36" s="357"/>
      <c r="OOJ36" s="357"/>
      <c r="OOK36" s="357"/>
      <c r="OOL36" s="357"/>
      <c r="OOM36" s="357"/>
      <c r="OON36" s="357"/>
      <c r="OOO36" s="357"/>
      <c r="OOP36" s="357"/>
      <c r="OOQ36" s="357"/>
      <c r="OOR36" s="357"/>
      <c r="OOS36" s="357"/>
      <c r="OOT36" s="357"/>
      <c r="OOU36" s="357"/>
      <c r="OOV36" s="357"/>
      <c r="OOW36" s="357"/>
      <c r="OOX36" s="357"/>
      <c r="OOY36" s="357"/>
      <c r="OOZ36" s="357"/>
      <c r="OPA36" s="357"/>
      <c r="OPB36" s="357"/>
      <c r="OPC36" s="357"/>
      <c r="OPD36" s="357"/>
      <c r="OPE36" s="357"/>
      <c r="OPF36" s="357"/>
      <c r="OPG36" s="357"/>
      <c r="OPH36" s="357"/>
      <c r="OPI36" s="357"/>
      <c r="OPJ36" s="357"/>
      <c r="OPK36" s="357"/>
      <c r="OPL36" s="357"/>
      <c r="OPM36" s="357"/>
      <c r="OPN36" s="357"/>
      <c r="OPO36" s="357"/>
      <c r="OPP36" s="357"/>
      <c r="OPQ36" s="357"/>
      <c r="OPR36" s="357"/>
      <c r="OPS36" s="357"/>
      <c r="OPT36" s="357"/>
      <c r="OPU36" s="357"/>
      <c r="OPV36" s="357"/>
      <c r="OPW36" s="357"/>
      <c r="OPX36" s="357"/>
      <c r="OPY36" s="357"/>
      <c r="OPZ36" s="357"/>
      <c r="OQA36" s="357"/>
      <c r="OQB36" s="357"/>
      <c r="OQC36" s="357"/>
      <c r="OQD36" s="357"/>
      <c r="OQE36" s="357"/>
      <c r="OQF36" s="357"/>
      <c r="OQG36" s="357"/>
      <c r="OQH36" s="357"/>
      <c r="OQI36" s="357"/>
      <c r="OQJ36" s="357"/>
      <c r="OQK36" s="357"/>
      <c r="OQL36" s="357"/>
      <c r="OQM36" s="357"/>
      <c r="OQN36" s="357"/>
      <c r="OQO36" s="357"/>
      <c r="OQP36" s="357"/>
      <c r="OQQ36" s="357"/>
      <c r="OQR36" s="357"/>
      <c r="OQS36" s="357"/>
      <c r="OQT36" s="357"/>
      <c r="OQU36" s="357"/>
      <c r="OQV36" s="357"/>
      <c r="OQW36" s="357"/>
      <c r="OQX36" s="357"/>
      <c r="OQY36" s="357"/>
      <c r="OQZ36" s="357"/>
      <c r="ORA36" s="357"/>
      <c r="ORB36" s="357"/>
      <c r="ORC36" s="357"/>
      <c r="ORD36" s="357"/>
      <c r="ORE36" s="357"/>
      <c r="ORF36" s="357"/>
      <c r="ORG36" s="357"/>
      <c r="ORH36" s="357"/>
      <c r="ORI36" s="357"/>
      <c r="ORJ36" s="357"/>
      <c r="ORK36" s="357"/>
      <c r="ORL36" s="357"/>
      <c r="ORM36" s="357"/>
      <c r="ORN36" s="357"/>
      <c r="ORO36" s="357"/>
      <c r="ORP36" s="357"/>
      <c r="ORQ36" s="357"/>
      <c r="ORR36" s="357"/>
      <c r="ORS36" s="357"/>
      <c r="ORT36" s="357"/>
      <c r="ORU36" s="357"/>
      <c r="ORV36" s="357"/>
      <c r="ORW36" s="357"/>
      <c r="ORX36" s="357"/>
      <c r="ORY36" s="357"/>
      <c r="ORZ36" s="357"/>
      <c r="OSA36" s="357"/>
      <c r="OSB36" s="357"/>
      <c r="OSC36" s="357"/>
      <c r="OSD36" s="357"/>
      <c r="OSE36" s="357"/>
      <c r="OSF36" s="357"/>
      <c r="OSG36" s="357"/>
      <c r="OSH36" s="357"/>
      <c r="OSI36" s="357"/>
      <c r="OSJ36" s="357"/>
      <c r="OSK36" s="357"/>
      <c r="OSL36" s="357"/>
      <c r="OSM36" s="357"/>
      <c r="OSN36" s="357"/>
      <c r="OSO36" s="357"/>
      <c r="OSP36" s="357"/>
      <c r="OSQ36" s="357"/>
      <c r="OSR36" s="357"/>
      <c r="OSS36" s="357"/>
      <c r="OST36" s="357"/>
      <c r="OSU36" s="357"/>
      <c r="OSV36" s="357"/>
      <c r="OSW36" s="357"/>
      <c r="OSX36" s="357"/>
      <c r="OSY36" s="357"/>
      <c r="OSZ36" s="357"/>
      <c r="OTA36" s="357"/>
      <c r="OTB36" s="357"/>
      <c r="OTC36" s="357"/>
      <c r="OTD36" s="357"/>
      <c r="OTE36" s="357"/>
      <c r="OTF36" s="357"/>
      <c r="OTG36" s="357"/>
      <c r="OTH36" s="357"/>
      <c r="OTI36" s="357"/>
      <c r="OTJ36" s="357"/>
      <c r="OTK36" s="357"/>
      <c r="OTL36" s="357"/>
      <c r="OTM36" s="357"/>
      <c r="OTN36" s="357"/>
      <c r="OTO36" s="357"/>
      <c r="OTP36" s="357"/>
      <c r="OTQ36" s="357"/>
      <c r="OTR36" s="357"/>
      <c r="OTS36" s="357"/>
      <c r="OTT36" s="357"/>
      <c r="OTU36" s="357"/>
      <c r="OTV36" s="357"/>
      <c r="OTW36" s="357"/>
      <c r="OTX36" s="357"/>
      <c r="OTY36" s="357"/>
      <c r="OTZ36" s="357"/>
      <c r="OUA36" s="357"/>
      <c r="OUB36" s="357"/>
      <c r="OUC36" s="357"/>
      <c r="OUD36" s="357"/>
      <c r="OUE36" s="357"/>
      <c r="OUF36" s="357"/>
      <c r="OUG36" s="357"/>
      <c r="OUH36" s="357"/>
      <c r="OUI36" s="357"/>
      <c r="OUJ36" s="357"/>
      <c r="OUK36" s="357"/>
      <c r="OUL36" s="357"/>
      <c r="OUM36" s="357"/>
      <c r="OUN36" s="357"/>
      <c r="OUO36" s="357"/>
      <c r="OUP36" s="357"/>
      <c r="OUQ36" s="357"/>
      <c r="OUR36" s="357"/>
      <c r="OUS36" s="357"/>
      <c r="OUT36" s="357"/>
      <c r="OUU36" s="357"/>
      <c r="OUV36" s="357"/>
      <c r="OUW36" s="357"/>
      <c r="OUX36" s="357"/>
      <c r="OUY36" s="357"/>
      <c r="OUZ36" s="357"/>
      <c r="OVA36" s="357"/>
      <c r="OVB36" s="357"/>
      <c r="OVC36" s="357"/>
      <c r="OVD36" s="357"/>
      <c r="OVE36" s="357"/>
      <c r="OVF36" s="357"/>
      <c r="OVG36" s="357"/>
      <c r="OVH36" s="357"/>
      <c r="OVI36" s="357"/>
      <c r="OVJ36" s="357"/>
      <c r="OVK36" s="357"/>
      <c r="OVL36" s="357"/>
      <c r="OVM36" s="357"/>
      <c r="OVN36" s="357"/>
      <c r="OVO36" s="357"/>
      <c r="OVP36" s="357"/>
      <c r="OVQ36" s="357"/>
      <c r="OVR36" s="357"/>
      <c r="OVS36" s="357"/>
      <c r="OVT36" s="357"/>
      <c r="OVU36" s="357"/>
      <c r="OVV36" s="357"/>
      <c r="OVW36" s="357"/>
      <c r="OVX36" s="357"/>
      <c r="OVY36" s="357"/>
      <c r="OVZ36" s="357"/>
      <c r="OWA36" s="357"/>
      <c r="OWB36" s="357"/>
      <c r="OWC36" s="357"/>
      <c r="OWD36" s="357"/>
      <c r="OWE36" s="357"/>
      <c r="OWF36" s="357"/>
      <c r="OWG36" s="357"/>
      <c r="OWH36" s="357"/>
      <c r="OWI36" s="357"/>
      <c r="OWJ36" s="357"/>
      <c r="OWK36" s="357"/>
      <c r="OWL36" s="357"/>
      <c r="OWM36" s="357"/>
      <c r="OWN36" s="357"/>
      <c r="OWO36" s="357"/>
      <c r="OWP36" s="357"/>
      <c r="OWQ36" s="357"/>
      <c r="OWR36" s="357"/>
      <c r="OWS36" s="357"/>
      <c r="OWT36" s="357"/>
      <c r="OWU36" s="357"/>
      <c r="OWV36" s="357"/>
      <c r="OWW36" s="357"/>
      <c r="OWX36" s="357"/>
      <c r="OWY36" s="357"/>
      <c r="OWZ36" s="357"/>
      <c r="OXA36" s="357"/>
      <c r="OXB36" s="357"/>
      <c r="OXC36" s="357"/>
      <c r="OXD36" s="357"/>
      <c r="OXE36" s="357"/>
      <c r="OXF36" s="357"/>
      <c r="OXG36" s="357"/>
      <c r="OXH36" s="357"/>
      <c r="OXI36" s="357"/>
      <c r="OXJ36" s="357"/>
      <c r="OXK36" s="357"/>
      <c r="OXL36" s="357"/>
      <c r="OXM36" s="357"/>
      <c r="OXN36" s="357"/>
      <c r="OXO36" s="357"/>
      <c r="OXP36" s="357"/>
      <c r="OXQ36" s="357"/>
      <c r="OXR36" s="357"/>
      <c r="OXS36" s="357"/>
      <c r="OXT36" s="357"/>
      <c r="OXU36" s="357"/>
      <c r="OXV36" s="357"/>
      <c r="OXW36" s="357"/>
      <c r="OXX36" s="357"/>
      <c r="OXY36" s="357"/>
      <c r="OXZ36" s="357"/>
      <c r="OYA36" s="357"/>
      <c r="OYB36" s="357"/>
      <c r="OYC36" s="357"/>
      <c r="OYD36" s="357"/>
      <c r="OYE36" s="357"/>
      <c r="OYF36" s="357"/>
      <c r="OYG36" s="357"/>
      <c r="OYH36" s="357"/>
      <c r="OYI36" s="357"/>
      <c r="OYJ36" s="357"/>
      <c r="OYK36" s="357"/>
      <c r="OYL36" s="357"/>
      <c r="OYM36" s="357"/>
      <c r="OYN36" s="357"/>
      <c r="OYO36" s="357"/>
      <c r="OYP36" s="357"/>
      <c r="OYQ36" s="357"/>
      <c r="OYR36" s="357"/>
      <c r="OYS36" s="357"/>
      <c r="OYT36" s="357"/>
      <c r="OYU36" s="357"/>
      <c r="OYV36" s="357"/>
      <c r="OYW36" s="357"/>
      <c r="OYX36" s="357"/>
      <c r="OYY36" s="357"/>
      <c r="OYZ36" s="357"/>
      <c r="OZA36" s="357"/>
      <c r="OZB36" s="357"/>
      <c r="OZC36" s="357"/>
      <c r="OZD36" s="357"/>
      <c r="OZE36" s="357"/>
      <c r="OZF36" s="357"/>
      <c r="OZG36" s="357"/>
      <c r="OZH36" s="357"/>
      <c r="OZI36" s="357"/>
      <c r="OZJ36" s="357"/>
      <c r="OZK36" s="357"/>
      <c r="OZL36" s="357"/>
      <c r="OZM36" s="357"/>
      <c r="OZN36" s="357"/>
      <c r="OZO36" s="357"/>
      <c r="OZP36" s="357"/>
      <c r="OZQ36" s="357"/>
      <c r="OZR36" s="357"/>
      <c r="OZS36" s="357"/>
      <c r="OZT36" s="357"/>
      <c r="OZU36" s="357"/>
      <c r="OZV36" s="357"/>
      <c r="OZW36" s="357"/>
      <c r="OZX36" s="357"/>
      <c r="OZY36" s="357"/>
      <c r="OZZ36" s="357"/>
      <c r="PAA36" s="357"/>
      <c r="PAB36" s="357"/>
      <c r="PAC36" s="357"/>
      <c r="PAD36" s="357"/>
      <c r="PAE36" s="357"/>
      <c r="PAF36" s="357"/>
      <c r="PAG36" s="357"/>
      <c r="PAH36" s="357"/>
      <c r="PAI36" s="357"/>
      <c r="PAJ36" s="357"/>
      <c r="PAK36" s="357"/>
      <c r="PAL36" s="357"/>
      <c r="PAM36" s="357"/>
      <c r="PAN36" s="357"/>
      <c r="PAO36" s="357"/>
      <c r="PAP36" s="357"/>
      <c r="PAQ36" s="357"/>
      <c r="PAR36" s="357"/>
      <c r="PAS36" s="357"/>
      <c r="PAT36" s="357"/>
      <c r="PAU36" s="357"/>
      <c r="PAV36" s="357"/>
      <c r="PAW36" s="357"/>
      <c r="PAX36" s="357"/>
      <c r="PAY36" s="357"/>
      <c r="PAZ36" s="357"/>
      <c r="PBA36" s="357"/>
      <c r="PBB36" s="357"/>
      <c r="PBC36" s="357"/>
      <c r="PBD36" s="357"/>
      <c r="PBE36" s="357"/>
      <c r="PBF36" s="357"/>
      <c r="PBG36" s="357"/>
      <c r="PBH36" s="357"/>
      <c r="PBI36" s="357"/>
      <c r="PBJ36" s="357"/>
      <c r="PBK36" s="357"/>
      <c r="PBL36" s="357"/>
      <c r="PBM36" s="357"/>
      <c r="PBN36" s="357"/>
      <c r="PBO36" s="357"/>
      <c r="PBP36" s="357"/>
      <c r="PBQ36" s="357"/>
      <c r="PBR36" s="357"/>
      <c r="PBS36" s="357"/>
      <c r="PBT36" s="357"/>
      <c r="PBU36" s="357"/>
      <c r="PBV36" s="357"/>
      <c r="PBW36" s="357"/>
      <c r="PBX36" s="357"/>
      <c r="PBY36" s="357"/>
      <c r="PBZ36" s="357"/>
      <c r="PCA36" s="357"/>
      <c r="PCB36" s="357"/>
      <c r="PCC36" s="357"/>
      <c r="PCD36" s="357"/>
      <c r="PCE36" s="357"/>
      <c r="PCF36" s="357"/>
      <c r="PCG36" s="357"/>
      <c r="PCH36" s="357"/>
      <c r="PCI36" s="357"/>
      <c r="PCJ36" s="357"/>
      <c r="PCK36" s="357"/>
      <c r="PCL36" s="357"/>
      <c r="PCM36" s="357"/>
      <c r="PCN36" s="357"/>
      <c r="PCO36" s="357"/>
      <c r="PCP36" s="357"/>
      <c r="PCQ36" s="357"/>
      <c r="PCR36" s="357"/>
      <c r="PCS36" s="357"/>
      <c r="PCT36" s="357"/>
      <c r="PCU36" s="357"/>
      <c r="PCV36" s="357"/>
      <c r="PCW36" s="357"/>
      <c r="PCX36" s="357"/>
      <c r="PCY36" s="357"/>
      <c r="PCZ36" s="357"/>
      <c r="PDA36" s="357"/>
      <c r="PDB36" s="357"/>
      <c r="PDC36" s="357"/>
      <c r="PDD36" s="357"/>
      <c r="PDE36" s="357"/>
      <c r="PDF36" s="357"/>
      <c r="PDG36" s="357"/>
      <c r="PDH36" s="357"/>
      <c r="PDI36" s="357"/>
      <c r="PDJ36" s="357"/>
      <c r="PDK36" s="357"/>
      <c r="PDL36" s="357"/>
      <c r="PDM36" s="357"/>
      <c r="PDN36" s="357"/>
      <c r="PDO36" s="357"/>
      <c r="PDP36" s="357"/>
      <c r="PDQ36" s="357"/>
      <c r="PDR36" s="357"/>
      <c r="PDS36" s="357"/>
      <c r="PDT36" s="357"/>
      <c r="PDU36" s="357"/>
      <c r="PDV36" s="357"/>
      <c r="PDW36" s="357"/>
      <c r="PDX36" s="357"/>
      <c r="PDY36" s="357"/>
      <c r="PDZ36" s="357"/>
      <c r="PEA36" s="357"/>
      <c r="PEB36" s="357"/>
      <c r="PEC36" s="357"/>
      <c r="PED36" s="357"/>
      <c r="PEE36" s="357"/>
      <c r="PEF36" s="357"/>
      <c r="PEG36" s="357"/>
      <c r="PEH36" s="357"/>
      <c r="PEI36" s="357"/>
      <c r="PEJ36" s="357"/>
      <c r="PEK36" s="357"/>
      <c r="PEL36" s="357"/>
      <c r="PEM36" s="357"/>
      <c r="PEN36" s="357"/>
      <c r="PEO36" s="357"/>
      <c r="PEP36" s="357"/>
      <c r="PEQ36" s="357"/>
      <c r="PER36" s="357"/>
      <c r="PES36" s="357"/>
      <c r="PET36" s="357"/>
      <c r="PEU36" s="357"/>
      <c r="PEV36" s="357"/>
      <c r="PEW36" s="357"/>
      <c r="PEX36" s="357"/>
      <c r="PEY36" s="357"/>
      <c r="PEZ36" s="357"/>
      <c r="PFA36" s="357"/>
      <c r="PFB36" s="357"/>
      <c r="PFC36" s="357"/>
      <c r="PFD36" s="357"/>
      <c r="PFE36" s="357"/>
      <c r="PFF36" s="357"/>
      <c r="PFG36" s="357"/>
      <c r="PFH36" s="357"/>
      <c r="PFI36" s="357"/>
      <c r="PFJ36" s="357"/>
      <c r="PFK36" s="357"/>
      <c r="PFL36" s="357"/>
      <c r="PFM36" s="357"/>
      <c r="PFN36" s="357"/>
      <c r="PFO36" s="357"/>
      <c r="PFP36" s="357"/>
      <c r="PFQ36" s="357"/>
      <c r="PFR36" s="357"/>
      <c r="PFS36" s="357"/>
      <c r="PFT36" s="357"/>
      <c r="PFU36" s="357"/>
      <c r="PFV36" s="357"/>
      <c r="PFW36" s="357"/>
      <c r="PFX36" s="357"/>
      <c r="PFY36" s="357"/>
      <c r="PFZ36" s="357"/>
      <c r="PGA36" s="357"/>
      <c r="PGB36" s="357"/>
      <c r="PGC36" s="357"/>
      <c r="PGD36" s="357"/>
      <c r="PGE36" s="357"/>
      <c r="PGF36" s="357"/>
      <c r="PGG36" s="357"/>
      <c r="PGH36" s="357"/>
      <c r="PGI36" s="357"/>
      <c r="PGJ36" s="357"/>
      <c r="PGK36" s="357"/>
      <c r="PGL36" s="357"/>
      <c r="PGM36" s="357"/>
      <c r="PGN36" s="357"/>
      <c r="PGO36" s="357"/>
      <c r="PGP36" s="357"/>
      <c r="PGQ36" s="357"/>
      <c r="PGR36" s="357"/>
      <c r="PGS36" s="357"/>
      <c r="PGT36" s="357"/>
      <c r="PGU36" s="357"/>
      <c r="PGV36" s="357"/>
      <c r="PGW36" s="357"/>
      <c r="PGX36" s="357"/>
      <c r="PGY36" s="357"/>
      <c r="PGZ36" s="357"/>
      <c r="PHA36" s="357"/>
      <c r="PHB36" s="357"/>
      <c r="PHC36" s="357"/>
      <c r="PHD36" s="357"/>
      <c r="PHE36" s="357"/>
      <c r="PHF36" s="357"/>
      <c r="PHG36" s="357"/>
      <c r="PHH36" s="357"/>
      <c r="PHI36" s="357"/>
      <c r="PHJ36" s="357"/>
      <c r="PHK36" s="357"/>
      <c r="PHL36" s="357"/>
      <c r="PHM36" s="357"/>
      <c r="PHN36" s="357"/>
      <c r="PHO36" s="357"/>
      <c r="PHP36" s="357"/>
      <c r="PHQ36" s="357"/>
      <c r="PHR36" s="357"/>
      <c r="PHS36" s="357"/>
      <c r="PHT36" s="357"/>
      <c r="PHU36" s="357"/>
      <c r="PHV36" s="357"/>
      <c r="PHW36" s="357"/>
      <c r="PHX36" s="357"/>
      <c r="PHY36" s="357"/>
      <c r="PHZ36" s="357"/>
      <c r="PIA36" s="357"/>
      <c r="PIB36" s="357"/>
      <c r="PIC36" s="357"/>
      <c r="PID36" s="357"/>
      <c r="PIE36" s="357"/>
      <c r="PIF36" s="357"/>
      <c r="PIG36" s="357"/>
      <c r="PIH36" s="357"/>
      <c r="PII36" s="357"/>
      <c r="PIJ36" s="357"/>
      <c r="PIK36" s="357"/>
      <c r="PIL36" s="357"/>
      <c r="PIM36" s="357"/>
      <c r="PIN36" s="357"/>
      <c r="PIO36" s="357"/>
      <c r="PIP36" s="357"/>
      <c r="PIQ36" s="357"/>
      <c r="PIR36" s="357"/>
      <c r="PIS36" s="357"/>
      <c r="PIT36" s="357"/>
      <c r="PIU36" s="357"/>
      <c r="PIV36" s="357"/>
      <c r="PIW36" s="357"/>
      <c r="PIX36" s="357"/>
      <c r="PIY36" s="357"/>
      <c r="PIZ36" s="357"/>
      <c r="PJA36" s="357"/>
      <c r="PJB36" s="357"/>
      <c r="PJC36" s="357"/>
      <c r="PJD36" s="357"/>
      <c r="PJE36" s="357"/>
      <c r="PJF36" s="357"/>
      <c r="PJG36" s="357"/>
      <c r="PJH36" s="357"/>
      <c r="PJI36" s="357"/>
      <c r="PJJ36" s="357"/>
      <c r="PJK36" s="357"/>
      <c r="PJL36" s="357"/>
      <c r="PJM36" s="357"/>
      <c r="PJN36" s="357"/>
      <c r="PJO36" s="357"/>
      <c r="PJP36" s="357"/>
      <c r="PJQ36" s="357"/>
      <c r="PJR36" s="357"/>
      <c r="PJS36" s="357"/>
      <c r="PJT36" s="357"/>
      <c r="PJU36" s="357"/>
      <c r="PJV36" s="357"/>
      <c r="PJW36" s="357"/>
      <c r="PJX36" s="357"/>
      <c r="PJY36" s="357"/>
      <c r="PJZ36" s="357"/>
      <c r="PKA36" s="357"/>
      <c r="PKB36" s="357"/>
      <c r="PKC36" s="357"/>
      <c r="PKD36" s="357"/>
      <c r="PKE36" s="357"/>
      <c r="PKF36" s="357"/>
      <c r="PKG36" s="357"/>
      <c r="PKH36" s="357"/>
      <c r="PKI36" s="357"/>
      <c r="PKJ36" s="357"/>
      <c r="PKK36" s="357"/>
      <c r="PKL36" s="357"/>
      <c r="PKM36" s="357"/>
      <c r="PKN36" s="357"/>
      <c r="PKO36" s="357"/>
      <c r="PKP36" s="357"/>
      <c r="PKQ36" s="357"/>
      <c r="PKR36" s="357"/>
      <c r="PKS36" s="357"/>
      <c r="PKT36" s="357"/>
      <c r="PKU36" s="357"/>
      <c r="PKV36" s="357"/>
      <c r="PKW36" s="357"/>
      <c r="PKX36" s="357"/>
      <c r="PKY36" s="357"/>
      <c r="PKZ36" s="357"/>
      <c r="PLA36" s="357"/>
      <c r="PLB36" s="357"/>
      <c r="PLC36" s="357"/>
      <c r="PLD36" s="357"/>
      <c r="PLE36" s="357"/>
      <c r="PLF36" s="357"/>
      <c r="PLG36" s="357"/>
      <c r="PLH36" s="357"/>
      <c r="PLI36" s="357"/>
      <c r="PLJ36" s="357"/>
      <c r="PLK36" s="357"/>
      <c r="PLL36" s="357"/>
      <c r="PLM36" s="357"/>
      <c r="PLN36" s="357"/>
      <c r="PLO36" s="357"/>
      <c r="PLP36" s="357"/>
      <c r="PLQ36" s="357"/>
      <c r="PLR36" s="357"/>
      <c r="PLS36" s="357"/>
      <c r="PLT36" s="357"/>
      <c r="PLU36" s="357"/>
      <c r="PLV36" s="357"/>
      <c r="PLW36" s="357"/>
      <c r="PLX36" s="357"/>
      <c r="PLY36" s="357"/>
      <c r="PLZ36" s="357"/>
      <c r="PMA36" s="357"/>
      <c r="PMB36" s="357"/>
      <c r="PMC36" s="357"/>
      <c r="PMD36" s="357"/>
      <c r="PME36" s="357"/>
      <c r="PMF36" s="357"/>
      <c r="PMG36" s="357"/>
      <c r="PMH36" s="357"/>
      <c r="PMI36" s="357"/>
      <c r="PMJ36" s="357"/>
      <c r="PMK36" s="357"/>
      <c r="PML36" s="357"/>
      <c r="PMM36" s="357"/>
      <c r="PMN36" s="357"/>
      <c r="PMO36" s="357"/>
      <c r="PMP36" s="357"/>
      <c r="PMQ36" s="357"/>
      <c r="PMR36" s="357"/>
      <c r="PMS36" s="357"/>
      <c r="PMT36" s="357"/>
      <c r="PMU36" s="357"/>
      <c r="PMV36" s="357"/>
      <c r="PMW36" s="357"/>
      <c r="PMX36" s="357"/>
      <c r="PMY36" s="357"/>
      <c r="PMZ36" s="357"/>
      <c r="PNA36" s="357"/>
      <c r="PNB36" s="357"/>
      <c r="PNC36" s="357"/>
      <c r="PND36" s="357"/>
      <c r="PNE36" s="357"/>
      <c r="PNF36" s="357"/>
      <c r="PNG36" s="357"/>
      <c r="PNH36" s="357"/>
      <c r="PNI36" s="357"/>
      <c r="PNJ36" s="357"/>
      <c r="PNK36" s="357"/>
      <c r="PNL36" s="357"/>
      <c r="PNM36" s="357"/>
      <c r="PNN36" s="357"/>
      <c r="PNO36" s="357"/>
      <c r="PNP36" s="357"/>
      <c r="PNQ36" s="357"/>
      <c r="PNR36" s="357"/>
      <c r="PNS36" s="357"/>
      <c r="PNT36" s="357"/>
      <c r="PNU36" s="357"/>
      <c r="PNV36" s="357"/>
      <c r="PNW36" s="357"/>
      <c r="PNX36" s="357"/>
      <c r="PNY36" s="357"/>
      <c r="PNZ36" s="357"/>
      <c r="POA36" s="357"/>
      <c r="POB36" s="357"/>
      <c r="POC36" s="357"/>
      <c r="POD36" s="357"/>
      <c r="POE36" s="357"/>
      <c r="POF36" s="357"/>
      <c r="POG36" s="357"/>
      <c r="POH36" s="357"/>
      <c r="POI36" s="357"/>
      <c r="POJ36" s="357"/>
      <c r="POK36" s="357"/>
      <c r="POL36" s="357"/>
      <c r="POM36" s="357"/>
      <c r="PON36" s="357"/>
      <c r="POO36" s="357"/>
      <c r="POP36" s="357"/>
      <c r="POQ36" s="357"/>
      <c r="POR36" s="357"/>
      <c r="POS36" s="357"/>
      <c r="POT36" s="357"/>
      <c r="POU36" s="357"/>
      <c r="POV36" s="357"/>
      <c r="POW36" s="357"/>
      <c r="POX36" s="357"/>
      <c r="POY36" s="357"/>
      <c r="POZ36" s="357"/>
      <c r="PPA36" s="357"/>
      <c r="PPB36" s="357"/>
      <c r="PPC36" s="357"/>
      <c r="PPD36" s="357"/>
      <c r="PPE36" s="357"/>
      <c r="PPF36" s="357"/>
      <c r="PPG36" s="357"/>
      <c r="PPH36" s="357"/>
      <c r="PPI36" s="357"/>
      <c r="PPJ36" s="357"/>
      <c r="PPK36" s="357"/>
      <c r="PPL36" s="357"/>
      <c r="PPM36" s="357"/>
      <c r="PPN36" s="357"/>
      <c r="PPO36" s="357"/>
      <c r="PPP36" s="357"/>
      <c r="PPQ36" s="357"/>
      <c r="PPR36" s="357"/>
      <c r="PPS36" s="357"/>
      <c r="PPT36" s="357"/>
      <c r="PPU36" s="357"/>
      <c r="PPV36" s="357"/>
      <c r="PPW36" s="357"/>
      <c r="PPX36" s="357"/>
      <c r="PPY36" s="357"/>
      <c r="PPZ36" s="357"/>
      <c r="PQA36" s="357"/>
      <c r="PQB36" s="357"/>
      <c r="PQC36" s="357"/>
      <c r="PQD36" s="357"/>
      <c r="PQE36" s="357"/>
      <c r="PQF36" s="357"/>
      <c r="PQG36" s="357"/>
      <c r="PQH36" s="357"/>
      <c r="PQI36" s="357"/>
      <c r="PQJ36" s="357"/>
      <c r="PQK36" s="357"/>
      <c r="PQL36" s="357"/>
      <c r="PQM36" s="357"/>
      <c r="PQN36" s="357"/>
      <c r="PQO36" s="357"/>
      <c r="PQP36" s="357"/>
      <c r="PQQ36" s="357"/>
      <c r="PQR36" s="357"/>
      <c r="PQS36" s="357"/>
      <c r="PQT36" s="357"/>
      <c r="PQU36" s="357"/>
      <c r="PQV36" s="357"/>
      <c r="PQW36" s="357"/>
      <c r="PQX36" s="357"/>
      <c r="PQY36" s="357"/>
      <c r="PQZ36" s="357"/>
      <c r="PRA36" s="357"/>
      <c r="PRB36" s="357"/>
      <c r="PRC36" s="357"/>
      <c r="PRD36" s="357"/>
      <c r="PRE36" s="357"/>
      <c r="PRF36" s="357"/>
      <c r="PRG36" s="357"/>
      <c r="PRH36" s="357"/>
      <c r="PRI36" s="357"/>
      <c r="PRJ36" s="357"/>
      <c r="PRK36" s="357"/>
      <c r="PRL36" s="357"/>
      <c r="PRM36" s="357"/>
      <c r="PRN36" s="357"/>
      <c r="PRO36" s="357"/>
      <c r="PRP36" s="357"/>
      <c r="PRQ36" s="357"/>
      <c r="PRR36" s="357"/>
      <c r="PRS36" s="357"/>
      <c r="PRT36" s="357"/>
      <c r="PRU36" s="357"/>
      <c r="PRV36" s="357"/>
      <c r="PRW36" s="357"/>
      <c r="PRX36" s="357"/>
      <c r="PRY36" s="357"/>
      <c r="PRZ36" s="357"/>
      <c r="PSA36" s="357"/>
      <c r="PSB36" s="357"/>
      <c r="PSC36" s="357"/>
      <c r="PSD36" s="357"/>
      <c r="PSE36" s="357"/>
      <c r="PSF36" s="357"/>
      <c r="PSG36" s="357"/>
      <c r="PSH36" s="357"/>
      <c r="PSI36" s="357"/>
      <c r="PSJ36" s="357"/>
      <c r="PSK36" s="357"/>
      <c r="PSL36" s="357"/>
      <c r="PSM36" s="357"/>
      <c r="PSN36" s="357"/>
      <c r="PSO36" s="357"/>
      <c r="PSP36" s="357"/>
      <c r="PSQ36" s="357"/>
      <c r="PSR36" s="357"/>
      <c r="PSS36" s="357"/>
      <c r="PST36" s="357"/>
      <c r="PSU36" s="357"/>
      <c r="PSV36" s="357"/>
      <c r="PSW36" s="357"/>
      <c r="PSX36" s="357"/>
      <c r="PSY36" s="357"/>
      <c r="PSZ36" s="357"/>
      <c r="PTA36" s="357"/>
      <c r="PTB36" s="357"/>
      <c r="PTC36" s="357"/>
      <c r="PTD36" s="357"/>
      <c r="PTE36" s="357"/>
      <c r="PTF36" s="357"/>
      <c r="PTG36" s="357"/>
      <c r="PTH36" s="357"/>
      <c r="PTI36" s="357"/>
      <c r="PTJ36" s="357"/>
      <c r="PTK36" s="357"/>
      <c r="PTL36" s="357"/>
      <c r="PTM36" s="357"/>
      <c r="PTN36" s="357"/>
      <c r="PTO36" s="357"/>
      <c r="PTP36" s="357"/>
      <c r="PTQ36" s="357"/>
      <c r="PTR36" s="357"/>
      <c r="PTS36" s="357"/>
      <c r="PTT36" s="357"/>
      <c r="PTU36" s="357"/>
      <c r="PTV36" s="357"/>
      <c r="PTW36" s="357"/>
      <c r="PTX36" s="357"/>
      <c r="PTY36" s="357"/>
      <c r="PTZ36" s="357"/>
      <c r="PUA36" s="357"/>
      <c r="PUB36" s="357"/>
      <c r="PUC36" s="357"/>
      <c r="PUD36" s="357"/>
      <c r="PUE36" s="357"/>
      <c r="PUF36" s="357"/>
      <c r="PUG36" s="357"/>
      <c r="PUH36" s="357"/>
      <c r="PUI36" s="357"/>
      <c r="PUJ36" s="357"/>
      <c r="PUK36" s="357"/>
      <c r="PUL36" s="357"/>
      <c r="PUM36" s="357"/>
      <c r="PUN36" s="357"/>
      <c r="PUO36" s="357"/>
      <c r="PUP36" s="357"/>
      <c r="PUQ36" s="357"/>
      <c r="PUR36" s="357"/>
      <c r="PUS36" s="357"/>
      <c r="PUT36" s="357"/>
      <c r="PUU36" s="357"/>
      <c r="PUV36" s="357"/>
      <c r="PUW36" s="357"/>
      <c r="PUX36" s="357"/>
      <c r="PUY36" s="357"/>
      <c r="PUZ36" s="357"/>
      <c r="PVA36" s="357"/>
      <c r="PVB36" s="357"/>
      <c r="PVC36" s="357"/>
      <c r="PVD36" s="357"/>
      <c r="PVE36" s="357"/>
      <c r="PVF36" s="357"/>
      <c r="PVG36" s="357"/>
      <c r="PVH36" s="357"/>
      <c r="PVI36" s="357"/>
      <c r="PVJ36" s="357"/>
      <c r="PVK36" s="357"/>
      <c r="PVL36" s="357"/>
      <c r="PVM36" s="357"/>
      <c r="PVN36" s="357"/>
      <c r="PVO36" s="357"/>
      <c r="PVP36" s="357"/>
      <c r="PVQ36" s="357"/>
      <c r="PVR36" s="357"/>
      <c r="PVS36" s="357"/>
      <c r="PVT36" s="357"/>
      <c r="PVU36" s="357"/>
      <c r="PVV36" s="357"/>
      <c r="PVW36" s="357"/>
      <c r="PVX36" s="357"/>
      <c r="PVY36" s="357"/>
      <c r="PVZ36" s="357"/>
      <c r="PWA36" s="357"/>
      <c r="PWB36" s="357"/>
      <c r="PWC36" s="357"/>
      <c r="PWD36" s="357"/>
      <c r="PWE36" s="357"/>
      <c r="PWF36" s="357"/>
      <c r="PWG36" s="357"/>
      <c r="PWH36" s="357"/>
      <c r="PWI36" s="357"/>
      <c r="PWJ36" s="357"/>
      <c r="PWK36" s="357"/>
      <c r="PWL36" s="357"/>
      <c r="PWM36" s="357"/>
      <c r="PWN36" s="357"/>
      <c r="PWO36" s="357"/>
      <c r="PWP36" s="357"/>
      <c r="PWQ36" s="357"/>
      <c r="PWR36" s="357"/>
      <c r="PWS36" s="357"/>
      <c r="PWT36" s="357"/>
      <c r="PWU36" s="357"/>
      <c r="PWV36" s="357"/>
      <c r="PWW36" s="357"/>
      <c r="PWX36" s="357"/>
      <c r="PWY36" s="357"/>
      <c r="PWZ36" s="357"/>
      <c r="PXA36" s="357"/>
      <c r="PXB36" s="357"/>
      <c r="PXC36" s="357"/>
      <c r="PXD36" s="357"/>
      <c r="PXE36" s="357"/>
      <c r="PXF36" s="357"/>
      <c r="PXG36" s="357"/>
      <c r="PXH36" s="357"/>
      <c r="PXI36" s="357"/>
      <c r="PXJ36" s="357"/>
      <c r="PXK36" s="357"/>
      <c r="PXL36" s="357"/>
      <c r="PXM36" s="357"/>
      <c r="PXN36" s="357"/>
      <c r="PXO36" s="357"/>
      <c r="PXP36" s="357"/>
      <c r="PXQ36" s="357"/>
      <c r="PXR36" s="357"/>
      <c r="PXS36" s="357"/>
      <c r="PXT36" s="357"/>
      <c r="PXU36" s="357"/>
      <c r="PXV36" s="357"/>
      <c r="PXW36" s="357"/>
      <c r="PXX36" s="357"/>
      <c r="PXY36" s="357"/>
      <c r="PXZ36" s="357"/>
      <c r="PYA36" s="357"/>
      <c r="PYB36" s="357"/>
      <c r="PYC36" s="357"/>
      <c r="PYD36" s="357"/>
      <c r="PYE36" s="357"/>
      <c r="PYF36" s="357"/>
      <c r="PYG36" s="357"/>
      <c r="PYH36" s="357"/>
      <c r="PYI36" s="357"/>
      <c r="PYJ36" s="357"/>
      <c r="PYK36" s="357"/>
      <c r="PYL36" s="357"/>
      <c r="PYM36" s="357"/>
      <c r="PYN36" s="357"/>
      <c r="PYO36" s="357"/>
      <c r="PYP36" s="357"/>
      <c r="PYQ36" s="357"/>
      <c r="PYR36" s="357"/>
      <c r="PYS36" s="357"/>
      <c r="PYT36" s="357"/>
      <c r="PYU36" s="357"/>
      <c r="PYV36" s="357"/>
      <c r="PYW36" s="357"/>
      <c r="PYX36" s="357"/>
      <c r="PYY36" s="357"/>
      <c r="PYZ36" s="357"/>
      <c r="PZA36" s="357"/>
      <c r="PZB36" s="357"/>
      <c r="PZC36" s="357"/>
      <c r="PZD36" s="357"/>
      <c r="PZE36" s="357"/>
      <c r="PZF36" s="357"/>
      <c r="PZG36" s="357"/>
      <c r="PZH36" s="357"/>
      <c r="PZI36" s="357"/>
      <c r="PZJ36" s="357"/>
      <c r="PZK36" s="357"/>
      <c r="PZL36" s="357"/>
      <c r="PZM36" s="357"/>
      <c r="PZN36" s="357"/>
      <c r="PZO36" s="357"/>
      <c r="PZP36" s="357"/>
      <c r="PZQ36" s="357"/>
      <c r="PZR36" s="357"/>
      <c r="PZS36" s="357"/>
      <c r="PZT36" s="357"/>
      <c r="PZU36" s="357"/>
      <c r="PZV36" s="357"/>
      <c r="PZW36" s="357"/>
      <c r="PZX36" s="357"/>
      <c r="PZY36" s="357"/>
      <c r="PZZ36" s="357"/>
      <c r="QAA36" s="357"/>
      <c r="QAB36" s="357"/>
      <c r="QAC36" s="357"/>
      <c r="QAD36" s="357"/>
      <c r="QAE36" s="357"/>
      <c r="QAF36" s="357"/>
      <c r="QAG36" s="357"/>
      <c r="QAH36" s="357"/>
      <c r="QAI36" s="357"/>
      <c r="QAJ36" s="357"/>
      <c r="QAK36" s="357"/>
      <c r="QAL36" s="357"/>
      <c r="QAM36" s="357"/>
      <c r="QAN36" s="357"/>
      <c r="QAO36" s="357"/>
      <c r="QAP36" s="357"/>
      <c r="QAQ36" s="357"/>
      <c r="QAR36" s="357"/>
      <c r="QAS36" s="357"/>
      <c r="QAT36" s="357"/>
      <c r="QAU36" s="357"/>
      <c r="QAV36" s="357"/>
      <c r="QAW36" s="357"/>
      <c r="QAX36" s="357"/>
      <c r="QAY36" s="357"/>
      <c r="QAZ36" s="357"/>
      <c r="QBA36" s="357"/>
      <c r="QBB36" s="357"/>
      <c r="QBC36" s="357"/>
      <c r="QBD36" s="357"/>
      <c r="QBE36" s="357"/>
      <c r="QBF36" s="357"/>
      <c r="QBG36" s="357"/>
      <c r="QBH36" s="357"/>
      <c r="QBI36" s="357"/>
      <c r="QBJ36" s="357"/>
      <c r="QBK36" s="357"/>
      <c r="QBL36" s="357"/>
      <c r="QBM36" s="357"/>
      <c r="QBN36" s="357"/>
      <c r="QBO36" s="357"/>
      <c r="QBP36" s="357"/>
      <c r="QBQ36" s="357"/>
      <c r="QBR36" s="357"/>
      <c r="QBS36" s="357"/>
      <c r="QBT36" s="357"/>
      <c r="QBU36" s="357"/>
      <c r="QBV36" s="357"/>
      <c r="QBW36" s="357"/>
      <c r="QBX36" s="357"/>
      <c r="QBY36" s="357"/>
      <c r="QBZ36" s="357"/>
      <c r="QCA36" s="357"/>
      <c r="QCB36" s="357"/>
      <c r="QCC36" s="357"/>
      <c r="QCD36" s="357"/>
      <c r="QCE36" s="357"/>
      <c r="QCF36" s="357"/>
      <c r="QCG36" s="357"/>
      <c r="QCH36" s="357"/>
      <c r="QCI36" s="357"/>
      <c r="QCJ36" s="357"/>
      <c r="QCK36" s="357"/>
      <c r="QCL36" s="357"/>
      <c r="QCM36" s="357"/>
      <c r="QCN36" s="357"/>
      <c r="QCO36" s="357"/>
      <c r="QCP36" s="357"/>
      <c r="QCQ36" s="357"/>
      <c r="QCR36" s="357"/>
      <c r="QCS36" s="357"/>
      <c r="QCT36" s="357"/>
      <c r="QCU36" s="357"/>
      <c r="QCV36" s="357"/>
      <c r="QCW36" s="357"/>
      <c r="QCX36" s="357"/>
      <c r="QCY36" s="357"/>
      <c r="QCZ36" s="357"/>
      <c r="QDA36" s="357"/>
      <c r="QDB36" s="357"/>
      <c r="QDC36" s="357"/>
      <c r="QDD36" s="357"/>
      <c r="QDE36" s="357"/>
      <c r="QDF36" s="357"/>
      <c r="QDG36" s="357"/>
      <c r="QDH36" s="357"/>
      <c r="QDI36" s="357"/>
      <c r="QDJ36" s="357"/>
      <c r="QDK36" s="357"/>
      <c r="QDL36" s="357"/>
      <c r="QDM36" s="357"/>
      <c r="QDN36" s="357"/>
      <c r="QDO36" s="357"/>
      <c r="QDP36" s="357"/>
      <c r="QDQ36" s="357"/>
      <c r="QDR36" s="357"/>
      <c r="QDS36" s="357"/>
      <c r="QDT36" s="357"/>
      <c r="QDU36" s="357"/>
      <c r="QDV36" s="357"/>
      <c r="QDW36" s="357"/>
      <c r="QDX36" s="357"/>
      <c r="QDY36" s="357"/>
      <c r="QDZ36" s="357"/>
      <c r="QEA36" s="357"/>
      <c r="QEB36" s="357"/>
      <c r="QEC36" s="357"/>
      <c r="QED36" s="357"/>
      <c r="QEE36" s="357"/>
      <c r="QEF36" s="357"/>
      <c r="QEG36" s="357"/>
      <c r="QEH36" s="357"/>
      <c r="QEI36" s="357"/>
      <c r="QEJ36" s="357"/>
      <c r="QEK36" s="357"/>
      <c r="QEL36" s="357"/>
      <c r="QEM36" s="357"/>
      <c r="QEN36" s="357"/>
      <c r="QEO36" s="357"/>
      <c r="QEP36" s="357"/>
      <c r="QEQ36" s="357"/>
      <c r="QER36" s="357"/>
      <c r="QES36" s="357"/>
      <c r="QET36" s="357"/>
      <c r="QEU36" s="357"/>
      <c r="QEV36" s="357"/>
      <c r="QEW36" s="357"/>
      <c r="QEX36" s="357"/>
      <c r="QEY36" s="357"/>
      <c r="QEZ36" s="357"/>
      <c r="QFA36" s="357"/>
      <c r="QFB36" s="357"/>
      <c r="QFC36" s="357"/>
      <c r="QFD36" s="357"/>
      <c r="QFE36" s="357"/>
      <c r="QFF36" s="357"/>
      <c r="QFG36" s="357"/>
      <c r="QFH36" s="357"/>
      <c r="QFI36" s="357"/>
      <c r="QFJ36" s="357"/>
      <c r="QFK36" s="357"/>
      <c r="QFL36" s="357"/>
      <c r="QFM36" s="357"/>
      <c r="QFN36" s="357"/>
      <c r="QFO36" s="357"/>
      <c r="QFP36" s="357"/>
      <c r="QFQ36" s="357"/>
      <c r="QFR36" s="357"/>
      <c r="QFS36" s="357"/>
      <c r="QFT36" s="357"/>
      <c r="QFU36" s="357"/>
      <c r="QFV36" s="357"/>
      <c r="QFW36" s="357"/>
      <c r="QFX36" s="357"/>
      <c r="QFY36" s="357"/>
      <c r="QFZ36" s="357"/>
      <c r="QGA36" s="357"/>
      <c r="QGB36" s="357"/>
      <c r="QGC36" s="357"/>
      <c r="QGD36" s="357"/>
      <c r="QGE36" s="357"/>
      <c r="QGF36" s="357"/>
      <c r="QGG36" s="357"/>
      <c r="QGH36" s="357"/>
      <c r="QGI36" s="357"/>
      <c r="QGJ36" s="357"/>
      <c r="QGK36" s="357"/>
      <c r="QGL36" s="357"/>
      <c r="QGM36" s="357"/>
      <c r="QGN36" s="357"/>
      <c r="QGO36" s="357"/>
      <c r="QGP36" s="357"/>
      <c r="QGQ36" s="357"/>
      <c r="QGR36" s="357"/>
      <c r="QGS36" s="357"/>
      <c r="QGT36" s="357"/>
      <c r="QGU36" s="357"/>
      <c r="QGV36" s="357"/>
      <c r="QGW36" s="357"/>
      <c r="QGX36" s="357"/>
      <c r="QGY36" s="357"/>
      <c r="QGZ36" s="357"/>
      <c r="QHA36" s="357"/>
      <c r="QHB36" s="357"/>
      <c r="QHC36" s="357"/>
      <c r="QHD36" s="357"/>
      <c r="QHE36" s="357"/>
      <c r="QHF36" s="357"/>
      <c r="QHG36" s="357"/>
      <c r="QHH36" s="357"/>
      <c r="QHI36" s="357"/>
      <c r="QHJ36" s="357"/>
      <c r="QHK36" s="357"/>
      <c r="QHL36" s="357"/>
      <c r="QHM36" s="357"/>
      <c r="QHN36" s="357"/>
      <c r="QHO36" s="357"/>
      <c r="QHP36" s="357"/>
      <c r="QHQ36" s="357"/>
      <c r="QHR36" s="357"/>
      <c r="QHS36" s="357"/>
      <c r="QHT36" s="357"/>
      <c r="QHU36" s="357"/>
      <c r="QHV36" s="357"/>
      <c r="QHW36" s="357"/>
      <c r="QHX36" s="357"/>
      <c r="QHY36" s="357"/>
      <c r="QHZ36" s="357"/>
      <c r="QIA36" s="357"/>
      <c r="QIB36" s="357"/>
      <c r="QIC36" s="357"/>
      <c r="QID36" s="357"/>
      <c r="QIE36" s="357"/>
      <c r="QIF36" s="357"/>
      <c r="QIG36" s="357"/>
      <c r="QIH36" s="357"/>
      <c r="QII36" s="357"/>
      <c r="QIJ36" s="357"/>
      <c r="QIK36" s="357"/>
      <c r="QIL36" s="357"/>
      <c r="QIM36" s="357"/>
      <c r="QIN36" s="357"/>
      <c r="QIO36" s="357"/>
      <c r="QIP36" s="357"/>
      <c r="QIQ36" s="357"/>
      <c r="QIR36" s="357"/>
      <c r="QIS36" s="357"/>
      <c r="QIT36" s="357"/>
      <c r="QIU36" s="357"/>
      <c r="QIV36" s="357"/>
      <c r="QIW36" s="357"/>
      <c r="QIX36" s="357"/>
      <c r="QIY36" s="357"/>
      <c r="QIZ36" s="357"/>
      <c r="QJA36" s="357"/>
      <c r="QJB36" s="357"/>
      <c r="QJC36" s="357"/>
      <c r="QJD36" s="357"/>
      <c r="QJE36" s="357"/>
      <c r="QJF36" s="357"/>
      <c r="QJG36" s="357"/>
      <c r="QJH36" s="357"/>
      <c r="QJI36" s="357"/>
      <c r="QJJ36" s="357"/>
      <c r="QJK36" s="357"/>
      <c r="QJL36" s="357"/>
      <c r="QJM36" s="357"/>
      <c r="QJN36" s="357"/>
      <c r="QJO36" s="357"/>
      <c r="QJP36" s="357"/>
      <c r="QJQ36" s="357"/>
      <c r="QJR36" s="357"/>
      <c r="QJS36" s="357"/>
      <c r="QJT36" s="357"/>
      <c r="QJU36" s="357"/>
      <c r="QJV36" s="357"/>
      <c r="QJW36" s="357"/>
      <c r="QJX36" s="357"/>
      <c r="QJY36" s="357"/>
      <c r="QJZ36" s="357"/>
      <c r="QKA36" s="357"/>
      <c r="QKB36" s="357"/>
      <c r="QKC36" s="357"/>
      <c r="QKD36" s="357"/>
      <c r="QKE36" s="357"/>
      <c r="QKF36" s="357"/>
      <c r="QKG36" s="357"/>
      <c r="QKH36" s="357"/>
      <c r="QKI36" s="357"/>
      <c r="QKJ36" s="357"/>
      <c r="QKK36" s="357"/>
      <c r="QKL36" s="357"/>
      <c r="QKM36" s="357"/>
      <c r="QKN36" s="357"/>
      <c r="QKO36" s="357"/>
      <c r="QKP36" s="357"/>
      <c r="QKQ36" s="357"/>
      <c r="QKR36" s="357"/>
      <c r="QKS36" s="357"/>
      <c r="QKT36" s="357"/>
      <c r="QKU36" s="357"/>
      <c r="QKV36" s="357"/>
      <c r="QKW36" s="357"/>
      <c r="QKX36" s="357"/>
      <c r="QKY36" s="357"/>
      <c r="QKZ36" s="357"/>
      <c r="QLA36" s="357"/>
      <c r="QLB36" s="357"/>
      <c r="QLC36" s="357"/>
      <c r="QLD36" s="357"/>
      <c r="QLE36" s="357"/>
      <c r="QLF36" s="357"/>
      <c r="QLG36" s="357"/>
      <c r="QLH36" s="357"/>
      <c r="QLI36" s="357"/>
      <c r="QLJ36" s="357"/>
      <c r="QLK36" s="357"/>
      <c r="QLL36" s="357"/>
      <c r="QLM36" s="357"/>
      <c r="QLN36" s="357"/>
      <c r="QLO36" s="357"/>
      <c r="QLP36" s="357"/>
      <c r="QLQ36" s="357"/>
      <c r="QLR36" s="357"/>
      <c r="QLS36" s="357"/>
      <c r="QLT36" s="357"/>
      <c r="QLU36" s="357"/>
      <c r="QLV36" s="357"/>
      <c r="QLW36" s="357"/>
      <c r="QLX36" s="357"/>
      <c r="QLY36" s="357"/>
      <c r="QLZ36" s="357"/>
      <c r="QMA36" s="357"/>
      <c r="QMB36" s="357"/>
      <c r="QMC36" s="357"/>
      <c r="QMD36" s="357"/>
      <c r="QME36" s="357"/>
      <c r="QMF36" s="357"/>
      <c r="QMG36" s="357"/>
      <c r="QMH36" s="357"/>
      <c r="QMI36" s="357"/>
      <c r="QMJ36" s="357"/>
      <c r="QMK36" s="357"/>
      <c r="QML36" s="357"/>
      <c r="QMM36" s="357"/>
      <c r="QMN36" s="357"/>
      <c r="QMO36" s="357"/>
      <c r="QMP36" s="357"/>
      <c r="QMQ36" s="357"/>
      <c r="QMR36" s="357"/>
      <c r="QMS36" s="357"/>
      <c r="QMT36" s="357"/>
      <c r="QMU36" s="357"/>
      <c r="QMV36" s="357"/>
      <c r="QMW36" s="357"/>
      <c r="QMX36" s="357"/>
      <c r="QMY36" s="357"/>
      <c r="QMZ36" s="357"/>
      <c r="QNA36" s="357"/>
      <c r="QNB36" s="357"/>
      <c r="QNC36" s="357"/>
      <c r="QND36" s="357"/>
      <c r="QNE36" s="357"/>
      <c r="QNF36" s="357"/>
      <c r="QNG36" s="357"/>
      <c r="QNH36" s="357"/>
      <c r="QNI36" s="357"/>
      <c r="QNJ36" s="357"/>
      <c r="QNK36" s="357"/>
      <c r="QNL36" s="357"/>
      <c r="QNM36" s="357"/>
      <c r="QNN36" s="357"/>
      <c r="QNO36" s="357"/>
      <c r="QNP36" s="357"/>
      <c r="QNQ36" s="357"/>
      <c r="QNR36" s="357"/>
      <c r="QNS36" s="357"/>
      <c r="QNT36" s="357"/>
      <c r="QNU36" s="357"/>
      <c r="QNV36" s="357"/>
      <c r="QNW36" s="357"/>
      <c r="QNX36" s="357"/>
      <c r="QNY36" s="357"/>
      <c r="QNZ36" s="357"/>
      <c r="QOA36" s="357"/>
      <c r="QOB36" s="357"/>
      <c r="QOC36" s="357"/>
      <c r="QOD36" s="357"/>
      <c r="QOE36" s="357"/>
      <c r="QOF36" s="357"/>
      <c r="QOG36" s="357"/>
      <c r="QOH36" s="357"/>
      <c r="QOI36" s="357"/>
      <c r="QOJ36" s="357"/>
      <c r="QOK36" s="357"/>
      <c r="QOL36" s="357"/>
      <c r="QOM36" s="357"/>
      <c r="QON36" s="357"/>
      <c r="QOO36" s="357"/>
      <c r="QOP36" s="357"/>
      <c r="QOQ36" s="357"/>
      <c r="QOR36" s="357"/>
      <c r="QOS36" s="357"/>
      <c r="QOT36" s="357"/>
      <c r="QOU36" s="357"/>
      <c r="QOV36" s="357"/>
      <c r="QOW36" s="357"/>
      <c r="QOX36" s="357"/>
      <c r="QOY36" s="357"/>
      <c r="QOZ36" s="357"/>
      <c r="QPA36" s="357"/>
      <c r="QPB36" s="357"/>
      <c r="QPC36" s="357"/>
      <c r="QPD36" s="357"/>
      <c r="QPE36" s="357"/>
      <c r="QPF36" s="357"/>
      <c r="QPG36" s="357"/>
      <c r="QPH36" s="357"/>
      <c r="QPI36" s="357"/>
      <c r="QPJ36" s="357"/>
      <c r="QPK36" s="357"/>
      <c r="QPL36" s="357"/>
      <c r="QPM36" s="357"/>
      <c r="QPN36" s="357"/>
      <c r="QPO36" s="357"/>
      <c r="QPP36" s="357"/>
      <c r="QPQ36" s="357"/>
      <c r="QPR36" s="357"/>
      <c r="QPS36" s="357"/>
      <c r="QPT36" s="357"/>
      <c r="QPU36" s="357"/>
      <c r="QPV36" s="357"/>
      <c r="QPW36" s="357"/>
      <c r="QPX36" s="357"/>
      <c r="QPY36" s="357"/>
      <c r="QPZ36" s="357"/>
      <c r="QQA36" s="357"/>
      <c r="QQB36" s="357"/>
      <c r="QQC36" s="357"/>
      <c r="QQD36" s="357"/>
      <c r="QQE36" s="357"/>
      <c r="QQF36" s="357"/>
      <c r="QQG36" s="357"/>
      <c r="QQH36" s="357"/>
      <c r="QQI36" s="357"/>
      <c r="QQJ36" s="357"/>
      <c r="QQK36" s="357"/>
      <c r="QQL36" s="357"/>
      <c r="QQM36" s="357"/>
      <c r="QQN36" s="357"/>
      <c r="QQO36" s="357"/>
      <c r="QQP36" s="357"/>
      <c r="QQQ36" s="357"/>
      <c r="QQR36" s="357"/>
      <c r="QQS36" s="357"/>
      <c r="QQT36" s="357"/>
      <c r="QQU36" s="357"/>
      <c r="QQV36" s="357"/>
      <c r="QQW36" s="357"/>
      <c r="QQX36" s="357"/>
      <c r="QQY36" s="357"/>
      <c r="QQZ36" s="357"/>
      <c r="QRA36" s="357"/>
      <c r="QRB36" s="357"/>
      <c r="QRC36" s="357"/>
      <c r="QRD36" s="357"/>
      <c r="QRE36" s="357"/>
      <c r="QRF36" s="357"/>
      <c r="QRG36" s="357"/>
      <c r="QRH36" s="357"/>
      <c r="QRI36" s="357"/>
      <c r="QRJ36" s="357"/>
      <c r="QRK36" s="357"/>
      <c r="QRL36" s="357"/>
      <c r="QRM36" s="357"/>
      <c r="QRN36" s="357"/>
      <c r="QRO36" s="357"/>
      <c r="QRP36" s="357"/>
      <c r="QRQ36" s="357"/>
      <c r="QRR36" s="357"/>
      <c r="QRS36" s="357"/>
      <c r="QRT36" s="357"/>
      <c r="QRU36" s="357"/>
      <c r="QRV36" s="357"/>
      <c r="QRW36" s="357"/>
      <c r="QRX36" s="357"/>
      <c r="QRY36" s="357"/>
      <c r="QRZ36" s="357"/>
      <c r="QSA36" s="357"/>
      <c r="QSB36" s="357"/>
      <c r="QSC36" s="357"/>
      <c r="QSD36" s="357"/>
      <c r="QSE36" s="357"/>
      <c r="QSF36" s="357"/>
      <c r="QSG36" s="357"/>
      <c r="QSH36" s="357"/>
      <c r="QSI36" s="357"/>
      <c r="QSJ36" s="357"/>
      <c r="QSK36" s="357"/>
      <c r="QSL36" s="357"/>
      <c r="QSM36" s="357"/>
      <c r="QSN36" s="357"/>
      <c r="QSO36" s="357"/>
      <c r="QSP36" s="357"/>
      <c r="QSQ36" s="357"/>
      <c r="QSR36" s="357"/>
      <c r="QSS36" s="357"/>
      <c r="QST36" s="357"/>
      <c r="QSU36" s="357"/>
      <c r="QSV36" s="357"/>
      <c r="QSW36" s="357"/>
      <c r="QSX36" s="357"/>
      <c r="QSY36" s="357"/>
      <c r="QSZ36" s="357"/>
      <c r="QTA36" s="357"/>
      <c r="QTB36" s="357"/>
      <c r="QTC36" s="357"/>
      <c r="QTD36" s="357"/>
      <c r="QTE36" s="357"/>
      <c r="QTF36" s="357"/>
      <c r="QTG36" s="357"/>
      <c r="QTH36" s="357"/>
      <c r="QTI36" s="357"/>
      <c r="QTJ36" s="357"/>
      <c r="QTK36" s="357"/>
      <c r="QTL36" s="357"/>
      <c r="QTM36" s="357"/>
      <c r="QTN36" s="357"/>
      <c r="QTO36" s="357"/>
      <c r="QTP36" s="357"/>
      <c r="QTQ36" s="357"/>
      <c r="QTR36" s="357"/>
      <c r="QTS36" s="357"/>
      <c r="QTT36" s="357"/>
      <c r="QTU36" s="357"/>
      <c r="QTV36" s="357"/>
      <c r="QTW36" s="357"/>
      <c r="QTX36" s="357"/>
      <c r="QTY36" s="357"/>
      <c r="QTZ36" s="357"/>
      <c r="QUA36" s="357"/>
      <c r="QUB36" s="357"/>
      <c r="QUC36" s="357"/>
      <c r="QUD36" s="357"/>
      <c r="QUE36" s="357"/>
      <c r="QUF36" s="357"/>
      <c r="QUG36" s="357"/>
      <c r="QUH36" s="357"/>
      <c r="QUI36" s="357"/>
      <c r="QUJ36" s="357"/>
      <c r="QUK36" s="357"/>
      <c r="QUL36" s="357"/>
      <c r="QUM36" s="357"/>
      <c r="QUN36" s="357"/>
      <c r="QUO36" s="357"/>
      <c r="QUP36" s="357"/>
      <c r="QUQ36" s="357"/>
      <c r="QUR36" s="357"/>
      <c r="QUS36" s="357"/>
      <c r="QUT36" s="357"/>
      <c r="QUU36" s="357"/>
      <c r="QUV36" s="357"/>
      <c r="QUW36" s="357"/>
      <c r="QUX36" s="357"/>
      <c r="QUY36" s="357"/>
      <c r="QUZ36" s="357"/>
      <c r="QVA36" s="357"/>
      <c r="QVB36" s="357"/>
      <c r="QVC36" s="357"/>
      <c r="QVD36" s="357"/>
      <c r="QVE36" s="357"/>
      <c r="QVF36" s="357"/>
      <c r="QVG36" s="357"/>
      <c r="QVH36" s="357"/>
      <c r="QVI36" s="357"/>
      <c r="QVJ36" s="357"/>
      <c r="QVK36" s="357"/>
      <c r="QVL36" s="357"/>
      <c r="QVM36" s="357"/>
      <c r="QVN36" s="357"/>
      <c r="QVO36" s="357"/>
      <c r="QVP36" s="357"/>
      <c r="QVQ36" s="357"/>
      <c r="QVR36" s="357"/>
      <c r="QVS36" s="357"/>
      <c r="QVT36" s="357"/>
      <c r="QVU36" s="357"/>
      <c r="QVV36" s="357"/>
      <c r="QVW36" s="357"/>
      <c r="QVX36" s="357"/>
      <c r="QVY36" s="357"/>
      <c r="QVZ36" s="357"/>
      <c r="QWA36" s="357"/>
      <c r="QWB36" s="357"/>
      <c r="QWC36" s="357"/>
      <c r="QWD36" s="357"/>
      <c r="QWE36" s="357"/>
      <c r="QWF36" s="357"/>
      <c r="QWG36" s="357"/>
      <c r="QWH36" s="357"/>
      <c r="QWI36" s="357"/>
      <c r="QWJ36" s="357"/>
      <c r="QWK36" s="357"/>
      <c r="QWL36" s="357"/>
      <c r="QWM36" s="357"/>
      <c r="QWN36" s="357"/>
      <c r="QWO36" s="357"/>
      <c r="QWP36" s="357"/>
      <c r="QWQ36" s="357"/>
      <c r="QWR36" s="357"/>
      <c r="QWS36" s="357"/>
      <c r="QWT36" s="357"/>
      <c r="QWU36" s="357"/>
      <c r="QWV36" s="357"/>
      <c r="QWW36" s="357"/>
      <c r="QWX36" s="357"/>
      <c r="QWY36" s="357"/>
      <c r="QWZ36" s="357"/>
      <c r="QXA36" s="357"/>
      <c r="QXB36" s="357"/>
      <c r="QXC36" s="357"/>
      <c r="QXD36" s="357"/>
      <c r="QXE36" s="357"/>
      <c r="QXF36" s="357"/>
      <c r="QXG36" s="357"/>
      <c r="QXH36" s="357"/>
      <c r="QXI36" s="357"/>
      <c r="QXJ36" s="357"/>
      <c r="QXK36" s="357"/>
      <c r="QXL36" s="357"/>
      <c r="QXM36" s="357"/>
      <c r="QXN36" s="357"/>
      <c r="QXO36" s="357"/>
      <c r="QXP36" s="357"/>
      <c r="QXQ36" s="357"/>
      <c r="QXR36" s="357"/>
      <c r="QXS36" s="357"/>
      <c r="QXT36" s="357"/>
      <c r="QXU36" s="357"/>
      <c r="QXV36" s="357"/>
      <c r="QXW36" s="357"/>
      <c r="QXX36" s="357"/>
      <c r="QXY36" s="357"/>
      <c r="QXZ36" s="357"/>
      <c r="QYA36" s="357"/>
      <c r="QYB36" s="357"/>
      <c r="QYC36" s="357"/>
      <c r="QYD36" s="357"/>
      <c r="QYE36" s="357"/>
      <c r="QYF36" s="357"/>
      <c r="QYG36" s="357"/>
      <c r="QYH36" s="357"/>
      <c r="QYI36" s="357"/>
      <c r="QYJ36" s="357"/>
      <c r="QYK36" s="357"/>
      <c r="QYL36" s="357"/>
      <c r="QYM36" s="357"/>
      <c r="QYN36" s="357"/>
      <c r="QYO36" s="357"/>
      <c r="QYP36" s="357"/>
      <c r="QYQ36" s="357"/>
      <c r="QYR36" s="357"/>
      <c r="QYS36" s="357"/>
      <c r="QYT36" s="357"/>
      <c r="QYU36" s="357"/>
      <c r="QYV36" s="357"/>
      <c r="QYW36" s="357"/>
      <c r="QYX36" s="357"/>
      <c r="QYY36" s="357"/>
      <c r="QYZ36" s="357"/>
      <c r="QZA36" s="357"/>
      <c r="QZB36" s="357"/>
      <c r="QZC36" s="357"/>
      <c r="QZD36" s="357"/>
      <c r="QZE36" s="357"/>
      <c r="QZF36" s="357"/>
      <c r="QZG36" s="357"/>
      <c r="QZH36" s="357"/>
      <c r="QZI36" s="357"/>
      <c r="QZJ36" s="357"/>
      <c r="QZK36" s="357"/>
      <c r="QZL36" s="357"/>
      <c r="QZM36" s="357"/>
      <c r="QZN36" s="357"/>
      <c r="QZO36" s="357"/>
      <c r="QZP36" s="357"/>
      <c r="QZQ36" s="357"/>
      <c r="QZR36" s="357"/>
      <c r="QZS36" s="357"/>
      <c r="QZT36" s="357"/>
      <c r="QZU36" s="357"/>
      <c r="QZV36" s="357"/>
      <c r="QZW36" s="357"/>
      <c r="QZX36" s="357"/>
      <c r="QZY36" s="357"/>
      <c r="QZZ36" s="357"/>
      <c r="RAA36" s="357"/>
      <c r="RAB36" s="357"/>
      <c r="RAC36" s="357"/>
      <c r="RAD36" s="357"/>
      <c r="RAE36" s="357"/>
      <c r="RAF36" s="357"/>
      <c r="RAG36" s="357"/>
      <c r="RAH36" s="357"/>
      <c r="RAI36" s="357"/>
      <c r="RAJ36" s="357"/>
      <c r="RAK36" s="357"/>
      <c r="RAL36" s="357"/>
      <c r="RAM36" s="357"/>
      <c r="RAN36" s="357"/>
      <c r="RAO36" s="357"/>
      <c r="RAP36" s="357"/>
      <c r="RAQ36" s="357"/>
      <c r="RAR36" s="357"/>
      <c r="RAS36" s="357"/>
      <c r="RAT36" s="357"/>
      <c r="RAU36" s="357"/>
      <c r="RAV36" s="357"/>
      <c r="RAW36" s="357"/>
      <c r="RAX36" s="357"/>
      <c r="RAY36" s="357"/>
      <c r="RAZ36" s="357"/>
      <c r="RBA36" s="357"/>
      <c r="RBB36" s="357"/>
      <c r="RBC36" s="357"/>
      <c r="RBD36" s="357"/>
      <c r="RBE36" s="357"/>
      <c r="RBF36" s="357"/>
      <c r="RBG36" s="357"/>
      <c r="RBH36" s="357"/>
      <c r="RBI36" s="357"/>
      <c r="RBJ36" s="357"/>
      <c r="RBK36" s="357"/>
      <c r="RBL36" s="357"/>
      <c r="RBM36" s="357"/>
      <c r="RBN36" s="357"/>
      <c r="RBO36" s="357"/>
      <c r="RBP36" s="357"/>
      <c r="RBQ36" s="357"/>
      <c r="RBR36" s="357"/>
      <c r="RBS36" s="357"/>
      <c r="RBT36" s="357"/>
      <c r="RBU36" s="357"/>
      <c r="RBV36" s="357"/>
      <c r="RBW36" s="357"/>
      <c r="RBX36" s="357"/>
      <c r="RBY36" s="357"/>
      <c r="RBZ36" s="357"/>
      <c r="RCA36" s="357"/>
      <c r="RCB36" s="357"/>
      <c r="RCC36" s="357"/>
      <c r="RCD36" s="357"/>
      <c r="RCE36" s="357"/>
      <c r="RCF36" s="357"/>
      <c r="RCG36" s="357"/>
      <c r="RCH36" s="357"/>
      <c r="RCI36" s="357"/>
      <c r="RCJ36" s="357"/>
      <c r="RCK36" s="357"/>
      <c r="RCL36" s="357"/>
      <c r="RCM36" s="357"/>
      <c r="RCN36" s="357"/>
      <c r="RCO36" s="357"/>
      <c r="RCP36" s="357"/>
      <c r="RCQ36" s="357"/>
      <c r="RCR36" s="357"/>
      <c r="RCS36" s="357"/>
      <c r="RCT36" s="357"/>
      <c r="RCU36" s="357"/>
      <c r="RCV36" s="357"/>
      <c r="RCW36" s="357"/>
      <c r="RCX36" s="357"/>
      <c r="RCY36" s="357"/>
      <c r="RCZ36" s="357"/>
      <c r="RDA36" s="357"/>
      <c r="RDB36" s="357"/>
      <c r="RDC36" s="357"/>
      <c r="RDD36" s="357"/>
      <c r="RDE36" s="357"/>
      <c r="RDF36" s="357"/>
      <c r="RDG36" s="357"/>
      <c r="RDH36" s="357"/>
      <c r="RDI36" s="357"/>
      <c r="RDJ36" s="357"/>
      <c r="RDK36" s="357"/>
      <c r="RDL36" s="357"/>
      <c r="RDM36" s="357"/>
      <c r="RDN36" s="357"/>
      <c r="RDO36" s="357"/>
      <c r="RDP36" s="357"/>
      <c r="RDQ36" s="357"/>
      <c r="RDR36" s="357"/>
      <c r="RDS36" s="357"/>
      <c r="RDT36" s="357"/>
      <c r="RDU36" s="357"/>
      <c r="RDV36" s="357"/>
      <c r="RDW36" s="357"/>
      <c r="RDX36" s="357"/>
      <c r="RDY36" s="357"/>
      <c r="RDZ36" s="357"/>
      <c r="REA36" s="357"/>
      <c r="REB36" s="357"/>
      <c r="REC36" s="357"/>
      <c r="RED36" s="357"/>
      <c r="REE36" s="357"/>
      <c r="REF36" s="357"/>
      <c r="REG36" s="357"/>
      <c r="REH36" s="357"/>
      <c r="REI36" s="357"/>
      <c r="REJ36" s="357"/>
      <c r="REK36" s="357"/>
      <c r="REL36" s="357"/>
      <c r="REM36" s="357"/>
      <c r="REN36" s="357"/>
      <c r="REO36" s="357"/>
      <c r="REP36" s="357"/>
      <c r="REQ36" s="357"/>
      <c r="RER36" s="357"/>
      <c r="RES36" s="357"/>
      <c r="RET36" s="357"/>
      <c r="REU36" s="357"/>
      <c r="REV36" s="357"/>
      <c r="REW36" s="357"/>
      <c r="REX36" s="357"/>
      <c r="REY36" s="357"/>
      <c r="REZ36" s="357"/>
      <c r="RFA36" s="357"/>
      <c r="RFB36" s="357"/>
      <c r="RFC36" s="357"/>
      <c r="RFD36" s="357"/>
      <c r="RFE36" s="357"/>
      <c r="RFF36" s="357"/>
      <c r="RFG36" s="357"/>
      <c r="RFH36" s="357"/>
      <c r="RFI36" s="357"/>
      <c r="RFJ36" s="357"/>
      <c r="RFK36" s="357"/>
      <c r="RFL36" s="357"/>
      <c r="RFM36" s="357"/>
      <c r="RFN36" s="357"/>
      <c r="RFO36" s="357"/>
      <c r="RFP36" s="357"/>
      <c r="RFQ36" s="357"/>
      <c r="RFR36" s="357"/>
      <c r="RFS36" s="357"/>
      <c r="RFT36" s="357"/>
      <c r="RFU36" s="357"/>
      <c r="RFV36" s="357"/>
      <c r="RFW36" s="357"/>
      <c r="RFX36" s="357"/>
      <c r="RFY36" s="357"/>
      <c r="RFZ36" s="357"/>
      <c r="RGA36" s="357"/>
      <c r="RGB36" s="357"/>
      <c r="RGC36" s="357"/>
      <c r="RGD36" s="357"/>
      <c r="RGE36" s="357"/>
      <c r="RGF36" s="357"/>
      <c r="RGG36" s="357"/>
      <c r="RGH36" s="357"/>
      <c r="RGI36" s="357"/>
      <c r="RGJ36" s="357"/>
      <c r="RGK36" s="357"/>
      <c r="RGL36" s="357"/>
      <c r="RGM36" s="357"/>
      <c r="RGN36" s="357"/>
      <c r="RGO36" s="357"/>
      <c r="RGP36" s="357"/>
      <c r="RGQ36" s="357"/>
      <c r="RGR36" s="357"/>
      <c r="RGS36" s="357"/>
      <c r="RGT36" s="357"/>
      <c r="RGU36" s="357"/>
      <c r="RGV36" s="357"/>
      <c r="RGW36" s="357"/>
      <c r="RGX36" s="357"/>
      <c r="RGY36" s="357"/>
      <c r="RGZ36" s="357"/>
      <c r="RHA36" s="357"/>
      <c r="RHB36" s="357"/>
      <c r="RHC36" s="357"/>
      <c r="RHD36" s="357"/>
      <c r="RHE36" s="357"/>
      <c r="RHF36" s="357"/>
      <c r="RHG36" s="357"/>
      <c r="RHH36" s="357"/>
      <c r="RHI36" s="357"/>
      <c r="RHJ36" s="357"/>
      <c r="RHK36" s="357"/>
      <c r="RHL36" s="357"/>
      <c r="RHM36" s="357"/>
      <c r="RHN36" s="357"/>
      <c r="RHO36" s="357"/>
      <c r="RHP36" s="357"/>
      <c r="RHQ36" s="357"/>
      <c r="RHR36" s="357"/>
      <c r="RHS36" s="357"/>
      <c r="RHT36" s="357"/>
      <c r="RHU36" s="357"/>
      <c r="RHV36" s="357"/>
      <c r="RHW36" s="357"/>
      <c r="RHX36" s="357"/>
      <c r="RHY36" s="357"/>
      <c r="RHZ36" s="357"/>
      <c r="RIA36" s="357"/>
      <c r="RIB36" s="357"/>
      <c r="RIC36" s="357"/>
      <c r="RID36" s="357"/>
      <c r="RIE36" s="357"/>
      <c r="RIF36" s="357"/>
      <c r="RIG36" s="357"/>
      <c r="RIH36" s="357"/>
      <c r="RII36" s="357"/>
      <c r="RIJ36" s="357"/>
      <c r="RIK36" s="357"/>
      <c r="RIL36" s="357"/>
      <c r="RIM36" s="357"/>
      <c r="RIN36" s="357"/>
      <c r="RIO36" s="357"/>
      <c r="RIP36" s="357"/>
      <c r="RIQ36" s="357"/>
      <c r="RIR36" s="357"/>
      <c r="RIS36" s="357"/>
      <c r="RIT36" s="357"/>
      <c r="RIU36" s="357"/>
      <c r="RIV36" s="357"/>
      <c r="RIW36" s="357"/>
      <c r="RIX36" s="357"/>
      <c r="RIY36" s="357"/>
      <c r="RIZ36" s="357"/>
      <c r="RJA36" s="357"/>
      <c r="RJB36" s="357"/>
      <c r="RJC36" s="357"/>
      <c r="RJD36" s="357"/>
      <c r="RJE36" s="357"/>
      <c r="RJF36" s="357"/>
      <c r="RJG36" s="357"/>
      <c r="RJH36" s="357"/>
      <c r="RJI36" s="357"/>
      <c r="RJJ36" s="357"/>
      <c r="RJK36" s="357"/>
      <c r="RJL36" s="357"/>
      <c r="RJM36" s="357"/>
      <c r="RJN36" s="357"/>
      <c r="RJO36" s="357"/>
      <c r="RJP36" s="357"/>
      <c r="RJQ36" s="357"/>
      <c r="RJR36" s="357"/>
      <c r="RJS36" s="357"/>
      <c r="RJT36" s="357"/>
      <c r="RJU36" s="357"/>
      <c r="RJV36" s="357"/>
      <c r="RJW36" s="357"/>
      <c r="RJX36" s="357"/>
      <c r="RJY36" s="357"/>
      <c r="RJZ36" s="357"/>
      <c r="RKA36" s="357"/>
      <c r="RKB36" s="357"/>
      <c r="RKC36" s="357"/>
      <c r="RKD36" s="357"/>
      <c r="RKE36" s="357"/>
      <c r="RKF36" s="357"/>
      <c r="RKG36" s="357"/>
      <c r="RKH36" s="357"/>
      <c r="RKI36" s="357"/>
      <c r="RKJ36" s="357"/>
      <c r="RKK36" s="357"/>
      <c r="RKL36" s="357"/>
      <c r="RKM36" s="357"/>
      <c r="RKN36" s="357"/>
      <c r="RKO36" s="357"/>
      <c r="RKP36" s="357"/>
      <c r="RKQ36" s="357"/>
      <c r="RKR36" s="357"/>
      <c r="RKS36" s="357"/>
      <c r="RKT36" s="357"/>
      <c r="RKU36" s="357"/>
      <c r="RKV36" s="357"/>
      <c r="RKW36" s="357"/>
      <c r="RKX36" s="357"/>
      <c r="RKY36" s="357"/>
      <c r="RKZ36" s="357"/>
      <c r="RLA36" s="357"/>
      <c r="RLB36" s="357"/>
      <c r="RLC36" s="357"/>
      <c r="RLD36" s="357"/>
      <c r="RLE36" s="357"/>
      <c r="RLF36" s="357"/>
      <c r="RLG36" s="357"/>
      <c r="RLH36" s="357"/>
      <c r="RLI36" s="357"/>
      <c r="RLJ36" s="357"/>
      <c r="RLK36" s="357"/>
      <c r="RLL36" s="357"/>
      <c r="RLM36" s="357"/>
      <c r="RLN36" s="357"/>
      <c r="RLO36" s="357"/>
      <c r="RLP36" s="357"/>
      <c r="RLQ36" s="357"/>
      <c r="RLR36" s="357"/>
      <c r="RLS36" s="357"/>
      <c r="RLT36" s="357"/>
      <c r="RLU36" s="357"/>
      <c r="RLV36" s="357"/>
      <c r="RLW36" s="357"/>
      <c r="RLX36" s="357"/>
      <c r="RLY36" s="357"/>
      <c r="RLZ36" s="357"/>
      <c r="RMA36" s="357"/>
      <c r="RMB36" s="357"/>
      <c r="RMC36" s="357"/>
      <c r="RMD36" s="357"/>
      <c r="RME36" s="357"/>
      <c r="RMF36" s="357"/>
      <c r="RMG36" s="357"/>
      <c r="RMH36" s="357"/>
      <c r="RMI36" s="357"/>
      <c r="RMJ36" s="357"/>
      <c r="RMK36" s="357"/>
      <c r="RML36" s="357"/>
      <c r="RMM36" s="357"/>
      <c r="RMN36" s="357"/>
      <c r="RMO36" s="357"/>
      <c r="RMP36" s="357"/>
      <c r="RMQ36" s="357"/>
      <c r="RMR36" s="357"/>
      <c r="RMS36" s="357"/>
      <c r="RMT36" s="357"/>
      <c r="RMU36" s="357"/>
      <c r="RMV36" s="357"/>
      <c r="RMW36" s="357"/>
      <c r="RMX36" s="357"/>
      <c r="RMY36" s="357"/>
      <c r="RMZ36" s="357"/>
      <c r="RNA36" s="357"/>
      <c r="RNB36" s="357"/>
      <c r="RNC36" s="357"/>
      <c r="RND36" s="357"/>
      <c r="RNE36" s="357"/>
      <c r="RNF36" s="357"/>
      <c r="RNG36" s="357"/>
      <c r="RNH36" s="357"/>
      <c r="RNI36" s="357"/>
      <c r="RNJ36" s="357"/>
      <c r="RNK36" s="357"/>
      <c r="RNL36" s="357"/>
      <c r="RNM36" s="357"/>
      <c r="RNN36" s="357"/>
      <c r="RNO36" s="357"/>
      <c r="RNP36" s="357"/>
      <c r="RNQ36" s="357"/>
      <c r="RNR36" s="357"/>
      <c r="RNS36" s="357"/>
      <c r="RNT36" s="357"/>
      <c r="RNU36" s="357"/>
      <c r="RNV36" s="357"/>
      <c r="RNW36" s="357"/>
      <c r="RNX36" s="357"/>
      <c r="RNY36" s="357"/>
      <c r="RNZ36" s="357"/>
      <c r="ROA36" s="357"/>
      <c r="ROB36" s="357"/>
      <c r="ROC36" s="357"/>
      <c r="ROD36" s="357"/>
      <c r="ROE36" s="357"/>
      <c r="ROF36" s="357"/>
      <c r="ROG36" s="357"/>
      <c r="ROH36" s="357"/>
      <c r="ROI36" s="357"/>
      <c r="ROJ36" s="357"/>
      <c r="ROK36" s="357"/>
      <c r="ROL36" s="357"/>
      <c r="ROM36" s="357"/>
      <c r="RON36" s="357"/>
      <c r="ROO36" s="357"/>
      <c r="ROP36" s="357"/>
      <c r="ROQ36" s="357"/>
      <c r="ROR36" s="357"/>
      <c r="ROS36" s="357"/>
      <c r="ROT36" s="357"/>
      <c r="ROU36" s="357"/>
      <c r="ROV36" s="357"/>
      <c r="ROW36" s="357"/>
      <c r="ROX36" s="357"/>
      <c r="ROY36" s="357"/>
      <c r="ROZ36" s="357"/>
      <c r="RPA36" s="357"/>
      <c r="RPB36" s="357"/>
      <c r="RPC36" s="357"/>
      <c r="RPD36" s="357"/>
      <c r="RPE36" s="357"/>
      <c r="RPF36" s="357"/>
      <c r="RPG36" s="357"/>
      <c r="RPH36" s="357"/>
      <c r="RPI36" s="357"/>
      <c r="RPJ36" s="357"/>
      <c r="RPK36" s="357"/>
      <c r="RPL36" s="357"/>
      <c r="RPM36" s="357"/>
      <c r="RPN36" s="357"/>
      <c r="RPO36" s="357"/>
      <c r="RPP36" s="357"/>
      <c r="RPQ36" s="357"/>
      <c r="RPR36" s="357"/>
      <c r="RPS36" s="357"/>
      <c r="RPT36" s="357"/>
      <c r="RPU36" s="357"/>
      <c r="RPV36" s="357"/>
      <c r="RPW36" s="357"/>
      <c r="RPX36" s="357"/>
      <c r="RPY36" s="357"/>
      <c r="RPZ36" s="357"/>
      <c r="RQA36" s="357"/>
      <c r="RQB36" s="357"/>
      <c r="RQC36" s="357"/>
      <c r="RQD36" s="357"/>
      <c r="RQE36" s="357"/>
      <c r="RQF36" s="357"/>
      <c r="RQG36" s="357"/>
      <c r="RQH36" s="357"/>
      <c r="RQI36" s="357"/>
      <c r="RQJ36" s="357"/>
      <c r="RQK36" s="357"/>
      <c r="RQL36" s="357"/>
      <c r="RQM36" s="357"/>
      <c r="RQN36" s="357"/>
      <c r="RQO36" s="357"/>
      <c r="RQP36" s="357"/>
      <c r="RQQ36" s="357"/>
      <c r="RQR36" s="357"/>
      <c r="RQS36" s="357"/>
      <c r="RQT36" s="357"/>
      <c r="RQU36" s="357"/>
      <c r="RQV36" s="357"/>
      <c r="RQW36" s="357"/>
      <c r="RQX36" s="357"/>
      <c r="RQY36" s="357"/>
      <c r="RQZ36" s="357"/>
      <c r="RRA36" s="357"/>
      <c r="RRB36" s="357"/>
      <c r="RRC36" s="357"/>
      <c r="RRD36" s="357"/>
      <c r="RRE36" s="357"/>
      <c r="RRF36" s="357"/>
      <c r="RRG36" s="357"/>
      <c r="RRH36" s="357"/>
      <c r="RRI36" s="357"/>
      <c r="RRJ36" s="357"/>
      <c r="RRK36" s="357"/>
      <c r="RRL36" s="357"/>
      <c r="RRM36" s="357"/>
      <c r="RRN36" s="357"/>
      <c r="RRO36" s="357"/>
      <c r="RRP36" s="357"/>
      <c r="RRQ36" s="357"/>
      <c r="RRR36" s="357"/>
      <c r="RRS36" s="357"/>
      <c r="RRT36" s="357"/>
      <c r="RRU36" s="357"/>
      <c r="RRV36" s="357"/>
      <c r="RRW36" s="357"/>
      <c r="RRX36" s="357"/>
      <c r="RRY36" s="357"/>
      <c r="RRZ36" s="357"/>
      <c r="RSA36" s="357"/>
      <c r="RSB36" s="357"/>
      <c r="RSC36" s="357"/>
      <c r="RSD36" s="357"/>
      <c r="RSE36" s="357"/>
      <c r="RSF36" s="357"/>
      <c r="RSG36" s="357"/>
      <c r="RSH36" s="357"/>
      <c r="RSI36" s="357"/>
      <c r="RSJ36" s="357"/>
      <c r="RSK36" s="357"/>
      <c r="RSL36" s="357"/>
      <c r="RSM36" s="357"/>
      <c r="RSN36" s="357"/>
      <c r="RSO36" s="357"/>
      <c r="RSP36" s="357"/>
      <c r="RSQ36" s="357"/>
      <c r="RSR36" s="357"/>
      <c r="RSS36" s="357"/>
      <c r="RST36" s="357"/>
      <c r="RSU36" s="357"/>
      <c r="RSV36" s="357"/>
      <c r="RSW36" s="357"/>
      <c r="RSX36" s="357"/>
      <c r="RSY36" s="357"/>
      <c r="RSZ36" s="357"/>
      <c r="RTA36" s="357"/>
      <c r="RTB36" s="357"/>
      <c r="RTC36" s="357"/>
      <c r="RTD36" s="357"/>
      <c r="RTE36" s="357"/>
      <c r="RTF36" s="357"/>
      <c r="RTG36" s="357"/>
      <c r="RTH36" s="357"/>
      <c r="RTI36" s="357"/>
      <c r="RTJ36" s="357"/>
      <c r="RTK36" s="357"/>
      <c r="RTL36" s="357"/>
      <c r="RTM36" s="357"/>
      <c r="RTN36" s="357"/>
      <c r="RTO36" s="357"/>
      <c r="RTP36" s="357"/>
      <c r="RTQ36" s="357"/>
      <c r="RTR36" s="357"/>
      <c r="RTS36" s="357"/>
      <c r="RTT36" s="357"/>
      <c r="RTU36" s="357"/>
      <c r="RTV36" s="357"/>
      <c r="RTW36" s="357"/>
      <c r="RTX36" s="357"/>
      <c r="RTY36" s="357"/>
      <c r="RTZ36" s="357"/>
      <c r="RUA36" s="357"/>
      <c r="RUB36" s="357"/>
      <c r="RUC36" s="357"/>
      <c r="RUD36" s="357"/>
      <c r="RUE36" s="357"/>
      <c r="RUF36" s="357"/>
      <c r="RUG36" s="357"/>
      <c r="RUH36" s="357"/>
      <c r="RUI36" s="357"/>
      <c r="RUJ36" s="357"/>
      <c r="RUK36" s="357"/>
      <c r="RUL36" s="357"/>
      <c r="RUM36" s="357"/>
      <c r="RUN36" s="357"/>
      <c r="RUO36" s="357"/>
      <c r="RUP36" s="357"/>
      <c r="RUQ36" s="357"/>
      <c r="RUR36" s="357"/>
      <c r="RUS36" s="357"/>
      <c r="RUT36" s="357"/>
      <c r="RUU36" s="357"/>
      <c r="RUV36" s="357"/>
      <c r="RUW36" s="357"/>
      <c r="RUX36" s="357"/>
      <c r="RUY36" s="357"/>
      <c r="RUZ36" s="357"/>
      <c r="RVA36" s="357"/>
      <c r="RVB36" s="357"/>
      <c r="RVC36" s="357"/>
      <c r="RVD36" s="357"/>
      <c r="RVE36" s="357"/>
      <c r="RVF36" s="357"/>
      <c r="RVG36" s="357"/>
      <c r="RVH36" s="357"/>
      <c r="RVI36" s="357"/>
      <c r="RVJ36" s="357"/>
      <c r="RVK36" s="357"/>
      <c r="RVL36" s="357"/>
      <c r="RVM36" s="357"/>
      <c r="RVN36" s="357"/>
      <c r="RVO36" s="357"/>
      <c r="RVP36" s="357"/>
      <c r="RVQ36" s="357"/>
      <c r="RVR36" s="357"/>
      <c r="RVS36" s="357"/>
      <c r="RVT36" s="357"/>
      <c r="RVU36" s="357"/>
      <c r="RVV36" s="357"/>
      <c r="RVW36" s="357"/>
      <c r="RVX36" s="357"/>
      <c r="RVY36" s="357"/>
      <c r="RVZ36" s="357"/>
      <c r="RWA36" s="357"/>
      <c r="RWB36" s="357"/>
      <c r="RWC36" s="357"/>
      <c r="RWD36" s="357"/>
      <c r="RWE36" s="357"/>
      <c r="RWF36" s="357"/>
      <c r="RWG36" s="357"/>
      <c r="RWH36" s="357"/>
      <c r="RWI36" s="357"/>
      <c r="RWJ36" s="357"/>
      <c r="RWK36" s="357"/>
      <c r="RWL36" s="357"/>
      <c r="RWM36" s="357"/>
      <c r="RWN36" s="357"/>
      <c r="RWO36" s="357"/>
      <c r="RWP36" s="357"/>
      <c r="RWQ36" s="357"/>
      <c r="RWR36" s="357"/>
      <c r="RWS36" s="357"/>
      <c r="RWT36" s="357"/>
      <c r="RWU36" s="357"/>
      <c r="RWV36" s="357"/>
      <c r="RWW36" s="357"/>
      <c r="RWX36" s="357"/>
      <c r="RWY36" s="357"/>
      <c r="RWZ36" s="357"/>
      <c r="RXA36" s="357"/>
      <c r="RXB36" s="357"/>
      <c r="RXC36" s="357"/>
      <c r="RXD36" s="357"/>
      <c r="RXE36" s="357"/>
      <c r="RXF36" s="357"/>
      <c r="RXG36" s="357"/>
      <c r="RXH36" s="357"/>
      <c r="RXI36" s="357"/>
      <c r="RXJ36" s="357"/>
      <c r="RXK36" s="357"/>
      <c r="RXL36" s="357"/>
      <c r="RXM36" s="357"/>
      <c r="RXN36" s="357"/>
      <c r="RXO36" s="357"/>
      <c r="RXP36" s="357"/>
      <c r="RXQ36" s="357"/>
      <c r="RXR36" s="357"/>
      <c r="RXS36" s="357"/>
      <c r="RXT36" s="357"/>
      <c r="RXU36" s="357"/>
      <c r="RXV36" s="357"/>
      <c r="RXW36" s="357"/>
      <c r="RXX36" s="357"/>
      <c r="RXY36" s="357"/>
      <c r="RXZ36" s="357"/>
      <c r="RYA36" s="357"/>
      <c r="RYB36" s="357"/>
      <c r="RYC36" s="357"/>
      <c r="RYD36" s="357"/>
      <c r="RYE36" s="357"/>
      <c r="RYF36" s="357"/>
      <c r="RYG36" s="357"/>
      <c r="RYH36" s="357"/>
      <c r="RYI36" s="357"/>
      <c r="RYJ36" s="357"/>
      <c r="RYK36" s="357"/>
      <c r="RYL36" s="357"/>
      <c r="RYM36" s="357"/>
      <c r="RYN36" s="357"/>
      <c r="RYO36" s="357"/>
      <c r="RYP36" s="357"/>
      <c r="RYQ36" s="357"/>
      <c r="RYR36" s="357"/>
      <c r="RYS36" s="357"/>
      <c r="RYT36" s="357"/>
      <c r="RYU36" s="357"/>
      <c r="RYV36" s="357"/>
      <c r="RYW36" s="357"/>
      <c r="RYX36" s="357"/>
      <c r="RYY36" s="357"/>
      <c r="RYZ36" s="357"/>
      <c r="RZA36" s="357"/>
      <c r="RZB36" s="357"/>
      <c r="RZC36" s="357"/>
      <c r="RZD36" s="357"/>
      <c r="RZE36" s="357"/>
      <c r="RZF36" s="357"/>
      <c r="RZG36" s="357"/>
      <c r="RZH36" s="357"/>
      <c r="RZI36" s="357"/>
      <c r="RZJ36" s="357"/>
      <c r="RZK36" s="357"/>
      <c r="RZL36" s="357"/>
      <c r="RZM36" s="357"/>
      <c r="RZN36" s="357"/>
      <c r="RZO36" s="357"/>
      <c r="RZP36" s="357"/>
      <c r="RZQ36" s="357"/>
      <c r="RZR36" s="357"/>
      <c r="RZS36" s="357"/>
      <c r="RZT36" s="357"/>
      <c r="RZU36" s="357"/>
      <c r="RZV36" s="357"/>
      <c r="RZW36" s="357"/>
      <c r="RZX36" s="357"/>
      <c r="RZY36" s="357"/>
      <c r="RZZ36" s="357"/>
      <c r="SAA36" s="357"/>
      <c r="SAB36" s="357"/>
      <c r="SAC36" s="357"/>
      <c r="SAD36" s="357"/>
      <c r="SAE36" s="357"/>
      <c r="SAF36" s="357"/>
      <c r="SAG36" s="357"/>
      <c r="SAH36" s="357"/>
      <c r="SAI36" s="357"/>
      <c r="SAJ36" s="357"/>
      <c r="SAK36" s="357"/>
      <c r="SAL36" s="357"/>
      <c r="SAM36" s="357"/>
      <c r="SAN36" s="357"/>
      <c r="SAO36" s="357"/>
      <c r="SAP36" s="357"/>
      <c r="SAQ36" s="357"/>
      <c r="SAR36" s="357"/>
      <c r="SAS36" s="357"/>
      <c r="SAT36" s="357"/>
      <c r="SAU36" s="357"/>
      <c r="SAV36" s="357"/>
      <c r="SAW36" s="357"/>
      <c r="SAX36" s="357"/>
      <c r="SAY36" s="357"/>
      <c r="SAZ36" s="357"/>
      <c r="SBA36" s="357"/>
      <c r="SBB36" s="357"/>
      <c r="SBC36" s="357"/>
      <c r="SBD36" s="357"/>
      <c r="SBE36" s="357"/>
      <c r="SBF36" s="357"/>
      <c r="SBG36" s="357"/>
      <c r="SBH36" s="357"/>
      <c r="SBI36" s="357"/>
      <c r="SBJ36" s="357"/>
      <c r="SBK36" s="357"/>
      <c r="SBL36" s="357"/>
      <c r="SBM36" s="357"/>
      <c r="SBN36" s="357"/>
      <c r="SBO36" s="357"/>
      <c r="SBP36" s="357"/>
      <c r="SBQ36" s="357"/>
      <c r="SBR36" s="357"/>
      <c r="SBS36" s="357"/>
      <c r="SBT36" s="357"/>
      <c r="SBU36" s="357"/>
      <c r="SBV36" s="357"/>
      <c r="SBW36" s="357"/>
      <c r="SBX36" s="357"/>
      <c r="SBY36" s="357"/>
      <c r="SBZ36" s="357"/>
      <c r="SCA36" s="357"/>
      <c r="SCB36" s="357"/>
      <c r="SCC36" s="357"/>
      <c r="SCD36" s="357"/>
      <c r="SCE36" s="357"/>
      <c r="SCF36" s="357"/>
      <c r="SCG36" s="357"/>
      <c r="SCH36" s="357"/>
      <c r="SCI36" s="357"/>
      <c r="SCJ36" s="357"/>
      <c r="SCK36" s="357"/>
      <c r="SCL36" s="357"/>
      <c r="SCM36" s="357"/>
      <c r="SCN36" s="357"/>
      <c r="SCO36" s="357"/>
      <c r="SCP36" s="357"/>
      <c r="SCQ36" s="357"/>
      <c r="SCR36" s="357"/>
      <c r="SCS36" s="357"/>
      <c r="SCT36" s="357"/>
      <c r="SCU36" s="357"/>
      <c r="SCV36" s="357"/>
      <c r="SCW36" s="357"/>
      <c r="SCX36" s="357"/>
      <c r="SCY36" s="357"/>
      <c r="SCZ36" s="357"/>
      <c r="SDA36" s="357"/>
      <c r="SDB36" s="357"/>
      <c r="SDC36" s="357"/>
      <c r="SDD36" s="357"/>
      <c r="SDE36" s="357"/>
      <c r="SDF36" s="357"/>
      <c r="SDG36" s="357"/>
      <c r="SDH36" s="357"/>
      <c r="SDI36" s="357"/>
      <c r="SDJ36" s="357"/>
      <c r="SDK36" s="357"/>
      <c r="SDL36" s="357"/>
      <c r="SDM36" s="357"/>
      <c r="SDN36" s="357"/>
      <c r="SDO36" s="357"/>
      <c r="SDP36" s="357"/>
      <c r="SDQ36" s="357"/>
      <c r="SDR36" s="357"/>
      <c r="SDS36" s="357"/>
      <c r="SDT36" s="357"/>
      <c r="SDU36" s="357"/>
      <c r="SDV36" s="357"/>
      <c r="SDW36" s="357"/>
      <c r="SDX36" s="357"/>
      <c r="SDY36" s="357"/>
      <c r="SDZ36" s="357"/>
      <c r="SEA36" s="357"/>
      <c r="SEB36" s="357"/>
      <c r="SEC36" s="357"/>
      <c r="SED36" s="357"/>
      <c r="SEE36" s="357"/>
      <c r="SEF36" s="357"/>
      <c r="SEG36" s="357"/>
      <c r="SEH36" s="357"/>
      <c r="SEI36" s="357"/>
      <c r="SEJ36" s="357"/>
      <c r="SEK36" s="357"/>
      <c r="SEL36" s="357"/>
      <c r="SEM36" s="357"/>
      <c r="SEN36" s="357"/>
      <c r="SEO36" s="357"/>
      <c r="SEP36" s="357"/>
      <c r="SEQ36" s="357"/>
      <c r="SER36" s="357"/>
      <c r="SES36" s="357"/>
      <c r="SET36" s="357"/>
      <c r="SEU36" s="357"/>
      <c r="SEV36" s="357"/>
      <c r="SEW36" s="357"/>
      <c r="SEX36" s="357"/>
      <c r="SEY36" s="357"/>
      <c r="SEZ36" s="357"/>
      <c r="SFA36" s="357"/>
      <c r="SFB36" s="357"/>
      <c r="SFC36" s="357"/>
      <c r="SFD36" s="357"/>
      <c r="SFE36" s="357"/>
      <c r="SFF36" s="357"/>
      <c r="SFG36" s="357"/>
      <c r="SFH36" s="357"/>
      <c r="SFI36" s="357"/>
      <c r="SFJ36" s="357"/>
      <c r="SFK36" s="357"/>
      <c r="SFL36" s="357"/>
      <c r="SFM36" s="357"/>
      <c r="SFN36" s="357"/>
      <c r="SFO36" s="357"/>
      <c r="SFP36" s="357"/>
      <c r="SFQ36" s="357"/>
      <c r="SFR36" s="357"/>
      <c r="SFS36" s="357"/>
      <c r="SFT36" s="357"/>
      <c r="SFU36" s="357"/>
      <c r="SFV36" s="357"/>
      <c r="SFW36" s="357"/>
      <c r="SFX36" s="357"/>
      <c r="SFY36" s="357"/>
      <c r="SFZ36" s="357"/>
      <c r="SGA36" s="357"/>
      <c r="SGB36" s="357"/>
      <c r="SGC36" s="357"/>
      <c r="SGD36" s="357"/>
      <c r="SGE36" s="357"/>
      <c r="SGF36" s="357"/>
      <c r="SGG36" s="357"/>
      <c r="SGH36" s="357"/>
      <c r="SGI36" s="357"/>
      <c r="SGJ36" s="357"/>
      <c r="SGK36" s="357"/>
      <c r="SGL36" s="357"/>
      <c r="SGM36" s="357"/>
      <c r="SGN36" s="357"/>
      <c r="SGO36" s="357"/>
      <c r="SGP36" s="357"/>
      <c r="SGQ36" s="357"/>
      <c r="SGR36" s="357"/>
      <c r="SGS36" s="357"/>
      <c r="SGT36" s="357"/>
      <c r="SGU36" s="357"/>
      <c r="SGV36" s="357"/>
      <c r="SGW36" s="357"/>
      <c r="SGX36" s="357"/>
      <c r="SGY36" s="357"/>
      <c r="SGZ36" s="357"/>
      <c r="SHA36" s="357"/>
      <c r="SHB36" s="357"/>
      <c r="SHC36" s="357"/>
      <c r="SHD36" s="357"/>
      <c r="SHE36" s="357"/>
      <c r="SHF36" s="357"/>
      <c r="SHG36" s="357"/>
      <c r="SHH36" s="357"/>
      <c r="SHI36" s="357"/>
      <c r="SHJ36" s="357"/>
      <c r="SHK36" s="357"/>
      <c r="SHL36" s="357"/>
      <c r="SHM36" s="357"/>
      <c r="SHN36" s="357"/>
      <c r="SHO36" s="357"/>
      <c r="SHP36" s="357"/>
      <c r="SHQ36" s="357"/>
      <c r="SHR36" s="357"/>
      <c r="SHS36" s="357"/>
      <c r="SHT36" s="357"/>
      <c r="SHU36" s="357"/>
      <c r="SHV36" s="357"/>
      <c r="SHW36" s="357"/>
      <c r="SHX36" s="357"/>
      <c r="SHY36" s="357"/>
      <c r="SHZ36" s="357"/>
      <c r="SIA36" s="357"/>
      <c r="SIB36" s="357"/>
      <c r="SIC36" s="357"/>
      <c r="SID36" s="357"/>
      <c r="SIE36" s="357"/>
      <c r="SIF36" s="357"/>
      <c r="SIG36" s="357"/>
      <c r="SIH36" s="357"/>
      <c r="SII36" s="357"/>
      <c r="SIJ36" s="357"/>
      <c r="SIK36" s="357"/>
      <c r="SIL36" s="357"/>
      <c r="SIM36" s="357"/>
      <c r="SIN36" s="357"/>
      <c r="SIO36" s="357"/>
      <c r="SIP36" s="357"/>
      <c r="SIQ36" s="357"/>
      <c r="SIR36" s="357"/>
      <c r="SIS36" s="357"/>
      <c r="SIT36" s="357"/>
      <c r="SIU36" s="357"/>
      <c r="SIV36" s="357"/>
      <c r="SIW36" s="357"/>
      <c r="SIX36" s="357"/>
      <c r="SIY36" s="357"/>
      <c r="SIZ36" s="357"/>
      <c r="SJA36" s="357"/>
      <c r="SJB36" s="357"/>
      <c r="SJC36" s="357"/>
      <c r="SJD36" s="357"/>
      <c r="SJE36" s="357"/>
      <c r="SJF36" s="357"/>
      <c r="SJG36" s="357"/>
      <c r="SJH36" s="357"/>
      <c r="SJI36" s="357"/>
      <c r="SJJ36" s="357"/>
      <c r="SJK36" s="357"/>
      <c r="SJL36" s="357"/>
      <c r="SJM36" s="357"/>
      <c r="SJN36" s="357"/>
      <c r="SJO36" s="357"/>
      <c r="SJP36" s="357"/>
      <c r="SJQ36" s="357"/>
      <c r="SJR36" s="357"/>
      <c r="SJS36" s="357"/>
      <c r="SJT36" s="357"/>
      <c r="SJU36" s="357"/>
      <c r="SJV36" s="357"/>
      <c r="SJW36" s="357"/>
      <c r="SJX36" s="357"/>
      <c r="SJY36" s="357"/>
      <c r="SJZ36" s="357"/>
      <c r="SKA36" s="357"/>
      <c r="SKB36" s="357"/>
      <c r="SKC36" s="357"/>
      <c r="SKD36" s="357"/>
      <c r="SKE36" s="357"/>
      <c r="SKF36" s="357"/>
      <c r="SKG36" s="357"/>
      <c r="SKH36" s="357"/>
      <c r="SKI36" s="357"/>
      <c r="SKJ36" s="357"/>
      <c r="SKK36" s="357"/>
      <c r="SKL36" s="357"/>
      <c r="SKM36" s="357"/>
      <c r="SKN36" s="357"/>
      <c r="SKO36" s="357"/>
      <c r="SKP36" s="357"/>
      <c r="SKQ36" s="357"/>
      <c r="SKR36" s="357"/>
      <c r="SKS36" s="357"/>
      <c r="SKT36" s="357"/>
      <c r="SKU36" s="357"/>
      <c r="SKV36" s="357"/>
      <c r="SKW36" s="357"/>
      <c r="SKX36" s="357"/>
      <c r="SKY36" s="357"/>
      <c r="SKZ36" s="357"/>
      <c r="SLA36" s="357"/>
      <c r="SLB36" s="357"/>
      <c r="SLC36" s="357"/>
      <c r="SLD36" s="357"/>
      <c r="SLE36" s="357"/>
      <c r="SLF36" s="357"/>
      <c r="SLG36" s="357"/>
      <c r="SLH36" s="357"/>
      <c r="SLI36" s="357"/>
      <c r="SLJ36" s="357"/>
      <c r="SLK36" s="357"/>
      <c r="SLL36" s="357"/>
      <c r="SLM36" s="357"/>
      <c r="SLN36" s="357"/>
      <c r="SLO36" s="357"/>
      <c r="SLP36" s="357"/>
      <c r="SLQ36" s="357"/>
      <c r="SLR36" s="357"/>
      <c r="SLS36" s="357"/>
      <c r="SLT36" s="357"/>
      <c r="SLU36" s="357"/>
      <c r="SLV36" s="357"/>
      <c r="SLW36" s="357"/>
      <c r="SLX36" s="357"/>
      <c r="SLY36" s="357"/>
      <c r="SLZ36" s="357"/>
      <c r="SMA36" s="357"/>
      <c r="SMB36" s="357"/>
      <c r="SMC36" s="357"/>
      <c r="SMD36" s="357"/>
      <c r="SME36" s="357"/>
      <c r="SMF36" s="357"/>
      <c r="SMG36" s="357"/>
      <c r="SMH36" s="357"/>
      <c r="SMI36" s="357"/>
      <c r="SMJ36" s="357"/>
      <c r="SMK36" s="357"/>
      <c r="SML36" s="357"/>
      <c r="SMM36" s="357"/>
      <c r="SMN36" s="357"/>
      <c r="SMO36" s="357"/>
      <c r="SMP36" s="357"/>
      <c r="SMQ36" s="357"/>
      <c r="SMR36" s="357"/>
      <c r="SMS36" s="357"/>
      <c r="SMT36" s="357"/>
      <c r="SMU36" s="357"/>
      <c r="SMV36" s="357"/>
      <c r="SMW36" s="357"/>
      <c r="SMX36" s="357"/>
      <c r="SMY36" s="357"/>
      <c r="SMZ36" s="357"/>
      <c r="SNA36" s="357"/>
      <c r="SNB36" s="357"/>
      <c r="SNC36" s="357"/>
      <c r="SND36" s="357"/>
      <c r="SNE36" s="357"/>
      <c r="SNF36" s="357"/>
      <c r="SNG36" s="357"/>
      <c r="SNH36" s="357"/>
      <c r="SNI36" s="357"/>
      <c r="SNJ36" s="357"/>
      <c r="SNK36" s="357"/>
      <c r="SNL36" s="357"/>
      <c r="SNM36" s="357"/>
      <c r="SNN36" s="357"/>
      <c r="SNO36" s="357"/>
      <c r="SNP36" s="357"/>
      <c r="SNQ36" s="357"/>
      <c r="SNR36" s="357"/>
      <c r="SNS36" s="357"/>
      <c r="SNT36" s="357"/>
      <c r="SNU36" s="357"/>
      <c r="SNV36" s="357"/>
      <c r="SNW36" s="357"/>
      <c r="SNX36" s="357"/>
      <c r="SNY36" s="357"/>
      <c r="SNZ36" s="357"/>
      <c r="SOA36" s="357"/>
      <c r="SOB36" s="357"/>
      <c r="SOC36" s="357"/>
      <c r="SOD36" s="357"/>
      <c r="SOE36" s="357"/>
      <c r="SOF36" s="357"/>
      <c r="SOG36" s="357"/>
      <c r="SOH36" s="357"/>
      <c r="SOI36" s="357"/>
      <c r="SOJ36" s="357"/>
      <c r="SOK36" s="357"/>
      <c r="SOL36" s="357"/>
      <c r="SOM36" s="357"/>
      <c r="SON36" s="357"/>
      <c r="SOO36" s="357"/>
      <c r="SOP36" s="357"/>
      <c r="SOQ36" s="357"/>
      <c r="SOR36" s="357"/>
      <c r="SOS36" s="357"/>
      <c r="SOT36" s="357"/>
      <c r="SOU36" s="357"/>
      <c r="SOV36" s="357"/>
      <c r="SOW36" s="357"/>
      <c r="SOX36" s="357"/>
      <c r="SOY36" s="357"/>
      <c r="SOZ36" s="357"/>
      <c r="SPA36" s="357"/>
      <c r="SPB36" s="357"/>
      <c r="SPC36" s="357"/>
      <c r="SPD36" s="357"/>
      <c r="SPE36" s="357"/>
      <c r="SPF36" s="357"/>
      <c r="SPG36" s="357"/>
      <c r="SPH36" s="357"/>
      <c r="SPI36" s="357"/>
      <c r="SPJ36" s="357"/>
      <c r="SPK36" s="357"/>
      <c r="SPL36" s="357"/>
      <c r="SPM36" s="357"/>
      <c r="SPN36" s="357"/>
      <c r="SPO36" s="357"/>
      <c r="SPP36" s="357"/>
      <c r="SPQ36" s="357"/>
      <c r="SPR36" s="357"/>
      <c r="SPS36" s="357"/>
      <c r="SPT36" s="357"/>
      <c r="SPU36" s="357"/>
      <c r="SPV36" s="357"/>
      <c r="SPW36" s="357"/>
      <c r="SPX36" s="357"/>
      <c r="SPY36" s="357"/>
      <c r="SPZ36" s="357"/>
      <c r="SQA36" s="357"/>
      <c r="SQB36" s="357"/>
      <c r="SQC36" s="357"/>
      <c r="SQD36" s="357"/>
      <c r="SQE36" s="357"/>
      <c r="SQF36" s="357"/>
      <c r="SQG36" s="357"/>
      <c r="SQH36" s="357"/>
      <c r="SQI36" s="357"/>
      <c r="SQJ36" s="357"/>
      <c r="SQK36" s="357"/>
      <c r="SQL36" s="357"/>
      <c r="SQM36" s="357"/>
      <c r="SQN36" s="357"/>
      <c r="SQO36" s="357"/>
      <c r="SQP36" s="357"/>
      <c r="SQQ36" s="357"/>
      <c r="SQR36" s="357"/>
      <c r="SQS36" s="357"/>
      <c r="SQT36" s="357"/>
      <c r="SQU36" s="357"/>
      <c r="SQV36" s="357"/>
      <c r="SQW36" s="357"/>
      <c r="SQX36" s="357"/>
      <c r="SQY36" s="357"/>
      <c r="SQZ36" s="357"/>
      <c r="SRA36" s="357"/>
      <c r="SRB36" s="357"/>
      <c r="SRC36" s="357"/>
      <c r="SRD36" s="357"/>
      <c r="SRE36" s="357"/>
      <c r="SRF36" s="357"/>
      <c r="SRG36" s="357"/>
      <c r="SRH36" s="357"/>
      <c r="SRI36" s="357"/>
      <c r="SRJ36" s="357"/>
      <c r="SRK36" s="357"/>
      <c r="SRL36" s="357"/>
      <c r="SRM36" s="357"/>
      <c r="SRN36" s="357"/>
      <c r="SRO36" s="357"/>
      <c r="SRP36" s="357"/>
      <c r="SRQ36" s="357"/>
      <c r="SRR36" s="357"/>
      <c r="SRS36" s="357"/>
      <c r="SRT36" s="357"/>
      <c r="SRU36" s="357"/>
      <c r="SRV36" s="357"/>
      <c r="SRW36" s="357"/>
      <c r="SRX36" s="357"/>
      <c r="SRY36" s="357"/>
      <c r="SRZ36" s="357"/>
      <c r="SSA36" s="357"/>
      <c r="SSB36" s="357"/>
      <c r="SSC36" s="357"/>
      <c r="SSD36" s="357"/>
      <c r="SSE36" s="357"/>
      <c r="SSF36" s="357"/>
      <c r="SSG36" s="357"/>
      <c r="SSH36" s="357"/>
      <c r="SSI36" s="357"/>
      <c r="SSJ36" s="357"/>
      <c r="SSK36" s="357"/>
      <c r="SSL36" s="357"/>
      <c r="SSM36" s="357"/>
      <c r="SSN36" s="357"/>
      <c r="SSO36" s="357"/>
      <c r="SSP36" s="357"/>
      <c r="SSQ36" s="357"/>
      <c r="SSR36" s="357"/>
      <c r="SSS36" s="357"/>
      <c r="SST36" s="357"/>
      <c r="SSU36" s="357"/>
      <c r="SSV36" s="357"/>
      <c r="SSW36" s="357"/>
      <c r="SSX36" s="357"/>
      <c r="SSY36" s="357"/>
      <c r="SSZ36" s="357"/>
      <c r="STA36" s="357"/>
      <c r="STB36" s="357"/>
      <c r="STC36" s="357"/>
      <c r="STD36" s="357"/>
      <c r="STE36" s="357"/>
      <c r="STF36" s="357"/>
      <c r="STG36" s="357"/>
      <c r="STH36" s="357"/>
      <c r="STI36" s="357"/>
      <c r="STJ36" s="357"/>
      <c r="STK36" s="357"/>
      <c r="STL36" s="357"/>
      <c r="STM36" s="357"/>
      <c r="STN36" s="357"/>
      <c r="STO36" s="357"/>
      <c r="STP36" s="357"/>
      <c r="STQ36" s="357"/>
      <c r="STR36" s="357"/>
      <c r="STS36" s="357"/>
      <c r="STT36" s="357"/>
      <c r="STU36" s="357"/>
      <c r="STV36" s="357"/>
      <c r="STW36" s="357"/>
      <c r="STX36" s="357"/>
      <c r="STY36" s="357"/>
      <c r="STZ36" s="357"/>
      <c r="SUA36" s="357"/>
      <c r="SUB36" s="357"/>
      <c r="SUC36" s="357"/>
      <c r="SUD36" s="357"/>
      <c r="SUE36" s="357"/>
      <c r="SUF36" s="357"/>
      <c r="SUG36" s="357"/>
      <c r="SUH36" s="357"/>
      <c r="SUI36" s="357"/>
      <c r="SUJ36" s="357"/>
      <c r="SUK36" s="357"/>
      <c r="SUL36" s="357"/>
      <c r="SUM36" s="357"/>
      <c r="SUN36" s="357"/>
      <c r="SUO36" s="357"/>
      <c r="SUP36" s="357"/>
      <c r="SUQ36" s="357"/>
      <c r="SUR36" s="357"/>
      <c r="SUS36" s="357"/>
      <c r="SUT36" s="357"/>
      <c r="SUU36" s="357"/>
      <c r="SUV36" s="357"/>
      <c r="SUW36" s="357"/>
      <c r="SUX36" s="357"/>
      <c r="SUY36" s="357"/>
      <c r="SUZ36" s="357"/>
      <c r="SVA36" s="357"/>
      <c r="SVB36" s="357"/>
      <c r="SVC36" s="357"/>
      <c r="SVD36" s="357"/>
      <c r="SVE36" s="357"/>
      <c r="SVF36" s="357"/>
      <c r="SVG36" s="357"/>
      <c r="SVH36" s="357"/>
      <c r="SVI36" s="357"/>
      <c r="SVJ36" s="357"/>
      <c r="SVK36" s="357"/>
      <c r="SVL36" s="357"/>
      <c r="SVM36" s="357"/>
      <c r="SVN36" s="357"/>
      <c r="SVO36" s="357"/>
      <c r="SVP36" s="357"/>
      <c r="SVQ36" s="357"/>
      <c r="SVR36" s="357"/>
      <c r="SVS36" s="357"/>
      <c r="SVT36" s="357"/>
      <c r="SVU36" s="357"/>
      <c r="SVV36" s="357"/>
      <c r="SVW36" s="357"/>
      <c r="SVX36" s="357"/>
      <c r="SVY36" s="357"/>
      <c r="SVZ36" s="357"/>
      <c r="SWA36" s="357"/>
      <c r="SWB36" s="357"/>
      <c r="SWC36" s="357"/>
      <c r="SWD36" s="357"/>
      <c r="SWE36" s="357"/>
      <c r="SWF36" s="357"/>
      <c r="SWG36" s="357"/>
      <c r="SWH36" s="357"/>
      <c r="SWI36" s="357"/>
      <c r="SWJ36" s="357"/>
      <c r="SWK36" s="357"/>
      <c r="SWL36" s="357"/>
      <c r="SWM36" s="357"/>
      <c r="SWN36" s="357"/>
      <c r="SWO36" s="357"/>
      <c r="SWP36" s="357"/>
      <c r="SWQ36" s="357"/>
      <c r="SWR36" s="357"/>
      <c r="SWS36" s="357"/>
      <c r="SWT36" s="357"/>
      <c r="SWU36" s="357"/>
      <c r="SWV36" s="357"/>
      <c r="SWW36" s="357"/>
      <c r="SWX36" s="357"/>
      <c r="SWY36" s="357"/>
      <c r="SWZ36" s="357"/>
      <c r="SXA36" s="357"/>
      <c r="SXB36" s="357"/>
      <c r="SXC36" s="357"/>
      <c r="SXD36" s="357"/>
      <c r="SXE36" s="357"/>
      <c r="SXF36" s="357"/>
      <c r="SXG36" s="357"/>
      <c r="SXH36" s="357"/>
      <c r="SXI36" s="357"/>
      <c r="SXJ36" s="357"/>
      <c r="SXK36" s="357"/>
      <c r="SXL36" s="357"/>
      <c r="SXM36" s="357"/>
      <c r="SXN36" s="357"/>
      <c r="SXO36" s="357"/>
      <c r="SXP36" s="357"/>
      <c r="SXQ36" s="357"/>
      <c r="SXR36" s="357"/>
      <c r="SXS36" s="357"/>
      <c r="SXT36" s="357"/>
      <c r="SXU36" s="357"/>
      <c r="SXV36" s="357"/>
      <c r="SXW36" s="357"/>
      <c r="SXX36" s="357"/>
      <c r="SXY36" s="357"/>
      <c r="SXZ36" s="357"/>
      <c r="SYA36" s="357"/>
      <c r="SYB36" s="357"/>
      <c r="SYC36" s="357"/>
      <c r="SYD36" s="357"/>
      <c r="SYE36" s="357"/>
      <c r="SYF36" s="357"/>
      <c r="SYG36" s="357"/>
      <c r="SYH36" s="357"/>
      <c r="SYI36" s="357"/>
      <c r="SYJ36" s="357"/>
      <c r="SYK36" s="357"/>
      <c r="SYL36" s="357"/>
      <c r="SYM36" s="357"/>
      <c r="SYN36" s="357"/>
      <c r="SYO36" s="357"/>
      <c r="SYP36" s="357"/>
      <c r="SYQ36" s="357"/>
      <c r="SYR36" s="357"/>
      <c r="SYS36" s="357"/>
      <c r="SYT36" s="357"/>
      <c r="SYU36" s="357"/>
      <c r="SYV36" s="357"/>
      <c r="SYW36" s="357"/>
      <c r="SYX36" s="357"/>
      <c r="SYY36" s="357"/>
      <c r="SYZ36" s="357"/>
      <c r="SZA36" s="357"/>
      <c r="SZB36" s="357"/>
      <c r="SZC36" s="357"/>
      <c r="SZD36" s="357"/>
      <c r="SZE36" s="357"/>
      <c r="SZF36" s="357"/>
      <c r="SZG36" s="357"/>
      <c r="SZH36" s="357"/>
      <c r="SZI36" s="357"/>
      <c r="SZJ36" s="357"/>
      <c r="SZK36" s="357"/>
      <c r="SZL36" s="357"/>
      <c r="SZM36" s="357"/>
      <c r="SZN36" s="357"/>
      <c r="SZO36" s="357"/>
      <c r="SZP36" s="357"/>
      <c r="SZQ36" s="357"/>
      <c r="SZR36" s="357"/>
      <c r="SZS36" s="357"/>
      <c r="SZT36" s="357"/>
      <c r="SZU36" s="357"/>
      <c r="SZV36" s="357"/>
      <c r="SZW36" s="357"/>
      <c r="SZX36" s="357"/>
      <c r="SZY36" s="357"/>
      <c r="SZZ36" s="357"/>
      <c r="TAA36" s="357"/>
      <c r="TAB36" s="357"/>
      <c r="TAC36" s="357"/>
      <c r="TAD36" s="357"/>
      <c r="TAE36" s="357"/>
      <c r="TAF36" s="357"/>
      <c r="TAG36" s="357"/>
      <c r="TAH36" s="357"/>
      <c r="TAI36" s="357"/>
      <c r="TAJ36" s="357"/>
      <c r="TAK36" s="357"/>
      <c r="TAL36" s="357"/>
      <c r="TAM36" s="357"/>
      <c r="TAN36" s="357"/>
      <c r="TAO36" s="357"/>
      <c r="TAP36" s="357"/>
      <c r="TAQ36" s="357"/>
      <c r="TAR36" s="357"/>
      <c r="TAS36" s="357"/>
      <c r="TAT36" s="357"/>
      <c r="TAU36" s="357"/>
      <c r="TAV36" s="357"/>
      <c r="TAW36" s="357"/>
      <c r="TAX36" s="357"/>
      <c r="TAY36" s="357"/>
      <c r="TAZ36" s="357"/>
      <c r="TBA36" s="357"/>
      <c r="TBB36" s="357"/>
      <c r="TBC36" s="357"/>
      <c r="TBD36" s="357"/>
      <c r="TBE36" s="357"/>
      <c r="TBF36" s="357"/>
      <c r="TBG36" s="357"/>
      <c r="TBH36" s="357"/>
      <c r="TBI36" s="357"/>
      <c r="TBJ36" s="357"/>
      <c r="TBK36" s="357"/>
      <c r="TBL36" s="357"/>
      <c r="TBM36" s="357"/>
      <c r="TBN36" s="357"/>
      <c r="TBO36" s="357"/>
      <c r="TBP36" s="357"/>
      <c r="TBQ36" s="357"/>
      <c r="TBR36" s="357"/>
      <c r="TBS36" s="357"/>
      <c r="TBT36" s="357"/>
      <c r="TBU36" s="357"/>
      <c r="TBV36" s="357"/>
      <c r="TBW36" s="357"/>
      <c r="TBX36" s="357"/>
      <c r="TBY36" s="357"/>
      <c r="TBZ36" s="357"/>
      <c r="TCA36" s="357"/>
      <c r="TCB36" s="357"/>
      <c r="TCC36" s="357"/>
      <c r="TCD36" s="357"/>
      <c r="TCE36" s="357"/>
      <c r="TCF36" s="357"/>
      <c r="TCG36" s="357"/>
      <c r="TCH36" s="357"/>
      <c r="TCI36" s="357"/>
      <c r="TCJ36" s="357"/>
      <c r="TCK36" s="357"/>
      <c r="TCL36" s="357"/>
      <c r="TCM36" s="357"/>
      <c r="TCN36" s="357"/>
      <c r="TCO36" s="357"/>
      <c r="TCP36" s="357"/>
      <c r="TCQ36" s="357"/>
      <c r="TCR36" s="357"/>
      <c r="TCS36" s="357"/>
      <c r="TCT36" s="357"/>
      <c r="TCU36" s="357"/>
      <c r="TCV36" s="357"/>
      <c r="TCW36" s="357"/>
      <c r="TCX36" s="357"/>
      <c r="TCY36" s="357"/>
      <c r="TCZ36" s="357"/>
      <c r="TDA36" s="357"/>
      <c r="TDB36" s="357"/>
      <c r="TDC36" s="357"/>
      <c r="TDD36" s="357"/>
      <c r="TDE36" s="357"/>
      <c r="TDF36" s="357"/>
      <c r="TDG36" s="357"/>
      <c r="TDH36" s="357"/>
      <c r="TDI36" s="357"/>
      <c r="TDJ36" s="357"/>
      <c r="TDK36" s="357"/>
      <c r="TDL36" s="357"/>
      <c r="TDM36" s="357"/>
      <c r="TDN36" s="357"/>
      <c r="TDO36" s="357"/>
      <c r="TDP36" s="357"/>
      <c r="TDQ36" s="357"/>
      <c r="TDR36" s="357"/>
      <c r="TDS36" s="357"/>
      <c r="TDT36" s="357"/>
      <c r="TDU36" s="357"/>
      <c r="TDV36" s="357"/>
      <c r="TDW36" s="357"/>
      <c r="TDX36" s="357"/>
      <c r="TDY36" s="357"/>
      <c r="TDZ36" s="357"/>
      <c r="TEA36" s="357"/>
      <c r="TEB36" s="357"/>
      <c r="TEC36" s="357"/>
      <c r="TED36" s="357"/>
      <c r="TEE36" s="357"/>
      <c r="TEF36" s="357"/>
      <c r="TEG36" s="357"/>
      <c r="TEH36" s="357"/>
      <c r="TEI36" s="357"/>
      <c r="TEJ36" s="357"/>
      <c r="TEK36" s="357"/>
      <c r="TEL36" s="357"/>
      <c r="TEM36" s="357"/>
      <c r="TEN36" s="357"/>
      <c r="TEO36" s="357"/>
      <c r="TEP36" s="357"/>
      <c r="TEQ36" s="357"/>
      <c r="TER36" s="357"/>
      <c r="TES36" s="357"/>
      <c r="TET36" s="357"/>
      <c r="TEU36" s="357"/>
      <c r="TEV36" s="357"/>
      <c r="TEW36" s="357"/>
      <c r="TEX36" s="357"/>
      <c r="TEY36" s="357"/>
      <c r="TEZ36" s="357"/>
      <c r="TFA36" s="357"/>
      <c r="TFB36" s="357"/>
      <c r="TFC36" s="357"/>
      <c r="TFD36" s="357"/>
      <c r="TFE36" s="357"/>
      <c r="TFF36" s="357"/>
      <c r="TFG36" s="357"/>
      <c r="TFH36" s="357"/>
      <c r="TFI36" s="357"/>
      <c r="TFJ36" s="357"/>
      <c r="TFK36" s="357"/>
      <c r="TFL36" s="357"/>
      <c r="TFM36" s="357"/>
      <c r="TFN36" s="357"/>
      <c r="TFO36" s="357"/>
      <c r="TFP36" s="357"/>
      <c r="TFQ36" s="357"/>
      <c r="TFR36" s="357"/>
      <c r="TFS36" s="357"/>
      <c r="TFT36" s="357"/>
      <c r="TFU36" s="357"/>
      <c r="TFV36" s="357"/>
      <c r="TFW36" s="357"/>
      <c r="TFX36" s="357"/>
      <c r="TFY36" s="357"/>
      <c r="TFZ36" s="357"/>
      <c r="TGA36" s="357"/>
      <c r="TGB36" s="357"/>
      <c r="TGC36" s="357"/>
      <c r="TGD36" s="357"/>
      <c r="TGE36" s="357"/>
      <c r="TGF36" s="357"/>
      <c r="TGG36" s="357"/>
      <c r="TGH36" s="357"/>
      <c r="TGI36" s="357"/>
      <c r="TGJ36" s="357"/>
      <c r="TGK36" s="357"/>
      <c r="TGL36" s="357"/>
      <c r="TGM36" s="357"/>
      <c r="TGN36" s="357"/>
      <c r="TGO36" s="357"/>
      <c r="TGP36" s="357"/>
      <c r="TGQ36" s="357"/>
      <c r="TGR36" s="357"/>
      <c r="TGS36" s="357"/>
      <c r="TGT36" s="357"/>
      <c r="TGU36" s="357"/>
      <c r="TGV36" s="357"/>
      <c r="TGW36" s="357"/>
      <c r="TGX36" s="357"/>
      <c r="TGY36" s="357"/>
      <c r="TGZ36" s="357"/>
      <c r="THA36" s="357"/>
      <c r="THB36" s="357"/>
      <c r="THC36" s="357"/>
      <c r="THD36" s="357"/>
      <c r="THE36" s="357"/>
      <c r="THF36" s="357"/>
      <c r="THG36" s="357"/>
      <c r="THH36" s="357"/>
      <c r="THI36" s="357"/>
      <c r="THJ36" s="357"/>
      <c r="THK36" s="357"/>
      <c r="THL36" s="357"/>
      <c r="THM36" s="357"/>
      <c r="THN36" s="357"/>
      <c r="THO36" s="357"/>
      <c r="THP36" s="357"/>
      <c r="THQ36" s="357"/>
      <c r="THR36" s="357"/>
      <c r="THS36" s="357"/>
      <c r="THT36" s="357"/>
      <c r="THU36" s="357"/>
      <c r="THV36" s="357"/>
      <c r="THW36" s="357"/>
      <c r="THX36" s="357"/>
      <c r="THY36" s="357"/>
      <c r="THZ36" s="357"/>
      <c r="TIA36" s="357"/>
      <c r="TIB36" s="357"/>
      <c r="TIC36" s="357"/>
      <c r="TID36" s="357"/>
      <c r="TIE36" s="357"/>
      <c r="TIF36" s="357"/>
      <c r="TIG36" s="357"/>
      <c r="TIH36" s="357"/>
      <c r="TII36" s="357"/>
      <c r="TIJ36" s="357"/>
      <c r="TIK36" s="357"/>
      <c r="TIL36" s="357"/>
      <c r="TIM36" s="357"/>
      <c r="TIN36" s="357"/>
      <c r="TIO36" s="357"/>
      <c r="TIP36" s="357"/>
      <c r="TIQ36" s="357"/>
      <c r="TIR36" s="357"/>
      <c r="TIS36" s="357"/>
      <c r="TIT36" s="357"/>
      <c r="TIU36" s="357"/>
      <c r="TIV36" s="357"/>
      <c r="TIW36" s="357"/>
      <c r="TIX36" s="357"/>
      <c r="TIY36" s="357"/>
      <c r="TIZ36" s="357"/>
      <c r="TJA36" s="357"/>
      <c r="TJB36" s="357"/>
      <c r="TJC36" s="357"/>
      <c r="TJD36" s="357"/>
      <c r="TJE36" s="357"/>
      <c r="TJF36" s="357"/>
      <c r="TJG36" s="357"/>
      <c r="TJH36" s="357"/>
      <c r="TJI36" s="357"/>
      <c r="TJJ36" s="357"/>
      <c r="TJK36" s="357"/>
      <c r="TJL36" s="357"/>
      <c r="TJM36" s="357"/>
      <c r="TJN36" s="357"/>
      <c r="TJO36" s="357"/>
      <c r="TJP36" s="357"/>
      <c r="TJQ36" s="357"/>
      <c r="TJR36" s="357"/>
      <c r="TJS36" s="357"/>
      <c r="TJT36" s="357"/>
      <c r="TJU36" s="357"/>
      <c r="TJV36" s="357"/>
      <c r="TJW36" s="357"/>
      <c r="TJX36" s="357"/>
      <c r="TJY36" s="357"/>
      <c r="TJZ36" s="357"/>
      <c r="TKA36" s="357"/>
      <c r="TKB36" s="357"/>
      <c r="TKC36" s="357"/>
      <c r="TKD36" s="357"/>
      <c r="TKE36" s="357"/>
      <c r="TKF36" s="357"/>
      <c r="TKG36" s="357"/>
      <c r="TKH36" s="357"/>
      <c r="TKI36" s="357"/>
      <c r="TKJ36" s="357"/>
      <c r="TKK36" s="357"/>
      <c r="TKL36" s="357"/>
      <c r="TKM36" s="357"/>
      <c r="TKN36" s="357"/>
      <c r="TKO36" s="357"/>
      <c r="TKP36" s="357"/>
      <c r="TKQ36" s="357"/>
      <c r="TKR36" s="357"/>
      <c r="TKS36" s="357"/>
      <c r="TKT36" s="357"/>
      <c r="TKU36" s="357"/>
      <c r="TKV36" s="357"/>
      <c r="TKW36" s="357"/>
      <c r="TKX36" s="357"/>
      <c r="TKY36" s="357"/>
      <c r="TKZ36" s="357"/>
      <c r="TLA36" s="357"/>
      <c r="TLB36" s="357"/>
      <c r="TLC36" s="357"/>
      <c r="TLD36" s="357"/>
      <c r="TLE36" s="357"/>
      <c r="TLF36" s="357"/>
      <c r="TLG36" s="357"/>
      <c r="TLH36" s="357"/>
      <c r="TLI36" s="357"/>
      <c r="TLJ36" s="357"/>
      <c r="TLK36" s="357"/>
      <c r="TLL36" s="357"/>
      <c r="TLM36" s="357"/>
      <c r="TLN36" s="357"/>
      <c r="TLO36" s="357"/>
      <c r="TLP36" s="357"/>
      <c r="TLQ36" s="357"/>
      <c r="TLR36" s="357"/>
      <c r="TLS36" s="357"/>
      <c r="TLT36" s="357"/>
      <c r="TLU36" s="357"/>
      <c r="TLV36" s="357"/>
      <c r="TLW36" s="357"/>
      <c r="TLX36" s="357"/>
      <c r="TLY36" s="357"/>
      <c r="TLZ36" s="357"/>
      <c r="TMA36" s="357"/>
      <c r="TMB36" s="357"/>
      <c r="TMC36" s="357"/>
      <c r="TMD36" s="357"/>
      <c r="TME36" s="357"/>
      <c r="TMF36" s="357"/>
      <c r="TMG36" s="357"/>
      <c r="TMH36" s="357"/>
      <c r="TMI36" s="357"/>
      <c r="TMJ36" s="357"/>
      <c r="TMK36" s="357"/>
      <c r="TML36" s="357"/>
      <c r="TMM36" s="357"/>
      <c r="TMN36" s="357"/>
      <c r="TMO36" s="357"/>
      <c r="TMP36" s="357"/>
      <c r="TMQ36" s="357"/>
      <c r="TMR36" s="357"/>
      <c r="TMS36" s="357"/>
      <c r="TMT36" s="357"/>
      <c r="TMU36" s="357"/>
      <c r="TMV36" s="357"/>
      <c r="TMW36" s="357"/>
      <c r="TMX36" s="357"/>
      <c r="TMY36" s="357"/>
      <c r="TMZ36" s="357"/>
      <c r="TNA36" s="357"/>
      <c r="TNB36" s="357"/>
      <c r="TNC36" s="357"/>
      <c r="TND36" s="357"/>
      <c r="TNE36" s="357"/>
      <c r="TNF36" s="357"/>
      <c r="TNG36" s="357"/>
      <c r="TNH36" s="357"/>
      <c r="TNI36" s="357"/>
      <c r="TNJ36" s="357"/>
      <c r="TNK36" s="357"/>
      <c r="TNL36" s="357"/>
      <c r="TNM36" s="357"/>
      <c r="TNN36" s="357"/>
      <c r="TNO36" s="357"/>
      <c r="TNP36" s="357"/>
      <c r="TNQ36" s="357"/>
      <c r="TNR36" s="357"/>
      <c r="TNS36" s="357"/>
      <c r="TNT36" s="357"/>
      <c r="TNU36" s="357"/>
      <c r="TNV36" s="357"/>
      <c r="TNW36" s="357"/>
      <c r="TNX36" s="357"/>
      <c r="TNY36" s="357"/>
      <c r="TNZ36" s="357"/>
      <c r="TOA36" s="357"/>
      <c r="TOB36" s="357"/>
      <c r="TOC36" s="357"/>
      <c r="TOD36" s="357"/>
      <c r="TOE36" s="357"/>
      <c r="TOF36" s="357"/>
      <c r="TOG36" s="357"/>
      <c r="TOH36" s="357"/>
      <c r="TOI36" s="357"/>
      <c r="TOJ36" s="357"/>
      <c r="TOK36" s="357"/>
      <c r="TOL36" s="357"/>
      <c r="TOM36" s="357"/>
      <c r="TON36" s="357"/>
      <c r="TOO36" s="357"/>
      <c r="TOP36" s="357"/>
      <c r="TOQ36" s="357"/>
      <c r="TOR36" s="357"/>
      <c r="TOS36" s="357"/>
      <c r="TOT36" s="357"/>
      <c r="TOU36" s="357"/>
      <c r="TOV36" s="357"/>
      <c r="TOW36" s="357"/>
      <c r="TOX36" s="357"/>
      <c r="TOY36" s="357"/>
      <c r="TOZ36" s="357"/>
      <c r="TPA36" s="357"/>
      <c r="TPB36" s="357"/>
      <c r="TPC36" s="357"/>
      <c r="TPD36" s="357"/>
      <c r="TPE36" s="357"/>
      <c r="TPF36" s="357"/>
      <c r="TPG36" s="357"/>
      <c r="TPH36" s="357"/>
      <c r="TPI36" s="357"/>
      <c r="TPJ36" s="357"/>
      <c r="TPK36" s="357"/>
      <c r="TPL36" s="357"/>
      <c r="TPM36" s="357"/>
      <c r="TPN36" s="357"/>
      <c r="TPO36" s="357"/>
      <c r="TPP36" s="357"/>
      <c r="TPQ36" s="357"/>
      <c r="TPR36" s="357"/>
      <c r="TPS36" s="357"/>
      <c r="TPT36" s="357"/>
      <c r="TPU36" s="357"/>
      <c r="TPV36" s="357"/>
      <c r="TPW36" s="357"/>
      <c r="TPX36" s="357"/>
      <c r="TPY36" s="357"/>
      <c r="TPZ36" s="357"/>
      <c r="TQA36" s="357"/>
      <c r="TQB36" s="357"/>
      <c r="TQC36" s="357"/>
      <c r="TQD36" s="357"/>
      <c r="TQE36" s="357"/>
      <c r="TQF36" s="357"/>
      <c r="TQG36" s="357"/>
      <c r="TQH36" s="357"/>
      <c r="TQI36" s="357"/>
      <c r="TQJ36" s="357"/>
      <c r="TQK36" s="357"/>
      <c r="TQL36" s="357"/>
      <c r="TQM36" s="357"/>
      <c r="TQN36" s="357"/>
      <c r="TQO36" s="357"/>
      <c r="TQP36" s="357"/>
      <c r="TQQ36" s="357"/>
      <c r="TQR36" s="357"/>
      <c r="TQS36" s="357"/>
      <c r="TQT36" s="357"/>
      <c r="TQU36" s="357"/>
      <c r="TQV36" s="357"/>
      <c r="TQW36" s="357"/>
      <c r="TQX36" s="357"/>
      <c r="TQY36" s="357"/>
      <c r="TQZ36" s="357"/>
      <c r="TRA36" s="357"/>
      <c r="TRB36" s="357"/>
      <c r="TRC36" s="357"/>
      <c r="TRD36" s="357"/>
      <c r="TRE36" s="357"/>
      <c r="TRF36" s="357"/>
      <c r="TRG36" s="357"/>
      <c r="TRH36" s="357"/>
      <c r="TRI36" s="357"/>
      <c r="TRJ36" s="357"/>
      <c r="TRK36" s="357"/>
      <c r="TRL36" s="357"/>
      <c r="TRM36" s="357"/>
      <c r="TRN36" s="357"/>
      <c r="TRO36" s="357"/>
      <c r="TRP36" s="357"/>
      <c r="TRQ36" s="357"/>
      <c r="TRR36" s="357"/>
      <c r="TRS36" s="357"/>
      <c r="TRT36" s="357"/>
      <c r="TRU36" s="357"/>
      <c r="TRV36" s="357"/>
      <c r="TRW36" s="357"/>
      <c r="TRX36" s="357"/>
      <c r="TRY36" s="357"/>
      <c r="TRZ36" s="357"/>
      <c r="TSA36" s="357"/>
      <c r="TSB36" s="357"/>
      <c r="TSC36" s="357"/>
      <c r="TSD36" s="357"/>
      <c r="TSE36" s="357"/>
      <c r="TSF36" s="357"/>
      <c r="TSG36" s="357"/>
      <c r="TSH36" s="357"/>
      <c r="TSI36" s="357"/>
      <c r="TSJ36" s="357"/>
      <c r="TSK36" s="357"/>
      <c r="TSL36" s="357"/>
      <c r="TSM36" s="357"/>
      <c r="TSN36" s="357"/>
      <c r="TSO36" s="357"/>
      <c r="TSP36" s="357"/>
      <c r="TSQ36" s="357"/>
      <c r="TSR36" s="357"/>
      <c r="TSS36" s="357"/>
      <c r="TST36" s="357"/>
      <c r="TSU36" s="357"/>
      <c r="TSV36" s="357"/>
      <c r="TSW36" s="357"/>
      <c r="TSX36" s="357"/>
      <c r="TSY36" s="357"/>
      <c r="TSZ36" s="357"/>
      <c r="TTA36" s="357"/>
      <c r="TTB36" s="357"/>
      <c r="TTC36" s="357"/>
      <c r="TTD36" s="357"/>
      <c r="TTE36" s="357"/>
      <c r="TTF36" s="357"/>
      <c r="TTG36" s="357"/>
      <c r="TTH36" s="357"/>
      <c r="TTI36" s="357"/>
      <c r="TTJ36" s="357"/>
      <c r="TTK36" s="357"/>
      <c r="TTL36" s="357"/>
      <c r="TTM36" s="357"/>
      <c r="TTN36" s="357"/>
      <c r="TTO36" s="357"/>
      <c r="TTP36" s="357"/>
      <c r="TTQ36" s="357"/>
      <c r="TTR36" s="357"/>
      <c r="TTS36" s="357"/>
      <c r="TTT36" s="357"/>
      <c r="TTU36" s="357"/>
      <c r="TTV36" s="357"/>
      <c r="TTW36" s="357"/>
      <c r="TTX36" s="357"/>
      <c r="TTY36" s="357"/>
      <c r="TTZ36" s="357"/>
      <c r="TUA36" s="357"/>
      <c r="TUB36" s="357"/>
      <c r="TUC36" s="357"/>
      <c r="TUD36" s="357"/>
      <c r="TUE36" s="357"/>
      <c r="TUF36" s="357"/>
      <c r="TUG36" s="357"/>
      <c r="TUH36" s="357"/>
      <c r="TUI36" s="357"/>
      <c r="TUJ36" s="357"/>
      <c r="TUK36" s="357"/>
      <c r="TUL36" s="357"/>
      <c r="TUM36" s="357"/>
      <c r="TUN36" s="357"/>
      <c r="TUO36" s="357"/>
      <c r="TUP36" s="357"/>
      <c r="TUQ36" s="357"/>
      <c r="TUR36" s="357"/>
      <c r="TUS36" s="357"/>
      <c r="TUT36" s="357"/>
      <c r="TUU36" s="357"/>
      <c r="TUV36" s="357"/>
      <c r="TUW36" s="357"/>
      <c r="TUX36" s="357"/>
      <c r="TUY36" s="357"/>
      <c r="TUZ36" s="357"/>
      <c r="TVA36" s="357"/>
      <c r="TVB36" s="357"/>
      <c r="TVC36" s="357"/>
      <c r="TVD36" s="357"/>
      <c r="TVE36" s="357"/>
      <c r="TVF36" s="357"/>
      <c r="TVG36" s="357"/>
      <c r="TVH36" s="357"/>
      <c r="TVI36" s="357"/>
      <c r="TVJ36" s="357"/>
      <c r="TVK36" s="357"/>
      <c r="TVL36" s="357"/>
      <c r="TVM36" s="357"/>
      <c r="TVN36" s="357"/>
      <c r="TVO36" s="357"/>
      <c r="TVP36" s="357"/>
      <c r="TVQ36" s="357"/>
      <c r="TVR36" s="357"/>
      <c r="TVS36" s="357"/>
      <c r="TVT36" s="357"/>
      <c r="TVU36" s="357"/>
      <c r="TVV36" s="357"/>
      <c r="TVW36" s="357"/>
      <c r="TVX36" s="357"/>
      <c r="TVY36" s="357"/>
      <c r="TVZ36" s="357"/>
      <c r="TWA36" s="357"/>
      <c r="TWB36" s="357"/>
      <c r="TWC36" s="357"/>
      <c r="TWD36" s="357"/>
      <c r="TWE36" s="357"/>
      <c r="TWF36" s="357"/>
      <c r="TWG36" s="357"/>
      <c r="TWH36" s="357"/>
      <c r="TWI36" s="357"/>
      <c r="TWJ36" s="357"/>
      <c r="TWK36" s="357"/>
      <c r="TWL36" s="357"/>
      <c r="TWM36" s="357"/>
      <c r="TWN36" s="357"/>
      <c r="TWO36" s="357"/>
      <c r="TWP36" s="357"/>
      <c r="TWQ36" s="357"/>
      <c r="TWR36" s="357"/>
      <c r="TWS36" s="357"/>
      <c r="TWT36" s="357"/>
      <c r="TWU36" s="357"/>
      <c r="TWV36" s="357"/>
      <c r="TWW36" s="357"/>
      <c r="TWX36" s="357"/>
      <c r="TWY36" s="357"/>
      <c r="TWZ36" s="357"/>
      <c r="TXA36" s="357"/>
      <c r="TXB36" s="357"/>
      <c r="TXC36" s="357"/>
      <c r="TXD36" s="357"/>
      <c r="TXE36" s="357"/>
      <c r="TXF36" s="357"/>
      <c r="TXG36" s="357"/>
      <c r="TXH36" s="357"/>
      <c r="TXI36" s="357"/>
      <c r="TXJ36" s="357"/>
      <c r="TXK36" s="357"/>
      <c r="TXL36" s="357"/>
      <c r="TXM36" s="357"/>
      <c r="TXN36" s="357"/>
      <c r="TXO36" s="357"/>
      <c r="TXP36" s="357"/>
      <c r="TXQ36" s="357"/>
      <c r="TXR36" s="357"/>
      <c r="TXS36" s="357"/>
      <c r="TXT36" s="357"/>
      <c r="TXU36" s="357"/>
      <c r="TXV36" s="357"/>
      <c r="TXW36" s="357"/>
      <c r="TXX36" s="357"/>
      <c r="TXY36" s="357"/>
      <c r="TXZ36" s="357"/>
      <c r="TYA36" s="357"/>
      <c r="TYB36" s="357"/>
      <c r="TYC36" s="357"/>
      <c r="TYD36" s="357"/>
      <c r="TYE36" s="357"/>
      <c r="TYF36" s="357"/>
      <c r="TYG36" s="357"/>
      <c r="TYH36" s="357"/>
      <c r="TYI36" s="357"/>
      <c r="TYJ36" s="357"/>
      <c r="TYK36" s="357"/>
      <c r="TYL36" s="357"/>
      <c r="TYM36" s="357"/>
      <c r="TYN36" s="357"/>
      <c r="TYO36" s="357"/>
      <c r="TYP36" s="357"/>
      <c r="TYQ36" s="357"/>
      <c r="TYR36" s="357"/>
      <c r="TYS36" s="357"/>
      <c r="TYT36" s="357"/>
      <c r="TYU36" s="357"/>
      <c r="TYV36" s="357"/>
      <c r="TYW36" s="357"/>
      <c r="TYX36" s="357"/>
      <c r="TYY36" s="357"/>
      <c r="TYZ36" s="357"/>
      <c r="TZA36" s="357"/>
      <c r="TZB36" s="357"/>
      <c r="TZC36" s="357"/>
      <c r="TZD36" s="357"/>
      <c r="TZE36" s="357"/>
      <c r="TZF36" s="357"/>
      <c r="TZG36" s="357"/>
      <c r="TZH36" s="357"/>
      <c r="TZI36" s="357"/>
      <c r="TZJ36" s="357"/>
      <c r="TZK36" s="357"/>
      <c r="TZL36" s="357"/>
      <c r="TZM36" s="357"/>
      <c r="TZN36" s="357"/>
      <c r="TZO36" s="357"/>
      <c r="TZP36" s="357"/>
      <c r="TZQ36" s="357"/>
      <c r="TZR36" s="357"/>
      <c r="TZS36" s="357"/>
      <c r="TZT36" s="357"/>
      <c r="TZU36" s="357"/>
      <c r="TZV36" s="357"/>
      <c r="TZW36" s="357"/>
      <c r="TZX36" s="357"/>
      <c r="TZY36" s="357"/>
      <c r="TZZ36" s="357"/>
      <c r="UAA36" s="357"/>
      <c r="UAB36" s="357"/>
      <c r="UAC36" s="357"/>
      <c r="UAD36" s="357"/>
      <c r="UAE36" s="357"/>
      <c r="UAF36" s="357"/>
      <c r="UAG36" s="357"/>
      <c r="UAH36" s="357"/>
      <c r="UAI36" s="357"/>
      <c r="UAJ36" s="357"/>
      <c r="UAK36" s="357"/>
      <c r="UAL36" s="357"/>
      <c r="UAM36" s="357"/>
      <c r="UAN36" s="357"/>
      <c r="UAO36" s="357"/>
      <c r="UAP36" s="357"/>
      <c r="UAQ36" s="357"/>
      <c r="UAR36" s="357"/>
      <c r="UAS36" s="357"/>
      <c r="UAT36" s="357"/>
      <c r="UAU36" s="357"/>
      <c r="UAV36" s="357"/>
      <c r="UAW36" s="357"/>
      <c r="UAX36" s="357"/>
      <c r="UAY36" s="357"/>
      <c r="UAZ36" s="357"/>
      <c r="UBA36" s="357"/>
      <c r="UBB36" s="357"/>
      <c r="UBC36" s="357"/>
      <c r="UBD36" s="357"/>
      <c r="UBE36" s="357"/>
      <c r="UBF36" s="357"/>
      <c r="UBG36" s="357"/>
      <c r="UBH36" s="357"/>
      <c r="UBI36" s="357"/>
      <c r="UBJ36" s="357"/>
      <c r="UBK36" s="357"/>
      <c r="UBL36" s="357"/>
      <c r="UBM36" s="357"/>
      <c r="UBN36" s="357"/>
      <c r="UBO36" s="357"/>
      <c r="UBP36" s="357"/>
      <c r="UBQ36" s="357"/>
      <c r="UBR36" s="357"/>
      <c r="UBS36" s="357"/>
      <c r="UBT36" s="357"/>
      <c r="UBU36" s="357"/>
      <c r="UBV36" s="357"/>
      <c r="UBW36" s="357"/>
      <c r="UBX36" s="357"/>
      <c r="UBY36" s="357"/>
      <c r="UBZ36" s="357"/>
      <c r="UCA36" s="357"/>
      <c r="UCB36" s="357"/>
      <c r="UCC36" s="357"/>
      <c r="UCD36" s="357"/>
      <c r="UCE36" s="357"/>
      <c r="UCF36" s="357"/>
      <c r="UCG36" s="357"/>
      <c r="UCH36" s="357"/>
      <c r="UCI36" s="357"/>
      <c r="UCJ36" s="357"/>
      <c r="UCK36" s="357"/>
      <c r="UCL36" s="357"/>
      <c r="UCM36" s="357"/>
      <c r="UCN36" s="357"/>
      <c r="UCO36" s="357"/>
      <c r="UCP36" s="357"/>
      <c r="UCQ36" s="357"/>
      <c r="UCR36" s="357"/>
      <c r="UCS36" s="357"/>
      <c r="UCT36" s="357"/>
      <c r="UCU36" s="357"/>
      <c r="UCV36" s="357"/>
      <c r="UCW36" s="357"/>
      <c r="UCX36" s="357"/>
      <c r="UCY36" s="357"/>
      <c r="UCZ36" s="357"/>
      <c r="UDA36" s="357"/>
      <c r="UDB36" s="357"/>
      <c r="UDC36" s="357"/>
      <c r="UDD36" s="357"/>
      <c r="UDE36" s="357"/>
      <c r="UDF36" s="357"/>
      <c r="UDG36" s="357"/>
      <c r="UDH36" s="357"/>
      <c r="UDI36" s="357"/>
      <c r="UDJ36" s="357"/>
      <c r="UDK36" s="357"/>
      <c r="UDL36" s="357"/>
      <c r="UDM36" s="357"/>
      <c r="UDN36" s="357"/>
      <c r="UDO36" s="357"/>
      <c r="UDP36" s="357"/>
      <c r="UDQ36" s="357"/>
      <c r="UDR36" s="357"/>
      <c r="UDS36" s="357"/>
      <c r="UDT36" s="357"/>
      <c r="UDU36" s="357"/>
      <c r="UDV36" s="357"/>
      <c r="UDW36" s="357"/>
      <c r="UDX36" s="357"/>
      <c r="UDY36" s="357"/>
      <c r="UDZ36" s="357"/>
      <c r="UEA36" s="357"/>
      <c r="UEB36" s="357"/>
      <c r="UEC36" s="357"/>
      <c r="UED36" s="357"/>
      <c r="UEE36" s="357"/>
      <c r="UEF36" s="357"/>
      <c r="UEG36" s="357"/>
      <c r="UEH36" s="357"/>
      <c r="UEI36" s="357"/>
      <c r="UEJ36" s="357"/>
      <c r="UEK36" s="357"/>
      <c r="UEL36" s="357"/>
      <c r="UEM36" s="357"/>
      <c r="UEN36" s="357"/>
      <c r="UEO36" s="357"/>
      <c r="UEP36" s="357"/>
      <c r="UEQ36" s="357"/>
      <c r="UER36" s="357"/>
      <c r="UES36" s="357"/>
      <c r="UET36" s="357"/>
      <c r="UEU36" s="357"/>
      <c r="UEV36" s="357"/>
      <c r="UEW36" s="357"/>
      <c r="UEX36" s="357"/>
      <c r="UEY36" s="357"/>
      <c r="UEZ36" s="357"/>
      <c r="UFA36" s="357"/>
      <c r="UFB36" s="357"/>
      <c r="UFC36" s="357"/>
      <c r="UFD36" s="357"/>
      <c r="UFE36" s="357"/>
      <c r="UFF36" s="357"/>
      <c r="UFG36" s="357"/>
      <c r="UFH36" s="357"/>
      <c r="UFI36" s="357"/>
      <c r="UFJ36" s="357"/>
      <c r="UFK36" s="357"/>
      <c r="UFL36" s="357"/>
      <c r="UFM36" s="357"/>
      <c r="UFN36" s="357"/>
      <c r="UFO36" s="357"/>
      <c r="UFP36" s="357"/>
      <c r="UFQ36" s="357"/>
      <c r="UFR36" s="357"/>
      <c r="UFS36" s="357"/>
      <c r="UFT36" s="357"/>
      <c r="UFU36" s="357"/>
      <c r="UFV36" s="357"/>
      <c r="UFW36" s="357"/>
      <c r="UFX36" s="357"/>
      <c r="UFY36" s="357"/>
      <c r="UFZ36" s="357"/>
      <c r="UGA36" s="357"/>
      <c r="UGB36" s="357"/>
      <c r="UGC36" s="357"/>
      <c r="UGD36" s="357"/>
      <c r="UGE36" s="357"/>
      <c r="UGF36" s="357"/>
      <c r="UGG36" s="357"/>
      <c r="UGH36" s="357"/>
      <c r="UGI36" s="357"/>
      <c r="UGJ36" s="357"/>
      <c r="UGK36" s="357"/>
      <c r="UGL36" s="357"/>
      <c r="UGM36" s="357"/>
      <c r="UGN36" s="357"/>
      <c r="UGO36" s="357"/>
      <c r="UGP36" s="357"/>
      <c r="UGQ36" s="357"/>
      <c r="UGR36" s="357"/>
      <c r="UGS36" s="357"/>
      <c r="UGT36" s="357"/>
      <c r="UGU36" s="357"/>
      <c r="UGV36" s="357"/>
      <c r="UGW36" s="357"/>
      <c r="UGX36" s="357"/>
      <c r="UGY36" s="357"/>
      <c r="UGZ36" s="357"/>
      <c r="UHA36" s="357"/>
      <c r="UHB36" s="357"/>
      <c r="UHC36" s="357"/>
      <c r="UHD36" s="357"/>
      <c r="UHE36" s="357"/>
      <c r="UHF36" s="357"/>
      <c r="UHG36" s="357"/>
      <c r="UHH36" s="357"/>
      <c r="UHI36" s="357"/>
      <c r="UHJ36" s="357"/>
      <c r="UHK36" s="357"/>
      <c r="UHL36" s="357"/>
      <c r="UHM36" s="357"/>
      <c r="UHN36" s="357"/>
      <c r="UHO36" s="357"/>
      <c r="UHP36" s="357"/>
      <c r="UHQ36" s="357"/>
      <c r="UHR36" s="357"/>
      <c r="UHS36" s="357"/>
      <c r="UHT36" s="357"/>
      <c r="UHU36" s="357"/>
      <c r="UHV36" s="357"/>
      <c r="UHW36" s="357"/>
      <c r="UHX36" s="357"/>
      <c r="UHY36" s="357"/>
      <c r="UHZ36" s="357"/>
      <c r="UIA36" s="357"/>
      <c r="UIB36" s="357"/>
      <c r="UIC36" s="357"/>
      <c r="UID36" s="357"/>
      <c r="UIE36" s="357"/>
      <c r="UIF36" s="357"/>
      <c r="UIG36" s="357"/>
      <c r="UIH36" s="357"/>
      <c r="UII36" s="357"/>
      <c r="UIJ36" s="357"/>
      <c r="UIK36" s="357"/>
      <c r="UIL36" s="357"/>
      <c r="UIM36" s="357"/>
      <c r="UIN36" s="357"/>
      <c r="UIO36" s="357"/>
      <c r="UIP36" s="357"/>
      <c r="UIQ36" s="357"/>
      <c r="UIR36" s="357"/>
      <c r="UIS36" s="357"/>
      <c r="UIT36" s="357"/>
      <c r="UIU36" s="357"/>
      <c r="UIV36" s="357"/>
      <c r="UIW36" s="357"/>
      <c r="UIX36" s="357"/>
      <c r="UIY36" s="357"/>
      <c r="UIZ36" s="357"/>
      <c r="UJA36" s="357"/>
      <c r="UJB36" s="357"/>
      <c r="UJC36" s="357"/>
      <c r="UJD36" s="357"/>
      <c r="UJE36" s="357"/>
      <c r="UJF36" s="357"/>
      <c r="UJG36" s="357"/>
      <c r="UJH36" s="357"/>
      <c r="UJI36" s="357"/>
      <c r="UJJ36" s="357"/>
      <c r="UJK36" s="357"/>
      <c r="UJL36" s="357"/>
      <c r="UJM36" s="357"/>
      <c r="UJN36" s="357"/>
      <c r="UJO36" s="357"/>
      <c r="UJP36" s="357"/>
      <c r="UJQ36" s="357"/>
      <c r="UJR36" s="357"/>
      <c r="UJS36" s="357"/>
      <c r="UJT36" s="357"/>
      <c r="UJU36" s="357"/>
      <c r="UJV36" s="357"/>
      <c r="UJW36" s="357"/>
      <c r="UJX36" s="357"/>
      <c r="UJY36" s="357"/>
      <c r="UJZ36" s="357"/>
      <c r="UKA36" s="357"/>
      <c r="UKB36" s="357"/>
      <c r="UKC36" s="357"/>
      <c r="UKD36" s="357"/>
      <c r="UKE36" s="357"/>
      <c r="UKF36" s="357"/>
      <c r="UKG36" s="357"/>
      <c r="UKH36" s="357"/>
      <c r="UKI36" s="357"/>
      <c r="UKJ36" s="357"/>
      <c r="UKK36" s="357"/>
      <c r="UKL36" s="357"/>
      <c r="UKM36" s="357"/>
      <c r="UKN36" s="357"/>
      <c r="UKO36" s="357"/>
      <c r="UKP36" s="357"/>
      <c r="UKQ36" s="357"/>
      <c r="UKR36" s="357"/>
      <c r="UKS36" s="357"/>
      <c r="UKT36" s="357"/>
      <c r="UKU36" s="357"/>
      <c r="UKV36" s="357"/>
      <c r="UKW36" s="357"/>
      <c r="UKX36" s="357"/>
      <c r="UKY36" s="357"/>
      <c r="UKZ36" s="357"/>
      <c r="ULA36" s="357"/>
      <c r="ULB36" s="357"/>
      <c r="ULC36" s="357"/>
      <c r="ULD36" s="357"/>
      <c r="ULE36" s="357"/>
      <c r="ULF36" s="357"/>
      <c r="ULG36" s="357"/>
      <c r="ULH36" s="357"/>
      <c r="ULI36" s="357"/>
      <c r="ULJ36" s="357"/>
      <c r="ULK36" s="357"/>
      <c r="ULL36" s="357"/>
      <c r="ULM36" s="357"/>
      <c r="ULN36" s="357"/>
      <c r="ULO36" s="357"/>
      <c r="ULP36" s="357"/>
      <c r="ULQ36" s="357"/>
      <c r="ULR36" s="357"/>
      <c r="ULS36" s="357"/>
      <c r="ULT36" s="357"/>
      <c r="ULU36" s="357"/>
      <c r="ULV36" s="357"/>
      <c r="ULW36" s="357"/>
      <c r="ULX36" s="357"/>
      <c r="ULY36" s="357"/>
      <c r="ULZ36" s="357"/>
      <c r="UMA36" s="357"/>
      <c r="UMB36" s="357"/>
      <c r="UMC36" s="357"/>
      <c r="UMD36" s="357"/>
      <c r="UME36" s="357"/>
      <c r="UMF36" s="357"/>
      <c r="UMG36" s="357"/>
      <c r="UMH36" s="357"/>
      <c r="UMI36" s="357"/>
      <c r="UMJ36" s="357"/>
      <c r="UMK36" s="357"/>
      <c r="UML36" s="357"/>
      <c r="UMM36" s="357"/>
      <c r="UMN36" s="357"/>
      <c r="UMO36" s="357"/>
      <c r="UMP36" s="357"/>
      <c r="UMQ36" s="357"/>
      <c r="UMR36" s="357"/>
      <c r="UMS36" s="357"/>
      <c r="UMT36" s="357"/>
      <c r="UMU36" s="357"/>
      <c r="UMV36" s="357"/>
      <c r="UMW36" s="357"/>
      <c r="UMX36" s="357"/>
      <c r="UMY36" s="357"/>
      <c r="UMZ36" s="357"/>
      <c r="UNA36" s="357"/>
      <c r="UNB36" s="357"/>
      <c r="UNC36" s="357"/>
      <c r="UND36" s="357"/>
      <c r="UNE36" s="357"/>
      <c r="UNF36" s="357"/>
      <c r="UNG36" s="357"/>
      <c r="UNH36" s="357"/>
      <c r="UNI36" s="357"/>
      <c r="UNJ36" s="357"/>
      <c r="UNK36" s="357"/>
      <c r="UNL36" s="357"/>
      <c r="UNM36" s="357"/>
      <c r="UNN36" s="357"/>
      <c r="UNO36" s="357"/>
      <c r="UNP36" s="357"/>
      <c r="UNQ36" s="357"/>
      <c r="UNR36" s="357"/>
      <c r="UNS36" s="357"/>
      <c r="UNT36" s="357"/>
      <c r="UNU36" s="357"/>
      <c r="UNV36" s="357"/>
      <c r="UNW36" s="357"/>
      <c r="UNX36" s="357"/>
      <c r="UNY36" s="357"/>
      <c r="UNZ36" s="357"/>
      <c r="UOA36" s="357"/>
      <c r="UOB36" s="357"/>
      <c r="UOC36" s="357"/>
      <c r="UOD36" s="357"/>
      <c r="UOE36" s="357"/>
      <c r="UOF36" s="357"/>
      <c r="UOG36" s="357"/>
      <c r="UOH36" s="357"/>
      <c r="UOI36" s="357"/>
      <c r="UOJ36" s="357"/>
      <c r="UOK36" s="357"/>
      <c r="UOL36" s="357"/>
      <c r="UOM36" s="357"/>
      <c r="UON36" s="357"/>
      <c r="UOO36" s="357"/>
      <c r="UOP36" s="357"/>
      <c r="UOQ36" s="357"/>
      <c r="UOR36" s="357"/>
      <c r="UOS36" s="357"/>
      <c r="UOT36" s="357"/>
      <c r="UOU36" s="357"/>
      <c r="UOV36" s="357"/>
      <c r="UOW36" s="357"/>
      <c r="UOX36" s="357"/>
      <c r="UOY36" s="357"/>
      <c r="UOZ36" s="357"/>
      <c r="UPA36" s="357"/>
      <c r="UPB36" s="357"/>
      <c r="UPC36" s="357"/>
      <c r="UPD36" s="357"/>
      <c r="UPE36" s="357"/>
      <c r="UPF36" s="357"/>
      <c r="UPG36" s="357"/>
      <c r="UPH36" s="357"/>
      <c r="UPI36" s="357"/>
      <c r="UPJ36" s="357"/>
      <c r="UPK36" s="357"/>
      <c r="UPL36" s="357"/>
      <c r="UPM36" s="357"/>
      <c r="UPN36" s="357"/>
      <c r="UPO36" s="357"/>
      <c r="UPP36" s="357"/>
      <c r="UPQ36" s="357"/>
      <c r="UPR36" s="357"/>
      <c r="UPS36" s="357"/>
      <c r="UPT36" s="357"/>
      <c r="UPU36" s="357"/>
      <c r="UPV36" s="357"/>
      <c r="UPW36" s="357"/>
      <c r="UPX36" s="357"/>
      <c r="UPY36" s="357"/>
      <c r="UPZ36" s="357"/>
      <c r="UQA36" s="357"/>
      <c r="UQB36" s="357"/>
      <c r="UQC36" s="357"/>
      <c r="UQD36" s="357"/>
      <c r="UQE36" s="357"/>
      <c r="UQF36" s="357"/>
      <c r="UQG36" s="357"/>
      <c r="UQH36" s="357"/>
      <c r="UQI36" s="357"/>
      <c r="UQJ36" s="357"/>
      <c r="UQK36" s="357"/>
      <c r="UQL36" s="357"/>
      <c r="UQM36" s="357"/>
      <c r="UQN36" s="357"/>
      <c r="UQO36" s="357"/>
      <c r="UQP36" s="357"/>
      <c r="UQQ36" s="357"/>
      <c r="UQR36" s="357"/>
      <c r="UQS36" s="357"/>
      <c r="UQT36" s="357"/>
      <c r="UQU36" s="357"/>
      <c r="UQV36" s="357"/>
      <c r="UQW36" s="357"/>
      <c r="UQX36" s="357"/>
      <c r="UQY36" s="357"/>
      <c r="UQZ36" s="357"/>
      <c r="URA36" s="357"/>
      <c r="URB36" s="357"/>
      <c r="URC36" s="357"/>
      <c r="URD36" s="357"/>
      <c r="URE36" s="357"/>
      <c r="URF36" s="357"/>
      <c r="URG36" s="357"/>
      <c r="URH36" s="357"/>
      <c r="URI36" s="357"/>
      <c r="URJ36" s="357"/>
      <c r="URK36" s="357"/>
      <c r="URL36" s="357"/>
      <c r="URM36" s="357"/>
      <c r="URN36" s="357"/>
      <c r="URO36" s="357"/>
      <c r="URP36" s="357"/>
      <c r="URQ36" s="357"/>
      <c r="URR36" s="357"/>
      <c r="URS36" s="357"/>
      <c r="URT36" s="357"/>
      <c r="URU36" s="357"/>
      <c r="URV36" s="357"/>
      <c r="URW36" s="357"/>
      <c r="URX36" s="357"/>
      <c r="URY36" s="357"/>
      <c r="URZ36" s="357"/>
      <c r="USA36" s="357"/>
      <c r="USB36" s="357"/>
      <c r="USC36" s="357"/>
      <c r="USD36" s="357"/>
      <c r="USE36" s="357"/>
      <c r="USF36" s="357"/>
      <c r="USG36" s="357"/>
      <c r="USH36" s="357"/>
      <c r="USI36" s="357"/>
      <c r="USJ36" s="357"/>
      <c r="USK36" s="357"/>
      <c r="USL36" s="357"/>
      <c r="USM36" s="357"/>
      <c r="USN36" s="357"/>
      <c r="USO36" s="357"/>
      <c r="USP36" s="357"/>
      <c r="USQ36" s="357"/>
      <c r="USR36" s="357"/>
      <c r="USS36" s="357"/>
      <c r="UST36" s="357"/>
      <c r="USU36" s="357"/>
      <c r="USV36" s="357"/>
      <c r="USW36" s="357"/>
      <c r="USX36" s="357"/>
      <c r="USY36" s="357"/>
      <c r="USZ36" s="357"/>
      <c r="UTA36" s="357"/>
      <c r="UTB36" s="357"/>
      <c r="UTC36" s="357"/>
      <c r="UTD36" s="357"/>
      <c r="UTE36" s="357"/>
      <c r="UTF36" s="357"/>
      <c r="UTG36" s="357"/>
      <c r="UTH36" s="357"/>
      <c r="UTI36" s="357"/>
      <c r="UTJ36" s="357"/>
      <c r="UTK36" s="357"/>
      <c r="UTL36" s="357"/>
      <c r="UTM36" s="357"/>
      <c r="UTN36" s="357"/>
      <c r="UTO36" s="357"/>
      <c r="UTP36" s="357"/>
      <c r="UTQ36" s="357"/>
      <c r="UTR36" s="357"/>
      <c r="UTS36" s="357"/>
      <c r="UTT36" s="357"/>
      <c r="UTU36" s="357"/>
      <c r="UTV36" s="357"/>
      <c r="UTW36" s="357"/>
      <c r="UTX36" s="357"/>
      <c r="UTY36" s="357"/>
      <c r="UTZ36" s="357"/>
      <c r="UUA36" s="357"/>
      <c r="UUB36" s="357"/>
      <c r="UUC36" s="357"/>
      <c r="UUD36" s="357"/>
      <c r="UUE36" s="357"/>
      <c r="UUF36" s="357"/>
      <c r="UUG36" s="357"/>
      <c r="UUH36" s="357"/>
      <c r="UUI36" s="357"/>
      <c r="UUJ36" s="357"/>
      <c r="UUK36" s="357"/>
      <c r="UUL36" s="357"/>
      <c r="UUM36" s="357"/>
      <c r="UUN36" s="357"/>
      <c r="UUO36" s="357"/>
      <c r="UUP36" s="357"/>
      <c r="UUQ36" s="357"/>
      <c r="UUR36" s="357"/>
      <c r="UUS36" s="357"/>
      <c r="UUT36" s="357"/>
      <c r="UUU36" s="357"/>
      <c r="UUV36" s="357"/>
      <c r="UUW36" s="357"/>
      <c r="UUX36" s="357"/>
      <c r="UUY36" s="357"/>
      <c r="UUZ36" s="357"/>
      <c r="UVA36" s="357"/>
      <c r="UVB36" s="357"/>
      <c r="UVC36" s="357"/>
      <c r="UVD36" s="357"/>
      <c r="UVE36" s="357"/>
      <c r="UVF36" s="357"/>
      <c r="UVG36" s="357"/>
      <c r="UVH36" s="357"/>
      <c r="UVI36" s="357"/>
      <c r="UVJ36" s="357"/>
      <c r="UVK36" s="357"/>
      <c r="UVL36" s="357"/>
      <c r="UVM36" s="357"/>
      <c r="UVN36" s="357"/>
      <c r="UVO36" s="357"/>
      <c r="UVP36" s="357"/>
      <c r="UVQ36" s="357"/>
      <c r="UVR36" s="357"/>
      <c r="UVS36" s="357"/>
      <c r="UVT36" s="357"/>
      <c r="UVU36" s="357"/>
      <c r="UVV36" s="357"/>
      <c r="UVW36" s="357"/>
      <c r="UVX36" s="357"/>
      <c r="UVY36" s="357"/>
      <c r="UVZ36" s="357"/>
      <c r="UWA36" s="357"/>
      <c r="UWB36" s="357"/>
      <c r="UWC36" s="357"/>
      <c r="UWD36" s="357"/>
      <c r="UWE36" s="357"/>
      <c r="UWF36" s="357"/>
      <c r="UWG36" s="357"/>
      <c r="UWH36" s="357"/>
      <c r="UWI36" s="357"/>
      <c r="UWJ36" s="357"/>
      <c r="UWK36" s="357"/>
      <c r="UWL36" s="357"/>
      <c r="UWM36" s="357"/>
      <c r="UWN36" s="357"/>
      <c r="UWO36" s="357"/>
      <c r="UWP36" s="357"/>
      <c r="UWQ36" s="357"/>
      <c r="UWR36" s="357"/>
      <c r="UWS36" s="357"/>
      <c r="UWT36" s="357"/>
      <c r="UWU36" s="357"/>
      <c r="UWV36" s="357"/>
      <c r="UWW36" s="357"/>
      <c r="UWX36" s="357"/>
      <c r="UWY36" s="357"/>
      <c r="UWZ36" s="357"/>
      <c r="UXA36" s="357"/>
      <c r="UXB36" s="357"/>
      <c r="UXC36" s="357"/>
      <c r="UXD36" s="357"/>
      <c r="UXE36" s="357"/>
      <c r="UXF36" s="357"/>
      <c r="UXG36" s="357"/>
      <c r="UXH36" s="357"/>
      <c r="UXI36" s="357"/>
      <c r="UXJ36" s="357"/>
      <c r="UXK36" s="357"/>
      <c r="UXL36" s="357"/>
      <c r="UXM36" s="357"/>
      <c r="UXN36" s="357"/>
      <c r="UXO36" s="357"/>
      <c r="UXP36" s="357"/>
      <c r="UXQ36" s="357"/>
      <c r="UXR36" s="357"/>
      <c r="UXS36" s="357"/>
      <c r="UXT36" s="357"/>
      <c r="UXU36" s="357"/>
      <c r="UXV36" s="357"/>
      <c r="UXW36" s="357"/>
      <c r="UXX36" s="357"/>
      <c r="UXY36" s="357"/>
      <c r="UXZ36" s="357"/>
      <c r="UYA36" s="357"/>
      <c r="UYB36" s="357"/>
      <c r="UYC36" s="357"/>
      <c r="UYD36" s="357"/>
      <c r="UYE36" s="357"/>
      <c r="UYF36" s="357"/>
      <c r="UYG36" s="357"/>
      <c r="UYH36" s="357"/>
      <c r="UYI36" s="357"/>
      <c r="UYJ36" s="357"/>
      <c r="UYK36" s="357"/>
      <c r="UYL36" s="357"/>
      <c r="UYM36" s="357"/>
      <c r="UYN36" s="357"/>
      <c r="UYO36" s="357"/>
      <c r="UYP36" s="357"/>
      <c r="UYQ36" s="357"/>
      <c r="UYR36" s="357"/>
      <c r="UYS36" s="357"/>
      <c r="UYT36" s="357"/>
      <c r="UYU36" s="357"/>
      <c r="UYV36" s="357"/>
      <c r="UYW36" s="357"/>
      <c r="UYX36" s="357"/>
      <c r="UYY36" s="357"/>
      <c r="UYZ36" s="357"/>
      <c r="UZA36" s="357"/>
      <c r="UZB36" s="357"/>
      <c r="UZC36" s="357"/>
      <c r="UZD36" s="357"/>
      <c r="UZE36" s="357"/>
      <c r="UZF36" s="357"/>
      <c r="UZG36" s="357"/>
      <c r="UZH36" s="357"/>
      <c r="UZI36" s="357"/>
      <c r="UZJ36" s="357"/>
      <c r="UZK36" s="357"/>
      <c r="UZL36" s="357"/>
      <c r="UZM36" s="357"/>
      <c r="UZN36" s="357"/>
      <c r="UZO36" s="357"/>
      <c r="UZP36" s="357"/>
      <c r="UZQ36" s="357"/>
      <c r="UZR36" s="357"/>
      <c r="UZS36" s="357"/>
      <c r="UZT36" s="357"/>
      <c r="UZU36" s="357"/>
      <c r="UZV36" s="357"/>
      <c r="UZW36" s="357"/>
      <c r="UZX36" s="357"/>
      <c r="UZY36" s="357"/>
      <c r="UZZ36" s="357"/>
      <c r="VAA36" s="357"/>
      <c r="VAB36" s="357"/>
      <c r="VAC36" s="357"/>
      <c r="VAD36" s="357"/>
      <c r="VAE36" s="357"/>
      <c r="VAF36" s="357"/>
      <c r="VAG36" s="357"/>
      <c r="VAH36" s="357"/>
      <c r="VAI36" s="357"/>
      <c r="VAJ36" s="357"/>
      <c r="VAK36" s="357"/>
      <c r="VAL36" s="357"/>
      <c r="VAM36" s="357"/>
      <c r="VAN36" s="357"/>
      <c r="VAO36" s="357"/>
      <c r="VAP36" s="357"/>
      <c r="VAQ36" s="357"/>
      <c r="VAR36" s="357"/>
      <c r="VAS36" s="357"/>
      <c r="VAT36" s="357"/>
      <c r="VAU36" s="357"/>
      <c r="VAV36" s="357"/>
      <c r="VAW36" s="357"/>
      <c r="VAX36" s="357"/>
      <c r="VAY36" s="357"/>
      <c r="VAZ36" s="357"/>
      <c r="VBA36" s="357"/>
      <c r="VBB36" s="357"/>
      <c r="VBC36" s="357"/>
      <c r="VBD36" s="357"/>
      <c r="VBE36" s="357"/>
      <c r="VBF36" s="357"/>
      <c r="VBG36" s="357"/>
      <c r="VBH36" s="357"/>
      <c r="VBI36" s="357"/>
      <c r="VBJ36" s="357"/>
      <c r="VBK36" s="357"/>
      <c r="VBL36" s="357"/>
      <c r="VBM36" s="357"/>
      <c r="VBN36" s="357"/>
      <c r="VBO36" s="357"/>
      <c r="VBP36" s="357"/>
      <c r="VBQ36" s="357"/>
      <c r="VBR36" s="357"/>
      <c r="VBS36" s="357"/>
      <c r="VBT36" s="357"/>
      <c r="VBU36" s="357"/>
      <c r="VBV36" s="357"/>
      <c r="VBW36" s="357"/>
      <c r="VBX36" s="357"/>
      <c r="VBY36" s="357"/>
      <c r="VBZ36" s="357"/>
      <c r="VCA36" s="357"/>
      <c r="VCB36" s="357"/>
      <c r="VCC36" s="357"/>
      <c r="VCD36" s="357"/>
      <c r="VCE36" s="357"/>
      <c r="VCF36" s="357"/>
      <c r="VCG36" s="357"/>
      <c r="VCH36" s="357"/>
      <c r="VCI36" s="357"/>
      <c r="VCJ36" s="357"/>
      <c r="VCK36" s="357"/>
      <c r="VCL36" s="357"/>
      <c r="VCM36" s="357"/>
      <c r="VCN36" s="357"/>
      <c r="VCO36" s="357"/>
      <c r="VCP36" s="357"/>
      <c r="VCQ36" s="357"/>
      <c r="VCR36" s="357"/>
      <c r="VCS36" s="357"/>
      <c r="VCT36" s="357"/>
      <c r="VCU36" s="357"/>
      <c r="VCV36" s="357"/>
      <c r="VCW36" s="357"/>
      <c r="VCX36" s="357"/>
      <c r="VCY36" s="357"/>
      <c r="VCZ36" s="357"/>
      <c r="VDA36" s="357"/>
      <c r="VDB36" s="357"/>
      <c r="VDC36" s="357"/>
      <c r="VDD36" s="357"/>
      <c r="VDE36" s="357"/>
      <c r="VDF36" s="357"/>
      <c r="VDG36" s="357"/>
      <c r="VDH36" s="357"/>
      <c r="VDI36" s="357"/>
      <c r="VDJ36" s="357"/>
      <c r="VDK36" s="357"/>
      <c r="VDL36" s="357"/>
      <c r="VDM36" s="357"/>
      <c r="VDN36" s="357"/>
      <c r="VDO36" s="357"/>
      <c r="VDP36" s="357"/>
      <c r="VDQ36" s="357"/>
      <c r="VDR36" s="357"/>
      <c r="VDS36" s="357"/>
      <c r="VDT36" s="357"/>
      <c r="VDU36" s="357"/>
      <c r="VDV36" s="357"/>
      <c r="VDW36" s="357"/>
      <c r="VDX36" s="357"/>
      <c r="VDY36" s="357"/>
      <c r="VDZ36" s="357"/>
      <c r="VEA36" s="357"/>
      <c r="VEB36" s="357"/>
      <c r="VEC36" s="357"/>
      <c r="VED36" s="357"/>
      <c r="VEE36" s="357"/>
      <c r="VEF36" s="357"/>
      <c r="VEG36" s="357"/>
      <c r="VEH36" s="357"/>
      <c r="VEI36" s="357"/>
      <c r="VEJ36" s="357"/>
      <c r="VEK36" s="357"/>
      <c r="VEL36" s="357"/>
      <c r="VEM36" s="357"/>
      <c r="VEN36" s="357"/>
      <c r="VEO36" s="357"/>
      <c r="VEP36" s="357"/>
      <c r="VEQ36" s="357"/>
      <c r="VER36" s="357"/>
      <c r="VES36" s="357"/>
      <c r="VET36" s="357"/>
      <c r="VEU36" s="357"/>
      <c r="VEV36" s="357"/>
      <c r="VEW36" s="357"/>
      <c r="VEX36" s="357"/>
      <c r="VEY36" s="357"/>
      <c r="VEZ36" s="357"/>
      <c r="VFA36" s="357"/>
      <c r="VFB36" s="357"/>
      <c r="VFC36" s="357"/>
      <c r="VFD36" s="357"/>
      <c r="VFE36" s="357"/>
      <c r="VFF36" s="357"/>
      <c r="VFG36" s="357"/>
      <c r="VFH36" s="357"/>
      <c r="VFI36" s="357"/>
      <c r="VFJ36" s="357"/>
      <c r="VFK36" s="357"/>
      <c r="VFL36" s="357"/>
      <c r="VFM36" s="357"/>
      <c r="VFN36" s="357"/>
      <c r="VFO36" s="357"/>
      <c r="VFP36" s="357"/>
      <c r="VFQ36" s="357"/>
      <c r="VFR36" s="357"/>
      <c r="VFS36" s="357"/>
      <c r="VFT36" s="357"/>
      <c r="VFU36" s="357"/>
      <c r="VFV36" s="357"/>
      <c r="VFW36" s="357"/>
      <c r="VFX36" s="357"/>
      <c r="VFY36" s="357"/>
      <c r="VFZ36" s="357"/>
      <c r="VGA36" s="357"/>
      <c r="VGB36" s="357"/>
      <c r="VGC36" s="357"/>
      <c r="VGD36" s="357"/>
      <c r="VGE36" s="357"/>
      <c r="VGF36" s="357"/>
      <c r="VGG36" s="357"/>
      <c r="VGH36" s="357"/>
      <c r="VGI36" s="357"/>
      <c r="VGJ36" s="357"/>
      <c r="VGK36" s="357"/>
      <c r="VGL36" s="357"/>
      <c r="VGM36" s="357"/>
      <c r="VGN36" s="357"/>
      <c r="VGO36" s="357"/>
      <c r="VGP36" s="357"/>
      <c r="VGQ36" s="357"/>
      <c r="VGR36" s="357"/>
      <c r="VGS36" s="357"/>
      <c r="VGT36" s="357"/>
      <c r="VGU36" s="357"/>
      <c r="VGV36" s="357"/>
      <c r="VGW36" s="357"/>
      <c r="VGX36" s="357"/>
      <c r="VGY36" s="357"/>
      <c r="VGZ36" s="357"/>
      <c r="VHA36" s="357"/>
      <c r="VHB36" s="357"/>
      <c r="VHC36" s="357"/>
      <c r="VHD36" s="357"/>
      <c r="VHE36" s="357"/>
      <c r="VHF36" s="357"/>
      <c r="VHG36" s="357"/>
      <c r="VHH36" s="357"/>
      <c r="VHI36" s="357"/>
      <c r="VHJ36" s="357"/>
      <c r="VHK36" s="357"/>
      <c r="VHL36" s="357"/>
      <c r="VHM36" s="357"/>
      <c r="VHN36" s="357"/>
      <c r="VHO36" s="357"/>
      <c r="VHP36" s="357"/>
      <c r="VHQ36" s="357"/>
      <c r="VHR36" s="357"/>
      <c r="VHS36" s="357"/>
      <c r="VHT36" s="357"/>
      <c r="VHU36" s="357"/>
      <c r="VHV36" s="357"/>
      <c r="VHW36" s="357"/>
      <c r="VHX36" s="357"/>
      <c r="VHY36" s="357"/>
      <c r="VHZ36" s="357"/>
      <c r="VIA36" s="357"/>
      <c r="VIB36" s="357"/>
      <c r="VIC36" s="357"/>
      <c r="VID36" s="357"/>
      <c r="VIE36" s="357"/>
      <c r="VIF36" s="357"/>
      <c r="VIG36" s="357"/>
      <c r="VIH36" s="357"/>
      <c r="VII36" s="357"/>
      <c r="VIJ36" s="357"/>
      <c r="VIK36" s="357"/>
      <c r="VIL36" s="357"/>
      <c r="VIM36" s="357"/>
      <c r="VIN36" s="357"/>
      <c r="VIO36" s="357"/>
      <c r="VIP36" s="357"/>
      <c r="VIQ36" s="357"/>
      <c r="VIR36" s="357"/>
      <c r="VIS36" s="357"/>
      <c r="VIT36" s="357"/>
      <c r="VIU36" s="357"/>
      <c r="VIV36" s="357"/>
      <c r="VIW36" s="357"/>
      <c r="VIX36" s="357"/>
      <c r="VIY36" s="357"/>
      <c r="VIZ36" s="357"/>
      <c r="VJA36" s="357"/>
      <c r="VJB36" s="357"/>
      <c r="VJC36" s="357"/>
      <c r="VJD36" s="357"/>
      <c r="VJE36" s="357"/>
      <c r="VJF36" s="357"/>
      <c r="VJG36" s="357"/>
      <c r="VJH36" s="357"/>
      <c r="VJI36" s="357"/>
      <c r="VJJ36" s="357"/>
      <c r="VJK36" s="357"/>
      <c r="VJL36" s="357"/>
      <c r="VJM36" s="357"/>
      <c r="VJN36" s="357"/>
      <c r="VJO36" s="357"/>
      <c r="VJP36" s="357"/>
      <c r="VJQ36" s="357"/>
      <c r="VJR36" s="357"/>
      <c r="VJS36" s="357"/>
      <c r="VJT36" s="357"/>
      <c r="VJU36" s="357"/>
      <c r="VJV36" s="357"/>
      <c r="VJW36" s="357"/>
      <c r="VJX36" s="357"/>
      <c r="VJY36" s="357"/>
      <c r="VJZ36" s="357"/>
      <c r="VKA36" s="357"/>
      <c r="VKB36" s="357"/>
      <c r="VKC36" s="357"/>
      <c r="VKD36" s="357"/>
      <c r="VKE36" s="357"/>
      <c r="VKF36" s="357"/>
      <c r="VKG36" s="357"/>
      <c r="VKH36" s="357"/>
      <c r="VKI36" s="357"/>
      <c r="VKJ36" s="357"/>
      <c r="VKK36" s="357"/>
      <c r="VKL36" s="357"/>
      <c r="VKM36" s="357"/>
      <c r="VKN36" s="357"/>
      <c r="VKO36" s="357"/>
      <c r="VKP36" s="357"/>
      <c r="VKQ36" s="357"/>
      <c r="VKR36" s="357"/>
      <c r="VKS36" s="357"/>
      <c r="VKT36" s="357"/>
      <c r="VKU36" s="357"/>
      <c r="VKV36" s="357"/>
      <c r="VKW36" s="357"/>
      <c r="VKX36" s="357"/>
      <c r="VKY36" s="357"/>
      <c r="VKZ36" s="357"/>
      <c r="VLA36" s="357"/>
      <c r="VLB36" s="357"/>
      <c r="VLC36" s="357"/>
      <c r="VLD36" s="357"/>
      <c r="VLE36" s="357"/>
      <c r="VLF36" s="357"/>
      <c r="VLG36" s="357"/>
      <c r="VLH36" s="357"/>
      <c r="VLI36" s="357"/>
      <c r="VLJ36" s="357"/>
      <c r="VLK36" s="357"/>
      <c r="VLL36" s="357"/>
      <c r="VLM36" s="357"/>
      <c r="VLN36" s="357"/>
      <c r="VLO36" s="357"/>
      <c r="VLP36" s="357"/>
      <c r="VLQ36" s="357"/>
      <c r="VLR36" s="357"/>
      <c r="VLS36" s="357"/>
      <c r="VLT36" s="357"/>
      <c r="VLU36" s="357"/>
      <c r="VLV36" s="357"/>
      <c r="VLW36" s="357"/>
      <c r="VLX36" s="357"/>
      <c r="VLY36" s="357"/>
      <c r="VLZ36" s="357"/>
      <c r="VMA36" s="357"/>
      <c r="VMB36" s="357"/>
      <c r="VMC36" s="357"/>
      <c r="VMD36" s="357"/>
      <c r="VME36" s="357"/>
      <c r="VMF36" s="357"/>
      <c r="VMG36" s="357"/>
      <c r="VMH36" s="357"/>
      <c r="VMI36" s="357"/>
      <c r="VMJ36" s="357"/>
      <c r="VMK36" s="357"/>
      <c r="VML36" s="357"/>
      <c r="VMM36" s="357"/>
      <c r="VMN36" s="357"/>
      <c r="VMO36" s="357"/>
      <c r="VMP36" s="357"/>
      <c r="VMQ36" s="357"/>
      <c r="VMR36" s="357"/>
      <c r="VMS36" s="357"/>
      <c r="VMT36" s="357"/>
      <c r="VMU36" s="357"/>
      <c r="VMV36" s="357"/>
      <c r="VMW36" s="357"/>
      <c r="VMX36" s="357"/>
      <c r="VMY36" s="357"/>
      <c r="VMZ36" s="357"/>
      <c r="VNA36" s="357"/>
      <c r="VNB36" s="357"/>
      <c r="VNC36" s="357"/>
      <c r="VND36" s="357"/>
      <c r="VNE36" s="357"/>
      <c r="VNF36" s="357"/>
      <c r="VNG36" s="357"/>
      <c r="VNH36" s="357"/>
      <c r="VNI36" s="357"/>
      <c r="VNJ36" s="357"/>
      <c r="VNK36" s="357"/>
      <c r="VNL36" s="357"/>
      <c r="VNM36" s="357"/>
      <c r="VNN36" s="357"/>
      <c r="VNO36" s="357"/>
      <c r="VNP36" s="357"/>
      <c r="VNQ36" s="357"/>
      <c r="VNR36" s="357"/>
      <c r="VNS36" s="357"/>
      <c r="VNT36" s="357"/>
      <c r="VNU36" s="357"/>
      <c r="VNV36" s="357"/>
      <c r="VNW36" s="357"/>
      <c r="VNX36" s="357"/>
      <c r="VNY36" s="357"/>
      <c r="VNZ36" s="357"/>
      <c r="VOA36" s="357"/>
      <c r="VOB36" s="357"/>
      <c r="VOC36" s="357"/>
      <c r="VOD36" s="357"/>
      <c r="VOE36" s="357"/>
      <c r="VOF36" s="357"/>
      <c r="VOG36" s="357"/>
      <c r="VOH36" s="357"/>
      <c r="VOI36" s="357"/>
      <c r="VOJ36" s="357"/>
      <c r="VOK36" s="357"/>
      <c r="VOL36" s="357"/>
      <c r="VOM36" s="357"/>
      <c r="VON36" s="357"/>
      <c r="VOO36" s="357"/>
      <c r="VOP36" s="357"/>
      <c r="VOQ36" s="357"/>
      <c r="VOR36" s="357"/>
      <c r="VOS36" s="357"/>
      <c r="VOT36" s="357"/>
      <c r="VOU36" s="357"/>
      <c r="VOV36" s="357"/>
      <c r="VOW36" s="357"/>
      <c r="VOX36" s="357"/>
      <c r="VOY36" s="357"/>
      <c r="VOZ36" s="357"/>
      <c r="VPA36" s="357"/>
      <c r="VPB36" s="357"/>
      <c r="VPC36" s="357"/>
      <c r="VPD36" s="357"/>
      <c r="VPE36" s="357"/>
      <c r="VPF36" s="357"/>
      <c r="VPG36" s="357"/>
      <c r="VPH36" s="357"/>
      <c r="VPI36" s="357"/>
      <c r="VPJ36" s="357"/>
      <c r="VPK36" s="357"/>
      <c r="VPL36" s="357"/>
      <c r="VPM36" s="357"/>
      <c r="VPN36" s="357"/>
      <c r="VPO36" s="357"/>
      <c r="VPP36" s="357"/>
      <c r="VPQ36" s="357"/>
      <c r="VPR36" s="357"/>
      <c r="VPS36" s="357"/>
      <c r="VPT36" s="357"/>
      <c r="VPU36" s="357"/>
      <c r="VPV36" s="357"/>
      <c r="VPW36" s="357"/>
      <c r="VPX36" s="357"/>
      <c r="VPY36" s="357"/>
      <c r="VPZ36" s="357"/>
      <c r="VQA36" s="357"/>
      <c r="VQB36" s="357"/>
      <c r="VQC36" s="357"/>
      <c r="VQD36" s="357"/>
      <c r="VQE36" s="357"/>
      <c r="VQF36" s="357"/>
      <c r="VQG36" s="357"/>
      <c r="VQH36" s="357"/>
      <c r="VQI36" s="357"/>
      <c r="VQJ36" s="357"/>
      <c r="VQK36" s="357"/>
      <c r="VQL36" s="357"/>
      <c r="VQM36" s="357"/>
      <c r="VQN36" s="357"/>
      <c r="VQO36" s="357"/>
      <c r="VQP36" s="357"/>
      <c r="VQQ36" s="357"/>
      <c r="VQR36" s="357"/>
      <c r="VQS36" s="357"/>
      <c r="VQT36" s="357"/>
      <c r="VQU36" s="357"/>
      <c r="VQV36" s="357"/>
      <c r="VQW36" s="357"/>
      <c r="VQX36" s="357"/>
      <c r="VQY36" s="357"/>
      <c r="VQZ36" s="357"/>
      <c r="VRA36" s="357"/>
      <c r="VRB36" s="357"/>
      <c r="VRC36" s="357"/>
      <c r="VRD36" s="357"/>
      <c r="VRE36" s="357"/>
      <c r="VRF36" s="357"/>
      <c r="VRG36" s="357"/>
      <c r="VRH36" s="357"/>
      <c r="VRI36" s="357"/>
      <c r="VRJ36" s="357"/>
      <c r="VRK36" s="357"/>
      <c r="VRL36" s="357"/>
      <c r="VRM36" s="357"/>
      <c r="VRN36" s="357"/>
      <c r="VRO36" s="357"/>
      <c r="VRP36" s="357"/>
      <c r="VRQ36" s="357"/>
      <c r="VRR36" s="357"/>
      <c r="VRS36" s="357"/>
      <c r="VRT36" s="357"/>
      <c r="VRU36" s="357"/>
      <c r="VRV36" s="357"/>
      <c r="VRW36" s="357"/>
      <c r="VRX36" s="357"/>
      <c r="VRY36" s="357"/>
      <c r="VRZ36" s="357"/>
      <c r="VSA36" s="357"/>
      <c r="VSB36" s="357"/>
      <c r="VSC36" s="357"/>
      <c r="VSD36" s="357"/>
      <c r="VSE36" s="357"/>
      <c r="VSF36" s="357"/>
      <c r="VSG36" s="357"/>
      <c r="VSH36" s="357"/>
      <c r="VSI36" s="357"/>
      <c r="VSJ36" s="357"/>
      <c r="VSK36" s="357"/>
      <c r="VSL36" s="357"/>
      <c r="VSM36" s="357"/>
      <c r="VSN36" s="357"/>
      <c r="VSO36" s="357"/>
      <c r="VSP36" s="357"/>
      <c r="VSQ36" s="357"/>
      <c r="VSR36" s="357"/>
      <c r="VSS36" s="357"/>
      <c r="VST36" s="357"/>
      <c r="VSU36" s="357"/>
      <c r="VSV36" s="357"/>
      <c r="VSW36" s="357"/>
      <c r="VSX36" s="357"/>
      <c r="VSY36" s="357"/>
      <c r="VSZ36" s="357"/>
      <c r="VTA36" s="357"/>
      <c r="VTB36" s="357"/>
      <c r="VTC36" s="357"/>
      <c r="VTD36" s="357"/>
      <c r="VTE36" s="357"/>
      <c r="VTF36" s="357"/>
      <c r="VTG36" s="357"/>
      <c r="VTH36" s="357"/>
      <c r="VTI36" s="357"/>
      <c r="VTJ36" s="357"/>
      <c r="VTK36" s="357"/>
      <c r="VTL36" s="357"/>
      <c r="VTM36" s="357"/>
      <c r="VTN36" s="357"/>
      <c r="VTO36" s="357"/>
      <c r="VTP36" s="357"/>
      <c r="VTQ36" s="357"/>
      <c r="VTR36" s="357"/>
      <c r="VTS36" s="357"/>
      <c r="VTT36" s="357"/>
      <c r="VTU36" s="357"/>
      <c r="VTV36" s="357"/>
      <c r="VTW36" s="357"/>
      <c r="VTX36" s="357"/>
      <c r="VTY36" s="357"/>
      <c r="VTZ36" s="357"/>
      <c r="VUA36" s="357"/>
      <c r="VUB36" s="357"/>
      <c r="VUC36" s="357"/>
      <c r="VUD36" s="357"/>
      <c r="VUE36" s="357"/>
      <c r="VUF36" s="357"/>
      <c r="VUG36" s="357"/>
      <c r="VUH36" s="357"/>
      <c r="VUI36" s="357"/>
      <c r="VUJ36" s="357"/>
      <c r="VUK36" s="357"/>
      <c r="VUL36" s="357"/>
      <c r="VUM36" s="357"/>
      <c r="VUN36" s="357"/>
      <c r="VUO36" s="357"/>
      <c r="VUP36" s="357"/>
      <c r="VUQ36" s="357"/>
      <c r="VUR36" s="357"/>
      <c r="VUS36" s="357"/>
      <c r="VUT36" s="357"/>
      <c r="VUU36" s="357"/>
      <c r="VUV36" s="357"/>
      <c r="VUW36" s="357"/>
      <c r="VUX36" s="357"/>
      <c r="VUY36" s="357"/>
      <c r="VUZ36" s="357"/>
      <c r="VVA36" s="357"/>
      <c r="VVB36" s="357"/>
      <c r="VVC36" s="357"/>
      <c r="VVD36" s="357"/>
      <c r="VVE36" s="357"/>
      <c r="VVF36" s="357"/>
      <c r="VVG36" s="357"/>
      <c r="VVH36" s="357"/>
      <c r="VVI36" s="357"/>
      <c r="VVJ36" s="357"/>
      <c r="VVK36" s="357"/>
      <c r="VVL36" s="357"/>
      <c r="VVM36" s="357"/>
      <c r="VVN36" s="357"/>
      <c r="VVO36" s="357"/>
      <c r="VVP36" s="357"/>
      <c r="VVQ36" s="357"/>
      <c r="VVR36" s="357"/>
      <c r="VVS36" s="357"/>
      <c r="VVT36" s="357"/>
      <c r="VVU36" s="357"/>
      <c r="VVV36" s="357"/>
      <c r="VVW36" s="357"/>
      <c r="VVX36" s="357"/>
      <c r="VVY36" s="357"/>
      <c r="VVZ36" s="357"/>
      <c r="VWA36" s="357"/>
      <c r="VWB36" s="357"/>
      <c r="VWC36" s="357"/>
      <c r="VWD36" s="357"/>
      <c r="VWE36" s="357"/>
      <c r="VWF36" s="357"/>
      <c r="VWG36" s="357"/>
      <c r="VWH36" s="357"/>
      <c r="VWI36" s="357"/>
      <c r="VWJ36" s="357"/>
      <c r="VWK36" s="357"/>
      <c r="VWL36" s="357"/>
      <c r="VWM36" s="357"/>
      <c r="VWN36" s="357"/>
      <c r="VWO36" s="357"/>
      <c r="VWP36" s="357"/>
      <c r="VWQ36" s="357"/>
      <c r="VWR36" s="357"/>
      <c r="VWS36" s="357"/>
      <c r="VWT36" s="357"/>
      <c r="VWU36" s="357"/>
      <c r="VWV36" s="357"/>
      <c r="VWW36" s="357"/>
      <c r="VWX36" s="357"/>
      <c r="VWY36" s="357"/>
      <c r="VWZ36" s="357"/>
      <c r="VXA36" s="357"/>
      <c r="VXB36" s="357"/>
      <c r="VXC36" s="357"/>
      <c r="VXD36" s="357"/>
      <c r="VXE36" s="357"/>
      <c r="VXF36" s="357"/>
      <c r="VXG36" s="357"/>
      <c r="VXH36" s="357"/>
      <c r="VXI36" s="357"/>
      <c r="VXJ36" s="357"/>
      <c r="VXK36" s="357"/>
      <c r="VXL36" s="357"/>
      <c r="VXM36" s="357"/>
      <c r="VXN36" s="357"/>
      <c r="VXO36" s="357"/>
      <c r="VXP36" s="357"/>
      <c r="VXQ36" s="357"/>
      <c r="VXR36" s="357"/>
      <c r="VXS36" s="357"/>
      <c r="VXT36" s="357"/>
      <c r="VXU36" s="357"/>
      <c r="VXV36" s="357"/>
      <c r="VXW36" s="357"/>
      <c r="VXX36" s="357"/>
      <c r="VXY36" s="357"/>
      <c r="VXZ36" s="357"/>
      <c r="VYA36" s="357"/>
      <c r="VYB36" s="357"/>
      <c r="VYC36" s="357"/>
      <c r="VYD36" s="357"/>
      <c r="VYE36" s="357"/>
      <c r="VYF36" s="357"/>
      <c r="VYG36" s="357"/>
      <c r="VYH36" s="357"/>
      <c r="VYI36" s="357"/>
      <c r="VYJ36" s="357"/>
      <c r="VYK36" s="357"/>
      <c r="VYL36" s="357"/>
      <c r="VYM36" s="357"/>
      <c r="VYN36" s="357"/>
      <c r="VYO36" s="357"/>
      <c r="VYP36" s="357"/>
      <c r="VYQ36" s="357"/>
      <c r="VYR36" s="357"/>
      <c r="VYS36" s="357"/>
      <c r="VYT36" s="357"/>
      <c r="VYU36" s="357"/>
      <c r="VYV36" s="357"/>
      <c r="VYW36" s="357"/>
      <c r="VYX36" s="357"/>
      <c r="VYY36" s="357"/>
      <c r="VYZ36" s="357"/>
      <c r="VZA36" s="357"/>
      <c r="VZB36" s="357"/>
      <c r="VZC36" s="357"/>
      <c r="VZD36" s="357"/>
      <c r="VZE36" s="357"/>
      <c r="VZF36" s="357"/>
      <c r="VZG36" s="357"/>
      <c r="VZH36" s="357"/>
      <c r="VZI36" s="357"/>
      <c r="VZJ36" s="357"/>
      <c r="VZK36" s="357"/>
      <c r="VZL36" s="357"/>
      <c r="VZM36" s="357"/>
      <c r="VZN36" s="357"/>
      <c r="VZO36" s="357"/>
      <c r="VZP36" s="357"/>
      <c r="VZQ36" s="357"/>
      <c r="VZR36" s="357"/>
      <c r="VZS36" s="357"/>
      <c r="VZT36" s="357"/>
      <c r="VZU36" s="357"/>
      <c r="VZV36" s="357"/>
      <c r="VZW36" s="357"/>
      <c r="VZX36" s="357"/>
      <c r="VZY36" s="357"/>
      <c r="VZZ36" s="357"/>
      <c r="WAA36" s="357"/>
      <c r="WAB36" s="357"/>
      <c r="WAC36" s="357"/>
      <c r="WAD36" s="357"/>
      <c r="WAE36" s="357"/>
      <c r="WAF36" s="357"/>
      <c r="WAG36" s="357"/>
      <c r="WAH36" s="357"/>
      <c r="WAI36" s="357"/>
      <c r="WAJ36" s="357"/>
      <c r="WAK36" s="357"/>
      <c r="WAL36" s="357"/>
      <c r="WAM36" s="357"/>
      <c r="WAN36" s="357"/>
      <c r="WAO36" s="357"/>
      <c r="WAP36" s="357"/>
      <c r="WAQ36" s="357"/>
      <c r="WAR36" s="357"/>
      <c r="WAS36" s="357"/>
      <c r="WAT36" s="357"/>
      <c r="WAU36" s="357"/>
      <c r="WAV36" s="357"/>
      <c r="WAW36" s="357"/>
      <c r="WAX36" s="357"/>
      <c r="WAY36" s="357"/>
      <c r="WAZ36" s="357"/>
      <c r="WBA36" s="357"/>
      <c r="WBB36" s="357"/>
      <c r="WBC36" s="357"/>
      <c r="WBD36" s="357"/>
      <c r="WBE36" s="357"/>
      <c r="WBF36" s="357"/>
      <c r="WBG36" s="357"/>
      <c r="WBH36" s="357"/>
      <c r="WBI36" s="357"/>
      <c r="WBJ36" s="357"/>
      <c r="WBK36" s="357"/>
      <c r="WBL36" s="357"/>
      <c r="WBM36" s="357"/>
      <c r="WBN36" s="357"/>
      <c r="WBO36" s="357"/>
      <c r="WBP36" s="357"/>
      <c r="WBQ36" s="357"/>
      <c r="WBR36" s="357"/>
      <c r="WBS36" s="357"/>
      <c r="WBT36" s="357"/>
      <c r="WBU36" s="357"/>
      <c r="WBV36" s="357"/>
      <c r="WBW36" s="357"/>
      <c r="WBX36" s="357"/>
      <c r="WBY36" s="357"/>
      <c r="WBZ36" s="357"/>
      <c r="WCA36" s="357"/>
      <c r="WCB36" s="357"/>
      <c r="WCC36" s="357"/>
      <c r="WCD36" s="357"/>
      <c r="WCE36" s="357"/>
      <c r="WCF36" s="357"/>
      <c r="WCG36" s="357"/>
      <c r="WCH36" s="357"/>
      <c r="WCI36" s="357"/>
      <c r="WCJ36" s="357"/>
      <c r="WCK36" s="357"/>
      <c r="WCL36" s="357"/>
      <c r="WCM36" s="357"/>
      <c r="WCN36" s="357"/>
      <c r="WCO36" s="357"/>
      <c r="WCP36" s="357"/>
      <c r="WCQ36" s="357"/>
      <c r="WCR36" s="357"/>
      <c r="WCS36" s="357"/>
      <c r="WCT36" s="357"/>
      <c r="WCU36" s="357"/>
      <c r="WCV36" s="357"/>
      <c r="WCW36" s="357"/>
      <c r="WCX36" s="357"/>
      <c r="WCY36" s="357"/>
      <c r="WCZ36" s="357"/>
      <c r="WDA36" s="357"/>
      <c r="WDB36" s="357"/>
      <c r="WDC36" s="357"/>
      <c r="WDD36" s="357"/>
      <c r="WDE36" s="357"/>
      <c r="WDF36" s="357"/>
      <c r="WDG36" s="357"/>
      <c r="WDH36" s="357"/>
      <c r="WDI36" s="357"/>
      <c r="WDJ36" s="357"/>
      <c r="WDK36" s="357"/>
      <c r="WDL36" s="357"/>
      <c r="WDM36" s="357"/>
      <c r="WDN36" s="357"/>
      <c r="WDO36" s="357"/>
      <c r="WDP36" s="357"/>
      <c r="WDQ36" s="357"/>
      <c r="WDR36" s="357"/>
      <c r="WDS36" s="357"/>
      <c r="WDT36" s="357"/>
      <c r="WDU36" s="357"/>
      <c r="WDV36" s="357"/>
      <c r="WDW36" s="357"/>
      <c r="WDX36" s="357"/>
      <c r="WDY36" s="357"/>
      <c r="WDZ36" s="357"/>
      <c r="WEA36" s="357"/>
      <c r="WEB36" s="357"/>
      <c r="WEC36" s="357"/>
      <c r="WED36" s="357"/>
      <c r="WEE36" s="357"/>
      <c r="WEF36" s="357"/>
      <c r="WEG36" s="357"/>
      <c r="WEH36" s="357"/>
      <c r="WEI36" s="357"/>
      <c r="WEJ36" s="357"/>
      <c r="WEK36" s="357"/>
      <c r="WEL36" s="357"/>
      <c r="WEM36" s="357"/>
      <c r="WEN36" s="357"/>
      <c r="WEO36" s="357"/>
      <c r="WEP36" s="357"/>
      <c r="WEQ36" s="357"/>
      <c r="WER36" s="357"/>
      <c r="WES36" s="357"/>
      <c r="WET36" s="357"/>
      <c r="WEU36" s="357"/>
      <c r="WEV36" s="357"/>
      <c r="WEW36" s="357"/>
      <c r="WEX36" s="357"/>
      <c r="WEY36" s="357"/>
      <c r="WEZ36" s="357"/>
      <c r="WFA36" s="357"/>
      <c r="WFB36" s="357"/>
      <c r="WFC36" s="357"/>
      <c r="WFD36" s="357"/>
      <c r="WFE36" s="357"/>
      <c r="WFF36" s="357"/>
      <c r="WFG36" s="357"/>
      <c r="WFH36" s="357"/>
      <c r="WFI36" s="357"/>
      <c r="WFJ36" s="357"/>
      <c r="WFK36" s="357"/>
      <c r="WFL36" s="357"/>
      <c r="WFM36" s="357"/>
      <c r="WFN36" s="357"/>
      <c r="WFO36" s="357"/>
      <c r="WFP36" s="357"/>
      <c r="WFQ36" s="357"/>
      <c r="WFR36" s="357"/>
      <c r="WFS36" s="357"/>
      <c r="WFT36" s="357"/>
      <c r="WFU36" s="357"/>
      <c r="WFV36" s="357"/>
      <c r="WFW36" s="357"/>
      <c r="WFX36" s="357"/>
      <c r="WFY36" s="357"/>
      <c r="WFZ36" s="357"/>
      <c r="WGA36" s="357"/>
      <c r="WGB36" s="357"/>
      <c r="WGC36" s="357"/>
      <c r="WGD36" s="357"/>
      <c r="WGE36" s="357"/>
      <c r="WGF36" s="357"/>
      <c r="WGG36" s="357"/>
      <c r="WGH36" s="357"/>
      <c r="WGI36" s="357"/>
      <c r="WGJ36" s="357"/>
      <c r="WGK36" s="357"/>
      <c r="WGL36" s="357"/>
      <c r="WGM36" s="357"/>
      <c r="WGN36" s="357"/>
      <c r="WGO36" s="357"/>
      <c r="WGP36" s="357"/>
      <c r="WGQ36" s="357"/>
      <c r="WGR36" s="357"/>
      <c r="WGS36" s="357"/>
      <c r="WGT36" s="357"/>
      <c r="WGU36" s="357"/>
      <c r="WGV36" s="357"/>
      <c r="WGW36" s="357"/>
      <c r="WGX36" s="357"/>
      <c r="WGY36" s="357"/>
      <c r="WGZ36" s="357"/>
      <c r="WHA36" s="357"/>
      <c r="WHB36" s="357"/>
      <c r="WHC36" s="357"/>
      <c r="WHD36" s="357"/>
      <c r="WHE36" s="357"/>
      <c r="WHF36" s="357"/>
      <c r="WHG36" s="357"/>
      <c r="WHH36" s="357"/>
      <c r="WHI36" s="357"/>
      <c r="WHJ36" s="357"/>
      <c r="WHK36" s="357"/>
      <c r="WHL36" s="357"/>
      <c r="WHM36" s="357"/>
      <c r="WHN36" s="357"/>
      <c r="WHO36" s="357"/>
      <c r="WHP36" s="357"/>
      <c r="WHQ36" s="357"/>
      <c r="WHR36" s="357"/>
      <c r="WHS36" s="357"/>
      <c r="WHT36" s="357"/>
      <c r="WHU36" s="357"/>
      <c r="WHV36" s="357"/>
      <c r="WHW36" s="357"/>
      <c r="WHX36" s="357"/>
      <c r="WHY36" s="357"/>
      <c r="WHZ36" s="357"/>
      <c r="WIA36" s="357"/>
      <c r="WIB36" s="357"/>
      <c r="WIC36" s="357"/>
      <c r="WID36" s="357"/>
      <c r="WIE36" s="357"/>
      <c r="WIF36" s="357"/>
      <c r="WIG36" s="357"/>
      <c r="WIH36" s="357"/>
      <c r="WII36" s="357"/>
      <c r="WIJ36" s="357"/>
      <c r="WIK36" s="357"/>
      <c r="WIL36" s="357"/>
      <c r="WIM36" s="357"/>
      <c r="WIN36" s="357"/>
      <c r="WIO36" s="357"/>
      <c r="WIP36" s="357"/>
      <c r="WIQ36" s="357"/>
      <c r="WIR36" s="357"/>
      <c r="WIS36" s="357"/>
      <c r="WIT36" s="357"/>
      <c r="WIU36" s="357"/>
      <c r="WIV36" s="357"/>
      <c r="WIW36" s="357"/>
      <c r="WIX36" s="357"/>
      <c r="WIY36" s="357"/>
      <c r="WIZ36" s="357"/>
      <c r="WJA36" s="357"/>
      <c r="WJB36" s="357"/>
      <c r="WJC36" s="357"/>
      <c r="WJD36" s="357"/>
      <c r="WJE36" s="357"/>
      <c r="WJF36" s="357"/>
      <c r="WJG36" s="357"/>
      <c r="WJH36" s="357"/>
      <c r="WJI36" s="357"/>
      <c r="WJJ36" s="357"/>
      <c r="WJK36" s="357"/>
      <c r="WJL36" s="357"/>
      <c r="WJM36" s="357"/>
      <c r="WJN36" s="357"/>
      <c r="WJO36" s="357"/>
      <c r="WJP36" s="357"/>
      <c r="WJQ36" s="357"/>
      <c r="WJR36" s="357"/>
      <c r="WJS36" s="357"/>
      <c r="WJT36" s="357"/>
      <c r="WJU36" s="357"/>
      <c r="WJV36" s="357"/>
      <c r="WJW36" s="357"/>
      <c r="WJX36" s="357"/>
      <c r="WJY36" s="357"/>
      <c r="WJZ36" s="357"/>
      <c r="WKA36" s="357"/>
      <c r="WKB36" s="357"/>
      <c r="WKC36" s="357"/>
      <c r="WKD36" s="357"/>
      <c r="WKE36" s="357"/>
      <c r="WKF36" s="357"/>
      <c r="WKG36" s="357"/>
      <c r="WKH36" s="357"/>
      <c r="WKI36" s="357"/>
      <c r="WKJ36" s="357"/>
      <c r="WKK36" s="357"/>
      <c r="WKL36" s="357"/>
      <c r="WKM36" s="357"/>
      <c r="WKN36" s="357"/>
      <c r="WKO36" s="357"/>
      <c r="WKP36" s="357"/>
      <c r="WKQ36" s="357"/>
      <c r="WKR36" s="357"/>
      <c r="WKS36" s="357"/>
      <c r="WKT36" s="357"/>
      <c r="WKU36" s="357"/>
      <c r="WKV36" s="357"/>
      <c r="WKW36" s="357"/>
      <c r="WKX36" s="357"/>
      <c r="WKY36" s="357"/>
      <c r="WKZ36" s="357"/>
      <c r="WLA36" s="357"/>
      <c r="WLB36" s="357"/>
      <c r="WLC36" s="357"/>
      <c r="WLD36" s="357"/>
      <c r="WLE36" s="357"/>
      <c r="WLF36" s="357"/>
      <c r="WLG36" s="357"/>
      <c r="WLH36" s="357"/>
      <c r="WLI36" s="357"/>
      <c r="WLJ36" s="357"/>
      <c r="WLK36" s="357"/>
      <c r="WLL36" s="357"/>
      <c r="WLM36" s="357"/>
      <c r="WLN36" s="357"/>
      <c r="WLO36" s="357"/>
      <c r="WLP36" s="357"/>
      <c r="WLQ36" s="357"/>
      <c r="WLR36" s="357"/>
      <c r="WLS36" s="357"/>
      <c r="WLT36" s="357"/>
      <c r="WLU36" s="357"/>
      <c r="WLV36" s="357"/>
      <c r="WLW36" s="357"/>
      <c r="WLX36" s="357"/>
      <c r="WLY36" s="357"/>
      <c r="WLZ36" s="357"/>
      <c r="WMA36" s="357"/>
      <c r="WMB36" s="357"/>
      <c r="WMC36" s="357"/>
      <c r="WMD36" s="357"/>
      <c r="WME36" s="357"/>
      <c r="WMF36" s="357"/>
      <c r="WMG36" s="357"/>
      <c r="WMH36" s="357"/>
      <c r="WMI36" s="357"/>
      <c r="WMJ36" s="357"/>
      <c r="WMK36" s="357"/>
      <c r="WML36" s="357"/>
      <c r="WMM36" s="357"/>
      <c r="WMN36" s="357"/>
      <c r="WMO36" s="357"/>
      <c r="WMP36" s="357"/>
      <c r="WMQ36" s="357"/>
      <c r="WMR36" s="357"/>
      <c r="WMS36" s="357"/>
      <c r="WMT36" s="357"/>
      <c r="WMU36" s="357"/>
      <c r="WMV36" s="357"/>
      <c r="WMW36" s="357"/>
      <c r="WMX36" s="357"/>
      <c r="WMY36" s="357"/>
      <c r="WMZ36" s="357"/>
      <c r="WNA36" s="357"/>
      <c r="WNB36" s="357"/>
      <c r="WNC36" s="357"/>
      <c r="WND36" s="357"/>
      <c r="WNE36" s="357"/>
      <c r="WNF36" s="357"/>
      <c r="WNG36" s="357"/>
      <c r="WNH36" s="357"/>
      <c r="WNI36" s="357"/>
      <c r="WNJ36" s="357"/>
      <c r="WNK36" s="357"/>
      <c r="WNL36" s="357"/>
      <c r="WNM36" s="357"/>
      <c r="WNN36" s="357"/>
      <c r="WNO36" s="357"/>
      <c r="WNP36" s="357"/>
      <c r="WNQ36" s="357"/>
      <c r="WNR36" s="357"/>
      <c r="WNS36" s="357"/>
      <c r="WNT36" s="357"/>
      <c r="WNU36" s="357"/>
      <c r="WNV36" s="357"/>
      <c r="WNW36" s="357"/>
      <c r="WNX36" s="357"/>
      <c r="WNY36" s="357"/>
      <c r="WNZ36" s="357"/>
      <c r="WOA36" s="357"/>
      <c r="WOB36" s="357"/>
      <c r="WOC36" s="357"/>
      <c r="WOD36" s="357"/>
      <c r="WOE36" s="357"/>
      <c r="WOF36" s="357"/>
      <c r="WOG36" s="357"/>
      <c r="WOH36" s="357"/>
      <c r="WOI36" s="357"/>
      <c r="WOJ36" s="357"/>
      <c r="WOK36" s="357"/>
      <c r="WOL36" s="357"/>
      <c r="WOM36" s="357"/>
      <c r="WON36" s="357"/>
      <c r="WOO36" s="357"/>
      <c r="WOP36" s="357"/>
      <c r="WOQ36" s="357"/>
      <c r="WOR36" s="357"/>
      <c r="WOS36" s="357"/>
      <c r="WOT36" s="357"/>
      <c r="WOU36" s="357"/>
      <c r="WOV36" s="357"/>
      <c r="WOW36" s="357"/>
      <c r="WOX36" s="357"/>
      <c r="WOY36" s="357"/>
      <c r="WOZ36" s="357"/>
      <c r="WPA36" s="357"/>
      <c r="WPB36" s="357"/>
      <c r="WPC36" s="357"/>
      <c r="WPD36" s="357"/>
      <c r="WPE36" s="357"/>
      <c r="WPF36" s="357"/>
      <c r="WPG36" s="357"/>
      <c r="WPH36" s="357"/>
      <c r="WPI36" s="357"/>
      <c r="WPJ36" s="357"/>
      <c r="WPK36" s="357"/>
      <c r="WPL36" s="357"/>
      <c r="WPM36" s="357"/>
      <c r="WPN36" s="357"/>
      <c r="WPO36" s="357"/>
      <c r="WPP36" s="357"/>
      <c r="WPQ36" s="357"/>
      <c r="WPR36" s="357"/>
      <c r="WPS36" s="357"/>
      <c r="WPT36" s="357"/>
      <c r="WPU36" s="357"/>
      <c r="WPV36" s="357"/>
      <c r="WPW36" s="357"/>
      <c r="WPX36" s="357"/>
      <c r="WPY36" s="357"/>
      <c r="WPZ36" s="357"/>
      <c r="WQA36" s="357"/>
      <c r="WQB36" s="357"/>
      <c r="WQC36" s="357"/>
      <c r="WQD36" s="357"/>
      <c r="WQE36" s="357"/>
      <c r="WQF36" s="357"/>
      <c r="WQG36" s="357"/>
      <c r="WQH36" s="357"/>
      <c r="WQI36" s="357"/>
      <c r="WQJ36" s="357"/>
      <c r="WQK36" s="357"/>
      <c r="WQL36" s="357"/>
      <c r="WQM36" s="357"/>
      <c r="WQN36" s="357"/>
      <c r="WQO36" s="357"/>
      <c r="WQP36" s="357"/>
      <c r="WQQ36" s="357"/>
      <c r="WQR36" s="357"/>
      <c r="WQS36" s="357"/>
      <c r="WQT36" s="357"/>
      <c r="WQU36" s="357"/>
      <c r="WQV36" s="357"/>
      <c r="WQW36" s="357"/>
      <c r="WQX36" s="357"/>
      <c r="WQY36" s="357"/>
      <c r="WQZ36" s="357"/>
      <c r="WRA36" s="357"/>
      <c r="WRB36" s="357"/>
      <c r="WRC36" s="357"/>
      <c r="WRD36" s="357"/>
      <c r="WRE36" s="357"/>
      <c r="WRF36" s="357"/>
      <c r="WRG36" s="357"/>
      <c r="WRH36" s="357"/>
      <c r="WRI36" s="357"/>
      <c r="WRJ36" s="357"/>
      <c r="WRK36" s="357"/>
      <c r="WRL36" s="357"/>
      <c r="WRM36" s="357"/>
      <c r="WRN36" s="357"/>
      <c r="WRO36" s="357"/>
      <c r="WRP36" s="357"/>
      <c r="WRQ36" s="357"/>
      <c r="WRR36" s="357"/>
      <c r="WRS36" s="357"/>
      <c r="WRT36" s="357"/>
      <c r="WRU36" s="357"/>
      <c r="WRV36" s="357"/>
      <c r="WRW36" s="357"/>
      <c r="WRX36" s="357"/>
      <c r="WRY36" s="357"/>
      <c r="WRZ36" s="357"/>
      <c r="WSA36" s="357"/>
      <c r="WSB36" s="357"/>
      <c r="WSC36" s="357"/>
      <c r="WSD36" s="357"/>
      <c r="WSE36" s="357"/>
      <c r="WSF36" s="357"/>
      <c r="WSG36" s="357"/>
      <c r="WSH36" s="357"/>
      <c r="WSI36" s="357"/>
      <c r="WSJ36" s="357"/>
      <c r="WSK36" s="357"/>
      <c r="WSL36" s="357"/>
      <c r="WSM36" s="357"/>
      <c r="WSN36" s="357"/>
      <c r="WSO36" s="357"/>
      <c r="WSP36" s="357"/>
      <c r="WSQ36" s="357"/>
      <c r="WSR36" s="357"/>
      <c r="WSS36" s="357"/>
      <c r="WST36" s="357"/>
      <c r="WSU36" s="357"/>
      <c r="WSV36" s="357"/>
      <c r="WSW36" s="357"/>
      <c r="WSX36" s="357"/>
      <c r="WSY36" s="357"/>
      <c r="WSZ36" s="357"/>
      <c r="WTA36" s="357"/>
      <c r="WTB36" s="357"/>
      <c r="WTC36" s="357"/>
      <c r="WTD36" s="357"/>
      <c r="WTE36" s="357"/>
      <c r="WTF36" s="357"/>
      <c r="WTG36" s="357"/>
      <c r="WTH36" s="357"/>
      <c r="WTI36" s="357"/>
      <c r="WTJ36" s="357"/>
      <c r="WTK36" s="357"/>
      <c r="WTL36" s="357"/>
      <c r="WTM36" s="357"/>
      <c r="WTN36" s="357"/>
      <c r="WTO36" s="357"/>
      <c r="WTP36" s="357"/>
      <c r="WTQ36" s="357"/>
      <c r="WTR36" s="357"/>
      <c r="WTS36" s="357"/>
      <c r="WTT36" s="357"/>
      <c r="WTU36" s="357"/>
      <c r="WTV36" s="357"/>
      <c r="WTW36" s="357"/>
      <c r="WTX36" s="357"/>
      <c r="WTY36" s="357"/>
      <c r="WTZ36" s="357"/>
      <c r="WUA36" s="357"/>
      <c r="WUB36" s="357"/>
      <c r="WUC36" s="357"/>
      <c r="WUD36" s="357"/>
      <c r="WUE36" s="357"/>
      <c r="WUF36" s="357"/>
      <c r="WUG36" s="357"/>
      <c r="WUH36" s="357"/>
      <c r="WUI36" s="357"/>
      <c r="WUJ36" s="357"/>
      <c r="WUK36" s="357"/>
      <c r="WUL36" s="357"/>
      <c r="WUM36" s="357"/>
      <c r="WUN36" s="357"/>
      <c r="WUO36" s="357"/>
      <c r="WUP36" s="357"/>
      <c r="WUQ36" s="357"/>
      <c r="WUR36" s="357"/>
      <c r="WUS36" s="357"/>
      <c r="WUT36" s="357"/>
      <c r="WUU36" s="357"/>
      <c r="WUV36" s="357"/>
      <c r="WUW36" s="357"/>
      <c r="WUX36" s="357"/>
      <c r="WUY36" s="357"/>
      <c r="WUZ36" s="357"/>
      <c r="WVA36" s="357"/>
      <c r="WVB36" s="357"/>
      <c r="WVC36" s="357"/>
      <c r="WVD36" s="357"/>
      <c r="WVE36" s="357"/>
      <c r="WVF36" s="357"/>
      <c r="WVG36" s="357"/>
      <c r="WVH36" s="357"/>
      <c r="WVI36" s="357"/>
      <c r="WVJ36" s="357"/>
      <c r="WVK36" s="357"/>
      <c r="WVL36" s="357"/>
      <c r="WVM36" s="357"/>
      <c r="WVN36" s="357"/>
      <c r="WVO36" s="357"/>
      <c r="WVP36" s="357"/>
      <c r="WVQ36" s="357"/>
      <c r="WVR36" s="357"/>
      <c r="WVS36" s="357"/>
      <c r="WVT36" s="357"/>
      <c r="WVU36" s="357"/>
      <c r="WVV36" s="357"/>
      <c r="WVW36" s="357"/>
      <c r="WVX36" s="357"/>
      <c r="WVY36" s="357"/>
      <c r="WVZ36" s="357"/>
      <c r="WWA36" s="357"/>
      <c r="WWB36" s="357"/>
      <c r="WWC36" s="357"/>
      <c r="WWD36" s="357"/>
      <c r="WWE36" s="357"/>
      <c r="WWF36" s="357"/>
      <c r="WWG36" s="357"/>
      <c r="WWH36" s="357"/>
      <c r="WWI36" s="357"/>
      <c r="WWJ36" s="357"/>
      <c r="WWK36" s="357"/>
      <c r="WWL36" s="357"/>
      <c r="WWM36" s="357"/>
      <c r="WWN36" s="357"/>
      <c r="WWO36" s="357"/>
      <c r="WWP36" s="357"/>
      <c r="WWQ36" s="357"/>
      <c r="WWR36" s="357"/>
      <c r="WWS36" s="357"/>
      <c r="WWT36" s="357"/>
      <c r="WWU36" s="357"/>
      <c r="WWV36" s="357"/>
      <c r="WWW36" s="357"/>
      <c r="WWX36" s="357"/>
      <c r="WWY36" s="357"/>
      <c r="WWZ36" s="357"/>
      <c r="WXA36" s="357"/>
      <c r="WXB36" s="357"/>
      <c r="WXC36" s="357"/>
      <c r="WXD36" s="357"/>
      <c r="WXE36" s="357"/>
      <c r="WXF36" s="357"/>
      <c r="WXG36" s="357"/>
      <c r="WXH36" s="357"/>
      <c r="WXI36" s="357"/>
      <c r="WXJ36" s="357"/>
      <c r="WXK36" s="357"/>
      <c r="WXL36" s="357"/>
      <c r="WXM36" s="357"/>
      <c r="WXN36" s="357"/>
      <c r="WXO36" s="357"/>
      <c r="WXP36" s="357"/>
      <c r="WXQ36" s="357"/>
      <c r="WXR36" s="357"/>
      <c r="WXS36" s="357"/>
      <c r="WXT36" s="357"/>
      <c r="WXU36" s="357"/>
      <c r="WXV36" s="357"/>
      <c r="WXW36" s="357"/>
      <c r="WXX36" s="357"/>
      <c r="WXY36" s="357"/>
      <c r="WXZ36" s="357"/>
      <c r="WYA36" s="357"/>
      <c r="WYB36" s="357"/>
      <c r="WYC36" s="357"/>
      <c r="WYD36" s="357"/>
      <c r="WYE36" s="357"/>
      <c r="WYF36" s="357"/>
      <c r="WYG36" s="357"/>
      <c r="WYH36" s="357"/>
      <c r="WYI36" s="357"/>
      <c r="WYJ36" s="357"/>
      <c r="WYK36" s="357"/>
      <c r="WYL36" s="357"/>
      <c r="WYM36" s="357"/>
      <c r="WYN36" s="357"/>
      <c r="WYO36" s="357"/>
      <c r="WYP36" s="357"/>
      <c r="WYQ36" s="357"/>
      <c r="WYR36" s="357"/>
      <c r="WYS36" s="357"/>
      <c r="WYT36" s="357"/>
      <c r="WYU36" s="357"/>
      <c r="WYV36" s="357"/>
      <c r="WYW36" s="357"/>
      <c r="WYX36" s="357"/>
      <c r="WYY36" s="357"/>
      <c r="WYZ36" s="357"/>
      <c r="WZA36" s="357"/>
      <c r="WZB36" s="357"/>
      <c r="WZC36" s="357"/>
      <c r="WZD36" s="357"/>
      <c r="WZE36" s="357"/>
      <c r="WZF36" s="357"/>
      <c r="WZG36" s="357"/>
      <c r="WZH36" s="357"/>
      <c r="WZI36" s="357"/>
      <c r="WZJ36" s="357"/>
      <c r="WZK36" s="357"/>
      <c r="WZL36" s="357"/>
      <c r="WZM36" s="357"/>
      <c r="WZN36" s="357"/>
      <c r="WZO36" s="357"/>
      <c r="WZP36" s="357"/>
      <c r="WZQ36" s="357"/>
      <c r="WZR36" s="357"/>
      <c r="WZS36" s="357"/>
      <c r="WZT36" s="357"/>
      <c r="WZU36" s="357"/>
      <c r="WZV36" s="357"/>
      <c r="WZW36" s="357"/>
      <c r="WZX36" s="357"/>
      <c r="WZY36" s="357"/>
      <c r="WZZ36" s="357"/>
      <c r="XAA36" s="357"/>
      <c r="XAB36" s="357"/>
      <c r="XAC36" s="357"/>
      <c r="XAD36" s="357"/>
      <c r="XAE36" s="357"/>
      <c r="XAF36" s="357"/>
      <c r="XAG36" s="357"/>
      <c r="XAH36" s="357"/>
      <c r="XAI36" s="357"/>
      <c r="XAJ36" s="357"/>
      <c r="XAK36" s="357"/>
      <c r="XAL36" s="357"/>
      <c r="XAM36" s="357"/>
      <c r="XAN36" s="357"/>
      <c r="XAO36" s="357"/>
      <c r="XAP36" s="357"/>
      <c r="XAQ36" s="357"/>
      <c r="XAR36" s="357"/>
      <c r="XAS36" s="357"/>
      <c r="XAT36" s="357"/>
      <c r="XAU36" s="357"/>
      <c r="XAV36" s="357"/>
      <c r="XAW36" s="357"/>
      <c r="XAX36" s="357"/>
      <c r="XAY36" s="357"/>
      <c r="XAZ36" s="357"/>
      <c r="XBA36" s="357"/>
      <c r="XBB36" s="357"/>
      <c r="XBC36" s="357"/>
      <c r="XBD36" s="357"/>
      <c r="XBE36" s="357"/>
      <c r="XBF36" s="357"/>
      <c r="XBG36" s="357"/>
      <c r="XBH36" s="357"/>
      <c r="XBI36" s="357"/>
      <c r="XBJ36" s="357"/>
      <c r="XBK36" s="357"/>
      <c r="XBL36" s="357"/>
      <c r="XBM36" s="357"/>
      <c r="XBN36" s="357"/>
      <c r="XBO36" s="357"/>
      <c r="XBP36" s="357"/>
      <c r="XBQ36" s="357"/>
      <c r="XBR36" s="357"/>
      <c r="XBS36" s="357"/>
      <c r="XBT36" s="357"/>
      <c r="XBU36" s="357"/>
      <c r="XBV36" s="357"/>
      <c r="XBW36" s="357"/>
      <c r="XBX36" s="357"/>
      <c r="XBY36" s="357"/>
      <c r="XBZ36" s="357"/>
      <c r="XCA36" s="357"/>
      <c r="XCB36" s="357"/>
      <c r="XCC36" s="357"/>
      <c r="XCD36" s="357"/>
      <c r="XCE36" s="357"/>
      <c r="XCF36" s="357"/>
      <c r="XCG36" s="357"/>
      <c r="XCH36" s="357"/>
      <c r="XCI36" s="357"/>
      <c r="XCJ36" s="357"/>
      <c r="XCK36" s="357"/>
      <c r="XCL36" s="357"/>
      <c r="XCM36" s="357"/>
      <c r="XCN36" s="357"/>
      <c r="XCO36" s="357"/>
      <c r="XCP36" s="357"/>
      <c r="XCQ36" s="357"/>
      <c r="XCR36" s="357"/>
      <c r="XCS36" s="357"/>
      <c r="XCT36" s="357"/>
      <c r="XCU36" s="357"/>
      <c r="XCV36" s="357"/>
      <c r="XCW36" s="357"/>
      <c r="XCX36" s="357"/>
      <c r="XCY36" s="357"/>
      <c r="XCZ36" s="357"/>
      <c r="XDA36" s="357"/>
      <c r="XDB36" s="357"/>
      <c r="XDC36" s="357"/>
      <c r="XDD36" s="357"/>
      <c r="XDE36" s="357"/>
      <c r="XDF36" s="357"/>
      <c r="XDG36" s="357"/>
      <c r="XDH36" s="357"/>
      <c r="XDI36" s="357"/>
      <c r="XDJ36" s="357"/>
      <c r="XDK36" s="357"/>
      <c r="XDL36" s="357"/>
      <c r="XDM36" s="357"/>
      <c r="XDN36" s="357"/>
      <c r="XDO36" s="357"/>
      <c r="XDP36" s="357"/>
      <c r="XDQ36" s="357"/>
      <c r="XDR36" s="357"/>
      <c r="XDS36" s="357"/>
      <c r="XDT36" s="357"/>
      <c r="XDU36" s="357"/>
      <c r="XDV36" s="357"/>
      <c r="XDW36" s="357"/>
      <c r="XDX36" s="357"/>
      <c r="XDY36" s="357"/>
      <c r="XDZ36" s="357"/>
      <c r="XEA36" s="357"/>
      <c r="XEB36" s="357"/>
      <c r="XEC36" s="357"/>
      <c r="XED36" s="357"/>
      <c r="XEE36" s="357"/>
      <c r="XEF36" s="493"/>
      <c r="XEG36" s="490"/>
      <c r="XEH36" s="492"/>
      <c r="XEI36" s="491"/>
      <c r="XEJ36" s="357"/>
      <c r="XEK36" s="357"/>
      <c r="XEL36" s="357"/>
      <c r="XEM36" s="357"/>
      <c r="XEN36" s="357"/>
      <c r="XEO36" s="357"/>
      <c r="XEP36" s="357"/>
      <c r="XEQ36" s="357"/>
      <c r="XER36" s="357"/>
      <c r="XES36" s="493"/>
      <c r="XET36" s="490"/>
      <c r="XEU36" s="492"/>
      <c r="XEV36" s="491"/>
    </row>
    <row r="37" spans="1:16376" ht="80.099999999999994" customHeight="1" x14ac:dyDescent="0.25">
      <c r="A37" s="322"/>
      <c r="B37" s="58" t="s">
        <v>388</v>
      </c>
      <c r="C37" s="58" t="s">
        <v>389</v>
      </c>
      <c r="D37" s="56" t="s">
        <v>23</v>
      </c>
      <c r="E37" s="494" t="s">
        <v>543</v>
      </c>
      <c r="F37" s="612" t="s">
        <v>543</v>
      </c>
      <c r="G37" s="612"/>
      <c r="H37" s="639">
        <v>1</v>
      </c>
      <c r="I37" s="612" t="s">
        <v>691</v>
      </c>
      <c r="J37" s="607">
        <f>+(16.6666666666667)/100</f>
        <v>0.16666666666666699</v>
      </c>
      <c r="K37" s="607">
        <v>1</v>
      </c>
      <c r="L37" s="607" t="s">
        <v>184</v>
      </c>
      <c r="M37" s="607" t="s">
        <v>696</v>
      </c>
      <c r="N37" s="23" t="s">
        <v>697</v>
      </c>
      <c r="O37" s="43">
        <v>0</v>
      </c>
      <c r="P37" s="43">
        <v>0.5</v>
      </c>
      <c r="Q37" s="43">
        <v>0</v>
      </c>
      <c r="R37" s="43">
        <v>1</v>
      </c>
      <c r="S37" s="512"/>
      <c r="T37" s="369"/>
      <c r="U37" s="370"/>
      <c r="V37" s="462"/>
      <c r="W37" s="390"/>
      <c r="X37" s="391"/>
      <c r="Y37" s="430">
        <f t="shared" si="4"/>
        <v>0</v>
      </c>
      <c r="Z37" s="383" t="str">
        <f t="shared" ref="Z37:Z42" si="5">+IF(AND(Y37&gt;=0%,Y37&lt;=60%),"MALO",IF(AND(Y37&gt;=61%,Y37&lt;=80%),"REGULAR",IF(AND(Y37&gt;=81%,Y37&lt;95%),"BUENO","EXCELENTE")))</f>
        <v>MALO</v>
      </c>
      <c r="AA37" s="384" t="str">
        <f t="shared" ref="AA37:AA42" si="6">IF(Y37&gt;0,"EN EJECUCIÓN","SIN EJECUTAR")</f>
        <v>SIN EJECUTAR</v>
      </c>
      <c r="AB37" s="385">
        <f t="shared" ref="AB37:AB42" si="7">Y37*J37</f>
        <v>0</v>
      </c>
      <c r="AC37" s="357"/>
    </row>
    <row r="38" spans="1:16376" ht="80.099999999999994" customHeight="1" x14ac:dyDescent="0.25">
      <c r="A38" s="322"/>
      <c r="B38" s="490" t="s">
        <v>388</v>
      </c>
      <c r="C38" s="490" t="s">
        <v>389</v>
      </c>
      <c r="D38" s="495" t="s">
        <v>23</v>
      </c>
      <c r="E38" s="491" t="s">
        <v>543</v>
      </c>
      <c r="F38" s="329" t="s">
        <v>543</v>
      </c>
      <c r="G38" s="329"/>
      <c r="H38" s="639">
        <v>2</v>
      </c>
      <c r="I38" s="329" t="s">
        <v>692</v>
      </c>
      <c r="J38" s="517">
        <f t="shared" ref="J38:J42" si="8">+(16.6666666666667)/100</f>
        <v>0.16666666666666699</v>
      </c>
      <c r="K38" s="517">
        <v>1</v>
      </c>
      <c r="L38" s="517" t="s">
        <v>184</v>
      </c>
      <c r="M38" s="517" t="s">
        <v>698</v>
      </c>
      <c r="N38" s="523" t="s">
        <v>697</v>
      </c>
      <c r="O38" s="514">
        <v>0.25</v>
      </c>
      <c r="P38" s="514">
        <v>0.5</v>
      </c>
      <c r="Q38" s="514">
        <v>0.75</v>
      </c>
      <c r="R38" s="514">
        <v>1</v>
      </c>
      <c r="S38" s="512"/>
      <c r="T38" s="369"/>
      <c r="U38" s="370"/>
      <c r="V38" s="462"/>
      <c r="W38" s="390"/>
      <c r="X38" s="391"/>
      <c r="Y38" s="430">
        <f t="shared" si="4"/>
        <v>0</v>
      </c>
      <c r="Z38" s="383" t="str">
        <f t="shared" si="5"/>
        <v>MALO</v>
      </c>
      <c r="AA38" s="384" t="str">
        <f t="shared" si="6"/>
        <v>SIN EJECUTAR</v>
      </c>
      <c r="AB38" s="385">
        <f t="shared" si="7"/>
        <v>0</v>
      </c>
      <c r="AC38" s="357"/>
    </row>
    <row r="39" spans="1:16376" ht="80.099999999999994" customHeight="1" x14ac:dyDescent="0.25">
      <c r="A39" s="322"/>
      <c r="B39" s="58" t="s">
        <v>388</v>
      </c>
      <c r="C39" s="58" t="s">
        <v>389</v>
      </c>
      <c r="D39" s="56" t="s">
        <v>23</v>
      </c>
      <c r="E39" s="494" t="s">
        <v>543</v>
      </c>
      <c r="F39" s="612" t="s">
        <v>543</v>
      </c>
      <c r="G39" s="612"/>
      <c r="H39" s="639">
        <v>3</v>
      </c>
      <c r="I39" s="612" t="s">
        <v>693</v>
      </c>
      <c r="J39" s="607">
        <f t="shared" si="8"/>
        <v>0.16666666666666699</v>
      </c>
      <c r="K39" s="607">
        <v>1</v>
      </c>
      <c r="L39" s="607" t="s">
        <v>184</v>
      </c>
      <c r="M39" s="607" t="s">
        <v>1112</v>
      </c>
      <c r="N39" s="522" t="s">
        <v>699</v>
      </c>
      <c r="O39" s="43">
        <v>0</v>
      </c>
      <c r="P39" s="43">
        <v>0.5</v>
      </c>
      <c r="Q39" s="43">
        <v>0</v>
      </c>
      <c r="R39" s="43">
        <v>1</v>
      </c>
      <c r="S39" s="512"/>
      <c r="T39" s="369"/>
      <c r="U39" s="370"/>
      <c r="V39" s="462"/>
      <c r="W39" s="390"/>
      <c r="X39" s="391"/>
      <c r="Y39" s="430">
        <f t="shared" si="4"/>
        <v>0</v>
      </c>
      <c r="Z39" s="383" t="str">
        <f t="shared" si="5"/>
        <v>MALO</v>
      </c>
      <c r="AA39" s="384" t="str">
        <f t="shared" si="6"/>
        <v>SIN EJECUTAR</v>
      </c>
      <c r="AB39" s="385">
        <f t="shared" si="7"/>
        <v>0</v>
      </c>
      <c r="AC39" s="357"/>
    </row>
    <row r="40" spans="1:16376" ht="80.099999999999994" customHeight="1" x14ac:dyDescent="0.25">
      <c r="A40" s="322"/>
      <c r="B40" s="490" t="s">
        <v>388</v>
      </c>
      <c r="C40" s="490" t="s">
        <v>389</v>
      </c>
      <c r="D40" s="495" t="s">
        <v>23</v>
      </c>
      <c r="E40" s="491" t="s">
        <v>543</v>
      </c>
      <c r="F40" s="329" t="s">
        <v>543</v>
      </c>
      <c r="G40" s="329"/>
      <c r="H40" s="639">
        <v>4</v>
      </c>
      <c r="I40" s="329" t="s">
        <v>655</v>
      </c>
      <c r="J40" s="517">
        <f t="shared" si="8"/>
        <v>0.16666666666666699</v>
      </c>
      <c r="K40" s="517">
        <v>1</v>
      </c>
      <c r="L40" s="517" t="s">
        <v>184</v>
      </c>
      <c r="M40" s="517" t="s">
        <v>1113</v>
      </c>
      <c r="N40" s="429" t="s">
        <v>656</v>
      </c>
      <c r="O40" s="518">
        <v>0.4</v>
      </c>
      <c r="P40" s="518">
        <v>0.5</v>
      </c>
      <c r="Q40" s="518">
        <v>0.7</v>
      </c>
      <c r="R40" s="518">
        <v>1</v>
      </c>
      <c r="S40" s="512"/>
      <c r="T40" s="369"/>
      <c r="U40" s="370"/>
      <c r="V40" s="462"/>
      <c r="W40" s="390"/>
      <c r="X40" s="391"/>
      <c r="Y40" s="430">
        <f t="shared" si="4"/>
        <v>0</v>
      </c>
      <c r="Z40" s="383" t="str">
        <f t="shared" si="5"/>
        <v>MALO</v>
      </c>
      <c r="AA40" s="384" t="str">
        <f t="shared" si="6"/>
        <v>SIN EJECUTAR</v>
      </c>
      <c r="AB40" s="385">
        <f t="shared" si="7"/>
        <v>0</v>
      </c>
      <c r="AC40" s="357"/>
    </row>
    <row r="41" spans="1:16376" ht="80.099999999999994" customHeight="1" x14ac:dyDescent="0.25">
      <c r="A41" s="322"/>
      <c r="B41" s="58" t="s">
        <v>388</v>
      </c>
      <c r="C41" s="58" t="s">
        <v>389</v>
      </c>
      <c r="D41" s="56" t="s">
        <v>23</v>
      </c>
      <c r="E41" s="494" t="s">
        <v>543</v>
      </c>
      <c r="F41" s="612" t="s">
        <v>543</v>
      </c>
      <c r="G41" s="612"/>
      <c r="H41" s="639">
        <v>5</v>
      </c>
      <c r="I41" s="612" t="s">
        <v>694</v>
      </c>
      <c r="J41" s="607">
        <f t="shared" si="8"/>
        <v>0.16666666666666699</v>
      </c>
      <c r="K41" s="607">
        <v>0.8</v>
      </c>
      <c r="L41" s="607" t="s">
        <v>184</v>
      </c>
      <c r="M41" s="607" t="s">
        <v>700</v>
      </c>
      <c r="N41" s="522" t="s">
        <v>699</v>
      </c>
      <c r="O41" s="516">
        <v>0</v>
      </c>
      <c r="P41" s="516">
        <v>0.5</v>
      </c>
      <c r="Q41" s="516">
        <v>0</v>
      </c>
      <c r="R41" s="516">
        <v>1</v>
      </c>
      <c r="S41" s="512"/>
      <c r="T41" s="369"/>
      <c r="U41" s="370"/>
      <c r="V41" s="462"/>
      <c r="W41" s="390"/>
      <c r="X41" s="391"/>
      <c r="Y41" s="430">
        <f t="shared" si="4"/>
        <v>0</v>
      </c>
      <c r="Z41" s="383" t="str">
        <f t="shared" si="5"/>
        <v>MALO</v>
      </c>
      <c r="AA41" s="384" t="str">
        <f t="shared" si="6"/>
        <v>SIN EJECUTAR</v>
      </c>
      <c r="AB41" s="385">
        <f t="shared" si="7"/>
        <v>0</v>
      </c>
    </row>
    <row r="42" spans="1:16376" ht="80.099999999999994" customHeight="1" x14ac:dyDescent="0.25">
      <c r="B42" s="490" t="s">
        <v>388</v>
      </c>
      <c r="C42" s="490" t="s">
        <v>389</v>
      </c>
      <c r="D42" s="495" t="s">
        <v>23</v>
      </c>
      <c r="E42" s="491" t="s">
        <v>543</v>
      </c>
      <c r="F42" s="329" t="s">
        <v>543</v>
      </c>
      <c r="G42" s="495" t="s">
        <v>186</v>
      </c>
      <c r="H42" s="639">
        <v>6</v>
      </c>
      <c r="I42" s="495" t="s">
        <v>657</v>
      </c>
      <c r="J42" s="517">
        <f t="shared" si="8"/>
        <v>0.16666666666666699</v>
      </c>
      <c r="K42" s="517">
        <v>1</v>
      </c>
      <c r="L42" s="517" t="s">
        <v>184</v>
      </c>
      <c r="M42" s="517" t="s">
        <v>701</v>
      </c>
      <c r="N42" s="429" t="s">
        <v>656</v>
      </c>
      <c r="O42" s="518">
        <v>0.5</v>
      </c>
      <c r="P42" s="518">
        <v>1</v>
      </c>
      <c r="Q42" s="518">
        <v>0</v>
      </c>
      <c r="R42" s="518">
        <v>0</v>
      </c>
      <c r="S42" s="512"/>
      <c r="T42" s="369"/>
      <c r="U42" s="370"/>
      <c r="V42" s="465"/>
      <c r="W42" s="390"/>
      <c r="X42" s="391"/>
      <c r="Y42" s="430">
        <f t="shared" si="4"/>
        <v>0</v>
      </c>
      <c r="Z42" s="383" t="str">
        <f t="shared" si="5"/>
        <v>MALO</v>
      </c>
      <c r="AA42" s="384" t="str">
        <f t="shared" si="6"/>
        <v>SIN EJECUTAR</v>
      </c>
      <c r="AB42" s="385">
        <f t="shared" si="7"/>
        <v>0</v>
      </c>
    </row>
    <row r="43" spans="1:16376" ht="80.099999999999994" customHeight="1" x14ac:dyDescent="0.25">
      <c r="B43" s="58" t="s">
        <v>391</v>
      </c>
      <c r="C43" s="58" t="s">
        <v>764</v>
      </c>
      <c r="D43" s="56" t="s">
        <v>52</v>
      </c>
      <c r="E43" s="494" t="s">
        <v>539</v>
      </c>
      <c r="F43" s="615" t="s">
        <v>539</v>
      </c>
      <c r="G43" s="615" t="s">
        <v>176</v>
      </c>
      <c r="H43" s="639">
        <v>1</v>
      </c>
      <c r="I43" s="612" t="s">
        <v>789</v>
      </c>
      <c r="J43" s="607">
        <f>(100/5)/100</f>
        <v>0.2</v>
      </c>
      <c r="K43" s="609">
        <v>5</v>
      </c>
      <c r="L43" s="609" t="s">
        <v>100</v>
      </c>
      <c r="M43" s="496" t="s">
        <v>1114</v>
      </c>
      <c r="N43" s="496" t="s">
        <v>790</v>
      </c>
      <c r="O43" s="611">
        <v>0</v>
      </c>
      <c r="P43" s="611">
        <v>2</v>
      </c>
      <c r="Q43" s="611">
        <v>2</v>
      </c>
      <c r="R43" s="611">
        <v>1</v>
      </c>
      <c r="S43" s="511"/>
      <c r="T43" s="369"/>
      <c r="U43" s="398"/>
      <c r="V43" s="393"/>
      <c r="W43" s="416"/>
      <c r="X43" s="391"/>
      <c r="Y43" s="430">
        <f t="shared" si="4"/>
        <v>0</v>
      </c>
      <c r="Z43" s="383" t="s">
        <v>400</v>
      </c>
      <c r="AA43" s="384" t="s">
        <v>400</v>
      </c>
      <c r="AB43" s="385"/>
      <c r="AC43" s="358"/>
    </row>
    <row r="44" spans="1:16376" ht="80.099999999999994" customHeight="1" x14ac:dyDescent="0.25">
      <c r="B44" s="490" t="s">
        <v>391</v>
      </c>
      <c r="C44" s="490" t="s">
        <v>764</v>
      </c>
      <c r="D44" s="495" t="s">
        <v>52</v>
      </c>
      <c r="E44" s="491" t="s">
        <v>539</v>
      </c>
      <c r="F44" s="325" t="s">
        <v>539</v>
      </c>
      <c r="G44" s="325" t="s">
        <v>176</v>
      </c>
      <c r="H44" s="639">
        <v>2</v>
      </c>
      <c r="I44" s="329" t="s">
        <v>791</v>
      </c>
      <c r="J44" s="517">
        <f t="shared" ref="J44:J47" si="9">(100/5)/100</f>
        <v>0.2</v>
      </c>
      <c r="K44" s="510">
        <v>2</v>
      </c>
      <c r="L44" s="510" t="s">
        <v>100</v>
      </c>
      <c r="M44" s="498" t="s">
        <v>792</v>
      </c>
      <c r="N44" s="498" t="s">
        <v>793</v>
      </c>
      <c r="O44" s="509">
        <v>0</v>
      </c>
      <c r="P44" s="360">
        <v>1</v>
      </c>
      <c r="Q44" s="360">
        <v>1</v>
      </c>
      <c r="R44" s="360">
        <v>0</v>
      </c>
      <c r="S44" s="512"/>
      <c r="T44" s="369"/>
      <c r="U44" s="417"/>
      <c r="V44" s="393"/>
      <c r="W44" s="390"/>
      <c r="X44" s="391"/>
      <c r="Y44" s="430">
        <f t="shared" si="4"/>
        <v>0</v>
      </c>
      <c r="Z44" s="383" t="str">
        <f t="shared" ref="Z44:Z50" si="10">+IF(AND(Y44&gt;=0%,Y44&lt;=60%),"MALO",IF(AND(Y44&gt;=61%,Y44&lt;=80%),"REGULAR",IF(AND(Y44&gt;=81%,Y44&lt;95%),"BUENO","EXCELENTE")))</f>
        <v>MALO</v>
      </c>
      <c r="AA44" s="384" t="str">
        <f t="shared" ref="AA44:AA50" si="11">IF(Y44&gt;0,"EN EJECUCIÓN","SIN EJECUTAR")</f>
        <v>SIN EJECUTAR</v>
      </c>
      <c r="AB44" s="385">
        <f t="shared" ref="AB44:AB50" si="12">Y44*J44</f>
        <v>0</v>
      </c>
      <c r="AC44" s="358"/>
    </row>
    <row r="45" spans="1:16376" ht="80.099999999999994" customHeight="1" x14ac:dyDescent="0.25">
      <c r="B45" s="58" t="s">
        <v>391</v>
      </c>
      <c r="C45" s="58" t="s">
        <v>764</v>
      </c>
      <c r="D45" s="56" t="s">
        <v>52</v>
      </c>
      <c r="E45" s="494" t="s">
        <v>539</v>
      </c>
      <c r="F45" s="615" t="s">
        <v>539</v>
      </c>
      <c r="G45" s="615" t="s">
        <v>176</v>
      </c>
      <c r="H45" s="639">
        <v>3</v>
      </c>
      <c r="I45" s="626" t="s">
        <v>807</v>
      </c>
      <c r="J45" s="607">
        <f t="shared" si="9"/>
        <v>0.2</v>
      </c>
      <c r="K45" s="609">
        <v>5</v>
      </c>
      <c r="L45" s="609" t="s">
        <v>100</v>
      </c>
      <c r="M45" s="496" t="s">
        <v>808</v>
      </c>
      <c r="N45" s="496" t="s">
        <v>809</v>
      </c>
      <c r="O45" s="611">
        <v>1</v>
      </c>
      <c r="P45" s="611">
        <v>2</v>
      </c>
      <c r="Q45" s="611">
        <v>1</v>
      </c>
      <c r="R45" s="611">
        <v>1</v>
      </c>
      <c r="S45" s="511"/>
      <c r="T45" s="369"/>
      <c r="U45" s="398"/>
      <c r="V45" s="396"/>
      <c r="W45" s="400"/>
      <c r="X45" s="391"/>
      <c r="Y45" s="430">
        <f t="shared" si="4"/>
        <v>0</v>
      </c>
      <c r="Z45" s="383" t="str">
        <f t="shared" si="10"/>
        <v>MALO</v>
      </c>
      <c r="AA45" s="384" t="str">
        <f t="shared" si="11"/>
        <v>SIN EJECUTAR</v>
      </c>
      <c r="AB45" s="385">
        <f t="shared" si="12"/>
        <v>0</v>
      </c>
    </row>
    <row r="46" spans="1:16376" ht="80.099999999999994" customHeight="1" x14ac:dyDescent="0.25">
      <c r="B46" s="490" t="s">
        <v>391</v>
      </c>
      <c r="C46" s="490" t="s">
        <v>764</v>
      </c>
      <c r="D46" s="495" t="s">
        <v>52</v>
      </c>
      <c r="E46" s="491" t="s">
        <v>539</v>
      </c>
      <c r="F46" s="325" t="s">
        <v>539</v>
      </c>
      <c r="G46" s="325" t="s">
        <v>176</v>
      </c>
      <c r="H46" s="639">
        <v>4</v>
      </c>
      <c r="I46" s="656" t="s">
        <v>1115</v>
      </c>
      <c r="J46" s="517">
        <f t="shared" si="9"/>
        <v>0.2</v>
      </c>
      <c r="K46" s="510">
        <v>2</v>
      </c>
      <c r="L46" s="510" t="s">
        <v>100</v>
      </c>
      <c r="M46" s="498" t="s">
        <v>1116</v>
      </c>
      <c r="N46" s="498" t="s">
        <v>811</v>
      </c>
      <c r="O46" s="360">
        <v>0</v>
      </c>
      <c r="P46" s="360">
        <v>1</v>
      </c>
      <c r="Q46" s="360">
        <v>0</v>
      </c>
      <c r="R46" s="360">
        <v>1</v>
      </c>
      <c r="S46" s="511"/>
      <c r="T46" s="369"/>
      <c r="U46" s="398"/>
      <c r="V46" s="396"/>
      <c r="W46" s="400"/>
      <c r="X46" s="391"/>
      <c r="Y46" s="430">
        <f t="shared" si="4"/>
        <v>0</v>
      </c>
      <c r="Z46" s="383" t="str">
        <f t="shared" si="10"/>
        <v>MALO</v>
      </c>
      <c r="AA46" s="384" t="str">
        <f t="shared" si="11"/>
        <v>SIN EJECUTAR</v>
      </c>
      <c r="AB46" s="385">
        <f t="shared" si="12"/>
        <v>0</v>
      </c>
    </row>
    <row r="47" spans="1:16376" ht="80.099999999999994" customHeight="1" x14ac:dyDescent="0.25">
      <c r="B47" s="58" t="s">
        <v>391</v>
      </c>
      <c r="C47" s="58" t="s">
        <v>764</v>
      </c>
      <c r="D47" s="56" t="s">
        <v>52</v>
      </c>
      <c r="E47" s="494" t="s">
        <v>539</v>
      </c>
      <c r="F47" s="615" t="s">
        <v>539</v>
      </c>
      <c r="G47" s="615" t="s">
        <v>176</v>
      </c>
      <c r="H47" s="639">
        <v>5</v>
      </c>
      <c r="I47" s="612" t="s">
        <v>652</v>
      </c>
      <c r="J47" s="607">
        <f t="shared" si="9"/>
        <v>0.2</v>
      </c>
      <c r="K47" s="607">
        <v>1</v>
      </c>
      <c r="L47" s="607" t="s">
        <v>184</v>
      </c>
      <c r="M47" s="496" t="s">
        <v>812</v>
      </c>
      <c r="N47" s="496" t="s">
        <v>813</v>
      </c>
      <c r="O47" s="613">
        <v>0.25</v>
      </c>
      <c r="P47" s="613">
        <v>0.5</v>
      </c>
      <c r="Q47" s="613">
        <v>0.75</v>
      </c>
      <c r="R47" s="613">
        <v>1</v>
      </c>
      <c r="S47" s="511"/>
      <c r="T47" s="369"/>
      <c r="U47" s="398"/>
      <c r="V47" s="396"/>
      <c r="W47" s="400"/>
      <c r="X47" s="391"/>
      <c r="Y47" s="430">
        <f t="shared" si="4"/>
        <v>0</v>
      </c>
      <c r="Z47" s="383" t="str">
        <f t="shared" si="10"/>
        <v>MALO</v>
      </c>
      <c r="AA47" s="384" t="str">
        <f t="shared" si="11"/>
        <v>SIN EJECUTAR</v>
      </c>
      <c r="AB47" s="385">
        <f t="shared" si="12"/>
        <v>0</v>
      </c>
    </row>
    <row r="48" spans="1:16376" ht="80.099999999999994" customHeight="1" x14ac:dyDescent="0.25">
      <c r="B48" s="618" t="s">
        <v>391</v>
      </c>
      <c r="C48" s="618" t="s">
        <v>529</v>
      </c>
      <c r="D48" s="449" t="s">
        <v>23</v>
      </c>
      <c r="E48" s="449" t="s">
        <v>864</v>
      </c>
      <c r="F48" s="449" t="s">
        <v>864</v>
      </c>
      <c r="G48" s="449" t="s">
        <v>176</v>
      </c>
      <c r="H48" s="639">
        <v>1</v>
      </c>
      <c r="I48" s="460" t="s">
        <v>814</v>
      </c>
      <c r="J48" s="461">
        <v>1</v>
      </c>
      <c r="K48" s="467">
        <v>1</v>
      </c>
      <c r="L48" s="467" t="s">
        <v>184</v>
      </c>
      <c r="M48" s="461" t="s">
        <v>815</v>
      </c>
      <c r="N48" s="461" t="s">
        <v>816</v>
      </c>
      <c r="O48" s="515">
        <v>0.25</v>
      </c>
      <c r="P48" s="515">
        <v>0.5</v>
      </c>
      <c r="Q48" s="515">
        <v>0.75</v>
      </c>
      <c r="R48" s="515">
        <v>1</v>
      </c>
      <c r="S48" s="511"/>
      <c r="T48" s="369"/>
      <c r="U48" s="398"/>
      <c r="V48" s="396"/>
      <c r="W48" s="400"/>
      <c r="X48" s="391"/>
      <c r="Y48" s="430">
        <f t="shared" si="4"/>
        <v>0</v>
      </c>
      <c r="Z48" s="383" t="str">
        <f t="shared" si="10"/>
        <v>MALO</v>
      </c>
      <c r="AA48" s="384" t="str">
        <f t="shared" si="11"/>
        <v>SIN EJECUTAR</v>
      </c>
      <c r="AB48" s="385">
        <f t="shared" si="12"/>
        <v>0</v>
      </c>
      <c r="AC48" s="357"/>
    </row>
    <row r="49" spans="1:16373" ht="80.099999999999994" customHeight="1" x14ac:dyDescent="0.25">
      <c r="B49" s="490" t="s">
        <v>391</v>
      </c>
      <c r="C49" s="490" t="s">
        <v>764</v>
      </c>
      <c r="D49" s="495" t="s">
        <v>23</v>
      </c>
      <c r="E49" s="491" t="s">
        <v>1117</v>
      </c>
      <c r="F49" s="325" t="s">
        <v>765</v>
      </c>
      <c r="G49" s="325" t="s">
        <v>183</v>
      </c>
      <c r="H49" s="639">
        <v>1</v>
      </c>
      <c r="I49" s="329" t="s">
        <v>766</v>
      </c>
      <c r="J49" s="498">
        <v>0.5</v>
      </c>
      <c r="K49" s="517">
        <v>1</v>
      </c>
      <c r="L49" s="517" t="s">
        <v>184</v>
      </c>
      <c r="M49" s="498" t="s">
        <v>1118</v>
      </c>
      <c r="N49" s="498" t="s">
        <v>1119</v>
      </c>
      <c r="O49" s="514">
        <v>0.3</v>
      </c>
      <c r="P49" s="514">
        <v>0.6</v>
      </c>
      <c r="Q49" s="514">
        <v>0.9</v>
      </c>
      <c r="R49" s="514">
        <v>1</v>
      </c>
      <c r="S49" s="511"/>
      <c r="T49" s="369"/>
      <c r="U49" s="398"/>
      <c r="V49" s="393"/>
      <c r="W49" s="416"/>
      <c r="X49" s="403"/>
      <c r="Y49" s="430">
        <f t="shared" si="4"/>
        <v>0</v>
      </c>
      <c r="Z49" s="383" t="str">
        <f t="shared" si="10"/>
        <v>MALO</v>
      </c>
      <c r="AA49" s="384" t="str">
        <f t="shared" si="11"/>
        <v>SIN EJECUTAR</v>
      </c>
      <c r="AB49" s="385">
        <f t="shared" si="12"/>
        <v>0</v>
      </c>
      <c r="AC49" s="358"/>
    </row>
    <row r="50" spans="1:16373" ht="80.099999999999994" customHeight="1" x14ac:dyDescent="0.25">
      <c r="B50" s="58" t="s">
        <v>391</v>
      </c>
      <c r="C50" s="58" t="s">
        <v>764</v>
      </c>
      <c r="D50" s="56" t="s">
        <v>23</v>
      </c>
      <c r="E50" s="494" t="s">
        <v>1117</v>
      </c>
      <c r="F50" s="615" t="s">
        <v>765</v>
      </c>
      <c r="G50" s="615" t="s">
        <v>183</v>
      </c>
      <c r="H50" s="639">
        <v>2</v>
      </c>
      <c r="I50" s="612" t="s">
        <v>1120</v>
      </c>
      <c r="J50" s="496">
        <v>0.5</v>
      </c>
      <c r="K50" s="607">
        <v>1</v>
      </c>
      <c r="L50" s="607" t="s">
        <v>184</v>
      </c>
      <c r="M50" s="496" t="s">
        <v>769</v>
      </c>
      <c r="N50" s="496" t="s">
        <v>1119</v>
      </c>
      <c r="O50" s="613">
        <v>0.3</v>
      </c>
      <c r="P50" s="613">
        <v>0</v>
      </c>
      <c r="Q50" s="613">
        <v>0.7</v>
      </c>
      <c r="R50" s="613">
        <v>1</v>
      </c>
      <c r="S50" s="511"/>
      <c r="T50" s="369"/>
      <c r="U50" s="398"/>
      <c r="V50" s="393"/>
      <c r="W50" s="416"/>
      <c r="X50" s="403"/>
      <c r="Y50" s="430">
        <f t="shared" si="4"/>
        <v>0</v>
      </c>
      <c r="Z50" s="383" t="str">
        <f t="shared" si="10"/>
        <v>MALO</v>
      </c>
      <c r="AA50" s="384" t="str">
        <f t="shared" si="11"/>
        <v>SIN EJECUTAR</v>
      </c>
      <c r="AB50" s="385">
        <f t="shared" si="12"/>
        <v>0</v>
      </c>
      <c r="AC50" s="358"/>
    </row>
    <row r="51" spans="1:16373" s="357" customFormat="1" ht="80.099999999999994" customHeight="1" x14ac:dyDescent="0.25">
      <c r="B51" s="490" t="s">
        <v>391</v>
      </c>
      <c r="C51" s="490" t="s">
        <v>764</v>
      </c>
      <c r="D51" s="495" t="s">
        <v>52</v>
      </c>
      <c r="E51" s="491" t="s">
        <v>540</v>
      </c>
      <c r="F51" s="325" t="s">
        <v>540</v>
      </c>
      <c r="G51" s="325" t="s">
        <v>176</v>
      </c>
      <c r="H51" s="639">
        <v>1</v>
      </c>
      <c r="I51" s="329" t="s">
        <v>794</v>
      </c>
      <c r="J51" s="517">
        <f>+(16.6666666666667)/100</f>
        <v>0.16666666666666699</v>
      </c>
      <c r="K51" s="510">
        <v>5</v>
      </c>
      <c r="L51" s="510" t="s">
        <v>100</v>
      </c>
      <c r="M51" s="498" t="s">
        <v>1121</v>
      </c>
      <c r="N51" s="498" t="s">
        <v>790</v>
      </c>
      <c r="O51" s="360">
        <v>0</v>
      </c>
      <c r="P51" s="360">
        <v>2</v>
      </c>
      <c r="Q51" s="360">
        <v>2</v>
      </c>
      <c r="R51" s="360">
        <v>1</v>
      </c>
      <c r="S51" s="511"/>
      <c r="T51" s="369"/>
      <c r="U51" s="399"/>
      <c r="V51" s="396"/>
      <c r="W51" s="390"/>
      <c r="X51" s="391"/>
      <c r="Y51" s="613">
        <f t="shared" si="4"/>
        <v>0</v>
      </c>
      <c r="Z51" s="613" t="s">
        <v>400</v>
      </c>
      <c r="AA51" s="611" t="s">
        <v>400</v>
      </c>
      <c r="AB51" s="610"/>
      <c r="AC51" s="358"/>
    </row>
    <row r="52" spans="1:16373" s="357" customFormat="1" ht="80.099999999999994" customHeight="1" x14ac:dyDescent="0.25">
      <c r="B52" s="58" t="s">
        <v>391</v>
      </c>
      <c r="C52" s="58" t="s">
        <v>764</v>
      </c>
      <c r="D52" s="56" t="s">
        <v>52</v>
      </c>
      <c r="E52" s="494" t="s">
        <v>540</v>
      </c>
      <c r="F52" s="615" t="s">
        <v>540</v>
      </c>
      <c r="G52" s="615" t="s">
        <v>176</v>
      </c>
      <c r="H52" s="639">
        <v>2</v>
      </c>
      <c r="I52" s="612" t="s">
        <v>796</v>
      </c>
      <c r="J52" s="496">
        <f t="shared" ref="J52:J56" si="13">+(16.6666666666667)/100</f>
        <v>0.16666666666666699</v>
      </c>
      <c r="K52" s="607">
        <v>3</v>
      </c>
      <c r="L52" s="607" t="s">
        <v>100</v>
      </c>
      <c r="M52" s="496" t="s">
        <v>1122</v>
      </c>
      <c r="N52" s="496" t="s">
        <v>790</v>
      </c>
      <c r="O52" s="613">
        <v>0</v>
      </c>
      <c r="P52" s="613">
        <v>2</v>
      </c>
      <c r="Q52" s="613">
        <v>1</v>
      </c>
      <c r="R52" s="613">
        <v>0</v>
      </c>
      <c r="S52" s="511"/>
      <c r="T52" s="369"/>
      <c r="U52" s="398"/>
      <c r="V52" s="393"/>
      <c r="W52" s="416"/>
      <c r="X52" s="403"/>
      <c r="Y52" s="613">
        <f t="shared" si="4"/>
        <v>0</v>
      </c>
      <c r="Z52" s="613" t="str">
        <f>+IF(AND(Y52&gt;=0%,Y52&lt;=60%),"MALO",IF(AND(Y52&gt;=61%,Y52&lt;=80%),"REGULAR",IF(AND(Y52&gt;=81%,Y52&lt;95%),"BUENO","EXCELENTE")))</f>
        <v>MALO</v>
      </c>
      <c r="AA52" s="611" t="str">
        <f>IF(Y52&gt;0,"EN EJECUCIÓN","SIN EJECUTAR")</f>
        <v>SIN EJECUTAR</v>
      </c>
      <c r="AB52" s="610">
        <f>Y52*J52</f>
        <v>0</v>
      </c>
      <c r="AC52" s="358"/>
    </row>
    <row r="53" spans="1:16373" s="357" customFormat="1" ht="80.099999999999994" customHeight="1" x14ac:dyDescent="0.25">
      <c r="B53" s="490" t="s">
        <v>391</v>
      </c>
      <c r="C53" s="490" t="s">
        <v>764</v>
      </c>
      <c r="D53" s="495" t="s">
        <v>52</v>
      </c>
      <c r="E53" s="491" t="s">
        <v>540</v>
      </c>
      <c r="F53" s="325" t="s">
        <v>540</v>
      </c>
      <c r="G53" s="325" t="s">
        <v>176</v>
      </c>
      <c r="H53" s="639">
        <v>3</v>
      </c>
      <c r="I53" s="329" t="s">
        <v>798</v>
      </c>
      <c r="J53" s="517">
        <f t="shared" si="13"/>
        <v>0.16666666666666699</v>
      </c>
      <c r="K53" s="510">
        <v>1</v>
      </c>
      <c r="L53" s="510" t="s">
        <v>100</v>
      </c>
      <c r="M53" s="498" t="s">
        <v>799</v>
      </c>
      <c r="N53" s="498" t="s">
        <v>790</v>
      </c>
      <c r="O53" s="360">
        <v>0</v>
      </c>
      <c r="P53" s="360">
        <v>0</v>
      </c>
      <c r="Q53" s="360">
        <v>1</v>
      </c>
      <c r="R53" s="360">
        <v>0</v>
      </c>
      <c r="S53" s="511"/>
      <c r="T53" s="369"/>
      <c r="U53" s="399"/>
      <c r="V53" s="396"/>
      <c r="W53" s="390"/>
      <c r="X53" s="391"/>
      <c r="Y53" s="613">
        <f t="shared" si="4"/>
        <v>0</v>
      </c>
      <c r="Z53" s="613" t="str">
        <f>+IF(AND(Y53&gt;=0%,Y53&lt;=60%),"MALO",IF(AND(Y53&gt;=61%,Y53&lt;=80%),"REGULAR",IF(AND(Y53&gt;=81%,Y53&lt;95%),"BUENO","EXCELENTE")))</f>
        <v>MALO</v>
      </c>
      <c r="AA53" s="611" t="str">
        <f>IF(Y53&gt;0,"EN EJECUCIÓN","SIN EJECUTAR")</f>
        <v>SIN EJECUTAR</v>
      </c>
      <c r="AB53" s="610">
        <f>Y53*J53</f>
        <v>0</v>
      </c>
      <c r="AC53" s="358"/>
    </row>
    <row r="54" spans="1:16373" s="357" customFormat="1" ht="80.099999999999994" customHeight="1" x14ac:dyDescent="0.25">
      <c r="B54" s="58" t="s">
        <v>391</v>
      </c>
      <c r="C54" s="58" t="s">
        <v>764</v>
      </c>
      <c r="D54" s="56" t="s">
        <v>52</v>
      </c>
      <c r="E54" s="494" t="s">
        <v>540</v>
      </c>
      <c r="F54" s="615" t="s">
        <v>540</v>
      </c>
      <c r="G54" s="615" t="s">
        <v>176</v>
      </c>
      <c r="H54" s="639">
        <v>4</v>
      </c>
      <c r="I54" s="612" t="s">
        <v>800</v>
      </c>
      <c r="J54" s="496">
        <f t="shared" si="13"/>
        <v>0.16666666666666699</v>
      </c>
      <c r="K54" s="607">
        <v>1</v>
      </c>
      <c r="L54" s="607" t="s">
        <v>100</v>
      </c>
      <c r="M54" s="496" t="s">
        <v>1123</v>
      </c>
      <c r="N54" s="496" t="s">
        <v>801</v>
      </c>
      <c r="O54" s="613">
        <v>0</v>
      </c>
      <c r="P54" s="613">
        <v>1</v>
      </c>
      <c r="Q54" s="613">
        <v>0</v>
      </c>
      <c r="R54" s="613">
        <v>0</v>
      </c>
      <c r="S54" s="511"/>
      <c r="T54" s="369"/>
      <c r="U54" s="398"/>
      <c r="V54" s="393"/>
      <c r="W54" s="416"/>
      <c r="X54" s="403"/>
      <c r="Y54" s="613">
        <f t="shared" si="4"/>
        <v>0</v>
      </c>
      <c r="Z54" s="613" t="str">
        <f>+IF(AND(Y54&gt;=0%,Y54&lt;=60%),"MALO",IF(AND(Y54&gt;=61%,Y54&lt;=80%),"REGULAR",IF(AND(Y54&gt;=81%,Y54&lt;95%),"BUENO","EXCELENTE")))</f>
        <v>MALO</v>
      </c>
      <c r="AA54" s="611" t="str">
        <f>IF(Y54&gt;0,"EN EJECUCIÓN","SIN EJECUTAR")</f>
        <v>SIN EJECUTAR</v>
      </c>
      <c r="AB54" s="610">
        <f>Y54*J54</f>
        <v>0</v>
      </c>
      <c r="AC54" s="358"/>
    </row>
    <row r="55" spans="1:16373" s="357" customFormat="1" ht="80.099999999999994" customHeight="1" x14ac:dyDescent="0.25">
      <c r="B55" s="490" t="s">
        <v>391</v>
      </c>
      <c r="C55" s="490" t="s">
        <v>764</v>
      </c>
      <c r="D55" s="495" t="s">
        <v>52</v>
      </c>
      <c r="E55" s="491" t="s">
        <v>540</v>
      </c>
      <c r="F55" s="325" t="s">
        <v>540</v>
      </c>
      <c r="G55" s="325" t="s">
        <v>176</v>
      </c>
      <c r="H55" s="639">
        <v>5</v>
      </c>
      <c r="I55" s="329" t="s">
        <v>802</v>
      </c>
      <c r="J55" s="517">
        <f t="shared" si="13"/>
        <v>0.16666666666666699</v>
      </c>
      <c r="K55" s="510">
        <v>1</v>
      </c>
      <c r="L55" s="510" t="s">
        <v>100</v>
      </c>
      <c r="M55" s="498" t="s">
        <v>1124</v>
      </c>
      <c r="N55" s="498" t="s">
        <v>801</v>
      </c>
      <c r="O55" s="360">
        <v>0</v>
      </c>
      <c r="P55" s="360">
        <v>0</v>
      </c>
      <c r="Q55" s="360">
        <v>1</v>
      </c>
      <c r="R55" s="360">
        <v>0</v>
      </c>
      <c r="S55" s="511"/>
      <c r="T55" s="369"/>
      <c r="U55" s="399"/>
      <c r="V55" s="396"/>
      <c r="W55" s="390"/>
      <c r="X55" s="391"/>
      <c r="Y55" s="613">
        <f t="shared" si="4"/>
        <v>0</v>
      </c>
      <c r="Z55" s="613" t="s">
        <v>400</v>
      </c>
      <c r="AA55" s="611" t="s">
        <v>400</v>
      </c>
      <c r="AB55" s="610"/>
      <c r="AC55" s="358"/>
    </row>
    <row r="56" spans="1:16373" s="357" customFormat="1" ht="80.099999999999994" customHeight="1" x14ac:dyDescent="0.25">
      <c r="B56" s="58" t="s">
        <v>391</v>
      </c>
      <c r="C56" s="58" t="s">
        <v>764</v>
      </c>
      <c r="D56" s="56" t="s">
        <v>52</v>
      </c>
      <c r="E56" s="494" t="s">
        <v>540</v>
      </c>
      <c r="F56" s="615" t="s">
        <v>540</v>
      </c>
      <c r="G56" s="615" t="s">
        <v>176</v>
      </c>
      <c r="H56" s="639">
        <v>6</v>
      </c>
      <c r="I56" s="612" t="s">
        <v>804</v>
      </c>
      <c r="J56" s="496">
        <f t="shared" si="13"/>
        <v>0.16666666666666699</v>
      </c>
      <c r="K56" s="607">
        <v>1</v>
      </c>
      <c r="L56" s="607" t="s">
        <v>100</v>
      </c>
      <c r="M56" s="496" t="s">
        <v>805</v>
      </c>
      <c r="N56" s="496" t="s">
        <v>806</v>
      </c>
      <c r="O56" s="657">
        <v>0</v>
      </c>
      <c r="P56" s="657">
        <v>0</v>
      </c>
      <c r="Q56" s="657">
        <v>1</v>
      </c>
      <c r="R56" s="657">
        <v>0</v>
      </c>
      <c r="S56" s="511"/>
      <c r="T56" s="369"/>
      <c r="U56" s="398"/>
      <c r="V56" s="393"/>
      <c r="W56" s="416"/>
      <c r="X56" s="403"/>
      <c r="Y56" s="613">
        <f t="shared" si="4"/>
        <v>0</v>
      </c>
      <c r="Z56" s="613" t="str">
        <f>+IF(AND(Y56&gt;=0%,Y56&lt;=60%),"MALO",IF(AND(Y56&gt;=61%,Y56&lt;=80%),"REGULAR",IF(AND(Y56&gt;=81%,Y56&lt;95%),"BUENO","EXCELENTE")))</f>
        <v>MALO</v>
      </c>
      <c r="AA56" s="611" t="str">
        <f>IF(Y56&gt;0,"EN EJECUCIÓN","SIN EJECUTAR")</f>
        <v>SIN EJECUTAR</v>
      </c>
      <c r="AB56" s="610">
        <f>Y56*J56</f>
        <v>0</v>
      </c>
      <c r="AC56" s="358"/>
    </row>
    <row r="57" spans="1:16373" s="328" customFormat="1" ht="80.099999999999994" customHeight="1" x14ac:dyDescent="0.25">
      <c r="B57" s="490" t="s">
        <v>388</v>
      </c>
      <c r="C57" s="490" t="s">
        <v>1014</v>
      </c>
      <c r="D57" s="495" t="s">
        <v>23</v>
      </c>
      <c r="E57" s="491" t="s">
        <v>534</v>
      </c>
      <c r="F57" s="491" t="s">
        <v>534</v>
      </c>
      <c r="G57" s="325" t="s">
        <v>59</v>
      </c>
      <c r="H57" s="639">
        <v>1</v>
      </c>
      <c r="I57" s="329" t="s">
        <v>1015</v>
      </c>
      <c r="J57" s="517">
        <f>(100/15)/100</f>
        <v>6.6666666666666666E-2</v>
      </c>
      <c r="K57" s="517">
        <v>1</v>
      </c>
      <c r="L57" s="517" t="s">
        <v>184</v>
      </c>
      <c r="M57" s="498" t="s">
        <v>1070</v>
      </c>
      <c r="N57" s="498" t="s">
        <v>68</v>
      </c>
      <c r="O57" s="501">
        <v>0.3</v>
      </c>
      <c r="P57" s="501">
        <v>0.6</v>
      </c>
      <c r="Q57" s="501">
        <v>0.8</v>
      </c>
      <c r="R57" s="501">
        <v>1</v>
      </c>
      <c r="S57" s="511"/>
      <c r="T57" s="511"/>
      <c r="U57" s="398"/>
      <c r="V57" s="566"/>
      <c r="W57" s="390"/>
      <c r="X57" s="391"/>
      <c r="Y57" s="613"/>
      <c r="Z57" s="613"/>
      <c r="AA57" s="608"/>
      <c r="AB57" s="74"/>
      <c r="AC57" s="357"/>
    </row>
    <row r="58" spans="1:16373" s="328" customFormat="1" ht="80.099999999999994" customHeight="1" x14ac:dyDescent="0.25">
      <c r="A58" s="357"/>
      <c r="B58" s="58" t="s">
        <v>388</v>
      </c>
      <c r="C58" s="58" t="s">
        <v>1014</v>
      </c>
      <c r="D58" s="56" t="s">
        <v>23</v>
      </c>
      <c r="E58" s="494" t="s">
        <v>534</v>
      </c>
      <c r="F58" s="494" t="s">
        <v>534</v>
      </c>
      <c r="G58" s="496" t="s">
        <v>59</v>
      </c>
      <c r="H58" s="639">
        <v>2</v>
      </c>
      <c r="I58" s="611" t="s">
        <v>1132</v>
      </c>
      <c r="J58" s="613">
        <f t="shared" ref="J58:J69" si="14">(100/15)/100</f>
        <v>6.6666666666666666E-2</v>
      </c>
      <c r="K58" s="613">
        <v>1</v>
      </c>
      <c r="L58" s="613" t="s">
        <v>184</v>
      </c>
      <c r="M58" s="611" t="s">
        <v>1129</v>
      </c>
      <c r="N58" s="611" t="s">
        <v>74</v>
      </c>
      <c r="O58" s="613">
        <v>0.25</v>
      </c>
      <c r="P58" s="613">
        <v>0.5</v>
      </c>
      <c r="Q58" s="613">
        <v>0.75</v>
      </c>
      <c r="R58" s="613">
        <v>1</v>
      </c>
      <c r="S58" s="567"/>
      <c r="T58" s="613"/>
      <c r="U58" s="611"/>
      <c r="V58" s="610"/>
      <c r="W58" s="357"/>
      <c r="X58" s="1"/>
      <c r="Y58" s="1"/>
      <c r="Z58" s="1"/>
      <c r="AA58" s="1"/>
      <c r="AB58" s="357"/>
      <c r="AC58" s="357"/>
      <c r="AD58" s="357"/>
      <c r="AE58" s="357"/>
      <c r="AF58" s="357"/>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57"/>
      <c r="IK58" s="357"/>
      <c r="IL58" s="357"/>
      <c r="IM58" s="357"/>
      <c r="IN58" s="357"/>
      <c r="IO58" s="357"/>
      <c r="IP58" s="357"/>
      <c r="IQ58" s="357"/>
      <c r="IR58" s="357"/>
      <c r="IS58" s="357"/>
      <c r="IT58" s="357"/>
      <c r="IU58" s="357"/>
      <c r="IV58" s="357"/>
      <c r="IW58" s="357"/>
      <c r="IX58" s="357"/>
      <c r="IY58" s="357"/>
      <c r="IZ58" s="357"/>
      <c r="JA58" s="357"/>
      <c r="JB58" s="357"/>
      <c r="JC58" s="357"/>
      <c r="JD58" s="357"/>
      <c r="JE58" s="357"/>
      <c r="JF58" s="357"/>
      <c r="JG58" s="357"/>
      <c r="JH58" s="357"/>
      <c r="JI58" s="357"/>
      <c r="JJ58" s="357"/>
      <c r="JK58" s="357"/>
      <c r="JL58" s="357"/>
      <c r="JM58" s="357"/>
      <c r="JN58" s="357"/>
      <c r="JO58" s="357"/>
      <c r="JP58" s="357"/>
      <c r="JQ58" s="357"/>
      <c r="JR58" s="357"/>
      <c r="JS58" s="357"/>
      <c r="JT58" s="357"/>
      <c r="JU58" s="357"/>
      <c r="JV58" s="357"/>
      <c r="JW58" s="357"/>
      <c r="JX58" s="357"/>
      <c r="JY58" s="357"/>
      <c r="JZ58" s="357"/>
      <c r="KA58" s="357"/>
      <c r="KB58" s="357"/>
      <c r="KC58" s="357"/>
      <c r="KD58" s="357"/>
      <c r="KE58" s="357"/>
      <c r="KF58" s="357"/>
      <c r="KG58" s="357"/>
      <c r="KH58" s="357"/>
      <c r="KI58" s="357"/>
      <c r="KJ58" s="357"/>
      <c r="KK58" s="357"/>
      <c r="KL58" s="357"/>
      <c r="KM58" s="357"/>
      <c r="KN58" s="357"/>
      <c r="KO58" s="357"/>
      <c r="KP58" s="357"/>
      <c r="KQ58" s="357"/>
      <c r="KR58" s="357"/>
      <c r="KS58" s="357"/>
      <c r="KT58" s="357"/>
      <c r="KU58" s="357"/>
      <c r="KV58" s="357"/>
      <c r="KW58" s="357"/>
      <c r="KX58" s="357"/>
      <c r="KY58" s="357"/>
      <c r="KZ58" s="357"/>
      <c r="LA58" s="357"/>
      <c r="LB58" s="357"/>
      <c r="LC58" s="357"/>
      <c r="LD58" s="357"/>
      <c r="LE58" s="357"/>
      <c r="LF58" s="357"/>
      <c r="LG58" s="357"/>
      <c r="LH58" s="357"/>
      <c r="LI58" s="357"/>
      <c r="LJ58" s="357"/>
      <c r="LK58" s="357"/>
      <c r="LL58" s="357"/>
      <c r="LM58" s="357"/>
      <c r="LN58" s="357"/>
      <c r="LO58" s="357"/>
      <c r="LP58" s="357"/>
      <c r="LQ58" s="357"/>
      <c r="LR58" s="357"/>
      <c r="LS58" s="357"/>
      <c r="LT58" s="357"/>
      <c r="LU58" s="357"/>
      <c r="LV58" s="357"/>
      <c r="LW58" s="357"/>
      <c r="LX58" s="357"/>
      <c r="LY58" s="357"/>
      <c r="LZ58" s="357"/>
      <c r="MA58" s="357"/>
      <c r="MB58" s="357"/>
      <c r="MC58" s="357"/>
      <c r="MD58" s="357"/>
      <c r="ME58" s="357"/>
      <c r="MF58" s="357"/>
      <c r="MG58" s="357"/>
      <c r="MH58" s="357"/>
      <c r="MI58" s="357"/>
      <c r="MJ58" s="357"/>
      <c r="MK58" s="357"/>
      <c r="ML58" s="357"/>
      <c r="MM58" s="357"/>
      <c r="MN58" s="357"/>
      <c r="MO58" s="357"/>
      <c r="MP58" s="357"/>
      <c r="MQ58" s="357"/>
      <c r="MR58" s="357"/>
      <c r="MS58" s="357"/>
      <c r="MT58" s="357"/>
      <c r="MU58" s="357"/>
      <c r="MV58" s="357"/>
      <c r="MW58" s="357"/>
      <c r="MX58" s="357"/>
      <c r="MY58" s="357"/>
      <c r="MZ58" s="357"/>
      <c r="NA58" s="357"/>
      <c r="NB58" s="357"/>
      <c r="NC58" s="357"/>
      <c r="ND58" s="357"/>
      <c r="NE58" s="357"/>
      <c r="NF58" s="357"/>
      <c r="NG58" s="357"/>
      <c r="NH58" s="357"/>
      <c r="NI58" s="357"/>
      <c r="NJ58" s="357"/>
      <c r="NK58" s="357"/>
      <c r="NL58" s="357"/>
      <c r="NM58" s="357"/>
      <c r="NN58" s="357"/>
      <c r="NO58" s="357"/>
      <c r="NP58" s="357"/>
      <c r="NQ58" s="357"/>
      <c r="NR58" s="357"/>
      <c r="NS58" s="357"/>
      <c r="NT58" s="357"/>
      <c r="NU58" s="357"/>
      <c r="NV58" s="357"/>
      <c r="NW58" s="357"/>
      <c r="NX58" s="357"/>
      <c r="NY58" s="357"/>
      <c r="NZ58" s="357"/>
      <c r="OA58" s="357"/>
      <c r="OB58" s="357"/>
      <c r="OC58" s="357"/>
      <c r="OD58" s="357"/>
      <c r="OE58" s="357"/>
      <c r="OF58" s="357"/>
      <c r="OG58" s="357"/>
      <c r="OH58" s="357"/>
      <c r="OI58" s="357"/>
      <c r="OJ58" s="357"/>
      <c r="OK58" s="357"/>
      <c r="OL58" s="357"/>
      <c r="OM58" s="357"/>
      <c r="ON58" s="357"/>
      <c r="OO58" s="357"/>
      <c r="OP58" s="357"/>
      <c r="OQ58" s="357"/>
      <c r="OR58" s="357"/>
      <c r="OS58" s="357"/>
      <c r="OT58" s="357"/>
      <c r="OU58" s="357"/>
      <c r="OV58" s="357"/>
      <c r="OW58" s="357"/>
      <c r="OX58" s="357"/>
      <c r="OY58" s="357"/>
      <c r="OZ58" s="357"/>
      <c r="PA58" s="357"/>
      <c r="PB58" s="357"/>
      <c r="PC58" s="357"/>
      <c r="PD58" s="357"/>
      <c r="PE58" s="357"/>
      <c r="PF58" s="357"/>
      <c r="PG58" s="357"/>
      <c r="PH58" s="357"/>
      <c r="PI58" s="357"/>
      <c r="PJ58" s="357"/>
      <c r="PK58" s="357"/>
      <c r="PL58" s="357"/>
      <c r="PM58" s="357"/>
      <c r="PN58" s="357"/>
      <c r="PO58" s="357"/>
      <c r="PP58" s="357"/>
      <c r="PQ58" s="357"/>
      <c r="PR58" s="357"/>
      <c r="PS58" s="357"/>
      <c r="PT58" s="357"/>
      <c r="PU58" s="357"/>
      <c r="PV58" s="357"/>
      <c r="PW58" s="357"/>
      <c r="PX58" s="357"/>
      <c r="PY58" s="357"/>
      <c r="PZ58" s="357"/>
      <c r="QA58" s="357"/>
      <c r="QB58" s="357"/>
      <c r="QC58" s="357"/>
      <c r="QD58" s="357"/>
      <c r="QE58" s="357"/>
      <c r="QF58" s="357"/>
      <c r="QG58" s="357"/>
      <c r="QH58" s="357"/>
      <c r="QI58" s="357"/>
      <c r="QJ58" s="357"/>
      <c r="QK58" s="357"/>
      <c r="QL58" s="357"/>
      <c r="QM58" s="357"/>
      <c r="QN58" s="357"/>
      <c r="QO58" s="357"/>
      <c r="QP58" s="357"/>
      <c r="QQ58" s="357"/>
      <c r="QR58" s="357"/>
      <c r="QS58" s="357"/>
      <c r="QT58" s="357"/>
      <c r="QU58" s="357"/>
      <c r="QV58" s="357"/>
      <c r="QW58" s="357"/>
      <c r="QX58" s="357"/>
      <c r="QY58" s="357"/>
      <c r="QZ58" s="357"/>
      <c r="RA58" s="357"/>
      <c r="RB58" s="357"/>
      <c r="RC58" s="357"/>
      <c r="RD58" s="357"/>
      <c r="RE58" s="357"/>
      <c r="RF58" s="357"/>
      <c r="RG58" s="357"/>
      <c r="RH58" s="357"/>
      <c r="RI58" s="357"/>
      <c r="RJ58" s="357"/>
      <c r="RK58" s="357"/>
      <c r="RL58" s="357"/>
      <c r="RM58" s="357"/>
      <c r="RN58" s="357"/>
      <c r="RO58" s="357"/>
      <c r="RP58" s="357"/>
      <c r="RQ58" s="357"/>
      <c r="RR58" s="357"/>
      <c r="RS58" s="357"/>
      <c r="RT58" s="357"/>
      <c r="RU58" s="357"/>
      <c r="RV58" s="357"/>
      <c r="RW58" s="357"/>
      <c r="RX58" s="357"/>
      <c r="RY58" s="357"/>
      <c r="RZ58" s="357"/>
      <c r="SA58" s="357"/>
      <c r="SB58" s="357"/>
      <c r="SC58" s="357"/>
      <c r="SD58" s="357"/>
      <c r="SE58" s="357"/>
      <c r="SF58" s="357"/>
      <c r="SG58" s="357"/>
      <c r="SH58" s="357"/>
      <c r="SI58" s="357"/>
      <c r="SJ58" s="357"/>
      <c r="SK58" s="357"/>
      <c r="SL58" s="357"/>
      <c r="SM58" s="357"/>
      <c r="SN58" s="357"/>
      <c r="SO58" s="357"/>
      <c r="SP58" s="357"/>
      <c r="SQ58" s="357"/>
      <c r="SR58" s="357"/>
      <c r="SS58" s="357"/>
      <c r="ST58" s="357"/>
      <c r="SU58" s="357"/>
      <c r="SV58" s="357"/>
      <c r="SW58" s="357"/>
      <c r="SX58" s="357"/>
      <c r="SY58" s="357"/>
      <c r="SZ58" s="357"/>
      <c r="TA58" s="357"/>
      <c r="TB58" s="357"/>
      <c r="TC58" s="357"/>
      <c r="TD58" s="357"/>
      <c r="TE58" s="357"/>
      <c r="TF58" s="357"/>
      <c r="TG58" s="357"/>
      <c r="TH58" s="357"/>
      <c r="TI58" s="357"/>
      <c r="TJ58" s="357"/>
      <c r="TK58" s="357"/>
      <c r="TL58" s="357"/>
      <c r="TM58" s="357"/>
      <c r="TN58" s="357"/>
      <c r="TO58" s="357"/>
      <c r="TP58" s="357"/>
      <c r="TQ58" s="357"/>
      <c r="TR58" s="357"/>
      <c r="TS58" s="357"/>
      <c r="TT58" s="357"/>
      <c r="TU58" s="357"/>
      <c r="TV58" s="357"/>
      <c r="TW58" s="357"/>
      <c r="TX58" s="357"/>
      <c r="TY58" s="357"/>
      <c r="TZ58" s="357"/>
      <c r="UA58" s="357"/>
      <c r="UB58" s="357"/>
      <c r="UC58" s="357"/>
      <c r="UD58" s="357"/>
      <c r="UE58" s="357"/>
      <c r="UF58" s="357"/>
      <c r="UG58" s="357"/>
      <c r="UH58" s="357"/>
      <c r="UI58" s="357"/>
      <c r="UJ58" s="357"/>
      <c r="UK58" s="357"/>
      <c r="UL58" s="357"/>
      <c r="UM58" s="357"/>
      <c r="UN58" s="357"/>
      <c r="UO58" s="357"/>
      <c r="UP58" s="357"/>
      <c r="UQ58" s="357"/>
      <c r="UR58" s="357"/>
      <c r="US58" s="357"/>
      <c r="UT58" s="357"/>
      <c r="UU58" s="357"/>
      <c r="UV58" s="357"/>
      <c r="UW58" s="357"/>
      <c r="UX58" s="357"/>
      <c r="UY58" s="357"/>
      <c r="UZ58" s="357"/>
      <c r="VA58" s="357"/>
      <c r="VB58" s="357"/>
      <c r="VC58" s="357"/>
      <c r="VD58" s="357"/>
      <c r="VE58" s="357"/>
      <c r="VF58" s="357"/>
      <c r="VG58" s="357"/>
      <c r="VH58" s="357"/>
      <c r="VI58" s="357"/>
      <c r="VJ58" s="357"/>
      <c r="VK58" s="357"/>
      <c r="VL58" s="357"/>
      <c r="VM58" s="357"/>
      <c r="VN58" s="357"/>
      <c r="VO58" s="357"/>
      <c r="VP58" s="357"/>
      <c r="VQ58" s="357"/>
      <c r="VR58" s="357"/>
      <c r="VS58" s="357"/>
      <c r="VT58" s="357"/>
      <c r="VU58" s="357"/>
      <c r="VV58" s="357"/>
      <c r="VW58" s="357"/>
      <c r="VX58" s="357"/>
      <c r="VY58" s="357"/>
      <c r="VZ58" s="357"/>
      <c r="WA58" s="357"/>
      <c r="WB58" s="357"/>
      <c r="WC58" s="357"/>
      <c r="WD58" s="357"/>
      <c r="WE58" s="357"/>
      <c r="WF58" s="357"/>
      <c r="WG58" s="357"/>
      <c r="WH58" s="357"/>
      <c r="WI58" s="357"/>
      <c r="WJ58" s="357"/>
      <c r="WK58" s="357"/>
      <c r="WL58" s="357"/>
      <c r="WM58" s="357"/>
      <c r="WN58" s="357"/>
      <c r="WO58" s="357"/>
      <c r="WP58" s="357"/>
      <c r="WQ58" s="357"/>
      <c r="WR58" s="357"/>
      <c r="WS58" s="357"/>
      <c r="WT58" s="357"/>
      <c r="WU58" s="357"/>
      <c r="WV58" s="357"/>
      <c r="WW58" s="357"/>
      <c r="WX58" s="357"/>
      <c r="WY58" s="357"/>
      <c r="WZ58" s="357"/>
      <c r="XA58" s="357"/>
      <c r="XB58" s="357"/>
      <c r="XC58" s="357"/>
      <c r="XD58" s="357"/>
      <c r="XE58" s="357"/>
      <c r="XF58" s="357"/>
      <c r="XG58" s="357"/>
      <c r="XH58" s="357"/>
      <c r="XI58" s="357"/>
      <c r="XJ58" s="357"/>
      <c r="XK58" s="357"/>
      <c r="XL58" s="357"/>
      <c r="XM58" s="357"/>
      <c r="XN58" s="357"/>
      <c r="XO58" s="357"/>
      <c r="XP58" s="357"/>
      <c r="XQ58" s="357"/>
      <c r="XR58" s="357"/>
      <c r="XS58" s="357"/>
      <c r="XT58" s="357"/>
      <c r="XU58" s="357"/>
      <c r="XV58" s="357"/>
      <c r="XW58" s="357"/>
      <c r="XX58" s="357"/>
      <c r="XY58" s="357"/>
      <c r="XZ58" s="357"/>
      <c r="YA58" s="357"/>
      <c r="YB58" s="357"/>
      <c r="YC58" s="357"/>
      <c r="YD58" s="357"/>
      <c r="YE58" s="357"/>
      <c r="YF58" s="357"/>
      <c r="YG58" s="357"/>
      <c r="YH58" s="357"/>
      <c r="YI58" s="357"/>
      <c r="YJ58" s="357"/>
      <c r="YK58" s="357"/>
      <c r="YL58" s="357"/>
      <c r="YM58" s="357"/>
      <c r="YN58" s="357"/>
      <c r="YO58" s="357"/>
      <c r="YP58" s="357"/>
      <c r="YQ58" s="357"/>
      <c r="YR58" s="357"/>
      <c r="YS58" s="357"/>
      <c r="YT58" s="357"/>
      <c r="YU58" s="357"/>
      <c r="YV58" s="357"/>
      <c r="YW58" s="357"/>
      <c r="YX58" s="357"/>
      <c r="YY58" s="357"/>
      <c r="YZ58" s="357"/>
      <c r="ZA58" s="357"/>
      <c r="ZB58" s="357"/>
      <c r="ZC58" s="357"/>
      <c r="ZD58" s="357"/>
      <c r="ZE58" s="357"/>
      <c r="ZF58" s="357"/>
      <c r="ZG58" s="357"/>
      <c r="ZH58" s="357"/>
      <c r="ZI58" s="357"/>
      <c r="ZJ58" s="357"/>
      <c r="ZK58" s="357"/>
      <c r="ZL58" s="357"/>
      <c r="ZM58" s="357"/>
      <c r="ZN58" s="357"/>
      <c r="ZO58" s="357"/>
      <c r="ZP58" s="357"/>
      <c r="ZQ58" s="357"/>
      <c r="ZR58" s="357"/>
      <c r="ZS58" s="357"/>
      <c r="ZT58" s="357"/>
      <c r="ZU58" s="357"/>
      <c r="ZV58" s="357"/>
      <c r="ZW58" s="357"/>
      <c r="ZX58" s="357"/>
      <c r="ZY58" s="357"/>
      <c r="ZZ58" s="357"/>
      <c r="AAA58" s="357"/>
      <c r="AAB58" s="357"/>
      <c r="AAC58" s="357"/>
      <c r="AAD58" s="357"/>
      <c r="AAE58" s="357"/>
      <c r="AAF58" s="357"/>
      <c r="AAG58" s="357"/>
      <c r="AAH58" s="357"/>
      <c r="AAI58" s="357"/>
      <c r="AAJ58" s="357"/>
      <c r="AAK58" s="357"/>
      <c r="AAL58" s="357"/>
      <c r="AAM58" s="357"/>
      <c r="AAN58" s="357"/>
      <c r="AAO58" s="357"/>
      <c r="AAP58" s="357"/>
      <c r="AAQ58" s="357"/>
      <c r="AAR58" s="357"/>
      <c r="AAS58" s="357"/>
      <c r="AAT58" s="357"/>
      <c r="AAU58" s="357"/>
      <c r="AAV58" s="357"/>
      <c r="AAW58" s="357"/>
      <c r="AAX58" s="357"/>
      <c r="AAY58" s="357"/>
      <c r="AAZ58" s="357"/>
      <c r="ABA58" s="357"/>
      <c r="ABB58" s="357"/>
      <c r="ABC58" s="357"/>
      <c r="ABD58" s="357"/>
      <c r="ABE58" s="357"/>
      <c r="ABF58" s="357"/>
      <c r="ABG58" s="357"/>
      <c r="ABH58" s="357"/>
      <c r="ABI58" s="357"/>
      <c r="ABJ58" s="357"/>
      <c r="ABK58" s="357"/>
      <c r="ABL58" s="357"/>
      <c r="ABM58" s="357"/>
      <c r="ABN58" s="357"/>
      <c r="ABO58" s="357"/>
      <c r="ABP58" s="357"/>
      <c r="ABQ58" s="357"/>
      <c r="ABR58" s="357"/>
      <c r="ABS58" s="357"/>
      <c r="ABT58" s="357"/>
      <c r="ABU58" s="357"/>
      <c r="ABV58" s="357"/>
      <c r="ABW58" s="357"/>
      <c r="ABX58" s="357"/>
      <c r="ABY58" s="357"/>
      <c r="ABZ58" s="357"/>
      <c r="ACA58" s="357"/>
      <c r="ACB58" s="357"/>
      <c r="ACC58" s="357"/>
      <c r="ACD58" s="357"/>
      <c r="ACE58" s="357"/>
      <c r="ACF58" s="357"/>
      <c r="ACG58" s="357"/>
      <c r="ACH58" s="357"/>
      <c r="ACI58" s="357"/>
      <c r="ACJ58" s="357"/>
      <c r="ACK58" s="357"/>
      <c r="ACL58" s="357"/>
      <c r="ACM58" s="357"/>
      <c r="ACN58" s="357"/>
      <c r="ACO58" s="357"/>
      <c r="ACP58" s="357"/>
      <c r="ACQ58" s="357"/>
      <c r="ACR58" s="357"/>
      <c r="ACS58" s="357"/>
      <c r="ACT58" s="357"/>
      <c r="ACU58" s="357"/>
      <c r="ACV58" s="357"/>
      <c r="ACW58" s="357"/>
      <c r="ACX58" s="357"/>
      <c r="ACY58" s="357"/>
      <c r="ACZ58" s="357"/>
      <c r="ADA58" s="357"/>
      <c r="ADB58" s="357"/>
      <c r="ADC58" s="357"/>
      <c r="ADD58" s="357"/>
      <c r="ADE58" s="357"/>
      <c r="ADF58" s="357"/>
      <c r="ADG58" s="357"/>
      <c r="ADH58" s="357"/>
      <c r="ADI58" s="357"/>
      <c r="ADJ58" s="357"/>
      <c r="ADK58" s="357"/>
      <c r="ADL58" s="357"/>
      <c r="ADM58" s="357"/>
      <c r="ADN58" s="357"/>
      <c r="ADO58" s="357"/>
      <c r="ADP58" s="357"/>
      <c r="ADQ58" s="357"/>
      <c r="ADR58" s="357"/>
      <c r="ADS58" s="357"/>
      <c r="ADT58" s="357"/>
      <c r="ADU58" s="357"/>
      <c r="ADV58" s="357"/>
      <c r="ADW58" s="357"/>
      <c r="ADX58" s="357"/>
      <c r="ADY58" s="357"/>
      <c r="ADZ58" s="357"/>
      <c r="AEA58" s="357"/>
      <c r="AEB58" s="357"/>
      <c r="AEC58" s="357"/>
      <c r="AED58" s="357"/>
      <c r="AEE58" s="357"/>
      <c r="AEF58" s="357"/>
      <c r="AEG58" s="357"/>
      <c r="AEH58" s="357"/>
      <c r="AEI58" s="357"/>
      <c r="AEJ58" s="357"/>
      <c r="AEK58" s="357"/>
      <c r="AEL58" s="357"/>
      <c r="AEM58" s="357"/>
      <c r="AEN58" s="357"/>
      <c r="AEO58" s="357"/>
      <c r="AEP58" s="357"/>
      <c r="AEQ58" s="357"/>
      <c r="AER58" s="357"/>
      <c r="AES58" s="357"/>
      <c r="AET58" s="357"/>
      <c r="AEU58" s="357"/>
      <c r="AEV58" s="357"/>
      <c r="AEW58" s="357"/>
      <c r="AEX58" s="357"/>
      <c r="AEY58" s="357"/>
      <c r="AEZ58" s="357"/>
      <c r="AFA58" s="357"/>
      <c r="AFB58" s="357"/>
      <c r="AFC58" s="357"/>
      <c r="AFD58" s="357"/>
      <c r="AFE58" s="357"/>
      <c r="AFF58" s="357"/>
      <c r="AFG58" s="357"/>
      <c r="AFH58" s="357"/>
      <c r="AFI58" s="357"/>
      <c r="AFJ58" s="357"/>
      <c r="AFK58" s="357"/>
      <c r="AFL58" s="357"/>
      <c r="AFM58" s="357"/>
      <c r="AFN58" s="357"/>
      <c r="AFO58" s="357"/>
      <c r="AFP58" s="357"/>
      <c r="AFQ58" s="357"/>
      <c r="AFR58" s="357"/>
      <c r="AFS58" s="357"/>
      <c r="AFT58" s="357"/>
      <c r="AFU58" s="357"/>
      <c r="AFV58" s="357"/>
      <c r="AFW58" s="357"/>
      <c r="AFX58" s="357"/>
      <c r="AFY58" s="357"/>
      <c r="AFZ58" s="357"/>
      <c r="AGA58" s="357"/>
      <c r="AGB58" s="357"/>
      <c r="AGC58" s="357"/>
      <c r="AGD58" s="357"/>
      <c r="AGE58" s="357"/>
      <c r="AGF58" s="357"/>
      <c r="AGG58" s="357"/>
      <c r="AGH58" s="357"/>
      <c r="AGI58" s="357"/>
      <c r="AGJ58" s="357"/>
      <c r="AGK58" s="357"/>
      <c r="AGL58" s="357"/>
      <c r="AGM58" s="357"/>
      <c r="AGN58" s="357"/>
      <c r="AGO58" s="357"/>
      <c r="AGP58" s="357"/>
      <c r="AGQ58" s="357"/>
      <c r="AGR58" s="357"/>
      <c r="AGS58" s="357"/>
      <c r="AGT58" s="357"/>
      <c r="AGU58" s="357"/>
      <c r="AGV58" s="357"/>
      <c r="AGW58" s="357"/>
      <c r="AGX58" s="357"/>
      <c r="AGY58" s="357"/>
      <c r="AGZ58" s="357"/>
      <c r="AHA58" s="357"/>
      <c r="AHB58" s="357"/>
      <c r="AHC58" s="357"/>
      <c r="AHD58" s="357"/>
      <c r="AHE58" s="357"/>
      <c r="AHF58" s="357"/>
      <c r="AHG58" s="357"/>
      <c r="AHH58" s="357"/>
      <c r="AHI58" s="357"/>
      <c r="AHJ58" s="357"/>
      <c r="AHK58" s="357"/>
      <c r="AHL58" s="357"/>
      <c r="AHM58" s="357"/>
      <c r="AHN58" s="357"/>
      <c r="AHO58" s="357"/>
      <c r="AHP58" s="357"/>
      <c r="AHQ58" s="357"/>
      <c r="AHR58" s="357"/>
      <c r="AHS58" s="357"/>
      <c r="AHT58" s="357"/>
      <c r="AHU58" s="357"/>
      <c r="AHV58" s="357"/>
      <c r="AHW58" s="357"/>
      <c r="AHX58" s="357"/>
      <c r="AHY58" s="357"/>
      <c r="AHZ58" s="357"/>
      <c r="AIA58" s="357"/>
      <c r="AIB58" s="357"/>
      <c r="AIC58" s="357"/>
      <c r="AID58" s="357"/>
      <c r="AIE58" s="357"/>
      <c r="AIF58" s="357"/>
      <c r="AIG58" s="357"/>
      <c r="AIH58" s="357"/>
      <c r="AII58" s="357"/>
      <c r="AIJ58" s="357"/>
      <c r="AIK58" s="357"/>
      <c r="AIL58" s="357"/>
      <c r="AIM58" s="357"/>
      <c r="AIN58" s="357"/>
      <c r="AIO58" s="357"/>
      <c r="AIP58" s="357"/>
      <c r="AIQ58" s="357"/>
      <c r="AIR58" s="357"/>
      <c r="AIS58" s="357"/>
      <c r="AIT58" s="357"/>
      <c r="AIU58" s="357"/>
      <c r="AIV58" s="357"/>
      <c r="AIW58" s="357"/>
      <c r="AIX58" s="357"/>
      <c r="AIY58" s="357"/>
      <c r="AIZ58" s="357"/>
      <c r="AJA58" s="357"/>
      <c r="AJB58" s="357"/>
      <c r="AJC58" s="357"/>
      <c r="AJD58" s="357"/>
      <c r="AJE58" s="357"/>
      <c r="AJF58" s="357"/>
      <c r="AJG58" s="357"/>
      <c r="AJH58" s="357"/>
      <c r="AJI58" s="357"/>
      <c r="AJJ58" s="357"/>
      <c r="AJK58" s="357"/>
      <c r="AJL58" s="357"/>
      <c r="AJM58" s="357"/>
      <c r="AJN58" s="357"/>
      <c r="AJO58" s="357"/>
      <c r="AJP58" s="357"/>
      <c r="AJQ58" s="357"/>
      <c r="AJR58" s="357"/>
      <c r="AJS58" s="357"/>
      <c r="AJT58" s="357"/>
      <c r="AJU58" s="357"/>
      <c r="AJV58" s="357"/>
      <c r="AJW58" s="357"/>
      <c r="AJX58" s="357"/>
      <c r="AJY58" s="357"/>
      <c r="AJZ58" s="357"/>
      <c r="AKA58" s="357"/>
      <c r="AKB58" s="357"/>
      <c r="AKC58" s="357"/>
      <c r="AKD58" s="357"/>
      <c r="AKE58" s="357"/>
      <c r="AKF58" s="357"/>
      <c r="AKG58" s="357"/>
      <c r="AKH58" s="357"/>
      <c r="AKI58" s="357"/>
      <c r="AKJ58" s="357"/>
      <c r="AKK58" s="357"/>
      <c r="AKL58" s="357"/>
      <c r="AKM58" s="357"/>
      <c r="AKN58" s="357"/>
      <c r="AKO58" s="357"/>
      <c r="AKP58" s="357"/>
      <c r="AKQ58" s="357"/>
      <c r="AKR58" s="357"/>
      <c r="AKS58" s="357"/>
      <c r="AKT58" s="357"/>
      <c r="AKU58" s="357"/>
      <c r="AKV58" s="357"/>
      <c r="AKW58" s="357"/>
      <c r="AKX58" s="357"/>
      <c r="AKY58" s="357"/>
      <c r="AKZ58" s="357"/>
      <c r="ALA58" s="357"/>
      <c r="ALB58" s="357"/>
      <c r="ALC58" s="357"/>
      <c r="ALD58" s="357"/>
      <c r="ALE58" s="357"/>
      <c r="ALF58" s="357"/>
      <c r="ALG58" s="357"/>
      <c r="ALH58" s="357"/>
      <c r="ALI58" s="357"/>
      <c r="ALJ58" s="357"/>
      <c r="ALK58" s="357"/>
      <c r="ALL58" s="357"/>
      <c r="ALM58" s="357"/>
      <c r="ALN58" s="357"/>
      <c r="ALO58" s="357"/>
      <c r="ALP58" s="357"/>
      <c r="ALQ58" s="357"/>
      <c r="ALR58" s="357"/>
      <c r="ALS58" s="357"/>
      <c r="ALT58" s="357"/>
      <c r="ALU58" s="357"/>
      <c r="ALV58" s="357"/>
      <c r="ALW58" s="357"/>
      <c r="ALX58" s="357"/>
      <c r="ALY58" s="357"/>
      <c r="ALZ58" s="357"/>
      <c r="AMA58" s="357"/>
      <c r="AMB58" s="357"/>
      <c r="AMC58" s="357"/>
      <c r="AMD58" s="357"/>
      <c r="AME58" s="357"/>
      <c r="AMF58" s="357"/>
      <c r="AMG58" s="357"/>
      <c r="AMH58" s="357"/>
      <c r="AMI58" s="357"/>
      <c r="AMJ58" s="357"/>
      <c r="AMK58" s="357"/>
      <c r="AML58" s="357"/>
      <c r="AMM58" s="357"/>
      <c r="AMN58" s="357"/>
      <c r="AMO58" s="357"/>
      <c r="AMP58" s="357"/>
      <c r="AMQ58" s="357"/>
      <c r="AMR58" s="357"/>
      <c r="AMS58" s="357"/>
      <c r="AMT58" s="357"/>
      <c r="AMU58" s="357"/>
      <c r="AMV58" s="357"/>
      <c r="AMW58" s="357"/>
      <c r="AMX58" s="357"/>
      <c r="AMY58" s="357"/>
      <c r="AMZ58" s="357"/>
      <c r="ANA58" s="357"/>
      <c r="ANB58" s="357"/>
      <c r="ANC58" s="357"/>
      <c r="AND58" s="357"/>
      <c r="ANE58" s="357"/>
      <c r="ANF58" s="357"/>
      <c r="ANG58" s="357"/>
      <c r="ANH58" s="357"/>
      <c r="ANI58" s="357"/>
      <c r="ANJ58" s="357"/>
      <c r="ANK58" s="357"/>
      <c r="ANL58" s="357"/>
      <c r="ANM58" s="357"/>
      <c r="ANN58" s="357"/>
      <c r="ANO58" s="357"/>
      <c r="ANP58" s="357"/>
      <c r="ANQ58" s="357"/>
      <c r="ANR58" s="357"/>
      <c r="ANS58" s="357"/>
      <c r="ANT58" s="357"/>
      <c r="ANU58" s="357"/>
      <c r="ANV58" s="357"/>
      <c r="ANW58" s="357"/>
      <c r="ANX58" s="357"/>
      <c r="ANY58" s="357"/>
      <c r="ANZ58" s="357"/>
      <c r="AOA58" s="357"/>
      <c r="AOB58" s="357"/>
      <c r="AOC58" s="357"/>
      <c r="AOD58" s="357"/>
      <c r="AOE58" s="357"/>
      <c r="AOF58" s="357"/>
      <c r="AOG58" s="357"/>
      <c r="AOH58" s="357"/>
      <c r="AOI58" s="357"/>
      <c r="AOJ58" s="357"/>
      <c r="AOK58" s="357"/>
      <c r="AOL58" s="357"/>
      <c r="AOM58" s="357"/>
      <c r="AON58" s="357"/>
      <c r="AOO58" s="357"/>
      <c r="AOP58" s="357"/>
      <c r="AOQ58" s="357"/>
      <c r="AOR58" s="357"/>
      <c r="AOS58" s="357"/>
      <c r="AOT58" s="357"/>
      <c r="AOU58" s="357"/>
      <c r="AOV58" s="357"/>
      <c r="AOW58" s="357"/>
      <c r="AOX58" s="357"/>
      <c r="AOY58" s="357"/>
      <c r="AOZ58" s="357"/>
      <c r="APA58" s="357"/>
      <c r="APB58" s="357"/>
      <c r="APC58" s="357"/>
      <c r="APD58" s="357"/>
      <c r="APE58" s="357"/>
      <c r="APF58" s="357"/>
      <c r="APG58" s="357"/>
      <c r="APH58" s="357"/>
      <c r="API58" s="357"/>
      <c r="APJ58" s="357"/>
      <c r="APK58" s="357"/>
      <c r="APL58" s="357"/>
      <c r="APM58" s="357"/>
      <c r="APN58" s="357"/>
      <c r="APO58" s="357"/>
      <c r="APP58" s="357"/>
      <c r="APQ58" s="357"/>
      <c r="APR58" s="357"/>
      <c r="APS58" s="357"/>
      <c r="APT58" s="357"/>
      <c r="APU58" s="357"/>
      <c r="APV58" s="357"/>
      <c r="APW58" s="357"/>
      <c r="APX58" s="357"/>
      <c r="APY58" s="357"/>
      <c r="APZ58" s="357"/>
      <c r="AQA58" s="357"/>
      <c r="AQB58" s="357"/>
      <c r="AQC58" s="357"/>
      <c r="AQD58" s="357"/>
      <c r="AQE58" s="357"/>
      <c r="AQF58" s="357"/>
      <c r="AQG58" s="357"/>
      <c r="AQH58" s="357"/>
      <c r="AQI58" s="357"/>
      <c r="AQJ58" s="357"/>
      <c r="AQK58" s="357"/>
      <c r="AQL58" s="357"/>
      <c r="AQM58" s="357"/>
      <c r="AQN58" s="357"/>
      <c r="AQO58" s="357"/>
      <c r="AQP58" s="357"/>
      <c r="AQQ58" s="357"/>
      <c r="AQR58" s="357"/>
      <c r="AQS58" s="357"/>
      <c r="AQT58" s="357"/>
      <c r="AQU58" s="357"/>
      <c r="AQV58" s="357"/>
      <c r="AQW58" s="357"/>
      <c r="AQX58" s="357"/>
      <c r="AQY58" s="357"/>
      <c r="AQZ58" s="357"/>
      <c r="ARA58" s="357"/>
      <c r="ARB58" s="357"/>
      <c r="ARC58" s="357"/>
      <c r="ARD58" s="357"/>
      <c r="ARE58" s="357"/>
      <c r="ARF58" s="357"/>
      <c r="ARG58" s="357"/>
      <c r="ARH58" s="357"/>
      <c r="ARI58" s="357"/>
      <c r="ARJ58" s="357"/>
      <c r="ARK58" s="357"/>
      <c r="ARL58" s="357"/>
      <c r="ARM58" s="357"/>
      <c r="ARN58" s="357"/>
      <c r="ARO58" s="357"/>
      <c r="ARP58" s="357"/>
      <c r="ARQ58" s="357"/>
      <c r="ARR58" s="357"/>
      <c r="ARS58" s="357"/>
      <c r="ART58" s="357"/>
      <c r="ARU58" s="357"/>
      <c r="ARV58" s="357"/>
      <c r="ARW58" s="357"/>
      <c r="ARX58" s="357"/>
      <c r="ARY58" s="357"/>
      <c r="ARZ58" s="357"/>
      <c r="ASA58" s="357"/>
      <c r="ASB58" s="357"/>
      <c r="ASC58" s="357"/>
      <c r="ASD58" s="357"/>
      <c r="ASE58" s="357"/>
      <c r="ASF58" s="357"/>
      <c r="ASG58" s="357"/>
      <c r="ASH58" s="357"/>
      <c r="ASI58" s="357"/>
      <c r="ASJ58" s="357"/>
      <c r="ASK58" s="357"/>
      <c r="ASL58" s="357"/>
      <c r="ASM58" s="357"/>
      <c r="ASN58" s="357"/>
      <c r="ASO58" s="357"/>
      <c r="ASP58" s="357"/>
      <c r="ASQ58" s="357"/>
      <c r="ASR58" s="357"/>
      <c r="ASS58" s="357"/>
      <c r="AST58" s="357"/>
      <c r="ASU58" s="357"/>
      <c r="ASV58" s="357"/>
      <c r="ASW58" s="357"/>
      <c r="ASX58" s="357"/>
      <c r="ASY58" s="357"/>
      <c r="ASZ58" s="357"/>
      <c r="ATA58" s="357"/>
      <c r="ATB58" s="357"/>
      <c r="ATC58" s="357"/>
      <c r="ATD58" s="357"/>
      <c r="ATE58" s="357"/>
      <c r="ATF58" s="357"/>
      <c r="ATG58" s="357"/>
      <c r="ATH58" s="357"/>
      <c r="ATI58" s="357"/>
      <c r="ATJ58" s="357"/>
      <c r="ATK58" s="357"/>
      <c r="ATL58" s="357"/>
      <c r="ATM58" s="357"/>
      <c r="ATN58" s="357"/>
      <c r="ATO58" s="357"/>
      <c r="ATP58" s="357"/>
      <c r="ATQ58" s="357"/>
      <c r="ATR58" s="357"/>
      <c r="ATS58" s="357"/>
      <c r="ATT58" s="357"/>
      <c r="ATU58" s="357"/>
      <c r="ATV58" s="357"/>
      <c r="ATW58" s="357"/>
      <c r="ATX58" s="357"/>
      <c r="ATY58" s="357"/>
      <c r="ATZ58" s="357"/>
      <c r="AUA58" s="357"/>
      <c r="AUB58" s="357"/>
      <c r="AUC58" s="357"/>
      <c r="AUD58" s="357"/>
      <c r="AUE58" s="357"/>
      <c r="AUF58" s="357"/>
      <c r="AUG58" s="357"/>
      <c r="AUH58" s="357"/>
      <c r="AUI58" s="357"/>
      <c r="AUJ58" s="357"/>
      <c r="AUK58" s="357"/>
      <c r="AUL58" s="357"/>
      <c r="AUM58" s="357"/>
      <c r="AUN58" s="357"/>
      <c r="AUO58" s="357"/>
      <c r="AUP58" s="357"/>
      <c r="AUQ58" s="357"/>
      <c r="AUR58" s="357"/>
      <c r="AUS58" s="357"/>
      <c r="AUT58" s="357"/>
      <c r="AUU58" s="357"/>
      <c r="AUV58" s="357"/>
      <c r="AUW58" s="357"/>
      <c r="AUX58" s="357"/>
      <c r="AUY58" s="357"/>
      <c r="AUZ58" s="357"/>
      <c r="AVA58" s="357"/>
      <c r="AVB58" s="357"/>
      <c r="AVC58" s="357"/>
      <c r="AVD58" s="357"/>
      <c r="AVE58" s="357"/>
      <c r="AVF58" s="357"/>
      <c r="AVG58" s="357"/>
      <c r="AVH58" s="357"/>
      <c r="AVI58" s="357"/>
      <c r="AVJ58" s="357"/>
      <c r="AVK58" s="357"/>
      <c r="AVL58" s="357"/>
      <c r="AVM58" s="357"/>
      <c r="AVN58" s="357"/>
      <c r="AVO58" s="357"/>
      <c r="AVP58" s="357"/>
      <c r="AVQ58" s="357"/>
      <c r="AVR58" s="357"/>
      <c r="AVS58" s="357"/>
      <c r="AVT58" s="357"/>
      <c r="AVU58" s="357"/>
      <c r="AVV58" s="357"/>
      <c r="AVW58" s="357"/>
      <c r="AVX58" s="357"/>
      <c r="AVY58" s="357"/>
      <c r="AVZ58" s="357"/>
      <c r="AWA58" s="357"/>
      <c r="AWB58" s="357"/>
      <c r="AWC58" s="357"/>
      <c r="AWD58" s="357"/>
      <c r="AWE58" s="357"/>
      <c r="AWF58" s="357"/>
      <c r="AWG58" s="357"/>
      <c r="AWH58" s="357"/>
      <c r="AWI58" s="357"/>
      <c r="AWJ58" s="357"/>
      <c r="AWK58" s="357"/>
      <c r="AWL58" s="357"/>
      <c r="AWM58" s="357"/>
      <c r="AWN58" s="357"/>
      <c r="AWO58" s="357"/>
      <c r="AWP58" s="357"/>
      <c r="AWQ58" s="357"/>
      <c r="AWR58" s="357"/>
      <c r="AWS58" s="357"/>
      <c r="AWT58" s="357"/>
      <c r="AWU58" s="357"/>
      <c r="AWV58" s="357"/>
      <c r="AWW58" s="357"/>
      <c r="AWX58" s="357"/>
      <c r="AWY58" s="357"/>
      <c r="AWZ58" s="357"/>
      <c r="AXA58" s="357"/>
      <c r="AXB58" s="357"/>
      <c r="AXC58" s="357"/>
      <c r="AXD58" s="357"/>
      <c r="AXE58" s="357"/>
      <c r="AXF58" s="357"/>
      <c r="AXG58" s="357"/>
      <c r="AXH58" s="357"/>
      <c r="AXI58" s="357"/>
      <c r="AXJ58" s="357"/>
      <c r="AXK58" s="357"/>
      <c r="AXL58" s="357"/>
      <c r="AXM58" s="357"/>
      <c r="AXN58" s="357"/>
      <c r="AXO58" s="357"/>
      <c r="AXP58" s="357"/>
      <c r="AXQ58" s="357"/>
      <c r="AXR58" s="357"/>
      <c r="AXS58" s="357"/>
      <c r="AXT58" s="357"/>
      <c r="AXU58" s="357"/>
      <c r="AXV58" s="357"/>
      <c r="AXW58" s="357"/>
      <c r="AXX58" s="357"/>
      <c r="AXY58" s="357"/>
      <c r="AXZ58" s="357"/>
      <c r="AYA58" s="357"/>
      <c r="AYB58" s="357"/>
      <c r="AYC58" s="357"/>
      <c r="AYD58" s="357"/>
      <c r="AYE58" s="357"/>
      <c r="AYF58" s="357"/>
      <c r="AYG58" s="357"/>
      <c r="AYH58" s="357"/>
      <c r="AYI58" s="357"/>
      <c r="AYJ58" s="357"/>
      <c r="AYK58" s="357"/>
      <c r="AYL58" s="357"/>
      <c r="AYM58" s="357"/>
      <c r="AYN58" s="357"/>
      <c r="AYO58" s="357"/>
      <c r="AYP58" s="357"/>
      <c r="AYQ58" s="357"/>
      <c r="AYR58" s="357"/>
      <c r="AYS58" s="357"/>
      <c r="AYT58" s="357"/>
      <c r="AYU58" s="357"/>
      <c r="AYV58" s="357"/>
      <c r="AYW58" s="357"/>
      <c r="AYX58" s="357"/>
      <c r="AYY58" s="357"/>
      <c r="AYZ58" s="357"/>
      <c r="AZA58" s="357"/>
      <c r="AZB58" s="357"/>
      <c r="AZC58" s="357"/>
      <c r="AZD58" s="357"/>
      <c r="AZE58" s="357"/>
      <c r="AZF58" s="357"/>
      <c r="AZG58" s="357"/>
      <c r="AZH58" s="357"/>
      <c r="AZI58" s="357"/>
      <c r="AZJ58" s="357"/>
      <c r="AZK58" s="357"/>
      <c r="AZL58" s="357"/>
      <c r="AZM58" s="357"/>
      <c r="AZN58" s="357"/>
      <c r="AZO58" s="357"/>
      <c r="AZP58" s="357"/>
      <c r="AZQ58" s="357"/>
      <c r="AZR58" s="357"/>
      <c r="AZS58" s="357"/>
      <c r="AZT58" s="357"/>
      <c r="AZU58" s="357"/>
      <c r="AZV58" s="357"/>
      <c r="AZW58" s="357"/>
      <c r="AZX58" s="357"/>
      <c r="AZY58" s="357"/>
      <c r="AZZ58" s="357"/>
      <c r="BAA58" s="357"/>
      <c r="BAB58" s="357"/>
      <c r="BAC58" s="357"/>
      <c r="BAD58" s="357"/>
      <c r="BAE58" s="357"/>
      <c r="BAF58" s="357"/>
      <c r="BAG58" s="357"/>
      <c r="BAH58" s="357"/>
      <c r="BAI58" s="357"/>
      <c r="BAJ58" s="357"/>
      <c r="BAK58" s="357"/>
      <c r="BAL58" s="357"/>
      <c r="BAM58" s="357"/>
      <c r="BAN58" s="357"/>
      <c r="BAO58" s="357"/>
      <c r="BAP58" s="357"/>
      <c r="BAQ58" s="357"/>
      <c r="BAR58" s="357"/>
      <c r="BAS58" s="357"/>
      <c r="BAT58" s="357"/>
      <c r="BAU58" s="357"/>
      <c r="BAV58" s="357"/>
      <c r="BAW58" s="357"/>
      <c r="BAX58" s="357"/>
      <c r="BAY58" s="357"/>
      <c r="BAZ58" s="357"/>
      <c r="BBA58" s="357"/>
      <c r="BBB58" s="357"/>
      <c r="BBC58" s="357"/>
      <c r="BBD58" s="357"/>
      <c r="BBE58" s="357"/>
      <c r="BBF58" s="357"/>
      <c r="BBG58" s="357"/>
      <c r="BBH58" s="357"/>
      <c r="BBI58" s="357"/>
      <c r="BBJ58" s="357"/>
      <c r="BBK58" s="357"/>
      <c r="BBL58" s="357"/>
      <c r="BBM58" s="357"/>
      <c r="BBN58" s="357"/>
      <c r="BBO58" s="357"/>
      <c r="BBP58" s="357"/>
      <c r="BBQ58" s="357"/>
      <c r="BBR58" s="357"/>
      <c r="BBS58" s="357"/>
      <c r="BBT58" s="357"/>
      <c r="BBU58" s="357"/>
      <c r="BBV58" s="357"/>
      <c r="BBW58" s="357"/>
      <c r="BBX58" s="357"/>
      <c r="BBY58" s="357"/>
      <c r="BBZ58" s="357"/>
      <c r="BCA58" s="357"/>
      <c r="BCB58" s="357"/>
      <c r="BCC58" s="357"/>
      <c r="BCD58" s="357"/>
      <c r="BCE58" s="357"/>
      <c r="BCF58" s="357"/>
      <c r="BCG58" s="357"/>
      <c r="BCH58" s="357"/>
      <c r="BCI58" s="357"/>
      <c r="BCJ58" s="357"/>
      <c r="BCK58" s="357"/>
      <c r="BCL58" s="357"/>
      <c r="BCM58" s="357"/>
      <c r="BCN58" s="357"/>
      <c r="BCO58" s="357"/>
      <c r="BCP58" s="357"/>
      <c r="BCQ58" s="357"/>
      <c r="BCR58" s="357"/>
      <c r="BCS58" s="357"/>
      <c r="BCT58" s="357"/>
      <c r="BCU58" s="357"/>
      <c r="BCV58" s="357"/>
      <c r="BCW58" s="357"/>
      <c r="BCX58" s="357"/>
      <c r="BCY58" s="357"/>
      <c r="BCZ58" s="357"/>
      <c r="BDA58" s="357"/>
      <c r="BDB58" s="357"/>
      <c r="BDC58" s="357"/>
      <c r="BDD58" s="357"/>
      <c r="BDE58" s="357"/>
      <c r="BDF58" s="357"/>
      <c r="BDG58" s="357"/>
      <c r="BDH58" s="357"/>
      <c r="BDI58" s="357"/>
      <c r="BDJ58" s="357"/>
      <c r="BDK58" s="357"/>
      <c r="BDL58" s="357"/>
      <c r="BDM58" s="357"/>
      <c r="BDN58" s="357"/>
      <c r="BDO58" s="357"/>
      <c r="BDP58" s="357"/>
      <c r="BDQ58" s="357"/>
      <c r="BDR58" s="357"/>
      <c r="BDS58" s="357"/>
      <c r="BDT58" s="357"/>
      <c r="BDU58" s="357"/>
      <c r="BDV58" s="357"/>
      <c r="BDW58" s="357"/>
      <c r="BDX58" s="357"/>
      <c r="BDY58" s="357"/>
      <c r="BDZ58" s="357"/>
      <c r="BEA58" s="357"/>
      <c r="BEB58" s="357"/>
      <c r="BEC58" s="357"/>
      <c r="BED58" s="357"/>
      <c r="BEE58" s="357"/>
      <c r="BEF58" s="357"/>
      <c r="BEG58" s="357"/>
      <c r="BEH58" s="357"/>
      <c r="BEI58" s="357"/>
      <c r="BEJ58" s="357"/>
      <c r="BEK58" s="357"/>
      <c r="BEL58" s="357"/>
      <c r="BEM58" s="357"/>
      <c r="BEN58" s="357"/>
      <c r="BEO58" s="357"/>
      <c r="BEP58" s="357"/>
      <c r="BEQ58" s="357"/>
      <c r="BER58" s="357"/>
      <c r="BES58" s="357"/>
      <c r="BET58" s="357"/>
      <c r="BEU58" s="357"/>
      <c r="BEV58" s="357"/>
      <c r="BEW58" s="357"/>
      <c r="BEX58" s="357"/>
      <c r="BEY58" s="357"/>
      <c r="BEZ58" s="357"/>
      <c r="BFA58" s="357"/>
      <c r="BFB58" s="357"/>
      <c r="BFC58" s="357"/>
      <c r="BFD58" s="357"/>
      <c r="BFE58" s="357"/>
      <c r="BFF58" s="357"/>
      <c r="BFG58" s="357"/>
      <c r="BFH58" s="357"/>
      <c r="BFI58" s="357"/>
      <c r="BFJ58" s="357"/>
      <c r="BFK58" s="357"/>
      <c r="BFL58" s="357"/>
      <c r="BFM58" s="357"/>
      <c r="BFN58" s="357"/>
      <c r="BFO58" s="357"/>
      <c r="BFP58" s="357"/>
      <c r="BFQ58" s="357"/>
      <c r="BFR58" s="357"/>
      <c r="BFS58" s="357"/>
      <c r="BFT58" s="357"/>
      <c r="BFU58" s="357"/>
      <c r="BFV58" s="357"/>
      <c r="BFW58" s="357"/>
      <c r="BFX58" s="357"/>
      <c r="BFY58" s="357"/>
      <c r="BFZ58" s="357"/>
      <c r="BGA58" s="357"/>
      <c r="BGB58" s="357"/>
      <c r="BGC58" s="357"/>
      <c r="BGD58" s="357"/>
      <c r="BGE58" s="357"/>
      <c r="BGF58" s="357"/>
      <c r="BGG58" s="357"/>
      <c r="BGH58" s="357"/>
      <c r="BGI58" s="357"/>
      <c r="BGJ58" s="357"/>
      <c r="BGK58" s="357"/>
      <c r="BGL58" s="357"/>
      <c r="BGM58" s="357"/>
      <c r="BGN58" s="357"/>
      <c r="BGO58" s="357"/>
      <c r="BGP58" s="357"/>
      <c r="BGQ58" s="357"/>
      <c r="BGR58" s="357"/>
      <c r="BGS58" s="357"/>
      <c r="BGT58" s="357"/>
      <c r="BGU58" s="357"/>
      <c r="BGV58" s="357"/>
      <c r="BGW58" s="357"/>
      <c r="BGX58" s="357"/>
      <c r="BGY58" s="357"/>
      <c r="BGZ58" s="357"/>
      <c r="BHA58" s="357"/>
      <c r="BHB58" s="357"/>
      <c r="BHC58" s="357"/>
      <c r="BHD58" s="357"/>
      <c r="BHE58" s="357"/>
      <c r="BHF58" s="357"/>
      <c r="BHG58" s="357"/>
      <c r="BHH58" s="357"/>
      <c r="BHI58" s="357"/>
      <c r="BHJ58" s="357"/>
      <c r="BHK58" s="357"/>
      <c r="BHL58" s="357"/>
      <c r="BHM58" s="357"/>
      <c r="BHN58" s="357"/>
      <c r="BHO58" s="357"/>
      <c r="BHP58" s="357"/>
      <c r="BHQ58" s="357"/>
      <c r="BHR58" s="357"/>
      <c r="BHS58" s="357"/>
      <c r="BHT58" s="357"/>
      <c r="BHU58" s="357"/>
      <c r="BHV58" s="357"/>
      <c r="BHW58" s="357"/>
      <c r="BHX58" s="357"/>
      <c r="BHY58" s="357"/>
      <c r="BHZ58" s="357"/>
      <c r="BIA58" s="357"/>
      <c r="BIB58" s="357"/>
      <c r="BIC58" s="357"/>
      <c r="BID58" s="357"/>
      <c r="BIE58" s="357"/>
      <c r="BIF58" s="357"/>
      <c r="BIG58" s="357"/>
      <c r="BIH58" s="357"/>
      <c r="BII58" s="357"/>
      <c r="BIJ58" s="357"/>
      <c r="BIK58" s="357"/>
      <c r="BIL58" s="357"/>
      <c r="BIM58" s="357"/>
      <c r="BIN58" s="357"/>
      <c r="BIO58" s="357"/>
      <c r="BIP58" s="357"/>
      <c r="BIQ58" s="357"/>
      <c r="BIR58" s="357"/>
      <c r="BIS58" s="357"/>
      <c r="BIT58" s="357"/>
      <c r="BIU58" s="357"/>
      <c r="BIV58" s="357"/>
      <c r="BIW58" s="357"/>
      <c r="BIX58" s="357"/>
      <c r="BIY58" s="357"/>
      <c r="BIZ58" s="357"/>
      <c r="BJA58" s="357"/>
      <c r="BJB58" s="357"/>
      <c r="BJC58" s="357"/>
      <c r="BJD58" s="357"/>
      <c r="BJE58" s="357"/>
      <c r="BJF58" s="357"/>
      <c r="BJG58" s="357"/>
      <c r="BJH58" s="357"/>
      <c r="BJI58" s="357"/>
      <c r="BJJ58" s="357"/>
      <c r="BJK58" s="357"/>
      <c r="BJL58" s="357"/>
      <c r="BJM58" s="357"/>
      <c r="BJN58" s="357"/>
      <c r="BJO58" s="357"/>
      <c r="BJP58" s="357"/>
      <c r="BJQ58" s="357"/>
      <c r="BJR58" s="357"/>
      <c r="BJS58" s="357"/>
      <c r="BJT58" s="357"/>
      <c r="BJU58" s="357"/>
      <c r="BJV58" s="357"/>
      <c r="BJW58" s="357"/>
      <c r="BJX58" s="357"/>
      <c r="BJY58" s="357"/>
      <c r="BJZ58" s="357"/>
      <c r="BKA58" s="357"/>
      <c r="BKB58" s="357"/>
      <c r="BKC58" s="357"/>
      <c r="BKD58" s="357"/>
      <c r="BKE58" s="357"/>
      <c r="BKF58" s="357"/>
      <c r="BKG58" s="357"/>
      <c r="BKH58" s="357"/>
      <c r="BKI58" s="357"/>
      <c r="BKJ58" s="357"/>
      <c r="BKK58" s="357"/>
      <c r="BKL58" s="357"/>
      <c r="BKM58" s="357"/>
      <c r="BKN58" s="357"/>
      <c r="BKO58" s="357"/>
      <c r="BKP58" s="357"/>
      <c r="BKQ58" s="357"/>
      <c r="BKR58" s="357"/>
      <c r="BKS58" s="357"/>
      <c r="BKT58" s="357"/>
      <c r="BKU58" s="357"/>
      <c r="BKV58" s="357"/>
      <c r="BKW58" s="357"/>
      <c r="BKX58" s="357"/>
      <c r="BKY58" s="357"/>
      <c r="BKZ58" s="357"/>
      <c r="BLA58" s="357"/>
      <c r="BLB58" s="357"/>
      <c r="BLC58" s="357"/>
      <c r="BLD58" s="357"/>
      <c r="BLE58" s="357"/>
      <c r="BLF58" s="357"/>
      <c r="BLG58" s="357"/>
      <c r="BLH58" s="357"/>
      <c r="BLI58" s="357"/>
      <c r="BLJ58" s="357"/>
      <c r="BLK58" s="357"/>
      <c r="BLL58" s="357"/>
      <c r="BLM58" s="357"/>
      <c r="BLN58" s="357"/>
      <c r="BLO58" s="357"/>
      <c r="BLP58" s="357"/>
      <c r="BLQ58" s="357"/>
      <c r="BLR58" s="357"/>
      <c r="BLS58" s="357"/>
      <c r="BLT58" s="357"/>
      <c r="BLU58" s="357"/>
      <c r="BLV58" s="357"/>
      <c r="BLW58" s="357"/>
      <c r="BLX58" s="357"/>
      <c r="BLY58" s="357"/>
      <c r="BLZ58" s="357"/>
      <c r="BMA58" s="357"/>
      <c r="BMB58" s="357"/>
      <c r="BMC58" s="357"/>
      <c r="BMD58" s="357"/>
      <c r="BME58" s="357"/>
      <c r="BMF58" s="357"/>
      <c r="BMG58" s="357"/>
      <c r="BMH58" s="357"/>
      <c r="BMI58" s="357"/>
      <c r="BMJ58" s="357"/>
      <c r="BMK58" s="357"/>
      <c r="BML58" s="357"/>
      <c r="BMM58" s="357"/>
      <c r="BMN58" s="357"/>
      <c r="BMO58" s="357"/>
      <c r="BMP58" s="357"/>
      <c r="BMQ58" s="357"/>
      <c r="BMR58" s="357"/>
      <c r="BMS58" s="357"/>
      <c r="BMT58" s="357"/>
      <c r="BMU58" s="357"/>
      <c r="BMV58" s="357"/>
      <c r="BMW58" s="357"/>
      <c r="BMX58" s="357"/>
      <c r="BMY58" s="357"/>
      <c r="BMZ58" s="357"/>
      <c r="BNA58" s="357"/>
      <c r="BNB58" s="357"/>
      <c r="BNC58" s="357"/>
      <c r="BND58" s="357"/>
      <c r="BNE58" s="357"/>
      <c r="BNF58" s="357"/>
      <c r="BNG58" s="357"/>
      <c r="BNH58" s="357"/>
      <c r="BNI58" s="357"/>
      <c r="BNJ58" s="357"/>
      <c r="BNK58" s="357"/>
      <c r="BNL58" s="357"/>
      <c r="BNM58" s="357"/>
      <c r="BNN58" s="357"/>
      <c r="BNO58" s="357"/>
      <c r="BNP58" s="357"/>
      <c r="BNQ58" s="357"/>
      <c r="BNR58" s="357"/>
      <c r="BNS58" s="357"/>
      <c r="BNT58" s="357"/>
      <c r="BNU58" s="357"/>
      <c r="BNV58" s="357"/>
      <c r="BNW58" s="357"/>
      <c r="BNX58" s="357"/>
      <c r="BNY58" s="357"/>
      <c r="BNZ58" s="357"/>
      <c r="BOA58" s="357"/>
      <c r="BOB58" s="357"/>
      <c r="BOC58" s="357"/>
      <c r="BOD58" s="357"/>
      <c r="BOE58" s="357"/>
      <c r="BOF58" s="357"/>
      <c r="BOG58" s="357"/>
      <c r="BOH58" s="357"/>
      <c r="BOI58" s="357"/>
      <c r="BOJ58" s="357"/>
      <c r="BOK58" s="357"/>
      <c r="BOL58" s="357"/>
      <c r="BOM58" s="357"/>
      <c r="BON58" s="357"/>
      <c r="BOO58" s="357"/>
      <c r="BOP58" s="357"/>
      <c r="BOQ58" s="357"/>
      <c r="BOR58" s="357"/>
      <c r="BOS58" s="357"/>
      <c r="BOT58" s="357"/>
      <c r="BOU58" s="357"/>
      <c r="BOV58" s="357"/>
      <c r="BOW58" s="357"/>
      <c r="BOX58" s="357"/>
      <c r="BOY58" s="357"/>
      <c r="BOZ58" s="357"/>
      <c r="BPA58" s="357"/>
      <c r="BPB58" s="357"/>
      <c r="BPC58" s="357"/>
      <c r="BPD58" s="357"/>
      <c r="BPE58" s="357"/>
      <c r="BPF58" s="357"/>
      <c r="BPG58" s="357"/>
      <c r="BPH58" s="357"/>
      <c r="BPI58" s="357"/>
      <c r="BPJ58" s="357"/>
      <c r="BPK58" s="357"/>
      <c r="BPL58" s="357"/>
      <c r="BPM58" s="357"/>
      <c r="BPN58" s="357"/>
      <c r="BPO58" s="357"/>
      <c r="BPP58" s="357"/>
      <c r="BPQ58" s="357"/>
      <c r="BPR58" s="357"/>
      <c r="BPS58" s="357"/>
      <c r="BPT58" s="357"/>
      <c r="BPU58" s="357"/>
      <c r="BPV58" s="357"/>
      <c r="BPW58" s="357"/>
      <c r="BPX58" s="357"/>
      <c r="BPY58" s="357"/>
      <c r="BPZ58" s="357"/>
      <c r="BQA58" s="357"/>
      <c r="BQB58" s="357"/>
      <c r="BQC58" s="357"/>
      <c r="BQD58" s="357"/>
      <c r="BQE58" s="357"/>
      <c r="BQF58" s="357"/>
      <c r="BQG58" s="357"/>
      <c r="BQH58" s="357"/>
      <c r="BQI58" s="357"/>
      <c r="BQJ58" s="357"/>
      <c r="BQK58" s="357"/>
      <c r="BQL58" s="357"/>
      <c r="BQM58" s="357"/>
      <c r="BQN58" s="357"/>
      <c r="BQO58" s="357"/>
      <c r="BQP58" s="357"/>
      <c r="BQQ58" s="357"/>
      <c r="BQR58" s="357"/>
      <c r="BQS58" s="357"/>
      <c r="BQT58" s="357"/>
      <c r="BQU58" s="357"/>
      <c r="BQV58" s="357"/>
      <c r="BQW58" s="357"/>
      <c r="BQX58" s="357"/>
      <c r="BQY58" s="357"/>
      <c r="BQZ58" s="357"/>
      <c r="BRA58" s="357"/>
      <c r="BRB58" s="357"/>
      <c r="BRC58" s="357"/>
      <c r="BRD58" s="357"/>
      <c r="BRE58" s="357"/>
      <c r="BRF58" s="357"/>
      <c r="BRG58" s="357"/>
      <c r="BRH58" s="357"/>
      <c r="BRI58" s="357"/>
      <c r="BRJ58" s="357"/>
      <c r="BRK58" s="357"/>
      <c r="BRL58" s="357"/>
      <c r="BRM58" s="357"/>
      <c r="BRN58" s="357"/>
      <c r="BRO58" s="357"/>
      <c r="BRP58" s="357"/>
      <c r="BRQ58" s="357"/>
      <c r="BRR58" s="357"/>
      <c r="BRS58" s="357"/>
      <c r="BRT58" s="357"/>
      <c r="BRU58" s="357"/>
      <c r="BRV58" s="357"/>
      <c r="BRW58" s="357"/>
      <c r="BRX58" s="357"/>
      <c r="BRY58" s="357"/>
      <c r="BRZ58" s="357"/>
      <c r="BSA58" s="357"/>
      <c r="BSB58" s="357"/>
      <c r="BSC58" s="357"/>
      <c r="BSD58" s="357"/>
      <c r="BSE58" s="357"/>
      <c r="BSF58" s="357"/>
      <c r="BSG58" s="357"/>
      <c r="BSH58" s="357"/>
      <c r="BSI58" s="357"/>
      <c r="BSJ58" s="357"/>
      <c r="BSK58" s="357"/>
      <c r="BSL58" s="357"/>
      <c r="BSM58" s="357"/>
      <c r="BSN58" s="357"/>
      <c r="BSO58" s="357"/>
      <c r="BSP58" s="357"/>
      <c r="BSQ58" s="357"/>
      <c r="BSR58" s="357"/>
      <c r="BSS58" s="357"/>
      <c r="BST58" s="357"/>
      <c r="BSU58" s="357"/>
      <c r="BSV58" s="357"/>
      <c r="BSW58" s="357"/>
      <c r="BSX58" s="357"/>
      <c r="BSY58" s="357"/>
      <c r="BSZ58" s="357"/>
      <c r="BTA58" s="357"/>
      <c r="BTB58" s="357"/>
      <c r="BTC58" s="357"/>
      <c r="BTD58" s="357"/>
      <c r="BTE58" s="357"/>
      <c r="BTF58" s="357"/>
      <c r="BTG58" s="357"/>
      <c r="BTH58" s="357"/>
      <c r="BTI58" s="357"/>
      <c r="BTJ58" s="357"/>
      <c r="BTK58" s="357"/>
      <c r="BTL58" s="357"/>
      <c r="BTM58" s="357"/>
      <c r="BTN58" s="357"/>
      <c r="BTO58" s="357"/>
      <c r="BTP58" s="357"/>
      <c r="BTQ58" s="357"/>
      <c r="BTR58" s="357"/>
      <c r="BTS58" s="357"/>
      <c r="BTT58" s="357"/>
      <c r="BTU58" s="357"/>
      <c r="BTV58" s="357"/>
      <c r="BTW58" s="357"/>
      <c r="BTX58" s="357"/>
      <c r="BTY58" s="357"/>
      <c r="BTZ58" s="357"/>
      <c r="BUA58" s="357"/>
      <c r="BUB58" s="357"/>
      <c r="BUC58" s="357"/>
      <c r="BUD58" s="357"/>
      <c r="BUE58" s="357"/>
      <c r="BUF58" s="357"/>
      <c r="BUG58" s="357"/>
      <c r="BUH58" s="357"/>
      <c r="BUI58" s="357"/>
      <c r="BUJ58" s="357"/>
      <c r="BUK58" s="357"/>
      <c r="BUL58" s="357"/>
      <c r="BUM58" s="357"/>
      <c r="BUN58" s="357"/>
      <c r="BUO58" s="357"/>
      <c r="BUP58" s="357"/>
      <c r="BUQ58" s="357"/>
      <c r="BUR58" s="357"/>
      <c r="BUS58" s="357"/>
      <c r="BUT58" s="357"/>
      <c r="BUU58" s="357"/>
      <c r="BUV58" s="357"/>
      <c r="BUW58" s="357"/>
      <c r="BUX58" s="357"/>
      <c r="BUY58" s="357"/>
      <c r="BUZ58" s="357"/>
      <c r="BVA58" s="357"/>
      <c r="BVB58" s="357"/>
      <c r="BVC58" s="357"/>
      <c r="BVD58" s="357"/>
      <c r="BVE58" s="357"/>
      <c r="BVF58" s="357"/>
      <c r="BVG58" s="357"/>
      <c r="BVH58" s="357"/>
      <c r="BVI58" s="357"/>
      <c r="BVJ58" s="357"/>
      <c r="BVK58" s="357"/>
      <c r="BVL58" s="357"/>
      <c r="BVM58" s="357"/>
      <c r="BVN58" s="357"/>
      <c r="BVO58" s="357"/>
      <c r="BVP58" s="357"/>
      <c r="BVQ58" s="357"/>
      <c r="BVR58" s="357"/>
      <c r="BVS58" s="357"/>
      <c r="BVT58" s="357"/>
      <c r="BVU58" s="357"/>
      <c r="BVV58" s="357"/>
      <c r="BVW58" s="357"/>
      <c r="BVX58" s="357"/>
      <c r="BVY58" s="357"/>
      <c r="BVZ58" s="357"/>
      <c r="BWA58" s="357"/>
      <c r="BWB58" s="357"/>
      <c r="BWC58" s="357"/>
      <c r="BWD58" s="357"/>
      <c r="BWE58" s="357"/>
      <c r="BWF58" s="357"/>
      <c r="BWG58" s="357"/>
      <c r="BWH58" s="357"/>
      <c r="BWI58" s="357"/>
      <c r="BWJ58" s="357"/>
      <c r="BWK58" s="357"/>
      <c r="BWL58" s="357"/>
      <c r="BWM58" s="357"/>
      <c r="BWN58" s="357"/>
      <c r="BWO58" s="357"/>
      <c r="BWP58" s="357"/>
      <c r="BWQ58" s="357"/>
      <c r="BWR58" s="357"/>
      <c r="BWS58" s="357"/>
      <c r="BWT58" s="357"/>
      <c r="BWU58" s="357"/>
      <c r="BWV58" s="357"/>
      <c r="BWW58" s="357"/>
      <c r="BWX58" s="357"/>
      <c r="BWY58" s="357"/>
      <c r="BWZ58" s="357"/>
      <c r="BXA58" s="357"/>
      <c r="BXB58" s="357"/>
      <c r="BXC58" s="357"/>
      <c r="BXD58" s="357"/>
      <c r="BXE58" s="357"/>
      <c r="BXF58" s="357"/>
      <c r="BXG58" s="357"/>
      <c r="BXH58" s="357"/>
      <c r="BXI58" s="357"/>
      <c r="BXJ58" s="357"/>
      <c r="BXK58" s="357"/>
      <c r="BXL58" s="357"/>
      <c r="BXM58" s="357"/>
      <c r="BXN58" s="357"/>
      <c r="BXO58" s="357"/>
      <c r="BXP58" s="357"/>
      <c r="BXQ58" s="357"/>
      <c r="BXR58" s="357"/>
      <c r="BXS58" s="357"/>
      <c r="BXT58" s="357"/>
      <c r="BXU58" s="357"/>
      <c r="BXV58" s="357"/>
      <c r="BXW58" s="357"/>
      <c r="BXX58" s="357"/>
      <c r="BXY58" s="357"/>
      <c r="BXZ58" s="357"/>
      <c r="BYA58" s="357"/>
      <c r="BYB58" s="357"/>
      <c r="BYC58" s="357"/>
      <c r="BYD58" s="357"/>
      <c r="BYE58" s="357"/>
      <c r="BYF58" s="357"/>
      <c r="BYG58" s="357"/>
      <c r="BYH58" s="357"/>
      <c r="BYI58" s="357"/>
      <c r="BYJ58" s="357"/>
      <c r="BYK58" s="357"/>
      <c r="BYL58" s="357"/>
      <c r="BYM58" s="357"/>
      <c r="BYN58" s="357"/>
      <c r="BYO58" s="357"/>
      <c r="BYP58" s="357"/>
      <c r="BYQ58" s="357"/>
      <c r="BYR58" s="357"/>
      <c r="BYS58" s="357"/>
      <c r="BYT58" s="357"/>
      <c r="BYU58" s="357"/>
      <c r="BYV58" s="357"/>
      <c r="BYW58" s="357"/>
      <c r="BYX58" s="357"/>
      <c r="BYY58" s="357"/>
      <c r="BYZ58" s="357"/>
      <c r="BZA58" s="357"/>
      <c r="BZB58" s="357"/>
      <c r="BZC58" s="357"/>
      <c r="BZD58" s="357"/>
      <c r="BZE58" s="357"/>
      <c r="BZF58" s="357"/>
      <c r="BZG58" s="357"/>
      <c r="BZH58" s="357"/>
      <c r="BZI58" s="357"/>
      <c r="BZJ58" s="357"/>
      <c r="BZK58" s="357"/>
      <c r="BZL58" s="357"/>
      <c r="BZM58" s="357"/>
      <c r="BZN58" s="357"/>
      <c r="BZO58" s="357"/>
      <c r="BZP58" s="357"/>
      <c r="BZQ58" s="357"/>
      <c r="BZR58" s="357"/>
      <c r="BZS58" s="357"/>
      <c r="BZT58" s="357"/>
      <c r="BZU58" s="357"/>
      <c r="BZV58" s="357"/>
      <c r="BZW58" s="357"/>
      <c r="BZX58" s="357"/>
      <c r="BZY58" s="357"/>
      <c r="BZZ58" s="357"/>
      <c r="CAA58" s="357"/>
      <c r="CAB58" s="357"/>
      <c r="CAC58" s="357"/>
      <c r="CAD58" s="357"/>
      <c r="CAE58" s="357"/>
      <c r="CAF58" s="357"/>
      <c r="CAG58" s="357"/>
      <c r="CAH58" s="357"/>
      <c r="CAI58" s="357"/>
      <c r="CAJ58" s="357"/>
      <c r="CAK58" s="357"/>
      <c r="CAL58" s="357"/>
      <c r="CAM58" s="357"/>
      <c r="CAN58" s="357"/>
      <c r="CAO58" s="357"/>
      <c r="CAP58" s="357"/>
      <c r="CAQ58" s="357"/>
      <c r="CAR58" s="357"/>
      <c r="CAS58" s="357"/>
      <c r="CAT58" s="357"/>
      <c r="CAU58" s="357"/>
      <c r="CAV58" s="357"/>
      <c r="CAW58" s="357"/>
      <c r="CAX58" s="357"/>
      <c r="CAY58" s="357"/>
      <c r="CAZ58" s="357"/>
      <c r="CBA58" s="357"/>
      <c r="CBB58" s="357"/>
      <c r="CBC58" s="357"/>
      <c r="CBD58" s="357"/>
      <c r="CBE58" s="357"/>
      <c r="CBF58" s="357"/>
      <c r="CBG58" s="357"/>
      <c r="CBH58" s="357"/>
      <c r="CBI58" s="357"/>
      <c r="CBJ58" s="357"/>
      <c r="CBK58" s="357"/>
      <c r="CBL58" s="357"/>
      <c r="CBM58" s="357"/>
      <c r="CBN58" s="357"/>
      <c r="CBO58" s="357"/>
      <c r="CBP58" s="357"/>
      <c r="CBQ58" s="357"/>
      <c r="CBR58" s="357"/>
      <c r="CBS58" s="357"/>
      <c r="CBT58" s="357"/>
      <c r="CBU58" s="357"/>
      <c r="CBV58" s="357"/>
      <c r="CBW58" s="357"/>
      <c r="CBX58" s="357"/>
      <c r="CBY58" s="357"/>
      <c r="CBZ58" s="357"/>
      <c r="CCA58" s="357"/>
      <c r="CCB58" s="357"/>
      <c r="CCC58" s="357"/>
      <c r="CCD58" s="357"/>
      <c r="CCE58" s="357"/>
      <c r="CCF58" s="357"/>
      <c r="CCG58" s="357"/>
      <c r="CCH58" s="357"/>
      <c r="CCI58" s="357"/>
      <c r="CCJ58" s="357"/>
      <c r="CCK58" s="357"/>
      <c r="CCL58" s="357"/>
      <c r="CCM58" s="357"/>
      <c r="CCN58" s="357"/>
      <c r="CCO58" s="357"/>
      <c r="CCP58" s="357"/>
      <c r="CCQ58" s="357"/>
      <c r="CCR58" s="357"/>
      <c r="CCS58" s="357"/>
      <c r="CCT58" s="357"/>
      <c r="CCU58" s="357"/>
      <c r="CCV58" s="357"/>
      <c r="CCW58" s="357"/>
      <c r="CCX58" s="357"/>
      <c r="CCY58" s="357"/>
      <c r="CCZ58" s="357"/>
      <c r="CDA58" s="357"/>
      <c r="CDB58" s="357"/>
      <c r="CDC58" s="357"/>
      <c r="CDD58" s="357"/>
      <c r="CDE58" s="357"/>
      <c r="CDF58" s="357"/>
      <c r="CDG58" s="357"/>
      <c r="CDH58" s="357"/>
      <c r="CDI58" s="357"/>
      <c r="CDJ58" s="357"/>
      <c r="CDK58" s="357"/>
      <c r="CDL58" s="357"/>
      <c r="CDM58" s="357"/>
      <c r="CDN58" s="357"/>
      <c r="CDO58" s="357"/>
      <c r="CDP58" s="357"/>
      <c r="CDQ58" s="357"/>
      <c r="CDR58" s="357"/>
      <c r="CDS58" s="357"/>
      <c r="CDT58" s="357"/>
      <c r="CDU58" s="357"/>
      <c r="CDV58" s="357"/>
      <c r="CDW58" s="357"/>
      <c r="CDX58" s="357"/>
      <c r="CDY58" s="357"/>
      <c r="CDZ58" s="357"/>
      <c r="CEA58" s="357"/>
      <c r="CEB58" s="357"/>
      <c r="CEC58" s="357"/>
      <c r="CED58" s="357"/>
      <c r="CEE58" s="357"/>
      <c r="CEF58" s="357"/>
      <c r="CEG58" s="357"/>
      <c r="CEH58" s="357"/>
      <c r="CEI58" s="357"/>
      <c r="CEJ58" s="357"/>
      <c r="CEK58" s="357"/>
      <c r="CEL58" s="357"/>
      <c r="CEM58" s="357"/>
      <c r="CEN58" s="357"/>
      <c r="CEO58" s="357"/>
      <c r="CEP58" s="357"/>
      <c r="CEQ58" s="357"/>
      <c r="CER58" s="357"/>
      <c r="CES58" s="357"/>
      <c r="CET58" s="357"/>
      <c r="CEU58" s="357"/>
      <c r="CEV58" s="357"/>
      <c r="CEW58" s="357"/>
      <c r="CEX58" s="357"/>
      <c r="CEY58" s="357"/>
      <c r="CEZ58" s="357"/>
      <c r="CFA58" s="357"/>
      <c r="CFB58" s="357"/>
      <c r="CFC58" s="357"/>
      <c r="CFD58" s="357"/>
      <c r="CFE58" s="357"/>
      <c r="CFF58" s="357"/>
      <c r="CFG58" s="357"/>
      <c r="CFH58" s="357"/>
      <c r="CFI58" s="357"/>
      <c r="CFJ58" s="357"/>
      <c r="CFK58" s="357"/>
      <c r="CFL58" s="357"/>
      <c r="CFM58" s="357"/>
      <c r="CFN58" s="357"/>
      <c r="CFO58" s="357"/>
      <c r="CFP58" s="357"/>
      <c r="CFQ58" s="357"/>
      <c r="CFR58" s="357"/>
      <c r="CFS58" s="357"/>
      <c r="CFT58" s="357"/>
      <c r="CFU58" s="357"/>
      <c r="CFV58" s="357"/>
      <c r="CFW58" s="357"/>
      <c r="CFX58" s="357"/>
      <c r="CFY58" s="357"/>
      <c r="CFZ58" s="357"/>
      <c r="CGA58" s="357"/>
      <c r="CGB58" s="357"/>
      <c r="CGC58" s="357"/>
      <c r="CGD58" s="357"/>
      <c r="CGE58" s="357"/>
      <c r="CGF58" s="357"/>
      <c r="CGG58" s="357"/>
      <c r="CGH58" s="357"/>
      <c r="CGI58" s="357"/>
      <c r="CGJ58" s="357"/>
      <c r="CGK58" s="357"/>
      <c r="CGL58" s="357"/>
      <c r="CGM58" s="357"/>
      <c r="CGN58" s="357"/>
      <c r="CGO58" s="357"/>
      <c r="CGP58" s="357"/>
      <c r="CGQ58" s="357"/>
      <c r="CGR58" s="357"/>
      <c r="CGS58" s="357"/>
      <c r="CGT58" s="357"/>
      <c r="CGU58" s="357"/>
      <c r="CGV58" s="357"/>
      <c r="CGW58" s="357"/>
      <c r="CGX58" s="357"/>
      <c r="CGY58" s="357"/>
      <c r="CGZ58" s="357"/>
      <c r="CHA58" s="357"/>
      <c r="CHB58" s="357"/>
      <c r="CHC58" s="357"/>
      <c r="CHD58" s="357"/>
      <c r="CHE58" s="357"/>
      <c r="CHF58" s="357"/>
      <c r="CHG58" s="357"/>
      <c r="CHH58" s="357"/>
      <c r="CHI58" s="357"/>
      <c r="CHJ58" s="357"/>
      <c r="CHK58" s="357"/>
      <c r="CHL58" s="357"/>
      <c r="CHM58" s="357"/>
      <c r="CHN58" s="357"/>
      <c r="CHO58" s="357"/>
      <c r="CHP58" s="357"/>
      <c r="CHQ58" s="357"/>
      <c r="CHR58" s="357"/>
      <c r="CHS58" s="357"/>
      <c r="CHT58" s="357"/>
      <c r="CHU58" s="357"/>
      <c r="CHV58" s="357"/>
      <c r="CHW58" s="357"/>
      <c r="CHX58" s="357"/>
      <c r="CHY58" s="357"/>
      <c r="CHZ58" s="357"/>
      <c r="CIA58" s="357"/>
      <c r="CIB58" s="357"/>
      <c r="CIC58" s="357"/>
      <c r="CID58" s="357"/>
      <c r="CIE58" s="357"/>
      <c r="CIF58" s="357"/>
      <c r="CIG58" s="357"/>
      <c r="CIH58" s="357"/>
      <c r="CII58" s="357"/>
      <c r="CIJ58" s="357"/>
      <c r="CIK58" s="357"/>
      <c r="CIL58" s="357"/>
      <c r="CIM58" s="357"/>
      <c r="CIN58" s="357"/>
      <c r="CIO58" s="357"/>
      <c r="CIP58" s="357"/>
      <c r="CIQ58" s="357"/>
      <c r="CIR58" s="357"/>
      <c r="CIS58" s="357"/>
      <c r="CIT58" s="357"/>
      <c r="CIU58" s="357"/>
      <c r="CIV58" s="357"/>
      <c r="CIW58" s="357"/>
      <c r="CIX58" s="357"/>
      <c r="CIY58" s="357"/>
      <c r="CIZ58" s="357"/>
      <c r="CJA58" s="357"/>
      <c r="CJB58" s="357"/>
      <c r="CJC58" s="357"/>
      <c r="CJD58" s="357"/>
      <c r="CJE58" s="357"/>
      <c r="CJF58" s="357"/>
      <c r="CJG58" s="357"/>
      <c r="CJH58" s="357"/>
      <c r="CJI58" s="357"/>
      <c r="CJJ58" s="357"/>
      <c r="CJK58" s="357"/>
      <c r="CJL58" s="357"/>
      <c r="CJM58" s="357"/>
      <c r="CJN58" s="357"/>
      <c r="CJO58" s="357"/>
      <c r="CJP58" s="357"/>
      <c r="CJQ58" s="357"/>
      <c r="CJR58" s="357"/>
      <c r="CJS58" s="357"/>
      <c r="CJT58" s="357"/>
      <c r="CJU58" s="357"/>
      <c r="CJV58" s="357"/>
      <c r="CJW58" s="357"/>
      <c r="CJX58" s="357"/>
      <c r="CJY58" s="357"/>
      <c r="CJZ58" s="357"/>
      <c r="CKA58" s="357"/>
      <c r="CKB58" s="357"/>
      <c r="CKC58" s="357"/>
      <c r="CKD58" s="357"/>
      <c r="CKE58" s="357"/>
      <c r="CKF58" s="357"/>
      <c r="CKG58" s="357"/>
      <c r="CKH58" s="357"/>
      <c r="CKI58" s="357"/>
      <c r="CKJ58" s="357"/>
      <c r="CKK58" s="357"/>
      <c r="CKL58" s="357"/>
      <c r="CKM58" s="357"/>
      <c r="CKN58" s="357"/>
      <c r="CKO58" s="357"/>
      <c r="CKP58" s="357"/>
      <c r="CKQ58" s="357"/>
      <c r="CKR58" s="357"/>
      <c r="CKS58" s="357"/>
      <c r="CKT58" s="357"/>
      <c r="CKU58" s="357"/>
      <c r="CKV58" s="357"/>
      <c r="CKW58" s="357"/>
      <c r="CKX58" s="357"/>
      <c r="CKY58" s="357"/>
      <c r="CKZ58" s="357"/>
      <c r="CLA58" s="357"/>
      <c r="CLB58" s="357"/>
      <c r="CLC58" s="357"/>
      <c r="CLD58" s="357"/>
      <c r="CLE58" s="357"/>
      <c r="CLF58" s="357"/>
      <c r="CLG58" s="357"/>
      <c r="CLH58" s="357"/>
      <c r="CLI58" s="357"/>
      <c r="CLJ58" s="357"/>
      <c r="CLK58" s="357"/>
      <c r="CLL58" s="357"/>
      <c r="CLM58" s="357"/>
      <c r="CLN58" s="357"/>
      <c r="CLO58" s="357"/>
      <c r="CLP58" s="357"/>
      <c r="CLQ58" s="357"/>
      <c r="CLR58" s="357"/>
      <c r="CLS58" s="357"/>
      <c r="CLT58" s="357"/>
      <c r="CLU58" s="357"/>
      <c r="CLV58" s="357"/>
      <c r="CLW58" s="357"/>
      <c r="CLX58" s="357"/>
      <c r="CLY58" s="357"/>
      <c r="CLZ58" s="357"/>
      <c r="CMA58" s="357"/>
      <c r="CMB58" s="357"/>
      <c r="CMC58" s="357"/>
      <c r="CMD58" s="357"/>
      <c r="CME58" s="357"/>
      <c r="CMF58" s="357"/>
      <c r="CMG58" s="357"/>
      <c r="CMH58" s="357"/>
      <c r="CMI58" s="357"/>
      <c r="CMJ58" s="357"/>
      <c r="CMK58" s="357"/>
      <c r="CML58" s="357"/>
      <c r="CMM58" s="357"/>
      <c r="CMN58" s="357"/>
      <c r="CMO58" s="357"/>
      <c r="CMP58" s="357"/>
      <c r="CMQ58" s="357"/>
      <c r="CMR58" s="357"/>
      <c r="CMS58" s="357"/>
      <c r="CMT58" s="357"/>
      <c r="CMU58" s="357"/>
      <c r="CMV58" s="357"/>
      <c r="CMW58" s="357"/>
      <c r="CMX58" s="357"/>
      <c r="CMY58" s="357"/>
      <c r="CMZ58" s="357"/>
      <c r="CNA58" s="357"/>
      <c r="CNB58" s="357"/>
      <c r="CNC58" s="357"/>
      <c r="CND58" s="357"/>
      <c r="CNE58" s="357"/>
      <c r="CNF58" s="357"/>
      <c r="CNG58" s="357"/>
      <c r="CNH58" s="357"/>
      <c r="CNI58" s="357"/>
      <c r="CNJ58" s="357"/>
      <c r="CNK58" s="357"/>
      <c r="CNL58" s="357"/>
      <c r="CNM58" s="357"/>
      <c r="CNN58" s="357"/>
      <c r="CNO58" s="357"/>
      <c r="CNP58" s="357"/>
      <c r="CNQ58" s="357"/>
      <c r="CNR58" s="357"/>
      <c r="CNS58" s="357"/>
      <c r="CNT58" s="357"/>
      <c r="CNU58" s="357"/>
      <c r="CNV58" s="357"/>
      <c r="CNW58" s="357"/>
      <c r="CNX58" s="357"/>
      <c r="CNY58" s="357"/>
      <c r="CNZ58" s="357"/>
      <c r="COA58" s="357"/>
      <c r="COB58" s="357"/>
      <c r="COC58" s="357"/>
      <c r="COD58" s="357"/>
      <c r="COE58" s="357"/>
      <c r="COF58" s="357"/>
      <c r="COG58" s="357"/>
      <c r="COH58" s="357"/>
      <c r="COI58" s="357"/>
      <c r="COJ58" s="357"/>
      <c r="COK58" s="357"/>
      <c r="COL58" s="357"/>
      <c r="COM58" s="357"/>
      <c r="CON58" s="357"/>
      <c r="COO58" s="357"/>
      <c r="COP58" s="357"/>
      <c r="COQ58" s="357"/>
      <c r="COR58" s="357"/>
      <c r="COS58" s="357"/>
      <c r="COT58" s="357"/>
      <c r="COU58" s="357"/>
      <c r="COV58" s="357"/>
      <c r="COW58" s="357"/>
      <c r="COX58" s="357"/>
      <c r="COY58" s="357"/>
      <c r="COZ58" s="357"/>
      <c r="CPA58" s="357"/>
      <c r="CPB58" s="357"/>
      <c r="CPC58" s="357"/>
      <c r="CPD58" s="357"/>
      <c r="CPE58" s="357"/>
      <c r="CPF58" s="357"/>
      <c r="CPG58" s="357"/>
      <c r="CPH58" s="357"/>
      <c r="CPI58" s="357"/>
      <c r="CPJ58" s="357"/>
      <c r="CPK58" s="357"/>
      <c r="CPL58" s="357"/>
      <c r="CPM58" s="357"/>
      <c r="CPN58" s="357"/>
      <c r="CPO58" s="357"/>
      <c r="CPP58" s="357"/>
      <c r="CPQ58" s="357"/>
      <c r="CPR58" s="357"/>
      <c r="CPS58" s="357"/>
      <c r="CPT58" s="357"/>
      <c r="CPU58" s="357"/>
      <c r="CPV58" s="357"/>
      <c r="CPW58" s="357"/>
      <c r="CPX58" s="357"/>
      <c r="CPY58" s="357"/>
      <c r="CPZ58" s="357"/>
      <c r="CQA58" s="357"/>
      <c r="CQB58" s="357"/>
      <c r="CQC58" s="357"/>
      <c r="CQD58" s="357"/>
      <c r="CQE58" s="357"/>
      <c r="CQF58" s="357"/>
      <c r="CQG58" s="357"/>
      <c r="CQH58" s="357"/>
      <c r="CQI58" s="357"/>
      <c r="CQJ58" s="357"/>
      <c r="CQK58" s="357"/>
      <c r="CQL58" s="357"/>
      <c r="CQM58" s="357"/>
      <c r="CQN58" s="357"/>
      <c r="CQO58" s="357"/>
      <c r="CQP58" s="357"/>
      <c r="CQQ58" s="357"/>
      <c r="CQR58" s="357"/>
      <c r="CQS58" s="357"/>
      <c r="CQT58" s="357"/>
      <c r="CQU58" s="357"/>
      <c r="CQV58" s="357"/>
      <c r="CQW58" s="357"/>
      <c r="CQX58" s="357"/>
      <c r="CQY58" s="357"/>
      <c r="CQZ58" s="357"/>
      <c r="CRA58" s="357"/>
      <c r="CRB58" s="357"/>
      <c r="CRC58" s="357"/>
      <c r="CRD58" s="357"/>
      <c r="CRE58" s="357"/>
      <c r="CRF58" s="357"/>
      <c r="CRG58" s="357"/>
      <c r="CRH58" s="357"/>
      <c r="CRI58" s="357"/>
      <c r="CRJ58" s="357"/>
      <c r="CRK58" s="357"/>
      <c r="CRL58" s="357"/>
      <c r="CRM58" s="357"/>
      <c r="CRN58" s="357"/>
      <c r="CRO58" s="357"/>
      <c r="CRP58" s="357"/>
      <c r="CRQ58" s="357"/>
      <c r="CRR58" s="357"/>
      <c r="CRS58" s="357"/>
      <c r="CRT58" s="357"/>
      <c r="CRU58" s="357"/>
      <c r="CRV58" s="357"/>
      <c r="CRW58" s="357"/>
      <c r="CRX58" s="357"/>
      <c r="CRY58" s="357"/>
      <c r="CRZ58" s="357"/>
      <c r="CSA58" s="357"/>
      <c r="CSB58" s="357"/>
      <c r="CSC58" s="357"/>
      <c r="CSD58" s="357"/>
      <c r="CSE58" s="357"/>
      <c r="CSF58" s="357"/>
      <c r="CSG58" s="357"/>
      <c r="CSH58" s="357"/>
      <c r="CSI58" s="357"/>
      <c r="CSJ58" s="357"/>
      <c r="CSK58" s="357"/>
      <c r="CSL58" s="357"/>
      <c r="CSM58" s="357"/>
      <c r="CSN58" s="357"/>
      <c r="CSO58" s="357"/>
      <c r="CSP58" s="357"/>
      <c r="CSQ58" s="357"/>
      <c r="CSR58" s="357"/>
      <c r="CSS58" s="357"/>
      <c r="CST58" s="357"/>
      <c r="CSU58" s="357"/>
      <c r="CSV58" s="357"/>
      <c r="CSW58" s="357"/>
      <c r="CSX58" s="357"/>
      <c r="CSY58" s="357"/>
      <c r="CSZ58" s="357"/>
      <c r="CTA58" s="357"/>
      <c r="CTB58" s="357"/>
      <c r="CTC58" s="357"/>
      <c r="CTD58" s="357"/>
      <c r="CTE58" s="357"/>
      <c r="CTF58" s="357"/>
      <c r="CTG58" s="357"/>
      <c r="CTH58" s="357"/>
      <c r="CTI58" s="357"/>
      <c r="CTJ58" s="357"/>
      <c r="CTK58" s="357"/>
      <c r="CTL58" s="357"/>
      <c r="CTM58" s="357"/>
      <c r="CTN58" s="357"/>
      <c r="CTO58" s="357"/>
      <c r="CTP58" s="357"/>
      <c r="CTQ58" s="357"/>
      <c r="CTR58" s="357"/>
      <c r="CTS58" s="357"/>
      <c r="CTT58" s="357"/>
      <c r="CTU58" s="357"/>
      <c r="CTV58" s="357"/>
      <c r="CTW58" s="357"/>
      <c r="CTX58" s="357"/>
      <c r="CTY58" s="357"/>
      <c r="CTZ58" s="357"/>
      <c r="CUA58" s="357"/>
      <c r="CUB58" s="357"/>
      <c r="CUC58" s="357"/>
      <c r="CUD58" s="357"/>
      <c r="CUE58" s="357"/>
      <c r="CUF58" s="357"/>
      <c r="CUG58" s="357"/>
      <c r="CUH58" s="357"/>
      <c r="CUI58" s="357"/>
      <c r="CUJ58" s="357"/>
      <c r="CUK58" s="357"/>
      <c r="CUL58" s="357"/>
      <c r="CUM58" s="357"/>
      <c r="CUN58" s="357"/>
      <c r="CUO58" s="357"/>
      <c r="CUP58" s="357"/>
      <c r="CUQ58" s="357"/>
      <c r="CUR58" s="357"/>
      <c r="CUS58" s="357"/>
      <c r="CUT58" s="357"/>
      <c r="CUU58" s="357"/>
      <c r="CUV58" s="357"/>
      <c r="CUW58" s="357"/>
      <c r="CUX58" s="357"/>
      <c r="CUY58" s="357"/>
      <c r="CUZ58" s="357"/>
      <c r="CVA58" s="357"/>
      <c r="CVB58" s="357"/>
      <c r="CVC58" s="357"/>
      <c r="CVD58" s="357"/>
      <c r="CVE58" s="357"/>
      <c r="CVF58" s="357"/>
      <c r="CVG58" s="357"/>
      <c r="CVH58" s="357"/>
      <c r="CVI58" s="357"/>
      <c r="CVJ58" s="357"/>
      <c r="CVK58" s="357"/>
      <c r="CVL58" s="357"/>
      <c r="CVM58" s="357"/>
      <c r="CVN58" s="357"/>
      <c r="CVO58" s="357"/>
      <c r="CVP58" s="357"/>
      <c r="CVQ58" s="357"/>
      <c r="CVR58" s="357"/>
      <c r="CVS58" s="357"/>
      <c r="CVT58" s="357"/>
      <c r="CVU58" s="357"/>
      <c r="CVV58" s="357"/>
      <c r="CVW58" s="357"/>
      <c r="CVX58" s="357"/>
      <c r="CVY58" s="357"/>
      <c r="CVZ58" s="357"/>
      <c r="CWA58" s="357"/>
      <c r="CWB58" s="357"/>
      <c r="CWC58" s="357"/>
      <c r="CWD58" s="357"/>
      <c r="CWE58" s="357"/>
      <c r="CWF58" s="357"/>
      <c r="CWG58" s="357"/>
      <c r="CWH58" s="357"/>
      <c r="CWI58" s="357"/>
      <c r="CWJ58" s="357"/>
      <c r="CWK58" s="357"/>
      <c r="CWL58" s="357"/>
      <c r="CWM58" s="357"/>
      <c r="CWN58" s="357"/>
      <c r="CWO58" s="357"/>
      <c r="CWP58" s="357"/>
      <c r="CWQ58" s="357"/>
      <c r="CWR58" s="357"/>
      <c r="CWS58" s="357"/>
      <c r="CWT58" s="357"/>
      <c r="CWU58" s="357"/>
      <c r="CWV58" s="357"/>
      <c r="CWW58" s="357"/>
      <c r="CWX58" s="357"/>
      <c r="CWY58" s="357"/>
      <c r="CWZ58" s="357"/>
      <c r="CXA58" s="357"/>
      <c r="CXB58" s="357"/>
      <c r="CXC58" s="357"/>
      <c r="CXD58" s="357"/>
      <c r="CXE58" s="357"/>
      <c r="CXF58" s="357"/>
      <c r="CXG58" s="357"/>
      <c r="CXH58" s="357"/>
      <c r="CXI58" s="357"/>
      <c r="CXJ58" s="357"/>
      <c r="CXK58" s="357"/>
      <c r="CXL58" s="357"/>
      <c r="CXM58" s="357"/>
      <c r="CXN58" s="357"/>
      <c r="CXO58" s="357"/>
      <c r="CXP58" s="357"/>
      <c r="CXQ58" s="357"/>
      <c r="CXR58" s="357"/>
      <c r="CXS58" s="357"/>
      <c r="CXT58" s="357"/>
      <c r="CXU58" s="357"/>
      <c r="CXV58" s="357"/>
      <c r="CXW58" s="357"/>
      <c r="CXX58" s="357"/>
      <c r="CXY58" s="357"/>
      <c r="CXZ58" s="357"/>
      <c r="CYA58" s="357"/>
      <c r="CYB58" s="357"/>
      <c r="CYC58" s="357"/>
      <c r="CYD58" s="357"/>
      <c r="CYE58" s="357"/>
      <c r="CYF58" s="357"/>
      <c r="CYG58" s="357"/>
      <c r="CYH58" s="357"/>
      <c r="CYI58" s="357"/>
      <c r="CYJ58" s="357"/>
      <c r="CYK58" s="357"/>
      <c r="CYL58" s="357"/>
      <c r="CYM58" s="357"/>
      <c r="CYN58" s="357"/>
      <c r="CYO58" s="357"/>
      <c r="CYP58" s="357"/>
      <c r="CYQ58" s="357"/>
      <c r="CYR58" s="357"/>
      <c r="CYS58" s="357"/>
      <c r="CYT58" s="357"/>
      <c r="CYU58" s="357"/>
      <c r="CYV58" s="357"/>
      <c r="CYW58" s="357"/>
      <c r="CYX58" s="357"/>
      <c r="CYY58" s="357"/>
      <c r="CYZ58" s="357"/>
      <c r="CZA58" s="357"/>
      <c r="CZB58" s="357"/>
      <c r="CZC58" s="357"/>
      <c r="CZD58" s="357"/>
      <c r="CZE58" s="357"/>
      <c r="CZF58" s="357"/>
      <c r="CZG58" s="357"/>
      <c r="CZH58" s="357"/>
      <c r="CZI58" s="357"/>
      <c r="CZJ58" s="357"/>
      <c r="CZK58" s="357"/>
      <c r="CZL58" s="357"/>
      <c r="CZM58" s="357"/>
      <c r="CZN58" s="357"/>
      <c r="CZO58" s="357"/>
      <c r="CZP58" s="357"/>
      <c r="CZQ58" s="357"/>
      <c r="CZR58" s="357"/>
      <c r="CZS58" s="357"/>
      <c r="CZT58" s="357"/>
      <c r="CZU58" s="357"/>
      <c r="CZV58" s="357"/>
      <c r="CZW58" s="357"/>
      <c r="CZX58" s="357"/>
      <c r="CZY58" s="357"/>
      <c r="CZZ58" s="357"/>
      <c r="DAA58" s="357"/>
      <c r="DAB58" s="357"/>
      <c r="DAC58" s="357"/>
      <c r="DAD58" s="357"/>
      <c r="DAE58" s="357"/>
      <c r="DAF58" s="357"/>
      <c r="DAG58" s="357"/>
      <c r="DAH58" s="357"/>
      <c r="DAI58" s="357"/>
      <c r="DAJ58" s="357"/>
      <c r="DAK58" s="357"/>
      <c r="DAL58" s="357"/>
      <c r="DAM58" s="357"/>
      <c r="DAN58" s="357"/>
      <c r="DAO58" s="357"/>
      <c r="DAP58" s="357"/>
      <c r="DAQ58" s="357"/>
      <c r="DAR58" s="357"/>
      <c r="DAS58" s="357"/>
      <c r="DAT58" s="357"/>
      <c r="DAU58" s="357"/>
      <c r="DAV58" s="357"/>
      <c r="DAW58" s="357"/>
      <c r="DAX58" s="357"/>
      <c r="DAY58" s="357"/>
      <c r="DAZ58" s="357"/>
      <c r="DBA58" s="357"/>
      <c r="DBB58" s="357"/>
      <c r="DBC58" s="357"/>
      <c r="DBD58" s="357"/>
      <c r="DBE58" s="357"/>
      <c r="DBF58" s="357"/>
      <c r="DBG58" s="357"/>
      <c r="DBH58" s="357"/>
      <c r="DBI58" s="357"/>
      <c r="DBJ58" s="357"/>
      <c r="DBK58" s="357"/>
      <c r="DBL58" s="357"/>
      <c r="DBM58" s="357"/>
      <c r="DBN58" s="357"/>
      <c r="DBO58" s="357"/>
      <c r="DBP58" s="357"/>
      <c r="DBQ58" s="357"/>
      <c r="DBR58" s="357"/>
      <c r="DBS58" s="357"/>
      <c r="DBT58" s="357"/>
      <c r="DBU58" s="357"/>
      <c r="DBV58" s="357"/>
      <c r="DBW58" s="357"/>
      <c r="DBX58" s="357"/>
      <c r="DBY58" s="357"/>
      <c r="DBZ58" s="357"/>
      <c r="DCA58" s="357"/>
      <c r="DCB58" s="357"/>
      <c r="DCC58" s="357"/>
      <c r="DCD58" s="357"/>
      <c r="DCE58" s="357"/>
      <c r="DCF58" s="357"/>
      <c r="DCG58" s="357"/>
      <c r="DCH58" s="357"/>
      <c r="DCI58" s="357"/>
      <c r="DCJ58" s="357"/>
      <c r="DCK58" s="357"/>
      <c r="DCL58" s="357"/>
      <c r="DCM58" s="357"/>
      <c r="DCN58" s="357"/>
      <c r="DCO58" s="357"/>
      <c r="DCP58" s="357"/>
      <c r="DCQ58" s="357"/>
      <c r="DCR58" s="357"/>
      <c r="DCS58" s="357"/>
      <c r="DCT58" s="357"/>
      <c r="DCU58" s="357"/>
      <c r="DCV58" s="357"/>
      <c r="DCW58" s="357"/>
      <c r="DCX58" s="357"/>
      <c r="DCY58" s="357"/>
      <c r="DCZ58" s="357"/>
      <c r="DDA58" s="357"/>
      <c r="DDB58" s="357"/>
      <c r="DDC58" s="357"/>
      <c r="DDD58" s="357"/>
      <c r="DDE58" s="357"/>
      <c r="DDF58" s="357"/>
      <c r="DDG58" s="357"/>
      <c r="DDH58" s="357"/>
      <c r="DDI58" s="357"/>
      <c r="DDJ58" s="357"/>
      <c r="DDK58" s="357"/>
      <c r="DDL58" s="357"/>
      <c r="DDM58" s="357"/>
      <c r="DDN58" s="357"/>
      <c r="DDO58" s="357"/>
      <c r="DDP58" s="357"/>
      <c r="DDQ58" s="357"/>
      <c r="DDR58" s="357"/>
      <c r="DDS58" s="357"/>
      <c r="DDT58" s="357"/>
      <c r="DDU58" s="357"/>
      <c r="DDV58" s="357"/>
      <c r="DDW58" s="357"/>
      <c r="DDX58" s="357"/>
      <c r="DDY58" s="357"/>
      <c r="DDZ58" s="357"/>
      <c r="DEA58" s="357"/>
      <c r="DEB58" s="357"/>
      <c r="DEC58" s="357"/>
      <c r="DED58" s="357"/>
      <c r="DEE58" s="357"/>
      <c r="DEF58" s="357"/>
      <c r="DEG58" s="357"/>
      <c r="DEH58" s="357"/>
      <c r="DEI58" s="357"/>
      <c r="DEJ58" s="357"/>
      <c r="DEK58" s="357"/>
      <c r="DEL58" s="357"/>
      <c r="DEM58" s="357"/>
      <c r="DEN58" s="357"/>
      <c r="DEO58" s="357"/>
      <c r="DEP58" s="357"/>
      <c r="DEQ58" s="357"/>
      <c r="DER58" s="357"/>
      <c r="DES58" s="357"/>
      <c r="DET58" s="357"/>
      <c r="DEU58" s="357"/>
      <c r="DEV58" s="357"/>
      <c r="DEW58" s="357"/>
      <c r="DEX58" s="357"/>
      <c r="DEY58" s="357"/>
      <c r="DEZ58" s="357"/>
      <c r="DFA58" s="357"/>
      <c r="DFB58" s="357"/>
      <c r="DFC58" s="357"/>
      <c r="DFD58" s="357"/>
      <c r="DFE58" s="357"/>
      <c r="DFF58" s="357"/>
      <c r="DFG58" s="357"/>
      <c r="DFH58" s="357"/>
      <c r="DFI58" s="357"/>
      <c r="DFJ58" s="357"/>
      <c r="DFK58" s="357"/>
      <c r="DFL58" s="357"/>
      <c r="DFM58" s="357"/>
      <c r="DFN58" s="357"/>
      <c r="DFO58" s="357"/>
      <c r="DFP58" s="357"/>
      <c r="DFQ58" s="357"/>
      <c r="DFR58" s="357"/>
      <c r="DFS58" s="357"/>
      <c r="DFT58" s="357"/>
      <c r="DFU58" s="357"/>
      <c r="DFV58" s="357"/>
      <c r="DFW58" s="357"/>
      <c r="DFX58" s="357"/>
      <c r="DFY58" s="357"/>
      <c r="DFZ58" s="357"/>
      <c r="DGA58" s="357"/>
      <c r="DGB58" s="357"/>
      <c r="DGC58" s="357"/>
      <c r="DGD58" s="357"/>
      <c r="DGE58" s="357"/>
      <c r="DGF58" s="357"/>
      <c r="DGG58" s="357"/>
      <c r="DGH58" s="357"/>
      <c r="DGI58" s="357"/>
      <c r="DGJ58" s="357"/>
      <c r="DGK58" s="357"/>
      <c r="DGL58" s="357"/>
      <c r="DGM58" s="357"/>
      <c r="DGN58" s="357"/>
      <c r="DGO58" s="357"/>
      <c r="DGP58" s="357"/>
      <c r="DGQ58" s="357"/>
      <c r="DGR58" s="357"/>
      <c r="DGS58" s="357"/>
      <c r="DGT58" s="357"/>
      <c r="DGU58" s="357"/>
      <c r="DGV58" s="357"/>
      <c r="DGW58" s="357"/>
      <c r="DGX58" s="357"/>
      <c r="DGY58" s="357"/>
      <c r="DGZ58" s="357"/>
      <c r="DHA58" s="357"/>
      <c r="DHB58" s="357"/>
      <c r="DHC58" s="357"/>
      <c r="DHD58" s="357"/>
      <c r="DHE58" s="357"/>
      <c r="DHF58" s="357"/>
      <c r="DHG58" s="357"/>
      <c r="DHH58" s="357"/>
      <c r="DHI58" s="357"/>
      <c r="DHJ58" s="357"/>
      <c r="DHK58" s="357"/>
      <c r="DHL58" s="357"/>
      <c r="DHM58" s="357"/>
      <c r="DHN58" s="357"/>
      <c r="DHO58" s="357"/>
      <c r="DHP58" s="357"/>
      <c r="DHQ58" s="357"/>
      <c r="DHR58" s="357"/>
      <c r="DHS58" s="357"/>
      <c r="DHT58" s="357"/>
      <c r="DHU58" s="357"/>
      <c r="DHV58" s="357"/>
      <c r="DHW58" s="357"/>
      <c r="DHX58" s="357"/>
      <c r="DHY58" s="357"/>
      <c r="DHZ58" s="357"/>
      <c r="DIA58" s="357"/>
      <c r="DIB58" s="357"/>
      <c r="DIC58" s="357"/>
      <c r="DID58" s="357"/>
      <c r="DIE58" s="357"/>
      <c r="DIF58" s="357"/>
      <c r="DIG58" s="357"/>
      <c r="DIH58" s="357"/>
      <c r="DII58" s="357"/>
      <c r="DIJ58" s="357"/>
      <c r="DIK58" s="357"/>
      <c r="DIL58" s="357"/>
      <c r="DIM58" s="357"/>
      <c r="DIN58" s="357"/>
      <c r="DIO58" s="357"/>
      <c r="DIP58" s="357"/>
      <c r="DIQ58" s="357"/>
      <c r="DIR58" s="357"/>
      <c r="DIS58" s="357"/>
      <c r="DIT58" s="357"/>
      <c r="DIU58" s="357"/>
      <c r="DIV58" s="357"/>
      <c r="DIW58" s="357"/>
      <c r="DIX58" s="357"/>
      <c r="DIY58" s="357"/>
      <c r="DIZ58" s="357"/>
      <c r="DJA58" s="357"/>
      <c r="DJB58" s="357"/>
      <c r="DJC58" s="357"/>
      <c r="DJD58" s="357"/>
      <c r="DJE58" s="357"/>
      <c r="DJF58" s="357"/>
      <c r="DJG58" s="357"/>
      <c r="DJH58" s="357"/>
      <c r="DJI58" s="357"/>
      <c r="DJJ58" s="357"/>
      <c r="DJK58" s="357"/>
      <c r="DJL58" s="357"/>
      <c r="DJM58" s="357"/>
      <c r="DJN58" s="357"/>
      <c r="DJO58" s="357"/>
      <c r="DJP58" s="357"/>
      <c r="DJQ58" s="357"/>
      <c r="DJR58" s="357"/>
      <c r="DJS58" s="357"/>
      <c r="DJT58" s="357"/>
      <c r="DJU58" s="357"/>
      <c r="DJV58" s="357"/>
      <c r="DJW58" s="357"/>
      <c r="DJX58" s="357"/>
      <c r="DJY58" s="357"/>
      <c r="DJZ58" s="357"/>
      <c r="DKA58" s="357"/>
      <c r="DKB58" s="357"/>
      <c r="DKC58" s="357"/>
      <c r="DKD58" s="357"/>
      <c r="DKE58" s="357"/>
      <c r="DKF58" s="357"/>
      <c r="DKG58" s="357"/>
      <c r="DKH58" s="357"/>
      <c r="DKI58" s="357"/>
      <c r="DKJ58" s="357"/>
      <c r="DKK58" s="357"/>
      <c r="DKL58" s="357"/>
      <c r="DKM58" s="357"/>
      <c r="DKN58" s="357"/>
      <c r="DKO58" s="357"/>
      <c r="DKP58" s="357"/>
      <c r="DKQ58" s="357"/>
      <c r="DKR58" s="357"/>
      <c r="DKS58" s="357"/>
      <c r="DKT58" s="357"/>
      <c r="DKU58" s="357"/>
      <c r="DKV58" s="357"/>
      <c r="DKW58" s="357"/>
      <c r="DKX58" s="357"/>
      <c r="DKY58" s="357"/>
      <c r="DKZ58" s="357"/>
      <c r="DLA58" s="357"/>
      <c r="DLB58" s="357"/>
      <c r="DLC58" s="357"/>
      <c r="DLD58" s="357"/>
      <c r="DLE58" s="357"/>
      <c r="DLF58" s="357"/>
      <c r="DLG58" s="357"/>
      <c r="DLH58" s="357"/>
      <c r="DLI58" s="357"/>
      <c r="DLJ58" s="357"/>
      <c r="DLK58" s="357"/>
      <c r="DLL58" s="357"/>
      <c r="DLM58" s="357"/>
      <c r="DLN58" s="357"/>
      <c r="DLO58" s="357"/>
      <c r="DLP58" s="357"/>
      <c r="DLQ58" s="357"/>
      <c r="DLR58" s="357"/>
      <c r="DLS58" s="357"/>
      <c r="DLT58" s="357"/>
      <c r="DLU58" s="357"/>
      <c r="DLV58" s="357"/>
      <c r="DLW58" s="357"/>
      <c r="DLX58" s="357"/>
      <c r="DLY58" s="357"/>
      <c r="DLZ58" s="357"/>
      <c r="DMA58" s="357"/>
      <c r="DMB58" s="357"/>
      <c r="DMC58" s="357"/>
      <c r="DMD58" s="357"/>
      <c r="DME58" s="357"/>
      <c r="DMF58" s="357"/>
      <c r="DMG58" s="357"/>
      <c r="DMH58" s="357"/>
      <c r="DMI58" s="357"/>
      <c r="DMJ58" s="357"/>
      <c r="DMK58" s="357"/>
      <c r="DML58" s="357"/>
      <c r="DMM58" s="357"/>
      <c r="DMN58" s="357"/>
      <c r="DMO58" s="357"/>
      <c r="DMP58" s="357"/>
      <c r="DMQ58" s="357"/>
      <c r="DMR58" s="357"/>
      <c r="DMS58" s="357"/>
      <c r="DMT58" s="357"/>
      <c r="DMU58" s="357"/>
      <c r="DMV58" s="357"/>
      <c r="DMW58" s="357"/>
      <c r="DMX58" s="357"/>
      <c r="DMY58" s="357"/>
      <c r="DMZ58" s="357"/>
      <c r="DNA58" s="357"/>
      <c r="DNB58" s="357"/>
      <c r="DNC58" s="357"/>
      <c r="DND58" s="357"/>
      <c r="DNE58" s="357"/>
      <c r="DNF58" s="357"/>
      <c r="DNG58" s="357"/>
      <c r="DNH58" s="357"/>
      <c r="DNI58" s="357"/>
      <c r="DNJ58" s="357"/>
      <c r="DNK58" s="357"/>
      <c r="DNL58" s="357"/>
      <c r="DNM58" s="357"/>
      <c r="DNN58" s="357"/>
      <c r="DNO58" s="357"/>
      <c r="DNP58" s="357"/>
      <c r="DNQ58" s="357"/>
      <c r="DNR58" s="357"/>
      <c r="DNS58" s="357"/>
      <c r="DNT58" s="357"/>
      <c r="DNU58" s="357"/>
      <c r="DNV58" s="357"/>
      <c r="DNW58" s="357"/>
      <c r="DNX58" s="357"/>
      <c r="DNY58" s="357"/>
      <c r="DNZ58" s="357"/>
      <c r="DOA58" s="357"/>
      <c r="DOB58" s="357"/>
      <c r="DOC58" s="357"/>
      <c r="DOD58" s="357"/>
      <c r="DOE58" s="357"/>
      <c r="DOF58" s="357"/>
      <c r="DOG58" s="357"/>
      <c r="DOH58" s="357"/>
      <c r="DOI58" s="357"/>
      <c r="DOJ58" s="357"/>
      <c r="DOK58" s="357"/>
      <c r="DOL58" s="357"/>
      <c r="DOM58" s="357"/>
      <c r="DON58" s="357"/>
      <c r="DOO58" s="357"/>
      <c r="DOP58" s="357"/>
      <c r="DOQ58" s="357"/>
      <c r="DOR58" s="357"/>
      <c r="DOS58" s="357"/>
      <c r="DOT58" s="357"/>
      <c r="DOU58" s="357"/>
      <c r="DOV58" s="357"/>
      <c r="DOW58" s="357"/>
      <c r="DOX58" s="357"/>
      <c r="DOY58" s="357"/>
      <c r="DOZ58" s="357"/>
      <c r="DPA58" s="357"/>
      <c r="DPB58" s="357"/>
      <c r="DPC58" s="357"/>
      <c r="DPD58" s="357"/>
      <c r="DPE58" s="357"/>
      <c r="DPF58" s="357"/>
      <c r="DPG58" s="357"/>
      <c r="DPH58" s="357"/>
      <c r="DPI58" s="357"/>
      <c r="DPJ58" s="357"/>
      <c r="DPK58" s="357"/>
      <c r="DPL58" s="357"/>
      <c r="DPM58" s="357"/>
      <c r="DPN58" s="357"/>
      <c r="DPO58" s="357"/>
      <c r="DPP58" s="357"/>
      <c r="DPQ58" s="357"/>
      <c r="DPR58" s="357"/>
      <c r="DPS58" s="357"/>
      <c r="DPT58" s="357"/>
      <c r="DPU58" s="357"/>
      <c r="DPV58" s="357"/>
      <c r="DPW58" s="357"/>
      <c r="DPX58" s="357"/>
      <c r="DPY58" s="357"/>
      <c r="DPZ58" s="357"/>
      <c r="DQA58" s="357"/>
      <c r="DQB58" s="357"/>
      <c r="DQC58" s="357"/>
      <c r="DQD58" s="357"/>
      <c r="DQE58" s="357"/>
      <c r="DQF58" s="357"/>
      <c r="DQG58" s="357"/>
      <c r="DQH58" s="357"/>
      <c r="DQI58" s="357"/>
      <c r="DQJ58" s="357"/>
      <c r="DQK58" s="357"/>
      <c r="DQL58" s="357"/>
      <c r="DQM58" s="357"/>
      <c r="DQN58" s="357"/>
      <c r="DQO58" s="357"/>
      <c r="DQP58" s="357"/>
      <c r="DQQ58" s="357"/>
      <c r="DQR58" s="357"/>
      <c r="DQS58" s="357"/>
      <c r="DQT58" s="357"/>
      <c r="DQU58" s="357"/>
      <c r="DQV58" s="357"/>
      <c r="DQW58" s="357"/>
      <c r="DQX58" s="357"/>
      <c r="DQY58" s="357"/>
      <c r="DQZ58" s="357"/>
      <c r="DRA58" s="357"/>
      <c r="DRB58" s="357"/>
      <c r="DRC58" s="357"/>
      <c r="DRD58" s="357"/>
      <c r="DRE58" s="357"/>
      <c r="DRF58" s="357"/>
      <c r="DRG58" s="357"/>
      <c r="DRH58" s="357"/>
      <c r="DRI58" s="357"/>
      <c r="DRJ58" s="357"/>
      <c r="DRK58" s="357"/>
      <c r="DRL58" s="357"/>
      <c r="DRM58" s="357"/>
      <c r="DRN58" s="357"/>
      <c r="DRO58" s="357"/>
      <c r="DRP58" s="357"/>
      <c r="DRQ58" s="357"/>
      <c r="DRR58" s="357"/>
      <c r="DRS58" s="357"/>
      <c r="DRT58" s="357"/>
      <c r="DRU58" s="357"/>
      <c r="DRV58" s="357"/>
      <c r="DRW58" s="357"/>
      <c r="DRX58" s="357"/>
      <c r="DRY58" s="357"/>
      <c r="DRZ58" s="357"/>
      <c r="DSA58" s="357"/>
      <c r="DSB58" s="357"/>
      <c r="DSC58" s="357"/>
      <c r="DSD58" s="357"/>
      <c r="DSE58" s="357"/>
      <c r="DSF58" s="357"/>
      <c r="DSG58" s="357"/>
      <c r="DSH58" s="357"/>
      <c r="DSI58" s="357"/>
      <c r="DSJ58" s="357"/>
      <c r="DSK58" s="357"/>
      <c r="DSL58" s="357"/>
      <c r="DSM58" s="357"/>
      <c r="DSN58" s="357"/>
      <c r="DSO58" s="357"/>
      <c r="DSP58" s="357"/>
      <c r="DSQ58" s="357"/>
      <c r="DSR58" s="357"/>
      <c r="DSS58" s="357"/>
      <c r="DST58" s="357"/>
      <c r="DSU58" s="357"/>
      <c r="DSV58" s="357"/>
      <c r="DSW58" s="357"/>
      <c r="DSX58" s="357"/>
      <c r="DSY58" s="357"/>
      <c r="DSZ58" s="357"/>
      <c r="DTA58" s="357"/>
      <c r="DTB58" s="357"/>
      <c r="DTC58" s="357"/>
      <c r="DTD58" s="357"/>
      <c r="DTE58" s="357"/>
      <c r="DTF58" s="357"/>
      <c r="DTG58" s="357"/>
      <c r="DTH58" s="357"/>
      <c r="DTI58" s="357"/>
      <c r="DTJ58" s="357"/>
      <c r="DTK58" s="357"/>
      <c r="DTL58" s="357"/>
      <c r="DTM58" s="357"/>
      <c r="DTN58" s="357"/>
      <c r="DTO58" s="357"/>
      <c r="DTP58" s="357"/>
      <c r="DTQ58" s="357"/>
      <c r="DTR58" s="357"/>
      <c r="DTS58" s="357"/>
      <c r="DTT58" s="357"/>
      <c r="DTU58" s="357"/>
      <c r="DTV58" s="357"/>
      <c r="DTW58" s="357"/>
      <c r="DTX58" s="357"/>
      <c r="DTY58" s="357"/>
      <c r="DTZ58" s="357"/>
      <c r="DUA58" s="357"/>
      <c r="DUB58" s="357"/>
      <c r="DUC58" s="357"/>
      <c r="DUD58" s="357"/>
      <c r="DUE58" s="357"/>
      <c r="DUF58" s="357"/>
      <c r="DUG58" s="357"/>
      <c r="DUH58" s="357"/>
      <c r="DUI58" s="357"/>
      <c r="DUJ58" s="357"/>
      <c r="DUK58" s="357"/>
      <c r="DUL58" s="357"/>
      <c r="DUM58" s="357"/>
      <c r="DUN58" s="357"/>
      <c r="DUO58" s="357"/>
      <c r="DUP58" s="357"/>
      <c r="DUQ58" s="357"/>
      <c r="DUR58" s="357"/>
      <c r="DUS58" s="357"/>
      <c r="DUT58" s="357"/>
      <c r="DUU58" s="357"/>
      <c r="DUV58" s="357"/>
      <c r="DUW58" s="357"/>
      <c r="DUX58" s="357"/>
      <c r="DUY58" s="357"/>
      <c r="DUZ58" s="357"/>
      <c r="DVA58" s="357"/>
      <c r="DVB58" s="357"/>
      <c r="DVC58" s="357"/>
      <c r="DVD58" s="357"/>
      <c r="DVE58" s="357"/>
      <c r="DVF58" s="357"/>
      <c r="DVG58" s="357"/>
      <c r="DVH58" s="357"/>
      <c r="DVI58" s="357"/>
      <c r="DVJ58" s="357"/>
      <c r="DVK58" s="357"/>
      <c r="DVL58" s="357"/>
      <c r="DVM58" s="357"/>
      <c r="DVN58" s="357"/>
      <c r="DVO58" s="357"/>
      <c r="DVP58" s="357"/>
      <c r="DVQ58" s="357"/>
      <c r="DVR58" s="357"/>
      <c r="DVS58" s="357"/>
      <c r="DVT58" s="357"/>
      <c r="DVU58" s="357"/>
      <c r="DVV58" s="357"/>
      <c r="DVW58" s="357"/>
      <c r="DVX58" s="357"/>
      <c r="DVY58" s="357"/>
      <c r="DVZ58" s="357"/>
      <c r="DWA58" s="357"/>
      <c r="DWB58" s="357"/>
      <c r="DWC58" s="357"/>
      <c r="DWD58" s="357"/>
      <c r="DWE58" s="357"/>
      <c r="DWF58" s="357"/>
      <c r="DWG58" s="357"/>
      <c r="DWH58" s="357"/>
      <c r="DWI58" s="357"/>
      <c r="DWJ58" s="357"/>
      <c r="DWK58" s="357"/>
      <c r="DWL58" s="357"/>
      <c r="DWM58" s="357"/>
      <c r="DWN58" s="357"/>
      <c r="DWO58" s="357"/>
      <c r="DWP58" s="357"/>
      <c r="DWQ58" s="357"/>
      <c r="DWR58" s="357"/>
      <c r="DWS58" s="357"/>
      <c r="DWT58" s="357"/>
      <c r="DWU58" s="357"/>
      <c r="DWV58" s="357"/>
      <c r="DWW58" s="357"/>
      <c r="DWX58" s="357"/>
      <c r="DWY58" s="357"/>
      <c r="DWZ58" s="357"/>
      <c r="DXA58" s="357"/>
      <c r="DXB58" s="357"/>
      <c r="DXC58" s="357"/>
      <c r="DXD58" s="357"/>
      <c r="DXE58" s="357"/>
      <c r="DXF58" s="357"/>
      <c r="DXG58" s="357"/>
      <c r="DXH58" s="357"/>
      <c r="DXI58" s="357"/>
      <c r="DXJ58" s="357"/>
      <c r="DXK58" s="357"/>
      <c r="DXL58" s="357"/>
      <c r="DXM58" s="357"/>
      <c r="DXN58" s="357"/>
      <c r="DXO58" s="357"/>
      <c r="DXP58" s="357"/>
      <c r="DXQ58" s="357"/>
      <c r="DXR58" s="357"/>
      <c r="DXS58" s="357"/>
      <c r="DXT58" s="357"/>
      <c r="DXU58" s="357"/>
      <c r="DXV58" s="357"/>
      <c r="DXW58" s="357"/>
      <c r="DXX58" s="357"/>
      <c r="DXY58" s="357"/>
      <c r="DXZ58" s="357"/>
      <c r="DYA58" s="357"/>
      <c r="DYB58" s="357"/>
      <c r="DYC58" s="357"/>
      <c r="DYD58" s="357"/>
      <c r="DYE58" s="357"/>
      <c r="DYF58" s="357"/>
      <c r="DYG58" s="357"/>
      <c r="DYH58" s="357"/>
      <c r="DYI58" s="357"/>
      <c r="DYJ58" s="357"/>
      <c r="DYK58" s="357"/>
      <c r="DYL58" s="357"/>
      <c r="DYM58" s="357"/>
      <c r="DYN58" s="357"/>
      <c r="DYO58" s="357"/>
      <c r="DYP58" s="357"/>
      <c r="DYQ58" s="357"/>
      <c r="DYR58" s="357"/>
      <c r="DYS58" s="357"/>
      <c r="DYT58" s="357"/>
      <c r="DYU58" s="357"/>
      <c r="DYV58" s="357"/>
      <c r="DYW58" s="357"/>
      <c r="DYX58" s="357"/>
      <c r="DYY58" s="357"/>
      <c r="DYZ58" s="357"/>
      <c r="DZA58" s="357"/>
      <c r="DZB58" s="357"/>
      <c r="DZC58" s="357"/>
      <c r="DZD58" s="357"/>
      <c r="DZE58" s="357"/>
      <c r="DZF58" s="357"/>
      <c r="DZG58" s="357"/>
      <c r="DZH58" s="357"/>
      <c r="DZI58" s="357"/>
      <c r="DZJ58" s="357"/>
      <c r="DZK58" s="357"/>
      <c r="DZL58" s="357"/>
      <c r="DZM58" s="357"/>
      <c r="DZN58" s="357"/>
      <c r="DZO58" s="357"/>
      <c r="DZP58" s="357"/>
      <c r="DZQ58" s="357"/>
      <c r="DZR58" s="357"/>
      <c r="DZS58" s="357"/>
      <c r="DZT58" s="357"/>
      <c r="DZU58" s="357"/>
      <c r="DZV58" s="357"/>
      <c r="DZW58" s="357"/>
      <c r="DZX58" s="357"/>
      <c r="DZY58" s="357"/>
      <c r="DZZ58" s="357"/>
      <c r="EAA58" s="357"/>
      <c r="EAB58" s="357"/>
      <c r="EAC58" s="357"/>
      <c r="EAD58" s="357"/>
      <c r="EAE58" s="357"/>
      <c r="EAF58" s="357"/>
      <c r="EAG58" s="357"/>
      <c r="EAH58" s="357"/>
      <c r="EAI58" s="357"/>
      <c r="EAJ58" s="357"/>
      <c r="EAK58" s="357"/>
      <c r="EAL58" s="357"/>
      <c r="EAM58" s="357"/>
      <c r="EAN58" s="357"/>
      <c r="EAO58" s="357"/>
      <c r="EAP58" s="357"/>
      <c r="EAQ58" s="357"/>
      <c r="EAR58" s="357"/>
      <c r="EAS58" s="357"/>
      <c r="EAT58" s="357"/>
      <c r="EAU58" s="357"/>
      <c r="EAV58" s="357"/>
      <c r="EAW58" s="357"/>
      <c r="EAX58" s="357"/>
      <c r="EAY58" s="357"/>
      <c r="EAZ58" s="357"/>
      <c r="EBA58" s="357"/>
      <c r="EBB58" s="357"/>
      <c r="EBC58" s="357"/>
      <c r="EBD58" s="357"/>
      <c r="EBE58" s="357"/>
      <c r="EBF58" s="357"/>
      <c r="EBG58" s="357"/>
      <c r="EBH58" s="357"/>
      <c r="EBI58" s="357"/>
      <c r="EBJ58" s="357"/>
      <c r="EBK58" s="357"/>
      <c r="EBL58" s="357"/>
      <c r="EBM58" s="357"/>
      <c r="EBN58" s="357"/>
      <c r="EBO58" s="357"/>
      <c r="EBP58" s="357"/>
      <c r="EBQ58" s="357"/>
      <c r="EBR58" s="357"/>
      <c r="EBS58" s="357"/>
      <c r="EBT58" s="357"/>
      <c r="EBU58" s="357"/>
      <c r="EBV58" s="357"/>
      <c r="EBW58" s="357"/>
      <c r="EBX58" s="357"/>
      <c r="EBY58" s="357"/>
      <c r="EBZ58" s="357"/>
      <c r="ECA58" s="357"/>
      <c r="ECB58" s="357"/>
      <c r="ECC58" s="357"/>
      <c r="ECD58" s="357"/>
      <c r="ECE58" s="357"/>
      <c r="ECF58" s="357"/>
      <c r="ECG58" s="357"/>
      <c r="ECH58" s="357"/>
      <c r="ECI58" s="357"/>
      <c r="ECJ58" s="357"/>
      <c r="ECK58" s="357"/>
      <c r="ECL58" s="357"/>
      <c r="ECM58" s="357"/>
      <c r="ECN58" s="357"/>
      <c r="ECO58" s="357"/>
      <c r="ECP58" s="357"/>
      <c r="ECQ58" s="357"/>
      <c r="ECR58" s="357"/>
      <c r="ECS58" s="357"/>
      <c r="ECT58" s="357"/>
      <c r="ECU58" s="357"/>
      <c r="ECV58" s="357"/>
      <c r="ECW58" s="357"/>
      <c r="ECX58" s="357"/>
      <c r="ECY58" s="357"/>
      <c r="ECZ58" s="357"/>
      <c r="EDA58" s="357"/>
      <c r="EDB58" s="357"/>
      <c r="EDC58" s="357"/>
      <c r="EDD58" s="357"/>
      <c r="EDE58" s="357"/>
      <c r="EDF58" s="357"/>
      <c r="EDG58" s="357"/>
      <c r="EDH58" s="357"/>
      <c r="EDI58" s="357"/>
      <c r="EDJ58" s="357"/>
      <c r="EDK58" s="357"/>
      <c r="EDL58" s="357"/>
      <c r="EDM58" s="357"/>
      <c r="EDN58" s="357"/>
      <c r="EDO58" s="357"/>
      <c r="EDP58" s="357"/>
      <c r="EDQ58" s="357"/>
      <c r="EDR58" s="357"/>
      <c r="EDS58" s="357"/>
      <c r="EDT58" s="357"/>
      <c r="EDU58" s="357"/>
      <c r="EDV58" s="357"/>
      <c r="EDW58" s="357"/>
      <c r="EDX58" s="357"/>
      <c r="EDY58" s="357"/>
      <c r="EDZ58" s="357"/>
      <c r="EEA58" s="357"/>
      <c r="EEB58" s="357"/>
      <c r="EEC58" s="357"/>
      <c r="EED58" s="357"/>
      <c r="EEE58" s="357"/>
      <c r="EEF58" s="357"/>
      <c r="EEG58" s="357"/>
      <c r="EEH58" s="357"/>
      <c r="EEI58" s="357"/>
      <c r="EEJ58" s="357"/>
      <c r="EEK58" s="357"/>
      <c r="EEL58" s="357"/>
      <c r="EEM58" s="357"/>
      <c r="EEN58" s="357"/>
      <c r="EEO58" s="357"/>
      <c r="EEP58" s="357"/>
      <c r="EEQ58" s="357"/>
      <c r="EER58" s="357"/>
      <c r="EES58" s="357"/>
      <c r="EET58" s="357"/>
      <c r="EEU58" s="357"/>
      <c r="EEV58" s="357"/>
      <c r="EEW58" s="357"/>
      <c r="EEX58" s="357"/>
      <c r="EEY58" s="357"/>
      <c r="EEZ58" s="357"/>
      <c r="EFA58" s="357"/>
      <c r="EFB58" s="357"/>
      <c r="EFC58" s="357"/>
      <c r="EFD58" s="357"/>
      <c r="EFE58" s="357"/>
      <c r="EFF58" s="357"/>
      <c r="EFG58" s="357"/>
      <c r="EFH58" s="357"/>
      <c r="EFI58" s="357"/>
      <c r="EFJ58" s="357"/>
      <c r="EFK58" s="357"/>
      <c r="EFL58" s="357"/>
      <c r="EFM58" s="357"/>
      <c r="EFN58" s="357"/>
      <c r="EFO58" s="357"/>
      <c r="EFP58" s="357"/>
      <c r="EFQ58" s="357"/>
      <c r="EFR58" s="357"/>
      <c r="EFS58" s="357"/>
      <c r="EFT58" s="357"/>
      <c r="EFU58" s="357"/>
      <c r="EFV58" s="357"/>
      <c r="EFW58" s="357"/>
      <c r="EFX58" s="357"/>
      <c r="EFY58" s="357"/>
      <c r="EFZ58" s="357"/>
      <c r="EGA58" s="357"/>
      <c r="EGB58" s="357"/>
      <c r="EGC58" s="357"/>
      <c r="EGD58" s="357"/>
      <c r="EGE58" s="357"/>
      <c r="EGF58" s="357"/>
      <c r="EGG58" s="357"/>
      <c r="EGH58" s="357"/>
      <c r="EGI58" s="357"/>
      <c r="EGJ58" s="357"/>
      <c r="EGK58" s="357"/>
      <c r="EGL58" s="357"/>
      <c r="EGM58" s="357"/>
      <c r="EGN58" s="357"/>
      <c r="EGO58" s="357"/>
      <c r="EGP58" s="357"/>
      <c r="EGQ58" s="357"/>
      <c r="EGR58" s="357"/>
      <c r="EGS58" s="357"/>
      <c r="EGT58" s="357"/>
      <c r="EGU58" s="357"/>
      <c r="EGV58" s="357"/>
      <c r="EGW58" s="357"/>
      <c r="EGX58" s="357"/>
      <c r="EGY58" s="357"/>
      <c r="EGZ58" s="357"/>
      <c r="EHA58" s="357"/>
      <c r="EHB58" s="357"/>
      <c r="EHC58" s="357"/>
      <c r="EHD58" s="357"/>
      <c r="EHE58" s="357"/>
      <c r="EHF58" s="357"/>
      <c r="EHG58" s="357"/>
      <c r="EHH58" s="357"/>
      <c r="EHI58" s="357"/>
      <c r="EHJ58" s="357"/>
      <c r="EHK58" s="357"/>
      <c r="EHL58" s="357"/>
      <c r="EHM58" s="357"/>
      <c r="EHN58" s="357"/>
      <c r="EHO58" s="357"/>
      <c r="EHP58" s="357"/>
      <c r="EHQ58" s="357"/>
      <c r="EHR58" s="357"/>
      <c r="EHS58" s="357"/>
      <c r="EHT58" s="357"/>
      <c r="EHU58" s="357"/>
      <c r="EHV58" s="357"/>
      <c r="EHW58" s="357"/>
      <c r="EHX58" s="357"/>
      <c r="EHY58" s="357"/>
      <c r="EHZ58" s="357"/>
      <c r="EIA58" s="357"/>
      <c r="EIB58" s="357"/>
      <c r="EIC58" s="357"/>
      <c r="EID58" s="357"/>
      <c r="EIE58" s="357"/>
      <c r="EIF58" s="357"/>
      <c r="EIG58" s="357"/>
      <c r="EIH58" s="357"/>
      <c r="EII58" s="357"/>
      <c r="EIJ58" s="357"/>
      <c r="EIK58" s="357"/>
      <c r="EIL58" s="357"/>
      <c r="EIM58" s="357"/>
      <c r="EIN58" s="357"/>
      <c r="EIO58" s="357"/>
      <c r="EIP58" s="357"/>
      <c r="EIQ58" s="357"/>
      <c r="EIR58" s="357"/>
      <c r="EIS58" s="357"/>
      <c r="EIT58" s="357"/>
      <c r="EIU58" s="357"/>
      <c r="EIV58" s="357"/>
      <c r="EIW58" s="357"/>
      <c r="EIX58" s="357"/>
      <c r="EIY58" s="357"/>
      <c r="EIZ58" s="357"/>
      <c r="EJA58" s="357"/>
      <c r="EJB58" s="357"/>
      <c r="EJC58" s="357"/>
      <c r="EJD58" s="357"/>
      <c r="EJE58" s="357"/>
      <c r="EJF58" s="357"/>
      <c r="EJG58" s="357"/>
      <c r="EJH58" s="357"/>
      <c r="EJI58" s="357"/>
      <c r="EJJ58" s="357"/>
      <c r="EJK58" s="357"/>
      <c r="EJL58" s="357"/>
      <c r="EJM58" s="357"/>
      <c r="EJN58" s="357"/>
      <c r="EJO58" s="357"/>
      <c r="EJP58" s="357"/>
      <c r="EJQ58" s="357"/>
      <c r="EJR58" s="357"/>
      <c r="EJS58" s="357"/>
      <c r="EJT58" s="357"/>
      <c r="EJU58" s="357"/>
      <c r="EJV58" s="357"/>
      <c r="EJW58" s="357"/>
      <c r="EJX58" s="357"/>
      <c r="EJY58" s="357"/>
      <c r="EJZ58" s="357"/>
      <c r="EKA58" s="357"/>
      <c r="EKB58" s="357"/>
      <c r="EKC58" s="357"/>
      <c r="EKD58" s="357"/>
      <c r="EKE58" s="357"/>
      <c r="EKF58" s="357"/>
      <c r="EKG58" s="357"/>
      <c r="EKH58" s="357"/>
      <c r="EKI58" s="357"/>
      <c r="EKJ58" s="357"/>
      <c r="EKK58" s="357"/>
      <c r="EKL58" s="357"/>
      <c r="EKM58" s="357"/>
      <c r="EKN58" s="357"/>
      <c r="EKO58" s="357"/>
      <c r="EKP58" s="357"/>
      <c r="EKQ58" s="357"/>
      <c r="EKR58" s="357"/>
      <c r="EKS58" s="357"/>
      <c r="EKT58" s="357"/>
      <c r="EKU58" s="357"/>
      <c r="EKV58" s="357"/>
      <c r="EKW58" s="357"/>
      <c r="EKX58" s="357"/>
      <c r="EKY58" s="357"/>
      <c r="EKZ58" s="357"/>
      <c r="ELA58" s="357"/>
      <c r="ELB58" s="357"/>
      <c r="ELC58" s="357"/>
      <c r="ELD58" s="357"/>
      <c r="ELE58" s="357"/>
      <c r="ELF58" s="357"/>
      <c r="ELG58" s="357"/>
      <c r="ELH58" s="357"/>
      <c r="ELI58" s="357"/>
      <c r="ELJ58" s="357"/>
      <c r="ELK58" s="357"/>
      <c r="ELL58" s="357"/>
      <c r="ELM58" s="357"/>
      <c r="ELN58" s="357"/>
      <c r="ELO58" s="357"/>
      <c r="ELP58" s="357"/>
      <c r="ELQ58" s="357"/>
      <c r="ELR58" s="357"/>
      <c r="ELS58" s="357"/>
      <c r="ELT58" s="357"/>
      <c r="ELU58" s="357"/>
      <c r="ELV58" s="357"/>
      <c r="ELW58" s="357"/>
      <c r="ELX58" s="357"/>
      <c r="ELY58" s="357"/>
      <c r="ELZ58" s="357"/>
      <c r="EMA58" s="357"/>
      <c r="EMB58" s="357"/>
      <c r="EMC58" s="357"/>
      <c r="EMD58" s="357"/>
      <c r="EME58" s="357"/>
      <c r="EMF58" s="357"/>
      <c r="EMG58" s="357"/>
      <c r="EMH58" s="357"/>
      <c r="EMI58" s="357"/>
      <c r="EMJ58" s="357"/>
      <c r="EMK58" s="357"/>
      <c r="EML58" s="357"/>
      <c r="EMM58" s="357"/>
      <c r="EMN58" s="357"/>
      <c r="EMO58" s="357"/>
      <c r="EMP58" s="357"/>
      <c r="EMQ58" s="357"/>
      <c r="EMR58" s="357"/>
      <c r="EMS58" s="357"/>
      <c r="EMT58" s="357"/>
      <c r="EMU58" s="357"/>
      <c r="EMV58" s="357"/>
      <c r="EMW58" s="357"/>
      <c r="EMX58" s="357"/>
      <c r="EMY58" s="357"/>
      <c r="EMZ58" s="357"/>
      <c r="ENA58" s="357"/>
      <c r="ENB58" s="357"/>
      <c r="ENC58" s="357"/>
      <c r="END58" s="357"/>
      <c r="ENE58" s="357"/>
      <c r="ENF58" s="357"/>
      <c r="ENG58" s="357"/>
      <c r="ENH58" s="357"/>
      <c r="ENI58" s="357"/>
      <c r="ENJ58" s="357"/>
      <c r="ENK58" s="357"/>
      <c r="ENL58" s="357"/>
      <c r="ENM58" s="357"/>
      <c r="ENN58" s="357"/>
      <c r="ENO58" s="357"/>
      <c r="ENP58" s="357"/>
      <c r="ENQ58" s="357"/>
      <c r="ENR58" s="357"/>
      <c r="ENS58" s="357"/>
      <c r="ENT58" s="357"/>
      <c r="ENU58" s="357"/>
      <c r="ENV58" s="357"/>
      <c r="ENW58" s="357"/>
      <c r="ENX58" s="357"/>
      <c r="ENY58" s="357"/>
      <c r="ENZ58" s="357"/>
      <c r="EOA58" s="357"/>
      <c r="EOB58" s="357"/>
      <c r="EOC58" s="357"/>
      <c r="EOD58" s="357"/>
      <c r="EOE58" s="357"/>
      <c r="EOF58" s="357"/>
      <c r="EOG58" s="357"/>
      <c r="EOH58" s="357"/>
      <c r="EOI58" s="357"/>
      <c r="EOJ58" s="357"/>
      <c r="EOK58" s="357"/>
      <c r="EOL58" s="357"/>
      <c r="EOM58" s="357"/>
      <c r="EON58" s="357"/>
      <c r="EOO58" s="357"/>
      <c r="EOP58" s="357"/>
      <c r="EOQ58" s="357"/>
      <c r="EOR58" s="357"/>
      <c r="EOS58" s="357"/>
      <c r="EOT58" s="357"/>
      <c r="EOU58" s="357"/>
      <c r="EOV58" s="357"/>
      <c r="EOW58" s="357"/>
      <c r="EOX58" s="357"/>
      <c r="EOY58" s="357"/>
      <c r="EOZ58" s="357"/>
      <c r="EPA58" s="357"/>
      <c r="EPB58" s="357"/>
      <c r="EPC58" s="357"/>
      <c r="EPD58" s="357"/>
      <c r="EPE58" s="357"/>
      <c r="EPF58" s="357"/>
      <c r="EPG58" s="357"/>
      <c r="EPH58" s="357"/>
      <c r="EPI58" s="357"/>
      <c r="EPJ58" s="357"/>
      <c r="EPK58" s="357"/>
      <c r="EPL58" s="357"/>
      <c r="EPM58" s="357"/>
      <c r="EPN58" s="357"/>
      <c r="EPO58" s="357"/>
      <c r="EPP58" s="357"/>
      <c r="EPQ58" s="357"/>
      <c r="EPR58" s="357"/>
      <c r="EPS58" s="357"/>
      <c r="EPT58" s="357"/>
      <c r="EPU58" s="357"/>
      <c r="EPV58" s="357"/>
      <c r="EPW58" s="357"/>
      <c r="EPX58" s="357"/>
      <c r="EPY58" s="357"/>
      <c r="EPZ58" s="357"/>
      <c r="EQA58" s="357"/>
      <c r="EQB58" s="357"/>
      <c r="EQC58" s="357"/>
      <c r="EQD58" s="357"/>
      <c r="EQE58" s="357"/>
      <c r="EQF58" s="357"/>
      <c r="EQG58" s="357"/>
      <c r="EQH58" s="357"/>
      <c r="EQI58" s="357"/>
      <c r="EQJ58" s="357"/>
      <c r="EQK58" s="357"/>
      <c r="EQL58" s="357"/>
      <c r="EQM58" s="357"/>
      <c r="EQN58" s="357"/>
      <c r="EQO58" s="357"/>
      <c r="EQP58" s="357"/>
      <c r="EQQ58" s="357"/>
      <c r="EQR58" s="357"/>
      <c r="EQS58" s="357"/>
      <c r="EQT58" s="357"/>
      <c r="EQU58" s="357"/>
      <c r="EQV58" s="357"/>
      <c r="EQW58" s="357"/>
      <c r="EQX58" s="357"/>
      <c r="EQY58" s="357"/>
      <c r="EQZ58" s="357"/>
      <c r="ERA58" s="357"/>
      <c r="ERB58" s="357"/>
      <c r="ERC58" s="357"/>
      <c r="ERD58" s="357"/>
      <c r="ERE58" s="357"/>
      <c r="ERF58" s="357"/>
      <c r="ERG58" s="357"/>
      <c r="ERH58" s="357"/>
      <c r="ERI58" s="357"/>
      <c r="ERJ58" s="357"/>
      <c r="ERK58" s="357"/>
      <c r="ERL58" s="357"/>
      <c r="ERM58" s="357"/>
      <c r="ERN58" s="357"/>
      <c r="ERO58" s="357"/>
      <c r="ERP58" s="357"/>
      <c r="ERQ58" s="357"/>
      <c r="ERR58" s="357"/>
      <c r="ERS58" s="357"/>
      <c r="ERT58" s="357"/>
      <c r="ERU58" s="357"/>
      <c r="ERV58" s="357"/>
      <c r="ERW58" s="357"/>
      <c r="ERX58" s="357"/>
      <c r="ERY58" s="357"/>
      <c r="ERZ58" s="357"/>
      <c r="ESA58" s="357"/>
      <c r="ESB58" s="357"/>
      <c r="ESC58" s="357"/>
      <c r="ESD58" s="357"/>
      <c r="ESE58" s="357"/>
      <c r="ESF58" s="357"/>
      <c r="ESG58" s="357"/>
      <c r="ESH58" s="357"/>
      <c r="ESI58" s="357"/>
      <c r="ESJ58" s="357"/>
      <c r="ESK58" s="357"/>
      <c r="ESL58" s="357"/>
      <c r="ESM58" s="357"/>
      <c r="ESN58" s="357"/>
      <c r="ESO58" s="357"/>
      <c r="ESP58" s="357"/>
      <c r="ESQ58" s="357"/>
      <c r="ESR58" s="357"/>
      <c r="ESS58" s="357"/>
      <c r="EST58" s="357"/>
      <c r="ESU58" s="357"/>
      <c r="ESV58" s="357"/>
      <c r="ESW58" s="357"/>
      <c r="ESX58" s="357"/>
      <c r="ESY58" s="357"/>
      <c r="ESZ58" s="357"/>
      <c r="ETA58" s="357"/>
      <c r="ETB58" s="357"/>
      <c r="ETC58" s="357"/>
      <c r="ETD58" s="357"/>
      <c r="ETE58" s="357"/>
      <c r="ETF58" s="357"/>
      <c r="ETG58" s="357"/>
      <c r="ETH58" s="357"/>
      <c r="ETI58" s="357"/>
      <c r="ETJ58" s="357"/>
      <c r="ETK58" s="357"/>
      <c r="ETL58" s="357"/>
      <c r="ETM58" s="357"/>
      <c r="ETN58" s="357"/>
      <c r="ETO58" s="357"/>
      <c r="ETP58" s="357"/>
      <c r="ETQ58" s="357"/>
      <c r="ETR58" s="357"/>
      <c r="ETS58" s="357"/>
      <c r="ETT58" s="357"/>
      <c r="ETU58" s="357"/>
      <c r="ETV58" s="357"/>
      <c r="ETW58" s="357"/>
      <c r="ETX58" s="357"/>
      <c r="ETY58" s="357"/>
      <c r="ETZ58" s="357"/>
      <c r="EUA58" s="357"/>
      <c r="EUB58" s="357"/>
      <c r="EUC58" s="357"/>
      <c r="EUD58" s="357"/>
      <c r="EUE58" s="357"/>
      <c r="EUF58" s="357"/>
      <c r="EUG58" s="357"/>
      <c r="EUH58" s="357"/>
      <c r="EUI58" s="357"/>
      <c r="EUJ58" s="357"/>
      <c r="EUK58" s="357"/>
      <c r="EUL58" s="357"/>
      <c r="EUM58" s="357"/>
      <c r="EUN58" s="357"/>
      <c r="EUO58" s="357"/>
      <c r="EUP58" s="357"/>
      <c r="EUQ58" s="357"/>
      <c r="EUR58" s="357"/>
      <c r="EUS58" s="357"/>
      <c r="EUT58" s="357"/>
      <c r="EUU58" s="357"/>
      <c r="EUV58" s="357"/>
      <c r="EUW58" s="357"/>
      <c r="EUX58" s="357"/>
      <c r="EUY58" s="357"/>
      <c r="EUZ58" s="357"/>
      <c r="EVA58" s="357"/>
      <c r="EVB58" s="357"/>
      <c r="EVC58" s="357"/>
      <c r="EVD58" s="357"/>
      <c r="EVE58" s="357"/>
      <c r="EVF58" s="357"/>
      <c r="EVG58" s="357"/>
      <c r="EVH58" s="357"/>
      <c r="EVI58" s="357"/>
      <c r="EVJ58" s="357"/>
      <c r="EVK58" s="357"/>
      <c r="EVL58" s="357"/>
      <c r="EVM58" s="357"/>
      <c r="EVN58" s="357"/>
      <c r="EVO58" s="357"/>
      <c r="EVP58" s="357"/>
      <c r="EVQ58" s="357"/>
      <c r="EVR58" s="357"/>
      <c r="EVS58" s="357"/>
      <c r="EVT58" s="357"/>
      <c r="EVU58" s="357"/>
      <c r="EVV58" s="357"/>
      <c r="EVW58" s="357"/>
      <c r="EVX58" s="357"/>
      <c r="EVY58" s="357"/>
      <c r="EVZ58" s="357"/>
      <c r="EWA58" s="357"/>
      <c r="EWB58" s="357"/>
      <c r="EWC58" s="357"/>
      <c r="EWD58" s="357"/>
      <c r="EWE58" s="357"/>
      <c r="EWF58" s="357"/>
      <c r="EWG58" s="357"/>
      <c r="EWH58" s="357"/>
      <c r="EWI58" s="357"/>
      <c r="EWJ58" s="357"/>
      <c r="EWK58" s="357"/>
      <c r="EWL58" s="357"/>
      <c r="EWM58" s="357"/>
      <c r="EWN58" s="357"/>
      <c r="EWO58" s="357"/>
      <c r="EWP58" s="357"/>
      <c r="EWQ58" s="357"/>
      <c r="EWR58" s="357"/>
      <c r="EWS58" s="357"/>
      <c r="EWT58" s="357"/>
      <c r="EWU58" s="357"/>
      <c r="EWV58" s="357"/>
      <c r="EWW58" s="357"/>
      <c r="EWX58" s="357"/>
      <c r="EWY58" s="357"/>
      <c r="EWZ58" s="357"/>
      <c r="EXA58" s="357"/>
      <c r="EXB58" s="357"/>
      <c r="EXC58" s="357"/>
      <c r="EXD58" s="357"/>
      <c r="EXE58" s="357"/>
      <c r="EXF58" s="357"/>
      <c r="EXG58" s="357"/>
      <c r="EXH58" s="357"/>
      <c r="EXI58" s="357"/>
      <c r="EXJ58" s="357"/>
      <c r="EXK58" s="357"/>
      <c r="EXL58" s="357"/>
      <c r="EXM58" s="357"/>
      <c r="EXN58" s="357"/>
      <c r="EXO58" s="357"/>
      <c r="EXP58" s="357"/>
      <c r="EXQ58" s="357"/>
      <c r="EXR58" s="357"/>
      <c r="EXS58" s="357"/>
      <c r="EXT58" s="357"/>
      <c r="EXU58" s="357"/>
      <c r="EXV58" s="357"/>
      <c r="EXW58" s="357"/>
      <c r="EXX58" s="357"/>
      <c r="EXY58" s="357"/>
      <c r="EXZ58" s="357"/>
      <c r="EYA58" s="357"/>
      <c r="EYB58" s="357"/>
      <c r="EYC58" s="357"/>
      <c r="EYD58" s="357"/>
      <c r="EYE58" s="357"/>
      <c r="EYF58" s="357"/>
      <c r="EYG58" s="357"/>
      <c r="EYH58" s="357"/>
      <c r="EYI58" s="357"/>
      <c r="EYJ58" s="357"/>
      <c r="EYK58" s="357"/>
      <c r="EYL58" s="357"/>
      <c r="EYM58" s="357"/>
      <c r="EYN58" s="357"/>
      <c r="EYO58" s="357"/>
      <c r="EYP58" s="357"/>
      <c r="EYQ58" s="357"/>
      <c r="EYR58" s="357"/>
      <c r="EYS58" s="357"/>
      <c r="EYT58" s="357"/>
      <c r="EYU58" s="357"/>
      <c r="EYV58" s="357"/>
      <c r="EYW58" s="357"/>
      <c r="EYX58" s="357"/>
      <c r="EYY58" s="357"/>
      <c r="EYZ58" s="357"/>
      <c r="EZA58" s="357"/>
      <c r="EZB58" s="357"/>
      <c r="EZC58" s="357"/>
      <c r="EZD58" s="357"/>
      <c r="EZE58" s="357"/>
      <c r="EZF58" s="357"/>
      <c r="EZG58" s="357"/>
      <c r="EZH58" s="357"/>
      <c r="EZI58" s="357"/>
      <c r="EZJ58" s="357"/>
      <c r="EZK58" s="357"/>
      <c r="EZL58" s="357"/>
      <c r="EZM58" s="357"/>
      <c r="EZN58" s="357"/>
      <c r="EZO58" s="357"/>
      <c r="EZP58" s="357"/>
      <c r="EZQ58" s="357"/>
      <c r="EZR58" s="357"/>
      <c r="EZS58" s="357"/>
      <c r="EZT58" s="357"/>
      <c r="EZU58" s="357"/>
      <c r="EZV58" s="357"/>
      <c r="EZW58" s="357"/>
      <c r="EZX58" s="357"/>
      <c r="EZY58" s="357"/>
      <c r="EZZ58" s="357"/>
      <c r="FAA58" s="357"/>
      <c r="FAB58" s="357"/>
      <c r="FAC58" s="357"/>
      <c r="FAD58" s="357"/>
      <c r="FAE58" s="357"/>
      <c r="FAF58" s="357"/>
      <c r="FAG58" s="357"/>
      <c r="FAH58" s="357"/>
      <c r="FAI58" s="357"/>
      <c r="FAJ58" s="357"/>
      <c r="FAK58" s="357"/>
      <c r="FAL58" s="357"/>
      <c r="FAM58" s="357"/>
      <c r="FAN58" s="357"/>
      <c r="FAO58" s="357"/>
      <c r="FAP58" s="357"/>
      <c r="FAQ58" s="357"/>
      <c r="FAR58" s="357"/>
      <c r="FAS58" s="357"/>
      <c r="FAT58" s="357"/>
      <c r="FAU58" s="357"/>
      <c r="FAV58" s="357"/>
      <c r="FAW58" s="357"/>
      <c r="FAX58" s="357"/>
      <c r="FAY58" s="357"/>
      <c r="FAZ58" s="357"/>
      <c r="FBA58" s="357"/>
      <c r="FBB58" s="357"/>
      <c r="FBC58" s="357"/>
      <c r="FBD58" s="357"/>
      <c r="FBE58" s="357"/>
      <c r="FBF58" s="357"/>
      <c r="FBG58" s="357"/>
      <c r="FBH58" s="357"/>
      <c r="FBI58" s="357"/>
      <c r="FBJ58" s="357"/>
      <c r="FBK58" s="357"/>
      <c r="FBL58" s="357"/>
      <c r="FBM58" s="357"/>
      <c r="FBN58" s="357"/>
      <c r="FBO58" s="357"/>
      <c r="FBP58" s="357"/>
      <c r="FBQ58" s="357"/>
      <c r="FBR58" s="357"/>
      <c r="FBS58" s="357"/>
      <c r="FBT58" s="357"/>
      <c r="FBU58" s="357"/>
      <c r="FBV58" s="357"/>
      <c r="FBW58" s="357"/>
      <c r="FBX58" s="357"/>
      <c r="FBY58" s="357"/>
      <c r="FBZ58" s="357"/>
      <c r="FCA58" s="357"/>
      <c r="FCB58" s="357"/>
      <c r="FCC58" s="357"/>
      <c r="FCD58" s="357"/>
      <c r="FCE58" s="357"/>
      <c r="FCF58" s="357"/>
      <c r="FCG58" s="357"/>
      <c r="FCH58" s="357"/>
      <c r="FCI58" s="357"/>
      <c r="FCJ58" s="357"/>
      <c r="FCK58" s="357"/>
      <c r="FCL58" s="357"/>
      <c r="FCM58" s="357"/>
      <c r="FCN58" s="357"/>
      <c r="FCO58" s="357"/>
      <c r="FCP58" s="357"/>
      <c r="FCQ58" s="357"/>
      <c r="FCR58" s="357"/>
      <c r="FCS58" s="357"/>
      <c r="FCT58" s="357"/>
      <c r="FCU58" s="357"/>
      <c r="FCV58" s="357"/>
      <c r="FCW58" s="357"/>
      <c r="FCX58" s="357"/>
      <c r="FCY58" s="357"/>
      <c r="FCZ58" s="357"/>
      <c r="FDA58" s="357"/>
      <c r="FDB58" s="357"/>
      <c r="FDC58" s="357"/>
      <c r="FDD58" s="357"/>
      <c r="FDE58" s="357"/>
      <c r="FDF58" s="357"/>
      <c r="FDG58" s="357"/>
      <c r="FDH58" s="357"/>
      <c r="FDI58" s="357"/>
      <c r="FDJ58" s="357"/>
      <c r="FDK58" s="357"/>
      <c r="FDL58" s="357"/>
      <c r="FDM58" s="357"/>
      <c r="FDN58" s="357"/>
      <c r="FDO58" s="357"/>
      <c r="FDP58" s="357"/>
      <c r="FDQ58" s="357"/>
      <c r="FDR58" s="357"/>
      <c r="FDS58" s="357"/>
      <c r="FDT58" s="357"/>
      <c r="FDU58" s="357"/>
      <c r="FDV58" s="357"/>
      <c r="FDW58" s="357"/>
      <c r="FDX58" s="357"/>
      <c r="FDY58" s="357"/>
      <c r="FDZ58" s="357"/>
      <c r="FEA58" s="357"/>
      <c r="FEB58" s="357"/>
      <c r="FEC58" s="357"/>
      <c r="FED58" s="357"/>
      <c r="FEE58" s="357"/>
      <c r="FEF58" s="357"/>
      <c r="FEG58" s="357"/>
      <c r="FEH58" s="357"/>
      <c r="FEI58" s="357"/>
      <c r="FEJ58" s="357"/>
      <c r="FEK58" s="357"/>
      <c r="FEL58" s="357"/>
      <c r="FEM58" s="357"/>
      <c r="FEN58" s="357"/>
      <c r="FEO58" s="357"/>
      <c r="FEP58" s="357"/>
      <c r="FEQ58" s="357"/>
      <c r="FER58" s="357"/>
      <c r="FES58" s="357"/>
      <c r="FET58" s="357"/>
      <c r="FEU58" s="357"/>
      <c r="FEV58" s="357"/>
      <c r="FEW58" s="357"/>
      <c r="FEX58" s="357"/>
      <c r="FEY58" s="357"/>
      <c r="FEZ58" s="357"/>
      <c r="FFA58" s="357"/>
      <c r="FFB58" s="357"/>
      <c r="FFC58" s="357"/>
      <c r="FFD58" s="357"/>
      <c r="FFE58" s="357"/>
      <c r="FFF58" s="357"/>
      <c r="FFG58" s="357"/>
      <c r="FFH58" s="357"/>
      <c r="FFI58" s="357"/>
      <c r="FFJ58" s="357"/>
      <c r="FFK58" s="357"/>
      <c r="FFL58" s="357"/>
      <c r="FFM58" s="357"/>
      <c r="FFN58" s="357"/>
      <c r="FFO58" s="357"/>
      <c r="FFP58" s="357"/>
      <c r="FFQ58" s="357"/>
      <c r="FFR58" s="357"/>
      <c r="FFS58" s="357"/>
      <c r="FFT58" s="357"/>
      <c r="FFU58" s="357"/>
      <c r="FFV58" s="357"/>
      <c r="FFW58" s="357"/>
      <c r="FFX58" s="357"/>
      <c r="FFY58" s="357"/>
      <c r="FFZ58" s="357"/>
      <c r="FGA58" s="357"/>
      <c r="FGB58" s="357"/>
      <c r="FGC58" s="357"/>
      <c r="FGD58" s="357"/>
      <c r="FGE58" s="357"/>
      <c r="FGF58" s="357"/>
      <c r="FGG58" s="357"/>
      <c r="FGH58" s="357"/>
      <c r="FGI58" s="357"/>
      <c r="FGJ58" s="357"/>
      <c r="FGK58" s="357"/>
      <c r="FGL58" s="357"/>
      <c r="FGM58" s="357"/>
      <c r="FGN58" s="357"/>
      <c r="FGO58" s="357"/>
      <c r="FGP58" s="357"/>
      <c r="FGQ58" s="357"/>
      <c r="FGR58" s="357"/>
      <c r="FGS58" s="357"/>
      <c r="FGT58" s="357"/>
      <c r="FGU58" s="357"/>
      <c r="FGV58" s="357"/>
      <c r="FGW58" s="357"/>
      <c r="FGX58" s="357"/>
      <c r="FGY58" s="357"/>
      <c r="FGZ58" s="357"/>
      <c r="FHA58" s="357"/>
      <c r="FHB58" s="357"/>
      <c r="FHC58" s="357"/>
      <c r="FHD58" s="357"/>
      <c r="FHE58" s="357"/>
      <c r="FHF58" s="357"/>
      <c r="FHG58" s="357"/>
      <c r="FHH58" s="357"/>
      <c r="FHI58" s="357"/>
      <c r="FHJ58" s="357"/>
      <c r="FHK58" s="357"/>
      <c r="FHL58" s="357"/>
      <c r="FHM58" s="357"/>
      <c r="FHN58" s="357"/>
      <c r="FHO58" s="357"/>
      <c r="FHP58" s="357"/>
      <c r="FHQ58" s="357"/>
      <c r="FHR58" s="357"/>
      <c r="FHS58" s="357"/>
      <c r="FHT58" s="357"/>
      <c r="FHU58" s="357"/>
      <c r="FHV58" s="357"/>
      <c r="FHW58" s="357"/>
      <c r="FHX58" s="357"/>
      <c r="FHY58" s="357"/>
      <c r="FHZ58" s="357"/>
      <c r="FIA58" s="357"/>
      <c r="FIB58" s="357"/>
      <c r="FIC58" s="357"/>
      <c r="FID58" s="357"/>
      <c r="FIE58" s="357"/>
      <c r="FIF58" s="357"/>
      <c r="FIG58" s="357"/>
      <c r="FIH58" s="357"/>
      <c r="FII58" s="357"/>
      <c r="FIJ58" s="357"/>
      <c r="FIK58" s="357"/>
      <c r="FIL58" s="357"/>
      <c r="FIM58" s="357"/>
      <c r="FIN58" s="357"/>
      <c r="FIO58" s="357"/>
      <c r="FIP58" s="357"/>
      <c r="FIQ58" s="357"/>
      <c r="FIR58" s="357"/>
      <c r="FIS58" s="357"/>
      <c r="FIT58" s="357"/>
      <c r="FIU58" s="357"/>
      <c r="FIV58" s="357"/>
      <c r="FIW58" s="357"/>
      <c r="FIX58" s="357"/>
      <c r="FIY58" s="357"/>
      <c r="FIZ58" s="357"/>
      <c r="FJA58" s="357"/>
      <c r="FJB58" s="357"/>
      <c r="FJC58" s="357"/>
      <c r="FJD58" s="357"/>
      <c r="FJE58" s="357"/>
      <c r="FJF58" s="357"/>
      <c r="FJG58" s="357"/>
      <c r="FJH58" s="357"/>
      <c r="FJI58" s="357"/>
      <c r="FJJ58" s="357"/>
      <c r="FJK58" s="357"/>
      <c r="FJL58" s="357"/>
      <c r="FJM58" s="357"/>
      <c r="FJN58" s="357"/>
      <c r="FJO58" s="357"/>
      <c r="FJP58" s="357"/>
      <c r="FJQ58" s="357"/>
      <c r="FJR58" s="357"/>
      <c r="FJS58" s="357"/>
      <c r="FJT58" s="357"/>
      <c r="FJU58" s="357"/>
      <c r="FJV58" s="357"/>
      <c r="FJW58" s="357"/>
      <c r="FJX58" s="357"/>
      <c r="FJY58" s="357"/>
      <c r="FJZ58" s="357"/>
      <c r="FKA58" s="357"/>
      <c r="FKB58" s="357"/>
      <c r="FKC58" s="357"/>
      <c r="FKD58" s="357"/>
      <c r="FKE58" s="357"/>
      <c r="FKF58" s="357"/>
      <c r="FKG58" s="357"/>
      <c r="FKH58" s="357"/>
      <c r="FKI58" s="357"/>
      <c r="FKJ58" s="357"/>
      <c r="FKK58" s="357"/>
      <c r="FKL58" s="357"/>
      <c r="FKM58" s="357"/>
      <c r="FKN58" s="357"/>
      <c r="FKO58" s="357"/>
      <c r="FKP58" s="357"/>
      <c r="FKQ58" s="357"/>
      <c r="FKR58" s="357"/>
      <c r="FKS58" s="357"/>
      <c r="FKT58" s="357"/>
      <c r="FKU58" s="357"/>
      <c r="FKV58" s="357"/>
      <c r="FKW58" s="357"/>
      <c r="FKX58" s="357"/>
      <c r="FKY58" s="357"/>
      <c r="FKZ58" s="357"/>
      <c r="FLA58" s="357"/>
      <c r="FLB58" s="357"/>
      <c r="FLC58" s="357"/>
      <c r="FLD58" s="357"/>
      <c r="FLE58" s="357"/>
      <c r="FLF58" s="357"/>
      <c r="FLG58" s="357"/>
      <c r="FLH58" s="357"/>
      <c r="FLI58" s="357"/>
      <c r="FLJ58" s="357"/>
      <c r="FLK58" s="357"/>
      <c r="FLL58" s="357"/>
      <c r="FLM58" s="357"/>
      <c r="FLN58" s="357"/>
      <c r="FLO58" s="357"/>
      <c r="FLP58" s="357"/>
      <c r="FLQ58" s="357"/>
      <c r="FLR58" s="357"/>
      <c r="FLS58" s="357"/>
      <c r="FLT58" s="357"/>
      <c r="FLU58" s="357"/>
      <c r="FLV58" s="357"/>
      <c r="FLW58" s="357"/>
      <c r="FLX58" s="357"/>
      <c r="FLY58" s="357"/>
      <c r="FLZ58" s="357"/>
      <c r="FMA58" s="357"/>
      <c r="FMB58" s="357"/>
      <c r="FMC58" s="357"/>
      <c r="FMD58" s="357"/>
      <c r="FME58" s="357"/>
      <c r="FMF58" s="357"/>
      <c r="FMG58" s="357"/>
      <c r="FMH58" s="357"/>
      <c r="FMI58" s="357"/>
      <c r="FMJ58" s="357"/>
      <c r="FMK58" s="357"/>
      <c r="FML58" s="357"/>
      <c r="FMM58" s="357"/>
      <c r="FMN58" s="357"/>
      <c r="FMO58" s="357"/>
      <c r="FMP58" s="357"/>
      <c r="FMQ58" s="357"/>
      <c r="FMR58" s="357"/>
      <c r="FMS58" s="357"/>
      <c r="FMT58" s="357"/>
      <c r="FMU58" s="357"/>
      <c r="FMV58" s="357"/>
      <c r="FMW58" s="357"/>
      <c r="FMX58" s="357"/>
      <c r="FMY58" s="357"/>
      <c r="FMZ58" s="357"/>
      <c r="FNA58" s="357"/>
      <c r="FNB58" s="357"/>
      <c r="FNC58" s="357"/>
      <c r="FND58" s="357"/>
      <c r="FNE58" s="357"/>
      <c r="FNF58" s="357"/>
      <c r="FNG58" s="357"/>
      <c r="FNH58" s="357"/>
      <c r="FNI58" s="357"/>
      <c r="FNJ58" s="357"/>
      <c r="FNK58" s="357"/>
      <c r="FNL58" s="357"/>
      <c r="FNM58" s="357"/>
      <c r="FNN58" s="357"/>
      <c r="FNO58" s="357"/>
      <c r="FNP58" s="357"/>
      <c r="FNQ58" s="357"/>
      <c r="FNR58" s="357"/>
      <c r="FNS58" s="357"/>
      <c r="FNT58" s="357"/>
      <c r="FNU58" s="357"/>
      <c r="FNV58" s="357"/>
      <c r="FNW58" s="357"/>
      <c r="FNX58" s="357"/>
      <c r="FNY58" s="357"/>
      <c r="FNZ58" s="357"/>
      <c r="FOA58" s="357"/>
      <c r="FOB58" s="357"/>
      <c r="FOC58" s="357"/>
      <c r="FOD58" s="357"/>
      <c r="FOE58" s="357"/>
      <c r="FOF58" s="357"/>
      <c r="FOG58" s="357"/>
      <c r="FOH58" s="357"/>
      <c r="FOI58" s="357"/>
      <c r="FOJ58" s="357"/>
      <c r="FOK58" s="357"/>
      <c r="FOL58" s="357"/>
      <c r="FOM58" s="357"/>
      <c r="FON58" s="357"/>
      <c r="FOO58" s="357"/>
      <c r="FOP58" s="357"/>
      <c r="FOQ58" s="357"/>
      <c r="FOR58" s="357"/>
      <c r="FOS58" s="357"/>
      <c r="FOT58" s="357"/>
      <c r="FOU58" s="357"/>
      <c r="FOV58" s="357"/>
      <c r="FOW58" s="357"/>
      <c r="FOX58" s="357"/>
      <c r="FOY58" s="357"/>
      <c r="FOZ58" s="357"/>
      <c r="FPA58" s="357"/>
      <c r="FPB58" s="357"/>
      <c r="FPC58" s="357"/>
      <c r="FPD58" s="357"/>
      <c r="FPE58" s="357"/>
      <c r="FPF58" s="357"/>
      <c r="FPG58" s="357"/>
      <c r="FPH58" s="357"/>
      <c r="FPI58" s="357"/>
      <c r="FPJ58" s="357"/>
      <c r="FPK58" s="357"/>
      <c r="FPL58" s="357"/>
      <c r="FPM58" s="357"/>
      <c r="FPN58" s="357"/>
      <c r="FPO58" s="357"/>
      <c r="FPP58" s="357"/>
      <c r="FPQ58" s="357"/>
      <c r="FPR58" s="357"/>
      <c r="FPS58" s="357"/>
      <c r="FPT58" s="357"/>
      <c r="FPU58" s="357"/>
      <c r="FPV58" s="357"/>
      <c r="FPW58" s="357"/>
      <c r="FPX58" s="357"/>
      <c r="FPY58" s="357"/>
      <c r="FPZ58" s="357"/>
      <c r="FQA58" s="357"/>
      <c r="FQB58" s="357"/>
      <c r="FQC58" s="357"/>
      <c r="FQD58" s="357"/>
      <c r="FQE58" s="357"/>
      <c r="FQF58" s="357"/>
      <c r="FQG58" s="357"/>
      <c r="FQH58" s="357"/>
      <c r="FQI58" s="357"/>
      <c r="FQJ58" s="357"/>
      <c r="FQK58" s="357"/>
      <c r="FQL58" s="357"/>
      <c r="FQM58" s="357"/>
      <c r="FQN58" s="357"/>
      <c r="FQO58" s="357"/>
      <c r="FQP58" s="357"/>
      <c r="FQQ58" s="357"/>
      <c r="FQR58" s="357"/>
      <c r="FQS58" s="357"/>
      <c r="FQT58" s="357"/>
      <c r="FQU58" s="357"/>
      <c r="FQV58" s="357"/>
      <c r="FQW58" s="357"/>
      <c r="FQX58" s="357"/>
      <c r="FQY58" s="357"/>
      <c r="FQZ58" s="357"/>
      <c r="FRA58" s="357"/>
      <c r="FRB58" s="357"/>
      <c r="FRC58" s="357"/>
      <c r="FRD58" s="357"/>
      <c r="FRE58" s="357"/>
      <c r="FRF58" s="357"/>
      <c r="FRG58" s="357"/>
      <c r="FRH58" s="357"/>
      <c r="FRI58" s="357"/>
      <c r="FRJ58" s="357"/>
      <c r="FRK58" s="357"/>
      <c r="FRL58" s="357"/>
      <c r="FRM58" s="357"/>
      <c r="FRN58" s="357"/>
      <c r="FRO58" s="357"/>
      <c r="FRP58" s="357"/>
      <c r="FRQ58" s="357"/>
      <c r="FRR58" s="357"/>
      <c r="FRS58" s="357"/>
      <c r="FRT58" s="357"/>
      <c r="FRU58" s="357"/>
      <c r="FRV58" s="357"/>
      <c r="FRW58" s="357"/>
      <c r="FRX58" s="357"/>
      <c r="FRY58" s="357"/>
      <c r="FRZ58" s="357"/>
      <c r="FSA58" s="357"/>
      <c r="FSB58" s="357"/>
      <c r="FSC58" s="357"/>
      <c r="FSD58" s="357"/>
      <c r="FSE58" s="357"/>
      <c r="FSF58" s="357"/>
      <c r="FSG58" s="357"/>
      <c r="FSH58" s="357"/>
      <c r="FSI58" s="357"/>
      <c r="FSJ58" s="357"/>
      <c r="FSK58" s="357"/>
      <c r="FSL58" s="357"/>
      <c r="FSM58" s="357"/>
      <c r="FSN58" s="357"/>
      <c r="FSO58" s="357"/>
      <c r="FSP58" s="357"/>
      <c r="FSQ58" s="357"/>
      <c r="FSR58" s="357"/>
      <c r="FSS58" s="357"/>
      <c r="FST58" s="357"/>
      <c r="FSU58" s="357"/>
      <c r="FSV58" s="357"/>
      <c r="FSW58" s="357"/>
      <c r="FSX58" s="357"/>
      <c r="FSY58" s="357"/>
      <c r="FSZ58" s="357"/>
      <c r="FTA58" s="357"/>
      <c r="FTB58" s="357"/>
      <c r="FTC58" s="357"/>
      <c r="FTD58" s="357"/>
      <c r="FTE58" s="357"/>
      <c r="FTF58" s="357"/>
      <c r="FTG58" s="357"/>
      <c r="FTH58" s="357"/>
      <c r="FTI58" s="357"/>
      <c r="FTJ58" s="357"/>
      <c r="FTK58" s="357"/>
      <c r="FTL58" s="357"/>
      <c r="FTM58" s="357"/>
      <c r="FTN58" s="357"/>
      <c r="FTO58" s="357"/>
      <c r="FTP58" s="357"/>
      <c r="FTQ58" s="357"/>
      <c r="FTR58" s="357"/>
      <c r="FTS58" s="357"/>
      <c r="FTT58" s="357"/>
      <c r="FTU58" s="357"/>
      <c r="FTV58" s="357"/>
      <c r="FTW58" s="357"/>
      <c r="FTX58" s="357"/>
      <c r="FTY58" s="357"/>
      <c r="FTZ58" s="357"/>
      <c r="FUA58" s="357"/>
      <c r="FUB58" s="357"/>
      <c r="FUC58" s="357"/>
      <c r="FUD58" s="357"/>
      <c r="FUE58" s="357"/>
      <c r="FUF58" s="357"/>
      <c r="FUG58" s="357"/>
      <c r="FUH58" s="357"/>
      <c r="FUI58" s="357"/>
      <c r="FUJ58" s="357"/>
      <c r="FUK58" s="357"/>
      <c r="FUL58" s="357"/>
      <c r="FUM58" s="357"/>
      <c r="FUN58" s="357"/>
      <c r="FUO58" s="357"/>
      <c r="FUP58" s="357"/>
      <c r="FUQ58" s="357"/>
      <c r="FUR58" s="357"/>
      <c r="FUS58" s="357"/>
      <c r="FUT58" s="357"/>
      <c r="FUU58" s="357"/>
      <c r="FUV58" s="357"/>
      <c r="FUW58" s="357"/>
      <c r="FUX58" s="357"/>
      <c r="FUY58" s="357"/>
      <c r="FUZ58" s="357"/>
      <c r="FVA58" s="357"/>
      <c r="FVB58" s="357"/>
      <c r="FVC58" s="357"/>
      <c r="FVD58" s="357"/>
      <c r="FVE58" s="357"/>
      <c r="FVF58" s="357"/>
      <c r="FVG58" s="357"/>
      <c r="FVH58" s="357"/>
      <c r="FVI58" s="357"/>
      <c r="FVJ58" s="357"/>
      <c r="FVK58" s="357"/>
      <c r="FVL58" s="357"/>
      <c r="FVM58" s="357"/>
      <c r="FVN58" s="357"/>
      <c r="FVO58" s="357"/>
      <c r="FVP58" s="357"/>
      <c r="FVQ58" s="357"/>
      <c r="FVR58" s="357"/>
      <c r="FVS58" s="357"/>
      <c r="FVT58" s="357"/>
      <c r="FVU58" s="357"/>
      <c r="FVV58" s="357"/>
      <c r="FVW58" s="357"/>
      <c r="FVX58" s="357"/>
      <c r="FVY58" s="357"/>
      <c r="FVZ58" s="357"/>
      <c r="FWA58" s="357"/>
      <c r="FWB58" s="357"/>
      <c r="FWC58" s="357"/>
      <c r="FWD58" s="357"/>
      <c r="FWE58" s="357"/>
      <c r="FWF58" s="357"/>
      <c r="FWG58" s="357"/>
      <c r="FWH58" s="357"/>
      <c r="FWI58" s="357"/>
      <c r="FWJ58" s="357"/>
      <c r="FWK58" s="357"/>
      <c r="FWL58" s="357"/>
      <c r="FWM58" s="357"/>
      <c r="FWN58" s="357"/>
      <c r="FWO58" s="357"/>
      <c r="FWP58" s="357"/>
      <c r="FWQ58" s="357"/>
      <c r="FWR58" s="357"/>
      <c r="FWS58" s="357"/>
      <c r="FWT58" s="357"/>
      <c r="FWU58" s="357"/>
      <c r="FWV58" s="357"/>
      <c r="FWW58" s="357"/>
      <c r="FWX58" s="357"/>
      <c r="FWY58" s="357"/>
      <c r="FWZ58" s="357"/>
      <c r="FXA58" s="357"/>
      <c r="FXB58" s="357"/>
      <c r="FXC58" s="357"/>
      <c r="FXD58" s="357"/>
      <c r="FXE58" s="357"/>
      <c r="FXF58" s="357"/>
      <c r="FXG58" s="357"/>
      <c r="FXH58" s="357"/>
      <c r="FXI58" s="357"/>
      <c r="FXJ58" s="357"/>
      <c r="FXK58" s="357"/>
      <c r="FXL58" s="357"/>
      <c r="FXM58" s="357"/>
      <c r="FXN58" s="357"/>
      <c r="FXO58" s="357"/>
      <c r="FXP58" s="357"/>
      <c r="FXQ58" s="357"/>
      <c r="FXR58" s="357"/>
      <c r="FXS58" s="357"/>
      <c r="FXT58" s="357"/>
      <c r="FXU58" s="357"/>
      <c r="FXV58" s="357"/>
      <c r="FXW58" s="357"/>
      <c r="FXX58" s="357"/>
      <c r="FXY58" s="357"/>
      <c r="FXZ58" s="357"/>
      <c r="FYA58" s="357"/>
      <c r="FYB58" s="357"/>
      <c r="FYC58" s="357"/>
      <c r="FYD58" s="357"/>
      <c r="FYE58" s="357"/>
      <c r="FYF58" s="357"/>
      <c r="FYG58" s="357"/>
      <c r="FYH58" s="357"/>
      <c r="FYI58" s="357"/>
      <c r="FYJ58" s="357"/>
      <c r="FYK58" s="357"/>
      <c r="FYL58" s="357"/>
      <c r="FYM58" s="357"/>
      <c r="FYN58" s="357"/>
      <c r="FYO58" s="357"/>
      <c r="FYP58" s="357"/>
      <c r="FYQ58" s="357"/>
      <c r="FYR58" s="357"/>
      <c r="FYS58" s="357"/>
      <c r="FYT58" s="357"/>
      <c r="FYU58" s="357"/>
      <c r="FYV58" s="357"/>
      <c r="FYW58" s="357"/>
      <c r="FYX58" s="357"/>
      <c r="FYY58" s="357"/>
      <c r="FYZ58" s="357"/>
      <c r="FZA58" s="357"/>
      <c r="FZB58" s="357"/>
      <c r="FZC58" s="357"/>
      <c r="FZD58" s="357"/>
      <c r="FZE58" s="357"/>
      <c r="FZF58" s="357"/>
      <c r="FZG58" s="357"/>
      <c r="FZH58" s="357"/>
      <c r="FZI58" s="357"/>
      <c r="FZJ58" s="357"/>
      <c r="FZK58" s="357"/>
      <c r="FZL58" s="357"/>
      <c r="FZM58" s="357"/>
      <c r="FZN58" s="357"/>
      <c r="FZO58" s="357"/>
      <c r="FZP58" s="357"/>
      <c r="FZQ58" s="357"/>
      <c r="FZR58" s="357"/>
      <c r="FZS58" s="357"/>
      <c r="FZT58" s="357"/>
      <c r="FZU58" s="357"/>
      <c r="FZV58" s="357"/>
      <c r="FZW58" s="357"/>
      <c r="FZX58" s="357"/>
      <c r="FZY58" s="357"/>
      <c r="FZZ58" s="357"/>
      <c r="GAA58" s="357"/>
      <c r="GAB58" s="357"/>
      <c r="GAC58" s="357"/>
      <c r="GAD58" s="357"/>
      <c r="GAE58" s="357"/>
      <c r="GAF58" s="357"/>
      <c r="GAG58" s="357"/>
      <c r="GAH58" s="357"/>
      <c r="GAI58" s="357"/>
      <c r="GAJ58" s="357"/>
      <c r="GAK58" s="357"/>
      <c r="GAL58" s="357"/>
      <c r="GAM58" s="357"/>
      <c r="GAN58" s="357"/>
      <c r="GAO58" s="357"/>
      <c r="GAP58" s="357"/>
      <c r="GAQ58" s="357"/>
      <c r="GAR58" s="357"/>
      <c r="GAS58" s="357"/>
      <c r="GAT58" s="357"/>
      <c r="GAU58" s="357"/>
      <c r="GAV58" s="357"/>
      <c r="GAW58" s="357"/>
      <c r="GAX58" s="357"/>
      <c r="GAY58" s="357"/>
      <c r="GAZ58" s="357"/>
      <c r="GBA58" s="357"/>
      <c r="GBB58" s="357"/>
      <c r="GBC58" s="357"/>
      <c r="GBD58" s="357"/>
      <c r="GBE58" s="357"/>
      <c r="GBF58" s="357"/>
      <c r="GBG58" s="357"/>
      <c r="GBH58" s="357"/>
      <c r="GBI58" s="357"/>
      <c r="GBJ58" s="357"/>
      <c r="GBK58" s="357"/>
      <c r="GBL58" s="357"/>
      <c r="GBM58" s="357"/>
      <c r="GBN58" s="357"/>
      <c r="GBO58" s="357"/>
      <c r="GBP58" s="357"/>
      <c r="GBQ58" s="357"/>
      <c r="GBR58" s="357"/>
      <c r="GBS58" s="357"/>
      <c r="GBT58" s="357"/>
      <c r="GBU58" s="357"/>
      <c r="GBV58" s="357"/>
      <c r="GBW58" s="357"/>
      <c r="GBX58" s="357"/>
      <c r="GBY58" s="357"/>
      <c r="GBZ58" s="357"/>
      <c r="GCA58" s="357"/>
      <c r="GCB58" s="357"/>
      <c r="GCC58" s="357"/>
      <c r="GCD58" s="357"/>
      <c r="GCE58" s="357"/>
      <c r="GCF58" s="357"/>
      <c r="GCG58" s="357"/>
      <c r="GCH58" s="357"/>
      <c r="GCI58" s="357"/>
      <c r="GCJ58" s="357"/>
      <c r="GCK58" s="357"/>
      <c r="GCL58" s="357"/>
      <c r="GCM58" s="357"/>
      <c r="GCN58" s="357"/>
      <c r="GCO58" s="357"/>
      <c r="GCP58" s="357"/>
      <c r="GCQ58" s="357"/>
      <c r="GCR58" s="357"/>
      <c r="GCS58" s="357"/>
      <c r="GCT58" s="357"/>
      <c r="GCU58" s="357"/>
      <c r="GCV58" s="357"/>
      <c r="GCW58" s="357"/>
      <c r="GCX58" s="357"/>
      <c r="GCY58" s="357"/>
      <c r="GCZ58" s="357"/>
      <c r="GDA58" s="357"/>
      <c r="GDB58" s="357"/>
      <c r="GDC58" s="357"/>
      <c r="GDD58" s="357"/>
      <c r="GDE58" s="357"/>
      <c r="GDF58" s="357"/>
      <c r="GDG58" s="357"/>
      <c r="GDH58" s="357"/>
      <c r="GDI58" s="357"/>
      <c r="GDJ58" s="357"/>
      <c r="GDK58" s="357"/>
      <c r="GDL58" s="357"/>
      <c r="GDM58" s="357"/>
      <c r="GDN58" s="357"/>
      <c r="GDO58" s="357"/>
      <c r="GDP58" s="357"/>
      <c r="GDQ58" s="357"/>
      <c r="GDR58" s="357"/>
      <c r="GDS58" s="357"/>
      <c r="GDT58" s="357"/>
      <c r="GDU58" s="357"/>
      <c r="GDV58" s="357"/>
      <c r="GDW58" s="357"/>
      <c r="GDX58" s="357"/>
      <c r="GDY58" s="357"/>
      <c r="GDZ58" s="357"/>
      <c r="GEA58" s="357"/>
      <c r="GEB58" s="357"/>
      <c r="GEC58" s="357"/>
      <c r="GED58" s="357"/>
      <c r="GEE58" s="357"/>
      <c r="GEF58" s="357"/>
      <c r="GEG58" s="357"/>
      <c r="GEH58" s="357"/>
      <c r="GEI58" s="357"/>
      <c r="GEJ58" s="357"/>
      <c r="GEK58" s="357"/>
      <c r="GEL58" s="357"/>
      <c r="GEM58" s="357"/>
      <c r="GEN58" s="357"/>
      <c r="GEO58" s="357"/>
      <c r="GEP58" s="357"/>
      <c r="GEQ58" s="357"/>
      <c r="GER58" s="357"/>
      <c r="GES58" s="357"/>
      <c r="GET58" s="357"/>
      <c r="GEU58" s="357"/>
      <c r="GEV58" s="357"/>
      <c r="GEW58" s="357"/>
      <c r="GEX58" s="357"/>
      <c r="GEY58" s="357"/>
      <c r="GEZ58" s="357"/>
      <c r="GFA58" s="357"/>
      <c r="GFB58" s="357"/>
      <c r="GFC58" s="357"/>
      <c r="GFD58" s="357"/>
      <c r="GFE58" s="357"/>
      <c r="GFF58" s="357"/>
      <c r="GFG58" s="357"/>
      <c r="GFH58" s="357"/>
      <c r="GFI58" s="357"/>
      <c r="GFJ58" s="357"/>
      <c r="GFK58" s="357"/>
      <c r="GFL58" s="357"/>
      <c r="GFM58" s="357"/>
      <c r="GFN58" s="357"/>
      <c r="GFO58" s="357"/>
      <c r="GFP58" s="357"/>
      <c r="GFQ58" s="357"/>
      <c r="GFR58" s="357"/>
      <c r="GFS58" s="357"/>
      <c r="GFT58" s="357"/>
      <c r="GFU58" s="357"/>
      <c r="GFV58" s="357"/>
      <c r="GFW58" s="357"/>
      <c r="GFX58" s="357"/>
      <c r="GFY58" s="357"/>
      <c r="GFZ58" s="357"/>
      <c r="GGA58" s="357"/>
      <c r="GGB58" s="357"/>
      <c r="GGC58" s="357"/>
      <c r="GGD58" s="357"/>
      <c r="GGE58" s="357"/>
      <c r="GGF58" s="357"/>
      <c r="GGG58" s="357"/>
      <c r="GGH58" s="357"/>
      <c r="GGI58" s="357"/>
      <c r="GGJ58" s="357"/>
      <c r="GGK58" s="357"/>
      <c r="GGL58" s="357"/>
      <c r="GGM58" s="357"/>
      <c r="GGN58" s="357"/>
      <c r="GGO58" s="357"/>
      <c r="GGP58" s="357"/>
      <c r="GGQ58" s="357"/>
      <c r="GGR58" s="357"/>
      <c r="GGS58" s="357"/>
      <c r="GGT58" s="357"/>
      <c r="GGU58" s="357"/>
      <c r="GGV58" s="357"/>
      <c r="GGW58" s="357"/>
      <c r="GGX58" s="357"/>
      <c r="GGY58" s="357"/>
      <c r="GGZ58" s="357"/>
      <c r="GHA58" s="357"/>
      <c r="GHB58" s="357"/>
      <c r="GHC58" s="357"/>
      <c r="GHD58" s="357"/>
      <c r="GHE58" s="357"/>
      <c r="GHF58" s="357"/>
      <c r="GHG58" s="357"/>
      <c r="GHH58" s="357"/>
      <c r="GHI58" s="357"/>
      <c r="GHJ58" s="357"/>
      <c r="GHK58" s="357"/>
      <c r="GHL58" s="357"/>
      <c r="GHM58" s="357"/>
      <c r="GHN58" s="357"/>
      <c r="GHO58" s="357"/>
      <c r="GHP58" s="357"/>
      <c r="GHQ58" s="357"/>
      <c r="GHR58" s="357"/>
      <c r="GHS58" s="357"/>
      <c r="GHT58" s="357"/>
      <c r="GHU58" s="357"/>
      <c r="GHV58" s="357"/>
      <c r="GHW58" s="357"/>
      <c r="GHX58" s="357"/>
      <c r="GHY58" s="357"/>
      <c r="GHZ58" s="357"/>
      <c r="GIA58" s="357"/>
      <c r="GIB58" s="357"/>
      <c r="GIC58" s="357"/>
      <c r="GID58" s="357"/>
      <c r="GIE58" s="357"/>
      <c r="GIF58" s="357"/>
      <c r="GIG58" s="357"/>
      <c r="GIH58" s="357"/>
      <c r="GII58" s="357"/>
      <c r="GIJ58" s="357"/>
      <c r="GIK58" s="357"/>
      <c r="GIL58" s="357"/>
      <c r="GIM58" s="357"/>
      <c r="GIN58" s="357"/>
      <c r="GIO58" s="357"/>
      <c r="GIP58" s="357"/>
      <c r="GIQ58" s="357"/>
      <c r="GIR58" s="357"/>
      <c r="GIS58" s="357"/>
      <c r="GIT58" s="357"/>
      <c r="GIU58" s="357"/>
      <c r="GIV58" s="357"/>
      <c r="GIW58" s="357"/>
      <c r="GIX58" s="357"/>
      <c r="GIY58" s="357"/>
      <c r="GIZ58" s="357"/>
      <c r="GJA58" s="357"/>
      <c r="GJB58" s="357"/>
      <c r="GJC58" s="357"/>
      <c r="GJD58" s="357"/>
      <c r="GJE58" s="357"/>
      <c r="GJF58" s="357"/>
      <c r="GJG58" s="357"/>
      <c r="GJH58" s="357"/>
      <c r="GJI58" s="357"/>
      <c r="GJJ58" s="357"/>
      <c r="GJK58" s="357"/>
      <c r="GJL58" s="357"/>
      <c r="GJM58" s="357"/>
      <c r="GJN58" s="357"/>
      <c r="GJO58" s="357"/>
      <c r="GJP58" s="357"/>
      <c r="GJQ58" s="357"/>
      <c r="GJR58" s="357"/>
      <c r="GJS58" s="357"/>
      <c r="GJT58" s="357"/>
      <c r="GJU58" s="357"/>
      <c r="GJV58" s="357"/>
      <c r="GJW58" s="357"/>
      <c r="GJX58" s="357"/>
      <c r="GJY58" s="357"/>
      <c r="GJZ58" s="357"/>
      <c r="GKA58" s="357"/>
      <c r="GKB58" s="357"/>
      <c r="GKC58" s="357"/>
      <c r="GKD58" s="357"/>
      <c r="GKE58" s="357"/>
      <c r="GKF58" s="357"/>
      <c r="GKG58" s="357"/>
      <c r="GKH58" s="357"/>
      <c r="GKI58" s="357"/>
      <c r="GKJ58" s="357"/>
      <c r="GKK58" s="357"/>
      <c r="GKL58" s="357"/>
      <c r="GKM58" s="357"/>
      <c r="GKN58" s="357"/>
      <c r="GKO58" s="357"/>
      <c r="GKP58" s="357"/>
      <c r="GKQ58" s="357"/>
      <c r="GKR58" s="357"/>
      <c r="GKS58" s="357"/>
      <c r="GKT58" s="357"/>
      <c r="GKU58" s="357"/>
      <c r="GKV58" s="357"/>
      <c r="GKW58" s="357"/>
      <c r="GKX58" s="357"/>
      <c r="GKY58" s="357"/>
      <c r="GKZ58" s="357"/>
      <c r="GLA58" s="357"/>
      <c r="GLB58" s="357"/>
      <c r="GLC58" s="357"/>
      <c r="GLD58" s="357"/>
      <c r="GLE58" s="357"/>
      <c r="GLF58" s="357"/>
      <c r="GLG58" s="357"/>
      <c r="GLH58" s="357"/>
      <c r="GLI58" s="357"/>
      <c r="GLJ58" s="357"/>
      <c r="GLK58" s="357"/>
      <c r="GLL58" s="357"/>
      <c r="GLM58" s="357"/>
      <c r="GLN58" s="357"/>
      <c r="GLO58" s="357"/>
      <c r="GLP58" s="357"/>
      <c r="GLQ58" s="357"/>
      <c r="GLR58" s="357"/>
      <c r="GLS58" s="357"/>
      <c r="GLT58" s="357"/>
      <c r="GLU58" s="357"/>
      <c r="GLV58" s="357"/>
      <c r="GLW58" s="357"/>
      <c r="GLX58" s="357"/>
      <c r="GLY58" s="357"/>
      <c r="GLZ58" s="357"/>
      <c r="GMA58" s="357"/>
      <c r="GMB58" s="357"/>
      <c r="GMC58" s="357"/>
      <c r="GMD58" s="357"/>
      <c r="GME58" s="357"/>
      <c r="GMF58" s="357"/>
      <c r="GMG58" s="357"/>
      <c r="GMH58" s="357"/>
      <c r="GMI58" s="357"/>
      <c r="GMJ58" s="357"/>
      <c r="GMK58" s="357"/>
      <c r="GML58" s="357"/>
      <c r="GMM58" s="357"/>
      <c r="GMN58" s="357"/>
      <c r="GMO58" s="357"/>
      <c r="GMP58" s="357"/>
      <c r="GMQ58" s="357"/>
      <c r="GMR58" s="357"/>
      <c r="GMS58" s="357"/>
      <c r="GMT58" s="357"/>
      <c r="GMU58" s="357"/>
      <c r="GMV58" s="357"/>
      <c r="GMW58" s="357"/>
      <c r="GMX58" s="357"/>
      <c r="GMY58" s="357"/>
      <c r="GMZ58" s="357"/>
      <c r="GNA58" s="357"/>
      <c r="GNB58" s="357"/>
      <c r="GNC58" s="357"/>
      <c r="GND58" s="357"/>
      <c r="GNE58" s="357"/>
      <c r="GNF58" s="357"/>
      <c r="GNG58" s="357"/>
      <c r="GNH58" s="357"/>
      <c r="GNI58" s="357"/>
      <c r="GNJ58" s="357"/>
      <c r="GNK58" s="357"/>
      <c r="GNL58" s="357"/>
      <c r="GNM58" s="357"/>
      <c r="GNN58" s="357"/>
      <c r="GNO58" s="357"/>
      <c r="GNP58" s="357"/>
      <c r="GNQ58" s="357"/>
      <c r="GNR58" s="357"/>
      <c r="GNS58" s="357"/>
      <c r="GNT58" s="357"/>
      <c r="GNU58" s="357"/>
      <c r="GNV58" s="357"/>
      <c r="GNW58" s="357"/>
      <c r="GNX58" s="357"/>
      <c r="GNY58" s="357"/>
      <c r="GNZ58" s="357"/>
      <c r="GOA58" s="357"/>
      <c r="GOB58" s="357"/>
      <c r="GOC58" s="357"/>
      <c r="GOD58" s="357"/>
      <c r="GOE58" s="357"/>
      <c r="GOF58" s="357"/>
      <c r="GOG58" s="357"/>
      <c r="GOH58" s="357"/>
      <c r="GOI58" s="357"/>
      <c r="GOJ58" s="357"/>
      <c r="GOK58" s="357"/>
      <c r="GOL58" s="357"/>
      <c r="GOM58" s="357"/>
      <c r="GON58" s="357"/>
      <c r="GOO58" s="357"/>
      <c r="GOP58" s="357"/>
      <c r="GOQ58" s="357"/>
      <c r="GOR58" s="357"/>
      <c r="GOS58" s="357"/>
      <c r="GOT58" s="357"/>
      <c r="GOU58" s="357"/>
      <c r="GOV58" s="357"/>
      <c r="GOW58" s="357"/>
      <c r="GOX58" s="357"/>
      <c r="GOY58" s="357"/>
      <c r="GOZ58" s="357"/>
      <c r="GPA58" s="357"/>
      <c r="GPB58" s="357"/>
      <c r="GPC58" s="357"/>
      <c r="GPD58" s="357"/>
      <c r="GPE58" s="357"/>
      <c r="GPF58" s="357"/>
      <c r="GPG58" s="357"/>
      <c r="GPH58" s="357"/>
      <c r="GPI58" s="357"/>
      <c r="GPJ58" s="357"/>
      <c r="GPK58" s="357"/>
      <c r="GPL58" s="357"/>
      <c r="GPM58" s="357"/>
      <c r="GPN58" s="357"/>
      <c r="GPO58" s="357"/>
      <c r="GPP58" s="357"/>
      <c r="GPQ58" s="357"/>
      <c r="GPR58" s="357"/>
      <c r="GPS58" s="357"/>
      <c r="GPT58" s="357"/>
      <c r="GPU58" s="357"/>
      <c r="GPV58" s="357"/>
      <c r="GPW58" s="357"/>
      <c r="GPX58" s="357"/>
      <c r="GPY58" s="357"/>
      <c r="GPZ58" s="357"/>
      <c r="GQA58" s="357"/>
      <c r="GQB58" s="357"/>
      <c r="GQC58" s="357"/>
      <c r="GQD58" s="357"/>
      <c r="GQE58" s="357"/>
      <c r="GQF58" s="357"/>
      <c r="GQG58" s="357"/>
      <c r="GQH58" s="357"/>
      <c r="GQI58" s="357"/>
      <c r="GQJ58" s="357"/>
      <c r="GQK58" s="357"/>
      <c r="GQL58" s="357"/>
      <c r="GQM58" s="357"/>
      <c r="GQN58" s="357"/>
      <c r="GQO58" s="357"/>
      <c r="GQP58" s="357"/>
      <c r="GQQ58" s="357"/>
      <c r="GQR58" s="357"/>
      <c r="GQS58" s="357"/>
      <c r="GQT58" s="357"/>
      <c r="GQU58" s="357"/>
      <c r="GQV58" s="357"/>
      <c r="GQW58" s="357"/>
      <c r="GQX58" s="357"/>
      <c r="GQY58" s="357"/>
      <c r="GQZ58" s="357"/>
      <c r="GRA58" s="357"/>
      <c r="GRB58" s="357"/>
      <c r="GRC58" s="357"/>
      <c r="GRD58" s="357"/>
      <c r="GRE58" s="357"/>
      <c r="GRF58" s="357"/>
      <c r="GRG58" s="357"/>
      <c r="GRH58" s="357"/>
      <c r="GRI58" s="357"/>
      <c r="GRJ58" s="357"/>
      <c r="GRK58" s="357"/>
      <c r="GRL58" s="357"/>
      <c r="GRM58" s="357"/>
      <c r="GRN58" s="357"/>
      <c r="GRO58" s="357"/>
      <c r="GRP58" s="357"/>
      <c r="GRQ58" s="357"/>
      <c r="GRR58" s="357"/>
      <c r="GRS58" s="357"/>
      <c r="GRT58" s="357"/>
      <c r="GRU58" s="357"/>
      <c r="GRV58" s="357"/>
      <c r="GRW58" s="357"/>
      <c r="GRX58" s="357"/>
      <c r="GRY58" s="357"/>
      <c r="GRZ58" s="357"/>
      <c r="GSA58" s="357"/>
      <c r="GSB58" s="357"/>
      <c r="GSC58" s="357"/>
      <c r="GSD58" s="357"/>
      <c r="GSE58" s="357"/>
      <c r="GSF58" s="357"/>
      <c r="GSG58" s="357"/>
      <c r="GSH58" s="357"/>
      <c r="GSI58" s="357"/>
      <c r="GSJ58" s="357"/>
      <c r="GSK58" s="357"/>
      <c r="GSL58" s="357"/>
      <c r="GSM58" s="357"/>
      <c r="GSN58" s="357"/>
      <c r="GSO58" s="357"/>
      <c r="GSP58" s="357"/>
      <c r="GSQ58" s="357"/>
      <c r="GSR58" s="357"/>
      <c r="GSS58" s="357"/>
      <c r="GST58" s="357"/>
      <c r="GSU58" s="357"/>
      <c r="GSV58" s="357"/>
      <c r="GSW58" s="357"/>
      <c r="GSX58" s="357"/>
      <c r="GSY58" s="357"/>
      <c r="GSZ58" s="357"/>
      <c r="GTA58" s="357"/>
      <c r="GTB58" s="357"/>
      <c r="GTC58" s="357"/>
      <c r="GTD58" s="357"/>
      <c r="GTE58" s="357"/>
      <c r="GTF58" s="357"/>
      <c r="GTG58" s="357"/>
      <c r="GTH58" s="357"/>
      <c r="GTI58" s="357"/>
      <c r="GTJ58" s="357"/>
      <c r="GTK58" s="357"/>
      <c r="GTL58" s="357"/>
      <c r="GTM58" s="357"/>
      <c r="GTN58" s="357"/>
      <c r="GTO58" s="357"/>
      <c r="GTP58" s="357"/>
      <c r="GTQ58" s="357"/>
      <c r="GTR58" s="357"/>
      <c r="GTS58" s="357"/>
      <c r="GTT58" s="357"/>
      <c r="GTU58" s="357"/>
      <c r="GTV58" s="357"/>
      <c r="GTW58" s="357"/>
      <c r="GTX58" s="357"/>
      <c r="GTY58" s="357"/>
      <c r="GTZ58" s="357"/>
      <c r="GUA58" s="357"/>
      <c r="GUB58" s="357"/>
      <c r="GUC58" s="357"/>
      <c r="GUD58" s="357"/>
      <c r="GUE58" s="357"/>
      <c r="GUF58" s="357"/>
      <c r="GUG58" s="357"/>
      <c r="GUH58" s="357"/>
      <c r="GUI58" s="357"/>
      <c r="GUJ58" s="357"/>
      <c r="GUK58" s="357"/>
      <c r="GUL58" s="357"/>
      <c r="GUM58" s="357"/>
      <c r="GUN58" s="357"/>
      <c r="GUO58" s="357"/>
      <c r="GUP58" s="357"/>
      <c r="GUQ58" s="357"/>
      <c r="GUR58" s="357"/>
      <c r="GUS58" s="357"/>
      <c r="GUT58" s="357"/>
      <c r="GUU58" s="357"/>
      <c r="GUV58" s="357"/>
      <c r="GUW58" s="357"/>
      <c r="GUX58" s="357"/>
      <c r="GUY58" s="357"/>
      <c r="GUZ58" s="357"/>
      <c r="GVA58" s="357"/>
      <c r="GVB58" s="357"/>
      <c r="GVC58" s="357"/>
      <c r="GVD58" s="357"/>
      <c r="GVE58" s="357"/>
      <c r="GVF58" s="357"/>
      <c r="GVG58" s="357"/>
      <c r="GVH58" s="357"/>
      <c r="GVI58" s="357"/>
      <c r="GVJ58" s="357"/>
      <c r="GVK58" s="357"/>
      <c r="GVL58" s="357"/>
      <c r="GVM58" s="357"/>
      <c r="GVN58" s="357"/>
      <c r="GVO58" s="357"/>
      <c r="GVP58" s="357"/>
      <c r="GVQ58" s="357"/>
      <c r="GVR58" s="357"/>
      <c r="GVS58" s="357"/>
      <c r="GVT58" s="357"/>
      <c r="GVU58" s="357"/>
      <c r="GVV58" s="357"/>
      <c r="GVW58" s="357"/>
      <c r="GVX58" s="357"/>
      <c r="GVY58" s="357"/>
      <c r="GVZ58" s="357"/>
      <c r="GWA58" s="357"/>
      <c r="GWB58" s="357"/>
      <c r="GWC58" s="357"/>
      <c r="GWD58" s="357"/>
      <c r="GWE58" s="357"/>
      <c r="GWF58" s="357"/>
      <c r="GWG58" s="357"/>
      <c r="GWH58" s="357"/>
      <c r="GWI58" s="357"/>
      <c r="GWJ58" s="357"/>
      <c r="GWK58" s="357"/>
      <c r="GWL58" s="357"/>
      <c r="GWM58" s="357"/>
      <c r="GWN58" s="357"/>
      <c r="GWO58" s="357"/>
      <c r="GWP58" s="357"/>
      <c r="GWQ58" s="357"/>
      <c r="GWR58" s="357"/>
      <c r="GWS58" s="357"/>
      <c r="GWT58" s="357"/>
      <c r="GWU58" s="357"/>
      <c r="GWV58" s="357"/>
      <c r="GWW58" s="357"/>
      <c r="GWX58" s="357"/>
      <c r="GWY58" s="357"/>
      <c r="GWZ58" s="357"/>
      <c r="GXA58" s="357"/>
      <c r="GXB58" s="357"/>
      <c r="GXC58" s="357"/>
      <c r="GXD58" s="357"/>
      <c r="GXE58" s="357"/>
      <c r="GXF58" s="357"/>
      <c r="GXG58" s="357"/>
      <c r="GXH58" s="357"/>
      <c r="GXI58" s="357"/>
      <c r="GXJ58" s="357"/>
      <c r="GXK58" s="357"/>
      <c r="GXL58" s="357"/>
      <c r="GXM58" s="357"/>
      <c r="GXN58" s="357"/>
      <c r="GXO58" s="357"/>
      <c r="GXP58" s="357"/>
      <c r="GXQ58" s="357"/>
      <c r="GXR58" s="357"/>
      <c r="GXS58" s="357"/>
      <c r="GXT58" s="357"/>
      <c r="GXU58" s="357"/>
      <c r="GXV58" s="357"/>
      <c r="GXW58" s="357"/>
      <c r="GXX58" s="357"/>
      <c r="GXY58" s="357"/>
      <c r="GXZ58" s="357"/>
      <c r="GYA58" s="357"/>
      <c r="GYB58" s="357"/>
      <c r="GYC58" s="357"/>
      <c r="GYD58" s="357"/>
      <c r="GYE58" s="357"/>
      <c r="GYF58" s="357"/>
      <c r="GYG58" s="357"/>
      <c r="GYH58" s="357"/>
      <c r="GYI58" s="357"/>
      <c r="GYJ58" s="357"/>
      <c r="GYK58" s="357"/>
      <c r="GYL58" s="357"/>
      <c r="GYM58" s="357"/>
      <c r="GYN58" s="357"/>
      <c r="GYO58" s="357"/>
      <c r="GYP58" s="357"/>
      <c r="GYQ58" s="357"/>
      <c r="GYR58" s="357"/>
      <c r="GYS58" s="357"/>
      <c r="GYT58" s="357"/>
      <c r="GYU58" s="357"/>
      <c r="GYV58" s="357"/>
      <c r="GYW58" s="357"/>
      <c r="GYX58" s="357"/>
      <c r="GYY58" s="357"/>
      <c r="GYZ58" s="357"/>
      <c r="GZA58" s="357"/>
      <c r="GZB58" s="357"/>
      <c r="GZC58" s="357"/>
      <c r="GZD58" s="357"/>
      <c r="GZE58" s="357"/>
      <c r="GZF58" s="357"/>
      <c r="GZG58" s="357"/>
      <c r="GZH58" s="357"/>
      <c r="GZI58" s="357"/>
      <c r="GZJ58" s="357"/>
      <c r="GZK58" s="357"/>
      <c r="GZL58" s="357"/>
      <c r="GZM58" s="357"/>
      <c r="GZN58" s="357"/>
      <c r="GZO58" s="357"/>
      <c r="GZP58" s="357"/>
      <c r="GZQ58" s="357"/>
      <c r="GZR58" s="357"/>
      <c r="GZS58" s="357"/>
      <c r="GZT58" s="357"/>
      <c r="GZU58" s="357"/>
      <c r="GZV58" s="357"/>
      <c r="GZW58" s="357"/>
      <c r="GZX58" s="357"/>
      <c r="GZY58" s="357"/>
      <c r="GZZ58" s="357"/>
      <c r="HAA58" s="357"/>
      <c r="HAB58" s="357"/>
      <c r="HAC58" s="357"/>
      <c r="HAD58" s="357"/>
      <c r="HAE58" s="357"/>
      <c r="HAF58" s="357"/>
      <c r="HAG58" s="357"/>
      <c r="HAH58" s="357"/>
      <c r="HAI58" s="357"/>
      <c r="HAJ58" s="357"/>
      <c r="HAK58" s="357"/>
      <c r="HAL58" s="357"/>
      <c r="HAM58" s="357"/>
      <c r="HAN58" s="357"/>
      <c r="HAO58" s="357"/>
      <c r="HAP58" s="357"/>
      <c r="HAQ58" s="357"/>
      <c r="HAR58" s="357"/>
      <c r="HAS58" s="357"/>
      <c r="HAT58" s="357"/>
      <c r="HAU58" s="357"/>
      <c r="HAV58" s="357"/>
      <c r="HAW58" s="357"/>
      <c r="HAX58" s="357"/>
      <c r="HAY58" s="357"/>
      <c r="HAZ58" s="357"/>
      <c r="HBA58" s="357"/>
      <c r="HBB58" s="357"/>
      <c r="HBC58" s="357"/>
      <c r="HBD58" s="357"/>
      <c r="HBE58" s="357"/>
      <c r="HBF58" s="357"/>
      <c r="HBG58" s="357"/>
      <c r="HBH58" s="357"/>
      <c r="HBI58" s="357"/>
      <c r="HBJ58" s="357"/>
      <c r="HBK58" s="357"/>
      <c r="HBL58" s="357"/>
      <c r="HBM58" s="357"/>
      <c r="HBN58" s="357"/>
      <c r="HBO58" s="357"/>
      <c r="HBP58" s="357"/>
      <c r="HBQ58" s="357"/>
      <c r="HBR58" s="357"/>
      <c r="HBS58" s="357"/>
      <c r="HBT58" s="357"/>
      <c r="HBU58" s="357"/>
      <c r="HBV58" s="357"/>
      <c r="HBW58" s="357"/>
      <c r="HBX58" s="357"/>
      <c r="HBY58" s="357"/>
      <c r="HBZ58" s="357"/>
      <c r="HCA58" s="357"/>
      <c r="HCB58" s="357"/>
      <c r="HCC58" s="357"/>
      <c r="HCD58" s="357"/>
      <c r="HCE58" s="357"/>
      <c r="HCF58" s="357"/>
      <c r="HCG58" s="357"/>
      <c r="HCH58" s="357"/>
      <c r="HCI58" s="357"/>
      <c r="HCJ58" s="357"/>
      <c r="HCK58" s="357"/>
      <c r="HCL58" s="357"/>
      <c r="HCM58" s="357"/>
      <c r="HCN58" s="357"/>
      <c r="HCO58" s="357"/>
      <c r="HCP58" s="357"/>
      <c r="HCQ58" s="357"/>
      <c r="HCR58" s="357"/>
      <c r="HCS58" s="357"/>
      <c r="HCT58" s="357"/>
      <c r="HCU58" s="357"/>
      <c r="HCV58" s="357"/>
      <c r="HCW58" s="357"/>
      <c r="HCX58" s="357"/>
      <c r="HCY58" s="357"/>
      <c r="HCZ58" s="357"/>
      <c r="HDA58" s="357"/>
      <c r="HDB58" s="357"/>
      <c r="HDC58" s="357"/>
      <c r="HDD58" s="357"/>
      <c r="HDE58" s="357"/>
      <c r="HDF58" s="357"/>
      <c r="HDG58" s="357"/>
      <c r="HDH58" s="357"/>
      <c r="HDI58" s="357"/>
      <c r="HDJ58" s="357"/>
      <c r="HDK58" s="357"/>
      <c r="HDL58" s="357"/>
      <c r="HDM58" s="357"/>
      <c r="HDN58" s="357"/>
      <c r="HDO58" s="357"/>
      <c r="HDP58" s="357"/>
      <c r="HDQ58" s="357"/>
      <c r="HDR58" s="357"/>
      <c r="HDS58" s="357"/>
      <c r="HDT58" s="357"/>
      <c r="HDU58" s="357"/>
      <c r="HDV58" s="357"/>
      <c r="HDW58" s="357"/>
      <c r="HDX58" s="357"/>
      <c r="HDY58" s="357"/>
      <c r="HDZ58" s="357"/>
      <c r="HEA58" s="357"/>
      <c r="HEB58" s="357"/>
      <c r="HEC58" s="357"/>
      <c r="HED58" s="357"/>
      <c r="HEE58" s="357"/>
      <c r="HEF58" s="357"/>
      <c r="HEG58" s="357"/>
      <c r="HEH58" s="357"/>
      <c r="HEI58" s="357"/>
      <c r="HEJ58" s="357"/>
      <c r="HEK58" s="357"/>
      <c r="HEL58" s="357"/>
      <c r="HEM58" s="357"/>
      <c r="HEN58" s="357"/>
      <c r="HEO58" s="357"/>
      <c r="HEP58" s="357"/>
      <c r="HEQ58" s="357"/>
      <c r="HER58" s="357"/>
      <c r="HES58" s="357"/>
      <c r="HET58" s="357"/>
      <c r="HEU58" s="357"/>
      <c r="HEV58" s="357"/>
      <c r="HEW58" s="357"/>
      <c r="HEX58" s="357"/>
      <c r="HEY58" s="357"/>
      <c r="HEZ58" s="357"/>
      <c r="HFA58" s="357"/>
      <c r="HFB58" s="357"/>
      <c r="HFC58" s="357"/>
      <c r="HFD58" s="357"/>
      <c r="HFE58" s="357"/>
      <c r="HFF58" s="357"/>
      <c r="HFG58" s="357"/>
      <c r="HFH58" s="357"/>
      <c r="HFI58" s="357"/>
      <c r="HFJ58" s="357"/>
      <c r="HFK58" s="357"/>
      <c r="HFL58" s="357"/>
      <c r="HFM58" s="357"/>
      <c r="HFN58" s="357"/>
      <c r="HFO58" s="357"/>
      <c r="HFP58" s="357"/>
      <c r="HFQ58" s="357"/>
      <c r="HFR58" s="357"/>
      <c r="HFS58" s="357"/>
      <c r="HFT58" s="357"/>
      <c r="HFU58" s="357"/>
      <c r="HFV58" s="357"/>
      <c r="HFW58" s="357"/>
      <c r="HFX58" s="357"/>
      <c r="HFY58" s="357"/>
      <c r="HFZ58" s="357"/>
      <c r="HGA58" s="357"/>
      <c r="HGB58" s="357"/>
      <c r="HGC58" s="357"/>
      <c r="HGD58" s="357"/>
      <c r="HGE58" s="357"/>
      <c r="HGF58" s="357"/>
      <c r="HGG58" s="357"/>
      <c r="HGH58" s="357"/>
      <c r="HGI58" s="357"/>
      <c r="HGJ58" s="357"/>
      <c r="HGK58" s="357"/>
      <c r="HGL58" s="357"/>
      <c r="HGM58" s="357"/>
      <c r="HGN58" s="357"/>
      <c r="HGO58" s="357"/>
      <c r="HGP58" s="357"/>
      <c r="HGQ58" s="357"/>
      <c r="HGR58" s="357"/>
      <c r="HGS58" s="357"/>
      <c r="HGT58" s="357"/>
      <c r="HGU58" s="357"/>
      <c r="HGV58" s="357"/>
      <c r="HGW58" s="357"/>
      <c r="HGX58" s="357"/>
      <c r="HGY58" s="357"/>
      <c r="HGZ58" s="357"/>
      <c r="HHA58" s="357"/>
      <c r="HHB58" s="357"/>
      <c r="HHC58" s="357"/>
      <c r="HHD58" s="357"/>
      <c r="HHE58" s="357"/>
      <c r="HHF58" s="357"/>
      <c r="HHG58" s="357"/>
      <c r="HHH58" s="357"/>
      <c r="HHI58" s="357"/>
      <c r="HHJ58" s="357"/>
      <c r="HHK58" s="357"/>
      <c r="HHL58" s="357"/>
      <c r="HHM58" s="357"/>
      <c r="HHN58" s="357"/>
      <c r="HHO58" s="357"/>
      <c r="HHP58" s="357"/>
      <c r="HHQ58" s="357"/>
      <c r="HHR58" s="357"/>
      <c r="HHS58" s="357"/>
      <c r="HHT58" s="357"/>
      <c r="HHU58" s="357"/>
      <c r="HHV58" s="357"/>
      <c r="HHW58" s="357"/>
      <c r="HHX58" s="357"/>
      <c r="HHY58" s="357"/>
      <c r="HHZ58" s="357"/>
      <c r="HIA58" s="357"/>
      <c r="HIB58" s="357"/>
      <c r="HIC58" s="357"/>
      <c r="HID58" s="357"/>
      <c r="HIE58" s="357"/>
      <c r="HIF58" s="357"/>
      <c r="HIG58" s="357"/>
      <c r="HIH58" s="357"/>
      <c r="HII58" s="357"/>
      <c r="HIJ58" s="357"/>
      <c r="HIK58" s="357"/>
      <c r="HIL58" s="357"/>
      <c r="HIM58" s="357"/>
      <c r="HIN58" s="357"/>
      <c r="HIO58" s="357"/>
      <c r="HIP58" s="357"/>
      <c r="HIQ58" s="357"/>
      <c r="HIR58" s="357"/>
      <c r="HIS58" s="357"/>
      <c r="HIT58" s="357"/>
      <c r="HIU58" s="357"/>
      <c r="HIV58" s="357"/>
      <c r="HIW58" s="357"/>
      <c r="HIX58" s="357"/>
      <c r="HIY58" s="357"/>
      <c r="HIZ58" s="357"/>
      <c r="HJA58" s="357"/>
      <c r="HJB58" s="357"/>
      <c r="HJC58" s="357"/>
      <c r="HJD58" s="357"/>
      <c r="HJE58" s="357"/>
      <c r="HJF58" s="357"/>
      <c r="HJG58" s="357"/>
      <c r="HJH58" s="357"/>
      <c r="HJI58" s="357"/>
      <c r="HJJ58" s="357"/>
      <c r="HJK58" s="357"/>
      <c r="HJL58" s="357"/>
      <c r="HJM58" s="357"/>
      <c r="HJN58" s="357"/>
      <c r="HJO58" s="357"/>
      <c r="HJP58" s="357"/>
      <c r="HJQ58" s="357"/>
      <c r="HJR58" s="357"/>
      <c r="HJS58" s="357"/>
      <c r="HJT58" s="357"/>
      <c r="HJU58" s="357"/>
      <c r="HJV58" s="357"/>
      <c r="HJW58" s="357"/>
      <c r="HJX58" s="357"/>
      <c r="HJY58" s="357"/>
      <c r="HJZ58" s="357"/>
      <c r="HKA58" s="357"/>
      <c r="HKB58" s="357"/>
      <c r="HKC58" s="357"/>
      <c r="HKD58" s="357"/>
      <c r="HKE58" s="357"/>
      <c r="HKF58" s="357"/>
      <c r="HKG58" s="357"/>
      <c r="HKH58" s="357"/>
      <c r="HKI58" s="357"/>
      <c r="HKJ58" s="357"/>
      <c r="HKK58" s="357"/>
      <c r="HKL58" s="357"/>
      <c r="HKM58" s="357"/>
      <c r="HKN58" s="357"/>
      <c r="HKO58" s="357"/>
      <c r="HKP58" s="357"/>
      <c r="HKQ58" s="357"/>
      <c r="HKR58" s="357"/>
      <c r="HKS58" s="357"/>
      <c r="HKT58" s="357"/>
      <c r="HKU58" s="357"/>
      <c r="HKV58" s="357"/>
      <c r="HKW58" s="357"/>
      <c r="HKX58" s="357"/>
      <c r="HKY58" s="357"/>
      <c r="HKZ58" s="357"/>
      <c r="HLA58" s="357"/>
      <c r="HLB58" s="357"/>
      <c r="HLC58" s="357"/>
      <c r="HLD58" s="357"/>
      <c r="HLE58" s="357"/>
      <c r="HLF58" s="357"/>
      <c r="HLG58" s="357"/>
      <c r="HLH58" s="357"/>
      <c r="HLI58" s="357"/>
      <c r="HLJ58" s="357"/>
      <c r="HLK58" s="357"/>
      <c r="HLL58" s="357"/>
      <c r="HLM58" s="357"/>
      <c r="HLN58" s="357"/>
      <c r="HLO58" s="357"/>
      <c r="HLP58" s="357"/>
      <c r="HLQ58" s="357"/>
      <c r="HLR58" s="357"/>
      <c r="HLS58" s="357"/>
      <c r="HLT58" s="357"/>
      <c r="HLU58" s="357"/>
      <c r="HLV58" s="357"/>
      <c r="HLW58" s="357"/>
      <c r="HLX58" s="357"/>
      <c r="HLY58" s="357"/>
      <c r="HLZ58" s="357"/>
      <c r="HMA58" s="357"/>
      <c r="HMB58" s="357"/>
      <c r="HMC58" s="357"/>
      <c r="HMD58" s="357"/>
      <c r="HME58" s="357"/>
      <c r="HMF58" s="357"/>
      <c r="HMG58" s="357"/>
      <c r="HMH58" s="357"/>
      <c r="HMI58" s="357"/>
      <c r="HMJ58" s="357"/>
      <c r="HMK58" s="357"/>
      <c r="HML58" s="357"/>
      <c r="HMM58" s="357"/>
      <c r="HMN58" s="357"/>
      <c r="HMO58" s="357"/>
      <c r="HMP58" s="357"/>
      <c r="HMQ58" s="357"/>
      <c r="HMR58" s="357"/>
      <c r="HMS58" s="357"/>
      <c r="HMT58" s="357"/>
      <c r="HMU58" s="357"/>
      <c r="HMV58" s="357"/>
      <c r="HMW58" s="357"/>
      <c r="HMX58" s="357"/>
      <c r="HMY58" s="357"/>
      <c r="HMZ58" s="357"/>
      <c r="HNA58" s="357"/>
      <c r="HNB58" s="357"/>
      <c r="HNC58" s="357"/>
      <c r="HND58" s="357"/>
      <c r="HNE58" s="357"/>
      <c r="HNF58" s="357"/>
      <c r="HNG58" s="357"/>
      <c r="HNH58" s="357"/>
      <c r="HNI58" s="357"/>
      <c r="HNJ58" s="357"/>
      <c r="HNK58" s="357"/>
      <c r="HNL58" s="357"/>
      <c r="HNM58" s="357"/>
      <c r="HNN58" s="357"/>
      <c r="HNO58" s="357"/>
      <c r="HNP58" s="357"/>
      <c r="HNQ58" s="357"/>
      <c r="HNR58" s="357"/>
      <c r="HNS58" s="357"/>
      <c r="HNT58" s="357"/>
      <c r="HNU58" s="357"/>
      <c r="HNV58" s="357"/>
      <c r="HNW58" s="357"/>
      <c r="HNX58" s="357"/>
      <c r="HNY58" s="357"/>
      <c r="HNZ58" s="357"/>
      <c r="HOA58" s="357"/>
      <c r="HOB58" s="357"/>
      <c r="HOC58" s="357"/>
      <c r="HOD58" s="357"/>
      <c r="HOE58" s="357"/>
      <c r="HOF58" s="357"/>
      <c r="HOG58" s="357"/>
      <c r="HOH58" s="357"/>
      <c r="HOI58" s="357"/>
      <c r="HOJ58" s="357"/>
      <c r="HOK58" s="357"/>
      <c r="HOL58" s="357"/>
      <c r="HOM58" s="357"/>
      <c r="HON58" s="357"/>
      <c r="HOO58" s="357"/>
      <c r="HOP58" s="357"/>
      <c r="HOQ58" s="357"/>
      <c r="HOR58" s="357"/>
      <c r="HOS58" s="357"/>
      <c r="HOT58" s="357"/>
      <c r="HOU58" s="357"/>
      <c r="HOV58" s="357"/>
      <c r="HOW58" s="357"/>
      <c r="HOX58" s="357"/>
      <c r="HOY58" s="357"/>
      <c r="HOZ58" s="357"/>
      <c r="HPA58" s="357"/>
      <c r="HPB58" s="357"/>
      <c r="HPC58" s="357"/>
      <c r="HPD58" s="357"/>
      <c r="HPE58" s="357"/>
      <c r="HPF58" s="357"/>
      <c r="HPG58" s="357"/>
      <c r="HPH58" s="357"/>
      <c r="HPI58" s="357"/>
      <c r="HPJ58" s="357"/>
      <c r="HPK58" s="357"/>
      <c r="HPL58" s="357"/>
      <c r="HPM58" s="357"/>
      <c r="HPN58" s="357"/>
      <c r="HPO58" s="357"/>
      <c r="HPP58" s="357"/>
      <c r="HPQ58" s="357"/>
      <c r="HPR58" s="357"/>
      <c r="HPS58" s="357"/>
      <c r="HPT58" s="357"/>
      <c r="HPU58" s="357"/>
      <c r="HPV58" s="357"/>
      <c r="HPW58" s="357"/>
      <c r="HPX58" s="357"/>
      <c r="HPY58" s="357"/>
      <c r="HPZ58" s="357"/>
      <c r="HQA58" s="357"/>
      <c r="HQB58" s="357"/>
      <c r="HQC58" s="357"/>
      <c r="HQD58" s="357"/>
      <c r="HQE58" s="357"/>
      <c r="HQF58" s="357"/>
      <c r="HQG58" s="357"/>
      <c r="HQH58" s="357"/>
      <c r="HQI58" s="357"/>
      <c r="HQJ58" s="357"/>
      <c r="HQK58" s="357"/>
      <c r="HQL58" s="357"/>
      <c r="HQM58" s="357"/>
      <c r="HQN58" s="357"/>
      <c r="HQO58" s="357"/>
      <c r="HQP58" s="357"/>
      <c r="HQQ58" s="357"/>
      <c r="HQR58" s="357"/>
      <c r="HQS58" s="357"/>
      <c r="HQT58" s="357"/>
      <c r="HQU58" s="357"/>
      <c r="HQV58" s="357"/>
      <c r="HQW58" s="357"/>
      <c r="HQX58" s="357"/>
      <c r="HQY58" s="357"/>
      <c r="HQZ58" s="357"/>
      <c r="HRA58" s="357"/>
      <c r="HRB58" s="357"/>
      <c r="HRC58" s="357"/>
      <c r="HRD58" s="357"/>
      <c r="HRE58" s="357"/>
      <c r="HRF58" s="357"/>
      <c r="HRG58" s="357"/>
      <c r="HRH58" s="357"/>
      <c r="HRI58" s="357"/>
      <c r="HRJ58" s="357"/>
      <c r="HRK58" s="357"/>
      <c r="HRL58" s="357"/>
      <c r="HRM58" s="357"/>
      <c r="HRN58" s="357"/>
      <c r="HRO58" s="357"/>
      <c r="HRP58" s="357"/>
      <c r="HRQ58" s="357"/>
      <c r="HRR58" s="357"/>
      <c r="HRS58" s="357"/>
      <c r="HRT58" s="357"/>
      <c r="HRU58" s="357"/>
      <c r="HRV58" s="357"/>
      <c r="HRW58" s="357"/>
      <c r="HRX58" s="357"/>
      <c r="HRY58" s="357"/>
      <c r="HRZ58" s="357"/>
      <c r="HSA58" s="357"/>
      <c r="HSB58" s="357"/>
      <c r="HSC58" s="357"/>
      <c r="HSD58" s="357"/>
      <c r="HSE58" s="357"/>
      <c r="HSF58" s="357"/>
      <c r="HSG58" s="357"/>
      <c r="HSH58" s="357"/>
      <c r="HSI58" s="357"/>
      <c r="HSJ58" s="357"/>
      <c r="HSK58" s="357"/>
      <c r="HSL58" s="357"/>
      <c r="HSM58" s="357"/>
      <c r="HSN58" s="357"/>
      <c r="HSO58" s="357"/>
      <c r="HSP58" s="357"/>
      <c r="HSQ58" s="357"/>
      <c r="HSR58" s="357"/>
      <c r="HSS58" s="357"/>
      <c r="HST58" s="357"/>
      <c r="HSU58" s="357"/>
      <c r="HSV58" s="357"/>
      <c r="HSW58" s="357"/>
      <c r="HSX58" s="357"/>
      <c r="HSY58" s="357"/>
      <c r="HSZ58" s="357"/>
      <c r="HTA58" s="357"/>
      <c r="HTB58" s="357"/>
      <c r="HTC58" s="357"/>
      <c r="HTD58" s="357"/>
      <c r="HTE58" s="357"/>
      <c r="HTF58" s="357"/>
      <c r="HTG58" s="357"/>
      <c r="HTH58" s="357"/>
      <c r="HTI58" s="357"/>
      <c r="HTJ58" s="357"/>
      <c r="HTK58" s="357"/>
      <c r="HTL58" s="357"/>
      <c r="HTM58" s="357"/>
      <c r="HTN58" s="357"/>
      <c r="HTO58" s="357"/>
      <c r="HTP58" s="357"/>
      <c r="HTQ58" s="357"/>
      <c r="HTR58" s="357"/>
      <c r="HTS58" s="357"/>
      <c r="HTT58" s="357"/>
      <c r="HTU58" s="357"/>
      <c r="HTV58" s="357"/>
      <c r="HTW58" s="357"/>
      <c r="HTX58" s="357"/>
      <c r="HTY58" s="357"/>
      <c r="HTZ58" s="357"/>
      <c r="HUA58" s="357"/>
      <c r="HUB58" s="357"/>
      <c r="HUC58" s="357"/>
      <c r="HUD58" s="357"/>
      <c r="HUE58" s="357"/>
      <c r="HUF58" s="357"/>
      <c r="HUG58" s="357"/>
      <c r="HUH58" s="357"/>
      <c r="HUI58" s="357"/>
      <c r="HUJ58" s="357"/>
      <c r="HUK58" s="357"/>
      <c r="HUL58" s="357"/>
      <c r="HUM58" s="357"/>
      <c r="HUN58" s="357"/>
      <c r="HUO58" s="357"/>
      <c r="HUP58" s="357"/>
      <c r="HUQ58" s="357"/>
      <c r="HUR58" s="357"/>
      <c r="HUS58" s="357"/>
      <c r="HUT58" s="357"/>
      <c r="HUU58" s="357"/>
      <c r="HUV58" s="357"/>
      <c r="HUW58" s="357"/>
      <c r="HUX58" s="357"/>
      <c r="HUY58" s="357"/>
      <c r="HUZ58" s="357"/>
      <c r="HVA58" s="357"/>
      <c r="HVB58" s="357"/>
      <c r="HVC58" s="357"/>
      <c r="HVD58" s="357"/>
      <c r="HVE58" s="357"/>
      <c r="HVF58" s="357"/>
      <c r="HVG58" s="357"/>
      <c r="HVH58" s="357"/>
      <c r="HVI58" s="357"/>
      <c r="HVJ58" s="357"/>
      <c r="HVK58" s="357"/>
      <c r="HVL58" s="357"/>
      <c r="HVM58" s="357"/>
      <c r="HVN58" s="357"/>
      <c r="HVO58" s="357"/>
      <c r="HVP58" s="357"/>
      <c r="HVQ58" s="357"/>
      <c r="HVR58" s="357"/>
      <c r="HVS58" s="357"/>
      <c r="HVT58" s="357"/>
      <c r="HVU58" s="357"/>
      <c r="HVV58" s="357"/>
      <c r="HVW58" s="357"/>
      <c r="HVX58" s="357"/>
      <c r="HVY58" s="357"/>
      <c r="HVZ58" s="357"/>
      <c r="HWA58" s="357"/>
      <c r="HWB58" s="357"/>
      <c r="HWC58" s="357"/>
      <c r="HWD58" s="357"/>
      <c r="HWE58" s="357"/>
      <c r="HWF58" s="357"/>
      <c r="HWG58" s="357"/>
      <c r="HWH58" s="357"/>
      <c r="HWI58" s="357"/>
      <c r="HWJ58" s="357"/>
      <c r="HWK58" s="357"/>
      <c r="HWL58" s="357"/>
      <c r="HWM58" s="357"/>
      <c r="HWN58" s="357"/>
      <c r="HWO58" s="357"/>
      <c r="HWP58" s="357"/>
      <c r="HWQ58" s="357"/>
      <c r="HWR58" s="357"/>
      <c r="HWS58" s="357"/>
      <c r="HWT58" s="357"/>
      <c r="HWU58" s="357"/>
      <c r="HWV58" s="357"/>
      <c r="HWW58" s="357"/>
      <c r="HWX58" s="357"/>
      <c r="HWY58" s="357"/>
      <c r="HWZ58" s="357"/>
      <c r="HXA58" s="357"/>
      <c r="HXB58" s="357"/>
      <c r="HXC58" s="357"/>
      <c r="HXD58" s="357"/>
      <c r="HXE58" s="357"/>
      <c r="HXF58" s="357"/>
      <c r="HXG58" s="357"/>
      <c r="HXH58" s="357"/>
      <c r="HXI58" s="357"/>
      <c r="HXJ58" s="357"/>
      <c r="HXK58" s="357"/>
      <c r="HXL58" s="357"/>
      <c r="HXM58" s="357"/>
      <c r="HXN58" s="357"/>
      <c r="HXO58" s="357"/>
      <c r="HXP58" s="357"/>
      <c r="HXQ58" s="357"/>
      <c r="HXR58" s="357"/>
      <c r="HXS58" s="357"/>
      <c r="HXT58" s="357"/>
      <c r="HXU58" s="357"/>
      <c r="HXV58" s="357"/>
      <c r="HXW58" s="357"/>
      <c r="HXX58" s="357"/>
      <c r="HXY58" s="357"/>
      <c r="HXZ58" s="357"/>
      <c r="HYA58" s="357"/>
      <c r="HYB58" s="357"/>
      <c r="HYC58" s="357"/>
      <c r="HYD58" s="357"/>
      <c r="HYE58" s="357"/>
      <c r="HYF58" s="357"/>
      <c r="HYG58" s="357"/>
      <c r="HYH58" s="357"/>
      <c r="HYI58" s="357"/>
      <c r="HYJ58" s="357"/>
      <c r="HYK58" s="357"/>
      <c r="HYL58" s="357"/>
      <c r="HYM58" s="357"/>
      <c r="HYN58" s="357"/>
      <c r="HYO58" s="357"/>
      <c r="HYP58" s="357"/>
      <c r="HYQ58" s="357"/>
      <c r="HYR58" s="357"/>
      <c r="HYS58" s="357"/>
      <c r="HYT58" s="357"/>
      <c r="HYU58" s="357"/>
      <c r="HYV58" s="357"/>
      <c r="HYW58" s="357"/>
      <c r="HYX58" s="357"/>
      <c r="HYY58" s="357"/>
      <c r="HYZ58" s="357"/>
      <c r="HZA58" s="357"/>
      <c r="HZB58" s="357"/>
      <c r="HZC58" s="357"/>
      <c r="HZD58" s="357"/>
      <c r="HZE58" s="357"/>
      <c r="HZF58" s="357"/>
      <c r="HZG58" s="357"/>
      <c r="HZH58" s="357"/>
      <c r="HZI58" s="357"/>
      <c r="HZJ58" s="357"/>
      <c r="HZK58" s="357"/>
      <c r="HZL58" s="357"/>
      <c r="HZM58" s="357"/>
      <c r="HZN58" s="357"/>
      <c r="HZO58" s="357"/>
      <c r="HZP58" s="357"/>
      <c r="HZQ58" s="357"/>
      <c r="HZR58" s="357"/>
      <c r="HZS58" s="357"/>
      <c r="HZT58" s="357"/>
      <c r="HZU58" s="357"/>
      <c r="HZV58" s="357"/>
      <c r="HZW58" s="357"/>
      <c r="HZX58" s="357"/>
      <c r="HZY58" s="357"/>
      <c r="HZZ58" s="357"/>
      <c r="IAA58" s="357"/>
      <c r="IAB58" s="357"/>
      <c r="IAC58" s="357"/>
      <c r="IAD58" s="357"/>
      <c r="IAE58" s="357"/>
      <c r="IAF58" s="357"/>
      <c r="IAG58" s="357"/>
      <c r="IAH58" s="357"/>
      <c r="IAI58" s="357"/>
      <c r="IAJ58" s="357"/>
      <c r="IAK58" s="357"/>
      <c r="IAL58" s="357"/>
      <c r="IAM58" s="357"/>
      <c r="IAN58" s="357"/>
      <c r="IAO58" s="357"/>
      <c r="IAP58" s="357"/>
      <c r="IAQ58" s="357"/>
      <c r="IAR58" s="357"/>
      <c r="IAS58" s="357"/>
      <c r="IAT58" s="357"/>
      <c r="IAU58" s="357"/>
      <c r="IAV58" s="357"/>
      <c r="IAW58" s="357"/>
      <c r="IAX58" s="357"/>
      <c r="IAY58" s="357"/>
      <c r="IAZ58" s="357"/>
      <c r="IBA58" s="357"/>
      <c r="IBB58" s="357"/>
      <c r="IBC58" s="357"/>
      <c r="IBD58" s="357"/>
      <c r="IBE58" s="357"/>
      <c r="IBF58" s="357"/>
      <c r="IBG58" s="357"/>
      <c r="IBH58" s="357"/>
      <c r="IBI58" s="357"/>
      <c r="IBJ58" s="357"/>
      <c r="IBK58" s="357"/>
      <c r="IBL58" s="357"/>
      <c r="IBM58" s="357"/>
      <c r="IBN58" s="357"/>
      <c r="IBO58" s="357"/>
      <c r="IBP58" s="357"/>
      <c r="IBQ58" s="357"/>
      <c r="IBR58" s="357"/>
      <c r="IBS58" s="357"/>
      <c r="IBT58" s="357"/>
      <c r="IBU58" s="357"/>
      <c r="IBV58" s="357"/>
      <c r="IBW58" s="357"/>
      <c r="IBX58" s="357"/>
      <c r="IBY58" s="357"/>
      <c r="IBZ58" s="357"/>
      <c r="ICA58" s="357"/>
      <c r="ICB58" s="357"/>
      <c r="ICC58" s="357"/>
      <c r="ICD58" s="357"/>
      <c r="ICE58" s="357"/>
      <c r="ICF58" s="357"/>
      <c r="ICG58" s="357"/>
      <c r="ICH58" s="357"/>
      <c r="ICI58" s="357"/>
      <c r="ICJ58" s="357"/>
      <c r="ICK58" s="357"/>
      <c r="ICL58" s="357"/>
      <c r="ICM58" s="357"/>
      <c r="ICN58" s="357"/>
      <c r="ICO58" s="357"/>
      <c r="ICP58" s="357"/>
      <c r="ICQ58" s="357"/>
      <c r="ICR58" s="357"/>
      <c r="ICS58" s="357"/>
      <c r="ICT58" s="357"/>
      <c r="ICU58" s="357"/>
      <c r="ICV58" s="357"/>
      <c r="ICW58" s="357"/>
      <c r="ICX58" s="357"/>
      <c r="ICY58" s="357"/>
      <c r="ICZ58" s="357"/>
      <c r="IDA58" s="357"/>
      <c r="IDB58" s="357"/>
      <c r="IDC58" s="357"/>
      <c r="IDD58" s="357"/>
      <c r="IDE58" s="357"/>
      <c r="IDF58" s="357"/>
      <c r="IDG58" s="357"/>
      <c r="IDH58" s="357"/>
      <c r="IDI58" s="357"/>
      <c r="IDJ58" s="357"/>
      <c r="IDK58" s="357"/>
      <c r="IDL58" s="357"/>
      <c r="IDM58" s="357"/>
      <c r="IDN58" s="357"/>
      <c r="IDO58" s="357"/>
      <c r="IDP58" s="357"/>
      <c r="IDQ58" s="357"/>
      <c r="IDR58" s="357"/>
      <c r="IDS58" s="357"/>
      <c r="IDT58" s="357"/>
      <c r="IDU58" s="357"/>
      <c r="IDV58" s="357"/>
      <c r="IDW58" s="357"/>
      <c r="IDX58" s="357"/>
      <c r="IDY58" s="357"/>
      <c r="IDZ58" s="357"/>
      <c r="IEA58" s="357"/>
      <c r="IEB58" s="357"/>
      <c r="IEC58" s="357"/>
      <c r="IED58" s="357"/>
      <c r="IEE58" s="357"/>
      <c r="IEF58" s="357"/>
      <c r="IEG58" s="357"/>
      <c r="IEH58" s="357"/>
      <c r="IEI58" s="357"/>
      <c r="IEJ58" s="357"/>
      <c r="IEK58" s="357"/>
      <c r="IEL58" s="357"/>
      <c r="IEM58" s="357"/>
      <c r="IEN58" s="357"/>
      <c r="IEO58" s="357"/>
      <c r="IEP58" s="357"/>
      <c r="IEQ58" s="357"/>
      <c r="IER58" s="357"/>
      <c r="IES58" s="357"/>
      <c r="IET58" s="357"/>
      <c r="IEU58" s="357"/>
      <c r="IEV58" s="357"/>
      <c r="IEW58" s="357"/>
      <c r="IEX58" s="357"/>
      <c r="IEY58" s="357"/>
      <c r="IEZ58" s="357"/>
      <c r="IFA58" s="357"/>
      <c r="IFB58" s="357"/>
      <c r="IFC58" s="357"/>
      <c r="IFD58" s="357"/>
      <c r="IFE58" s="357"/>
      <c r="IFF58" s="357"/>
      <c r="IFG58" s="357"/>
      <c r="IFH58" s="357"/>
      <c r="IFI58" s="357"/>
      <c r="IFJ58" s="357"/>
      <c r="IFK58" s="357"/>
      <c r="IFL58" s="357"/>
      <c r="IFM58" s="357"/>
      <c r="IFN58" s="357"/>
      <c r="IFO58" s="357"/>
      <c r="IFP58" s="357"/>
      <c r="IFQ58" s="357"/>
      <c r="IFR58" s="357"/>
      <c r="IFS58" s="357"/>
      <c r="IFT58" s="357"/>
      <c r="IFU58" s="357"/>
      <c r="IFV58" s="357"/>
      <c r="IFW58" s="357"/>
      <c r="IFX58" s="357"/>
      <c r="IFY58" s="357"/>
      <c r="IFZ58" s="357"/>
      <c r="IGA58" s="357"/>
      <c r="IGB58" s="357"/>
      <c r="IGC58" s="357"/>
      <c r="IGD58" s="357"/>
      <c r="IGE58" s="357"/>
      <c r="IGF58" s="357"/>
      <c r="IGG58" s="357"/>
      <c r="IGH58" s="357"/>
      <c r="IGI58" s="357"/>
      <c r="IGJ58" s="357"/>
      <c r="IGK58" s="357"/>
      <c r="IGL58" s="357"/>
      <c r="IGM58" s="357"/>
      <c r="IGN58" s="357"/>
      <c r="IGO58" s="357"/>
      <c r="IGP58" s="357"/>
      <c r="IGQ58" s="357"/>
      <c r="IGR58" s="357"/>
      <c r="IGS58" s="357"/>
      <c r="IGT58" s="357"/>
      <c r="IGU58" s="357"/>
      <c r="IGV58" s="357"/>
      <c r="IGW58" s="357"/>
      <c r="IGX58" s="357"/>
      <c r="IGY58" s="357"/>
      <c r="IGZ58" s="357"/>
      <c r="IHA58" s="357"/>
      <c r="IHB58" s="357"/>
      <c r="IHC58" s="357"/>
      <c r="IHD58" s="357"/>
      <c r="IHE58" s="357"/>
      <c r="IHF58" s="357"/>
      <c r="IHG58" s="357"/>
      <c r="IHH58" s="357"/>
      <c r="IHI58" s="357"/>
      <c r="IHJ58" s="357"/>
      <c r="IHK58" s="357"/>
      <c r="IHL58" s="357"/>
      <c r="IHM58" s="357"/>
      <c r="IHN58" s="357"/>
      <c r="IHO58" s="357"/>
      <c r="IHP58" s="357"/>
      <c r="IHQ58" s="357"/>
      <c r="IHR58" s="357"/>
      <c r="IHS58" s="357"/>
      <c r="IHT58" s="357"/>
      <c r="IHU58" s="357"/>
      <c r="IHV58" s="357"/>
      <c r="IHW58" s="357"/>
      <c r="IHX58" s="357"/>
      <c r="IHY58" s="357"/>
      <c r="IHZ58" s="357"/>
      <c r="IIA58" s="357"/>
      <c r="IIB58" s="357"/>
      <c r="IIC58" s="357"/>
      <c r="IID58" s="357"/>
      <c r="IIE58" s="357"/>
      <c r="IIF58" s="357"/>
      <c r="IIG58" s="357"/>
      <c r="IIH58" s="357"/>
      <c r="III58" s="357"/>
      <c r="IIJ58" s="357"/>
      <c r="IIK58" s="357"/>
      <c r="IIL58" s="357"/>
      <c r="IIM58" s="357"/>
      <c r="IIN58" s="357"/>
      <c r="IIO58" s="357"/>
      <c r="IIP58" s="357"/>
      <c r="IIQ58" s="357"/>
      <c r="IIR58" s="357"/>
      <c r="IIS58" s="357"/>
      <c r="IIT58" s="357"/>
      <c r="IIU58" s="357"/>
      <c r="IIV58" s="357"/>
      <c r="IIW58" s="357"/>
      <c r="IIX58" s="357"/>
      <c r="IIY58" s="357"/>
      <c r="IIZ58" s="357"/>
      <c r="IJA58" s="357"/>
      <c r="IJB58" s="357"/>
      <c r="IJC58" s="357"/>
      <c r="IJD58" s="357"/>
      <c r="IJE58" s="357"/>
      <c r="IJF58" s="357"/>
      <c r="IJG58" s="357"/>
      <c r="IJH58" s="357"/>
      <c r="IJI58" s="357"/>
      <c r="IJJ58" s="357"/>
      <c r="IJK58" s="357"/>
      <c r="IJL58" s="357"/>
      <c r="IJM58" s="357"/>
      <c r="IJN58" s="357"/>
      <c r="IJO58" s="357"/>
      <c r="IJP58" s="357"/>
      <c r="IJQ58" s="357"/>
      <c r="IJR58" s="357"/>
      <c r="IJS58" s="357"/>
      <c r="IJT58" s="357"/>
      <c r="IJU58" s="357"/>
      <c r="IJV58" s="357"/>
      <c r="IJW58" s="357"/>
      <c r="IJX58" s="357"/>
      <c r="IJY58" s="357"/>
      <c r="IJZ58" s="357"/>
      <c r="IKA58" s="357"/>
      <c r="IKB58" s="357"/>
      <c r="IKC58" s="357"/>
      <c r="IKD58" s="357"/>
      <c r="IKE58" s="357"/>
      <c r="IKF58" s="357"/>
      <c r="IKG58" s="357"/>
      <c r="IKH58" s="357"/>
      <c r="IKI58" s="357"/>
      <c r="IKJ58" s="357"/>
      <c r="IKK58" s="357"/>
      <c r="IKL58" s="357"/>
      <c r="IKM58" s="357"/>
      <c r="IKN58" s="357"/>
      <c r="IKO58" s="357"/>
      <c r="IKP58" s="357"/>
      <c r="IKQ58" s="357"/>
      <c r="IKR58" s="357"/>
      <c r="IKS58" s="357"/>
      <c r="IKT58" s="357"/>
      <c r="IKU58" s="357"/>
      <c r="IKV58" s="357"/>
      <c r="IKW58" s="357"/>
      <c r="IKX58" s="357"/>
      <c r="IKY58" s="357"/>
      <c r="IKZ58" s="357"/>
      <c r="ILA58" s="357"/>
      <c r="ILB58" s="357"/>
      <c r="ILC58" s="357"/>
      <c r="ILD58" s="357"/>
      <c r="ILE58" s="357"/>
      <c r="ILF58" s="357"/>
      <c r="ILG58" s="357"/>
      <c r="ILH58" s="357"/>
      <c r="ILI58" s="357"/>
      <c r="ILJ58" s="357"/>
      <c r="ILK58" s="357"/>
      <c r="ILL58" s="357"/>
      <c r="ILM58" s="357"/>
      <c r="ILN58" s="357"/>
      <c r="ILO58" s="357"/>
      <c r="ILP58" s="357"/>
      <c r="ILQ58" s="357"/>
      <c r="ILR58" s="357"/>
      <c r="ILS58" s="357"/>
      <c r="ILT58" s="357"/>
      <c r="ILU58" s="357"/>
      <c r="ILV58" s="357"/>
      <c r="ILW58" s="357"/>
      <c r="ILX58" s="357"/>
      <c r="ILY58" s="357"/>
      <c r="ILZ58" s="357"/>
      <c r="IMA58" s="357"/>
      <c r="IMB58" s="357"/>
      <c r="IMC58" s="357"/>
      <c r="IMD58" s="357"/>
      <c r="IME58" s="357"/>
      <c r="IMF58" s="357"/>
      <c r="IMG58" s="357"/>
      <c r="IMH58" s="357"/>
      <c r="IMI58" s="357"/>
      <c r="IMJ58" s="357"/>
      <c r="IMK58" s="357"/>
      <c r="IML58" s="357"/>
      <c r="IMM58" s="357"/>
      <c r="IMN58" s="357"/>
      <c r="IMO58" s="357"/>
      <c r="IMP58" s="357"/>
      <c r="IMQ58" s="357"/>
      <c r="IMR58" s="357"/>
      <c r="IMS58" s="357"/>
      <c r="IMT58" s="357"/>
      <c r="IMU58" s="357"/>
      <c r="IMV58" s="357"/>
      <c r="IMW58" s="357"/>
      <c r="IMX58" s="357"/>
      <c r="IMY58" s="357"/>
      <c r="IMZ58" s="357"/>
      <c r="INA58" s="357"/>
      <c r="INB58" s="357"/>
      <c r="INC58" s="357"/>
      <c r="IND58" s="357"/>
      <c r="INE58" s="357"/>
      <c r="INF58" s="357"/>
      <c r="ING58" s="357"/>
      <c r="INH58" s="357"/>
      <c r="INI58" s="357"/>
      <c r="INJ58" s="357"/>
      <c r="INK58" s="357"/>
      <c r="INL58" s="357"/>
      <c r="INM58" s="357"/>
      <c r="INN58" s="357"/>
      <c r="INO58" s="357"/>
      <c r="INP58" s="357"/>
      <c r="INQ58" s="357"/>
      <c r="INR58" s="357"/>
      <c r="INS58" s="357"/>
      <c r="INT58" s="357"/>
      <c r="INU58" s="357"/>
      <c r="INV58" s="357"/>
      <c r="INW58" s="357"/>
      <c r="INX58" s="357"/>
      <c r="INY58" s="357"/>
      <c r="INZ58" s="357"/>
      <c r="IOA58" s="357"/>
      <c r="IOB58" s="357"/>
      <c r="IOC58" s="357"/>
      <c r="IOD58" s="357"/>
      <c r="IOE58" s="357"/>
      <c r="IOF58" s="357"/>
      <c r="IOG58" s="357"/>
      <c r="IOH58" s="357"/>
      <c r="IOI58" s="357"/>
      <c r="IOJ58" s="357"/>
      <c r="IOK58" s="357"/>
      <c r="IOL58" s="357"/>
      <c r="IOM58" s="357"/>
      <c r="ION58" s="357"/>
      <c r="IOO58" s="357"/>
      <c r="IOP58" s="357"/>
      <c r="IOQ58" s="357"/>
      <c r="IOR58" s="357"/>
      <c r="IOS58" s="357"/>
      <c r="IOT58" s="357"/>
      <c r="IOU58" s="357"/>
      <c r="IOV58" s="357"/>
      <c r="IOW58" s="357"/>
      <c r="IOX58" s="357"/>
      <c r="IOY58" s="357"/>
      <c r="IOZ58" s="357"/>
      <c r="IPA58" s="357"/>
      <c r="IPB58" s="357"/>
      <c r="IPC58" s="357"/>
      <c r="IPD58" s="357"/>
      <c r="IPE58" s="357"/>
      <c r="IPF58" s="357"/>
      <c r="IPG58" s="357"/>
      <c r="IPH58" s="357"/>
      <c r="IPI58" s="357"/>
      <c r="IPJ58" s="357"/>
      <c r="IPK58" s="357"/>
      <c r="IPL58" s="357"/>
      <c r="IPM58" s="357"/>
      <c r="IPN58" s="357"/>
      <c r="IPO58" s="357"/>
      <c r="IPP58" s="357"/>
      <c r="IPQ58" s="357"/>
      <c r="IPR58" s="357"/>
      <c r="IPS58" s="357"/>
      <c r="IPT58" s="357"/>
      <c r="IPU58" s="357"/>
      <c r="IPV58" s="357"/>
      <c r="IPW58" s="357"/>
      <c r="IPX58" s="357"/>
      <c r="IPY58" s="357"/>
      <c r="IPZ58" s="357"/>
      <c r="IQA58" s="357"/>
      <c r="IQB58" s="357"/>
      <c r="IQC58" s="357"/>
      <c r="IQD58" s="357"/>
      <c r="IQE58" s="357"/>
      <c r="IQF58" s="357"/>
      <c r="IQG58" s="357"/>
      <c r="IQH58" s="357"/>
      <c r="IQI58" s="357"/>
      <c r="IQJ58" s="357"/>
      <c r="IQK58" s="357"/>
      <c r="IQL58" s="357"/>
      <c r="IQM58" s="357"/>
      <c r="IQN58" s="357"/>
      <c r="IQO58" s="357"/>
      <c r="IQP58" s="357"/>
      <c r="IQQ58" s="357"/>
      <c r="IQR58" s="357"/>
      <c r="IQS58" s="357"/>
      <c r="IQT58" s="357"/>
      <c r="IQU58" s="357"/>
      <c r="IQV58" s="357"/>
      <c r="IQW58" s="357"/>
      <c r="IQX58" s="357"/>
      <c r="IQY58" s="357"/>
      <c r="IQZ58" s="357"/>
      <c r="IRA58" s="357"/>
      <c r="IRB58" s="357"/>
      <c r="IRC58" s="357"/>
      <c r="IRD58" s="357"/>
      <c r="IRE58" s="357"/>
      <c r="IRF58" s="357"/>
      <c r="IRG58" s="357"/>
      <c r="IRH58" s="357"/>
      <c r="IRI58" s="357"/>
      <c r="IRJ58" s="357"/>
      <c r="IRK58" s="357"/>
      <c r="IRL58" s="357"/>
      <c r="IRM58" s="357"/>
      <c r="IRN58" s="357"/>
      <c r="IRO58" s="357"/>
      <c r="IRP58" s="357"/>
      <c r="IRQ58" s="357"/>
      <c r="IRR58" s="357"/>
      <c r="IRS58" s="357"/>
      <c r="IRT58" s="357"/>
      <c r="IRU58" s="357"/>
      <c r="IRV58" s="357"/>
      <c r="IRW58" s="357"/>
      <c r="IRX58" s="357"/>
      <c r="IRY58" s="357"/>
      <c r="IRZ58" s="357"/>
      <c r="ISA58" s="357"/>
      <c r="ISB58" s="357"/>
      <c r="ISC58" s="357"/>
      <c r="ISD58" s="357"/>
      <c r="ISE58" s="357"/>
      <c r="ISF58" s="357"/>
      <c r="ISG58" s="357"/>
      <c r="ISH58" s="357"/>
      <c r="ISI58" s="357"/>
      <c r="ISJ58" s="357"/>
      <c r="ISK58" s="357"/>
      <c r="ISL58" s="357"/>
      <c r="ISM58" s="357"/>
      <c r="ISN58" s="357"/>
      <c r="ISO58" s="357"/>
      <c r="ISP58" s="357"/>
      <c r="ISQ58" s="357"/>
      <c r="ISR58" s="357"/>
      <c r="ISS58" s="357"/>
      <c r="IST58" s="357"/>
      <c r="ISU58" s="357"/>
      <c r="ISV58" s="357"/>
      <c r="ISW58" s="357"/>
      <c r="ISX58" s="357"/>
      <c r="ISY58" s="357"/>
      <c r="ISZ58" s="357"/>
      <c r="ITA58" s="357"/>
      <c r="ITB58" s="357"/>
      <c r="ITC58" s="357"/>
      <c r="ITD58" s="357"/>
      <c r="ITE58" s="357"/>
      <c r="ITF58" s="357"/>
      <c r="ITG58" s="357"/>
      <c r="ITH58" s="357"/>
      <c r="ITI58" s="357"/>
      <c r="ITJ58" s="357"/>
      <c r="ITK58" s="357"/>
      <c r="ITL58" s="357"/>
      <c r="ITM58" s="357"/>
      <c r="ITN58" s="357"/>
      <c r="ITO58" s="357"/>
      <c r="ITP58" s="357"/>
      <c r="ITQ58" s="357"/>
      <c r="ITR58" s="357"/>
      <c r="ITS58" s="357"/>
      <c r="ITT58" s="357"/>
      <c r="ITU58" s="357"/>
      <c r="ITV58" s="357"/>
      <c r="ITW58" s="357"/>
      <c r="ITX58" s="357"/>
      <c r="ITY58" s="357"/>
      <c r="ITZ58" s="357"/>
      <c r="IUA58" s="357"/>
      <c r="IUB58" s="357"/>
      <c r="IUC58" s="357"/>
      <c r="IUD58" s="357"/>
      <c r="IUE58" s="357"/>
      <c r="IUF58" s="357"/>
      <c r="IUG58" s="357"/>
      <c r="IUH58" s="357"/>
      <c r="IUI58" s="357"/>
      <c r="IUJ58" s="357"/>
      <c r="IUK58" s="357"/>
      <c r="IUL58" s="357"/>
      <c r="IUM58" s="357"/>
      <c r="IUN58" s="357"/>
      <c r="IUO58" s="357"/>
      <c r="IUP58" s="357"/>
      <c r="IUQ58" s="357"/>
      <c r="IUR58" s="357"/>
      <c r="IUS58" s="357"/>
      <c r="IUT58" s="357"/>
      <c r="IUU58" s="357"/>
      <c r="IUV58" s="357"/>
      <c r="IUW58" s="357"/>
      <c r="IUX58" s="357"/>
      <c r="IUY58" s="357"/>
      <c r="IUZ58" s="357"/>
      <c r="IVA58" s="357"/>
      <c r="IVB58" s="357"/>
      <c r="IVC58" s="357"/>
      <c r="IVD58" s="357"/>
      <c r="IVE58" s="357"/>
      <c r="IVF58" s="357"/>
      <c r="IVG58" s="357"/>
      <c r="IVH58" s="357"/>
      <c r="IVI58" s="357"/>
      <c r="IVJ58" s="357"/>
      <c r="IVK58" s="357"/>
      <c r="IVL58" s="357"/>
      <c r="IVM58" s="357"/>
      <c r="IVN58" s="357"/>
      <c r="IVO58" s="357"/>
      <c r="IVP58" s="357"/>
      <c r="IVQ58" s="357"/>
      <c r="IVR58" s="357"/>
      <c r="IVS58" s="357"/>
      <c r="IVT58" s="357"/>
      <c r="IVU58" s="357"/>
      <c r="IVV58" s="357"/>
      <c r="IVW58" s="357"/>
      <c r="IVX58" s="357"/>
      <c r="IVY58" s="357"/>
      <c r="IVZ58" s="357"/>
      <c r="IWA58" s="357"/>
      <c r="IWB58" s="357"/>
      <c r="IWC58" s="357"/>
      <c r="IWD58" s="357"/>
      <c r="IWE58" s="357"/>
      <c r="IWF58" s="357"/>
      <c r="IWG58" s="357"/>
      <c r="IWH58" s="357"/>
      <c r="IWI58" s="357"/>
      <c r="IWJ58" s="357"/>
      <c r="IWK58" s="357"/>
      <c r="IWL58" s="357"/>
      <c r="IWM58" s="357"/>
      <c r="IWN58" s="357"/>
      <c r="IWO58" s="357"/>
      <c r="IWP58" s="357"/>
      <c r="IWQ58" s="357"/>
      <c r="IWR58" s="357"/>
      <c r="IWS58" s="357"/>
      <c r="IWT58" s="357"/>
      <c r="IWU58" s="357"/>
      <c r="IWV58" s="357"/>
      <c r="IWW58" s="357"/>
      <c r="IWX58" s="357"/>
      <c r="IWY58" s="357"/>
      <c r="IWZ58" s="357"/>
      <c r="IXA58" s="357"/>
      <c r="IXB58" s="357"/>
      <c r="IXC58" s="357"/>
      <c r="IXD58" s="357"/>
      <c r="IXE58" s="357"/>
      <c r="IXF58" s="357"/>
      <c r="IXG58" s="357"/>
      <c r="IXH58" s="357"/>
      <c r="IXI58" s="357"/>
      <c r="IXJ58" s="357"/>
      <c r="IXK58" s="357"/>
      <c r="IXL58" s="357"/>
      <c r="IXM58" s="357"/>
      <c r="IXN58" s="357"/>
      <c r="IXO58" s="357"/>
      <c r="IXP58" s="357"/>
      <c r="IXQ58" s="357"/>
      <c r="IXR58" s="357"/>
      <c r="IXS58" s="357"/>
      <c r="IXT58" s="357"/>
      <c r="IXU58" s="357"/>
      <c r="IXV58" s="357"/>
      <c r="IXW58" s="357"/>
      <c r="IXX58" s="357"/>
      <c r="IXY58" s="357"/>
      <c r="IXZ58" s="357"/>
      <c r="IYA58" s="357"/>
      <c r="IYB58" s="357"/>
      <c r="IYC58" s="357"/>
      <c r="IYD58" s="357"/>
      <c r="IYE58" s="357"/>
      <c r="IYF58" s="357"/>
      <c r="IYG58" s="357"/>
      <c r="IYH58" s="357"/>
      <c r="IYI58" s="357"/>
      <c r="IYJ58" s="357"/>
      <c r="IYK58" s="357"/>
      <c r="IYL58" s="357"/>
      <c r="IYM58" s="357"/>
      <c r="IYN58" s="357"/>
      <c r="IYO58" s="357"/>
      <c r="IYP58" s="357"/>
      <c r="IYQ58" s="357"/>
      <c r="IYR58" s="357"/>
      <c r="IYS58" s="357"/>
      <c r="IYT58" s="357"/>
      <c r="IYU58" s="357"/>
      <c r="IYV58" s="357"/>
      <c r="IYW58" s="357"/>
      <c r="IYX58" s="357"/>
      <c r="IYY58" s="357"/>
      <c r="IYZ58" s="357"/>
      <c r="IZA58" s="357"/>
      <c r="IZB58" s="357"/>
      <c r="IZC58" s="357"/>
      <c r="IZD58" s="357"/>
      <c r="IZE58" s="357"/>
      <c r="IZF58" s="357"/>
      <c r="IZG58" s="357"/>
      <c r="IZH58" s="357"/>
      <c r="IZI58" s="357"/>
      <c r="IZJ58" s="357"/>
      <c r="IZK58" s="357"/>
      <c r="IZL58" s="357"/>
      <c r="IZM58" s="357"/>
      <c r="IZN58" s="357"/>
      <c r="IZO58" s="357"/>
      <c r="IZP58" s="357"/>
      <c r="IZQ58" s="357"/>
      <c r="IZR58" s="357"/>
      <c r="IZS58" s="357"/>
      <c r="IZT58" s="357"/>
      <c r="IZU58" s="357"/>
      <c r="IZV58" s="357"/>
      <c r="IZW58" s="357"/>
      <c r="IZX58" s="357"/>
      <c r="IZY58" s="357"/>
      <c r="IZZ58" s="357"/>
      <c r="JAA58" s="357"/>
      <c r="JAB58" s="357"/>
      <c r="JAC58" s="357"/>
      <c r="JAD58" s="357"/>
      <c r="JAE58" s="357"/>
      <c r="JAF58" s="357"/>
      <c r="JAG58" s="357"/>
      <c r="JAH58" s="357"/>
      <c r="JAI58" s="357"/>
      <c r="JAJ58" s="357"/>
      <c r="JAK58" s="357"/>
      <c r="JAL58" s="357"/>
      <c r="JAM58" s="357"/>
      <c r="JAN58" s="357"/>
      <c r="JAO58" s="357"/>
      <c r="JAP58" s="357"/>
      <c r="JAQ58" s="357"/>
      <c r="JAR58" s="357"/>
      <c r="JAS58" s="357"/>
      <c r="JAT58" s="357"/>
      <c r="JAU58" s="357"/>
      <c r="JAV58" s="357"/>
      <c r="JAW58" s="357"/>
      <c r="JAX58" s="357"/>
      <c r="JAY58" s="357"/>
      <c r="JAZ58" s="357"/>
      <c r="JBA58" s="357"/>
      <c r="JBB58" s="357"/>
      <c r="JBC58" s="357"/>
      <c r="JBD58" s="357"/>
      <c r="JBE58" s="357"/>
      <c r="JBF58" s="357"/>
      <c r="JBG58" s="357"/>
      <c r="JBH58" s="357"/>
      <c r="JBI58" s="357"/>
      <c r="JBJ58" s="357"/>
      <c r="JBK58" s="357"/>
      <c r="JBL58" s="357"/>
      <c r="JBM58" s="357"/>
      <c r="JBN58" s="357"/>
      <c r="JBO58" s="357"/>
      <c r="JBP58" s="357"/>
      <c r="JBQ58" s="357"/>
      <c r="JBR58" s="357"/>
      <c r="JBS58" s="357"/>
      <c r="JBT58" s="357"/>
      <c r="JBU58" s="357"/>
      <c r="JBV58" s="357"/>
      <c r="JBW58" s="357"/>
      <c r="JBX58" s="357"/>
      <c r="JBY58" s="357"/>
      <c r="JBZ58" s="357"/>
      <c r="JCA58" s="357"/>
      <c r="JCB58" s="357"/>
      <c r="JCC58" s="357"/>
      <c r="JCD58" s="357"/>
      <c r="JCE58" s="357"/>
      <c r="JCF58" s="357"/>
      <c r="JCG58" s="357"/>
      <c r="JCH58" s="357"/>
      <c r="JCI58" s="357"/>
      <c r="JCJ58" s="357"/>
      <c r="JCK58" s="357"/>
      <c r="JCL58" s="357"/>
      <c r="JCM58" s="357"/>
      <c r="JCN58" s="357"/>
      <c r="JCO58" s="357"/>
      <c r="JCP58" s="357"/>
      <c r="JCQ58" s="357"/>
      <c r="JCR58" s="357"/>
      <c r="JCS58" s="357"/>
      <c r="JCT58" s="357"/>
      <c r="JCU58" s="357"/>
      <c r="JCV58" s="357"/>
      <c r="JCW58" s="357"/>
      <c r="JCX58" s="357"/>
      <c r="JCY58" s="357"/>
      <c r="JCZ58" s="357"/>
      <c r="JDA58" s="357"/>
      <c r="JDB58" s="357"/>
      <c r="JDC58" s="357"/>
      <c r="JDD58" s="357"/>
      <c r="JDE58" s="357"/>
      <c r="JDF58" s="357"/>
      <c r="JDG58" s="357"/>
      <c r="JDH58" s="357"/>
      <c r="JDI58" s="357"/>
      <c r="JDJ58" s="357"/>
      <c r="JDK58" s="357"/>
      <c r="JDL58" s="357"/>
      <c r="JDM58" s="357"/>
      <c r="JDN58" s="357"/>
      <c r="JDO58" s="357"/>
      <c r="JDP58" s="357"/>
      <c r="JDQ58" s="357"/>
      <c r="JDR58" s="357"/>
      <c r="JDS58" s="357"/>
      <c r="JDT58" s="357"/>
      <c r="JDU58" s="357"/>
      <c r="JDV58" s="357"/>
      <c r="JDW58" s="357"/>
      <c r="JDX58" s="357"/>
      <c r="JDY58" s="357"/>
      <c r="JDZ58" s="357"/>
      <c r="JEA58" s="357"/>
      <c r="JEB58" s="357"/>
      <c r="JEC58" s="357"/>
      <c r="JED58" s="357"/>
      <c r="JEE58" s="357"/>
      <c r="JEF58" s="357"/>
      <c r="JEG58" s="357"/>
      <c r="JEH58" s="357"/>
      <c r="JEI58" s="357"/>
      <c r="JEJ58" s="357"/>
      <c r="JEK58" s="357"/>
      <c r="JEL58" s="357"/>
      <c r="JEM58" s="357"/>
      <c r="JEN58" s="357"/>
      <c r="JEO58" s="357"/>
      <c r="JEP58" s="357"/>
      <c r="JEQ58" s="357"/>
      <c r="JER58" s="357"/>
      <c r="JES58" s="357"/>
      <c r="JET58" s="357"/>
      <c r="JEU58" s="357"/>
      <c r="JEV58" s="357"/>
      <c r="JEW58" s="357"/>
      <c r="JEX58" s="357"/>
      <c r="JEY58" s="357"/>
      <c r="JEZ58" s="357"/>
      <c r="JFA58" s="357"/>
      <c r="JFB58" s="357"/>
      <c r="JFC58" s="357"/>
      <c r="JFD58" s="357"/>
      <c r="JFE58" s="357"/>
      <c r="JFF58" s="357"/>
      <c r="JFG58" s="357"/>
      <c r="JFH58" s="357"/>
      <c r="JFI58" s="357"/>
      <c r="JFJ58" s="357"/>
      <c r="JFK58" s="357"/>
      <c r="JFL58" s="357"/>
      <c r="JFM58" s="357"/>
      <c r="JFN58" s="357"/>
      <c r="JFO58" s="357"/>
      <c r="JFP58" s="357"/>
      <c r="JFQ58" s="357"/>
      <c r="JFR58" s="357"/>
      <c r="JFS58" s="357"/>
      <c r="JFT58" s="357"/>
      <c r="JFU58" s="357"/>
      <c r="JFV58" s="357"/>
      <c r="JFW58" s="357"/>
      <c r="JFX58" s="357"/>
      <c r="JFY58" s="357"/>
      <c r="JFZ58" s="357"/>
      <c r="JGA58" s="357"/>
      <c r="JGB58" s="357"/>
      <c r="JGC58" s="357"/>
      <c r="JGD58" s="357"/>
      <c r="JGE58" s="357"/>
      <c r="JGF58" s="357"/>
      <c r="JGG58" s="357"/>
      <c r="JGH58" s="357"/>
      <c r="JGI58" s="357"/>
      <c r="JGJ58" s="357"/>
      <c r="JGK58" s="357"/>
      <c r="JGL58" s="357"/>
      <c r="JGM58" s="357"/>
      <c r="JGN58" s="357"/>
      <c r="JGO58" s="357"/>
      <c r="JGP58" s="357"/>
      <c r="JGQ58" s="357"/>
      <c r="JGR58" s="357"/>
      <c r="JGS58" s="357"/>
      <c r="JGT58" s="357"/>
      <c r="JGU58" s="357"/>
      <c r="JGV58" s="357"/>
      <c r="JGW58" s="357"/>
      <c r="JGX58" s="357"/>
      <c r="JGY58" s="357"/>
      <c r="JGZ58" s="357"/>
      <c r="JHA58" s="357"/>
      <c r="JHB58" s="357"/>
      <c r="JHC58" s="357"/>
      <c r="JHD58" s="357"/>
      <c r="JHE58" s="357"/>
      <c r="JHF58" s="357"/>
      <c r="JHG58" s="357"/>
      <c r="JHH58" s="357"/>
      <c r="JHI58" s="357"/>
      <c r="JHJ58" s="357"/>
      <c r="JHK58" s="357"/>
      <c r="JHL58" s="357"/>
      <c r="JHM58" s="357"/>
      <c r="JHN58" s="357"/>
      <c r="JHO58" s="357"/>
      <c r="JHP58" s="357"/>
      <c r="JHQ58" s="357"/>
      <c r="JHR58" s="357"/>
      <c r="JHS58" s="357"/>
      <c r="JHT58" s="357"/>
      <c r="JHU58" s="357"/>
      <c r="JHV58" s="357"/>
      <c r="JHW58" s="357"/>
      <c r="JHX58" s="357"/>
      <c r="JHY58" s="357"/>
      <c r="JHZ58" s="357"/>
      <c r="JIA58" s="357"/>
      <c r="JIB58" s="357"/>
      <c r="JIC58" s="357"/>
      <c r="JID58" s="357"/>
      <c r="JIE58" s="357"/>
      <c r="JIF58" s="357"/>
      <c r="JIG58" s="357"/>
      <c r="JIH58" s="357"/>
      <c r="JII58" s="357"/>
      <c r="JIJ58" s="357"/>
      <c r="JIK58" s="357"/>
      <c r="JIL58" s="357"/>
      <c r="JIM58" s="357"/>
      <c r="JIN58" s="357"/>
      <c r="JIO58" s="357"/>
      <c r="JIP58" s="357"/>
      <c r="JIQ58" s="357"/>
      <c r="JIR58" s="357"/>
      <c r="JIS58" s="357"/>
      <c r="JIT58" s="357"/>
      <c r="JIU58" s="357"/>
      <c r="JIV58" s="357"/>
      <c r="JIW58" s="357"/>
      <c r="JIX58" s="357"/>
      <c r="JIY58" s="357"/>
      <c r="JIZ58" s="357"/>
      <c r="JJA58" s="357"/>
      <c r="JJB58" s="357"/>
      <c r="JJC58" s="357"/>
      <c r="JJD58" s="357"/>
      <c r="JJE58" s="357"/>
      <c r="JJF58" s="357"/>
      <c r="JJG58" s="357"/>
      <c r="JJH58" s="357"/>
      <c r="JJI58" s="357"/>
      <c r="JJJ58" s="357"/>
      <c r="JJK58" s="357"/>
      <c r="JJL58" s="357"/>
      <c r="JJM58" s="357"/>
      <c r="JJN58" s="357"/>
      <c r="JJO58" s="357"/>
      <c r="JJP58" s="357"/>
      <c r="JJQ58" s="357"/>
      <c r="JJR58" s="357"/>
      <c r="JJS58" s="357"/>
      <c r="JJT58" s="357"/>
      <c r="JJU58" s="357"/>
      <c r="JJV58" s="357"/>
      <c r="JJW58" s="357"/>
      <c r="JJX58" s="357"/>
      <c r="JJY58" s="357"/>
      <c r="JJZ58" s="357"/>
      <c r="JKA58" s="357"/>
      <c r="JKB58" s="357"/>
      <c r="JKC58" s="357"/>
      <c r="JKD58" s="357"/>
      <c r="JKE58" s="357"/>
      <c r="JKF58" s="357"/>
      <c r="JKG58" s="357"/>
      <c r="JKH58" s="357"/>
      <c r="JKI58" s="357"/>
      <c r="JKJ58" s="357"/>
      <c r="JKK58" s="357"/>
      <c r="JKL58" s="357"/>
      <c r="JKM58" s="357"/>
      <c r="JKN58" s="357"/>
      <c r="JKO58" s="357"/>
      <c r="JKP58" s="357"/>
      <c r="JKQ58" s="357"/>
      <c r="JKR58" s="357"/>
      <c r="JKS58" s="357"/>
      <c r="JKT58" s="357"/>
      <c r="JKU58" s="357"/>
      <c r="JKV58" s="357"/>
      <c r="JKW58" s="357"/>
      <c r="JKX58" s="357"/>
      <c r="JKY58" s="357"/>
      <c r="JKZ58" s="357"/>
      <c r="JLA58" s="357"/>
      <c r="JLB58" s="357"/>
      <c r="JLC58" s="357"/>
      <c r="JLD58" s="357"/>
      <c r="JLE58" s="357"/>
      <c r="JLF58" s="357"/>
      <c r="JLG58" s="357"/>
      <c r="JLH58" s="357"/>
      <c r="JLI58" s="357"/>
      <c r="JLJ58" s="357"/>
      <c r="JLK58" s="357"/>
      <c r="JLL58" s="357"/>
      <c r="JLM58" s="357"/>
      <c r="JLN58" s="357"/>
      <c r="JLO58" s="357"/>
      <c r="JLP58" s="357"/>
      <c r="JLQ58" s="357"/>
      <c r="JLR58" s="357"/>
      <c r="JLS58" s="357"/>
      <c r="JLT58" s="357"/>
      <c r="JLU58" s="357"/>
      <c r="JLV58" s="357"/>
      <c r="JLW58" s="357"/>
      <c r="JLX58" s="357"/>
      <c r="JLY58" s="357"/>
      <c r="JLZ58" s="357"/>
      <c r="JMA58" s="357"/>
      <c r="JMB58" s="357"/>
      <c r="JMC58" s="357"/>
      <c r="JMD58" s="357"/>
      <c r="JME58" s="357"/>
      <c r="JMF58" s="357"/>
      <c r="JMG58" s="357"/>
      <c r="JMH58" s="357"/>
      <c r="JMI58" s="357"/>
      <c r="JMJ58" s="357"/>
      <c r="JMK58" s="357"/>
      <c r="JML58" s="357"/>
      <c r="JMM58" s="357"/>
      <c r="JMN58" s="357"/>
      <c r="JMO58" s="357"/>
      <c r="JMP58" s="357"/>
      <c r="JMQ58" s="357"/>
      <c r="JMR58" s="357"/>
      <c r="JMS58" s="357"/>
      <c r="JMT58" s="357"/>
      <c r="JMU58" s="357"/>
      <c r="JMV58" s="357"/>
      <c r="JMW58" s="357"/>
      <c r="JMX58" s="357"/>
      <c r="JMY58" s="357"/>
      <c r="JMZ58" s="357"/>
      <c r="JNA58" s="357"/>
      <c r="JNB58" s="357"/>
      <c r="JNC58" s="357"/>
      <c r="JND58" s="357"/>
      <c r="JNE58" s="357"/>
      <c r="JNF58" s="357"/>
      <c r="JNG58" s="357"/>
      <c r="JNH58" s="357"/>
      <c r="JNI58" s="357"/>
      <c r="JNJ58" s="357"/>
      <c r="JNK58" s="357"/>
      <c r="JNL58" s="357"/>
      <c r="JNM58" s="357"/>
      <c r="JNN58" s="357"/>
      <c r="JNO58" s="357"/>
      <c r="JNP58" s="357"/>
      <c r="JNQ58" s="357"/>
      <c r="JNR58" s="357"/>
      <c r="JNS58" s="357"/>
      <c r="JNT58" s="357"/>
      <c r="JNU58" s="357"/>
      <c r="JNV58" s="357"/>
      <c r="JNW58" s="357"/>
      <c r="JNX58" s="357"/>
      <c r="JNY58" s="357"/>
      <c r="JNZ58" s="357"/>
      <c r="JOA58" s="357"/>
      <c r="JOB58" s="357"/>
      <c r="JOC58" s="357"/>
      <c r="JOD58" s="357"/>
      <c r="JOE58" s="357"/>
      <c r="JOF58" s="357"/>
      <c r="JOG58" s="357"/>
      <c r="JOH58" s="357"/>
      <c r="JOI58" s="357"/>
      <c r="JOJ58" s="357"/>
      <c r="JOK58" s="357"/>
      <c r="JOL58" s="357"/>
      <c r="JOM58" s="357"/>
      <c r="JON58" s="357"/>
      <c r="JOO58" s="357"/>
      <c r="JOP58" s="357"/>
      <c r="JOQ58" s="357"/>
      <c r="JOR58" s="357"/>
      <c r="JOS58" s="357"/>
      <c r="JOT58" s="357"/>
      <c r="JOU58" s="357"/>
      <c r="JOV58" s="357"/>
      <c r="JOW58" s="357"/>
      <c r="JOX58" s="357"/>
      <c r="JOY58" s="357"/>
      <c r="JOZ58" s="357"/>
      <c r="JPA58" s="357"/>
      <c r="JPB58" s="357"/>
      <c r="JPC58" s="357"/>
      <c r="JPD58" s="357"/>
      <c r="JPE58" s="357"/>
      <c r="JPF58" s="357"/>
      <c r="JPG58" s="357"/>
      <c r="JPH58" s="357"/>
      <c r="JPI58" s="357"/>
      <c r="JPJ58" s="357"/>
      <c r="JPK58" s="357"/>
      <c r="JPL58" s="357"/>
      <c r="JPM58" s="357"/>
      <c r="JPN58" s="357"/>
      <c r="JPO58" s="357"/>
      <c r="JPP58" s="357"/>
      <c r="JPQ58" s="357"/>
      <c r="JPR58" s="357"/>
      <c r="JPS58" s="357"/>
      <c r="JPT58" s="357"/>
      <c r="JPU58" s="357"/>
      <c r="JPV58" s="357"/>
      <c r="JPW58" s="357"/>
      <c r="JPX58" s="357"/>
      <c r="JPY58" s="357"/>
      <c r="JPZ58" s="357"/>
      <c r="JQA58" s="357"/>
      <c r="JQB58" s="357"/>
      <c r="JQC58" s="357"/>
      <c r="JQD58" s="357"/>
      <c r="JQE58" s="357"/>
      <c r="JQF58" s="357"/>
      <c r="JQG58" s="357"/>
      <c r="JQH58" s="357"/>
      <c r="JQI58" s="357"/>
      <c r="JQJ58" s="357"/>
      <c r="JQK58" s="357"/>
      <c r="JQL58" s="357"/>
      <c r="JQM58" s="357"/>
      <c r="JQN58" s="357"/>
      <c r="JQO58" s="357"/>
      <c r="JQP58" s="357"/>
      <c r="JQQ58" s="357"/>
      <c r="JQR58" s="357"/>
      <c r="JQS58" s="357"/>
      <c r="JQT58" s="357"/>
      <c r="JQU58" s="357"/>
      <c r="JQV58" s="357"/>
      <c r="JQW58" s="357"/>
      <c r="JQX58" s="357"/>
      <c r="JQY58" s="357"/>
      <c r="JQZ58" s="357"/>
      <c r="JRA58" s="357"/>
      <c r="JRB58" s="357"/>
      <c r="JRC58" s="357"/>
      <c r="JRD58" s="357"/>
      <c r="JRE58" s="357"/>
      <c r="JRF58" s="357"/>
      <c r="JRG58" s="357"/>
      <c r="JRH58" s="357"/>
      <c r="JRI58" s="357"/>
      <c r="JRJ58" s="357"/>
      <c r="JRK58" s="357"/>
      <c r="JRL58" s="357"/>
      <c r="JRM58" s="357"/>
      <c r="JRN58" s="357"/>
      <c r="JRO58" s="357"/>
      <c r="JRP58" s="357"/>
      <c r="JRQ58" s="357"/>
      <c r="JRR58" s="357"/>
      <c r="JRS58" s="357"/>
      <c r="JRT58" s="357"/>
      <c r="JRU58" s="357"/>
      <c r="JRV58" s="357"/>
      <c r="JRW58" s="357"/>
      <c r="JRX58" s="357"/>
      <c r="JRY58" s="357"/>
      <c r="JRZ58" s="357"/>
      <c r="JSA58" s="357"/>
      <c r="JSB58" s="357"/>
      <c r="JSC58" s="357"/>
      <c r="JSD58" s="357"/>
      <c r="JSE58" s="357"/>
      <c r="JSF58" s="357"/>
      <c r="JSG58" s="357"/>
      <c r="JSH58" s="357"/>
      <c r="JSI58" s="357"/>
      <c r="JSJ58" s="357"/>
      <c r="JSK58" s="357"/>
      <c r="JSL58" s="357"/>
      <c r="JSM58" s="357"/>
      <c r="JSN58" s="357"/>
      <c r="JSO58" s="357"/>
      <c r="JSP58" s="357"/>
      <c r="JSQ58" s="357"/>
      <c r="JSR58" s="357"/>
      <c r="JSS58" s="357"/>
      <c r="JST58" s="357"/>
      <c r="JSU58" s="357"/>
      <c r="JSV58" s="357"/>
      <c r="JSW58" s="357"/>
      <c r="JSX58" s="357"/>
      <c r="JSY58" s="357"/>
      <c r="JSZ58" s="357"/>
      <c r="JTA58" s="357"/>
      <c r="JTB58" s="357"/>
      <c r="JTC58" s="357"/>
      <c r="JTD58" s="357"/>
      <c r="JTE58" s="357"/>
      <c r="JTF58" s="357"/>
      <c r="JTG58" s="357"/>
      <c r="JTH58" s="357"/>
      <c r="JTI58" s="357"/>
      <c r="JTJ58" s="357"/>
      <c r="JTK58" s="357"/>
      <c r="JTL58" s="357"/>
      <c r="JTM58" s="357"/>
      <c r="JTN58" s="357"/>
      <c r="JTO58" s="357"/>
      <c r="JTP58" s="357"/>
      <c r="JTQ58" s="357"/>
      <c r="JTR58" s="357"/>
      <c r="JTS58" s="357"/>
      <c r="JTT58" s="357"/>
      <c r="JTU58" s="357"/>
      <c r="JTV58" s="357"/>
      <c r="JTW58" s="357"/>
      <c r="JTX58" s="357"/>
      <c r="JTY58" s="357"/>
      <c r="JTZ58" s="357"/>
      <c r="JUA58" s="357"/>
      <c r="JUB58" s="357"/>
      <c r="JUC58" s="357"/>
      <c r="JUD58" s="357"/>
      <c r="JUE58" s="357"/>
      <c r="JUF58" s="357"/>
      <c r="JUG58" s="357"/>
      <c r="JUH58" s="357"/>
      <c r="JUI58" s="357"/>
      <c r="JUJ58" s="357"/>
      <c r="JUK58" s="357"/>
      <c r="JUL58" s="357"/>
      <c r="JUM58" s="357"/>
      <c r="JUN58" s="357"/>
      <c r="JUO58" s="357"/>
      <c r="JUP58" s="357"/>
      <c r="JUQ58" s="357"/>
      <c r="JUR58" s="357"/>
      <c r="JUS58" s="357"/>
      <c r="JUT58" s="357"/>
      <c r="JUU58" s="357"/>
      <c r="JUV58" s="357"/>
      <c r="JUW58" s="357"/>
      <c r="JUX58" s="357"/>
      <c r="JUY58" s="357"/>
      <c r="JUZ58" s="357"/>
      <c r="JVA58" s="357"/>
      <c r="JVB58" s="357"/>
      <c r="JVC58" s="357"/>
      <c r="JVD58" s="357"/>
      <c r="JVE58" s="357"/>
      <c r="JVF58" s="357"/>
      <c r="JVG58" s="357"/>
      <c r="JVH58" s="357"/>
      <c r="JVI58" s="357"/>
      <c r="JVJ58" s="357"/>
      <c r="JVK58" s="357"/>
      <c r="JVL58" s="357"/>
      <c r="JVM58" s="357"/>
      <c r="JVN58" s="357"/>
      <c r="JVO58" s="357"/>
      <c r="JVP58" s="357"/>
      <c r="JVQ58" s="357"/>
      <c r="JVR58" s="357"/>
      <c r="JVS58" s="357"/>
      <c r="JVT58" s="357"/>
      <c r="JVU58" s="357"/>
      <c r="JVV58" s="357"/>
      <c r="JVW58" s="357"/>
      <c r="JVX58" s="357"/>
      <c r="JVY58" s="357"/>
      <c r="JVZ58" s="357"/>
      <c r="JWA58" s="357"/>
      <c r="JWB58" s="357"/>
      <c r="JWC58" s="357"/>
      <c r="JWD58" s="357"/>
      <c r="JWE58" s="357"/>
      <c r="JWF58" s="357"/>
      <c r="JWG58" s="357"/>
      <c r="JWH58" s="357"/>
      <c r="JWI58" s="357"/>
      <c r="JWJ58" s="357"/>
      <c r="JWK58" s="357"/>
      <c r="JWL58" s="357"/>
      <c r="JWM58" s="357"/>
      <c r="JWN58" s="357"/>
      <c r="JWO58" s="357"/>
      <c r="JWP58" s="357"/>
      <c r="JWQ58" s="357"/>
      <c r="JWR58" s="357"/>
      <c r="JWS58" s="357"/>
      <c r="JWT58" s="357"/>
      <c r="JWU58" s="357"/>
      <c r="JWV58" s="357"/>
      <c r="JWW58" s="357"/>
      <c r="JWX58" s="357"/>
      <c r="JWY58" s="357"/>
      <c r="JWZ58" s="357"/>
      <c r="JXA58" s="357"/>
      <c r="JXB58" s="357"/>
      <c r="JXC58" s="357"/>
      <c r="JXD58" s="357"/>
      <c r="JXE58" s="357"/>
      <c r="JXF58" s="357"/>
      <c r="JXG58" s="357"/>
      <c r="JXH58" s="357"/>
      <c r="JXI58" s="357"/>
      <c r="JXJ58" s="357"/>
      <c r="JXK58" s="357"/>
      <c r="JXL58" s="357"/>
      <c r="JXM58" s="357"/>
      <c r="JXN58" s="357"/>
      <c r="JXO58" s="357"/>
      <c r="JXP58" s="357"/>
      <c r="JXQ58" s="357"/>
      <c r="JXR58" s="357"/>
      <c r="JXS58" s="357"/>
      <c r="JXT58" s="357"/>
      <c r="JXU58" s="357"/>
      <c r="JXV58" s="357"/>
      <c r="JXW58" s="357"/>
      <c r="JXX58" s="357"/>
      <c r="JXY58" s="357"/>
      <c r="JXZ58" s="357"/>
      <c r="JYA58" s="357"/>
      <c r="JYB58" s="357"/>
      <c r="JYC58" s="357"/>
      <c r="JYD58" s="357"/>
      <c r="JYE58" s="357"/>
      <c r="JYF58" s="357"/>
      <c r="JYG58" s="357"/>
      <c r="JYH58" s="357"/>
      <c r="JYI58" s="357"/>
      <c r="JYJ58" s="357"/>
      <c r="JYK58" s="357"/>
      <c r="JYL58" s="357"/>
      <c r="JYM58" s="357"/>
      <c r="JYN58" s="357"/>
      <c r="JYO58" s="357"/>
      <c r="JYP58" s="357"/>
      <c r="JYQ58" s="357"/>
      <c r="JYR58" s="357"/>
      <c r="JYS58" s="357"/>
      <c r="JYT58" s="357"/>
      <c r="JYU58" s="357"/>
      <c r="JYV58" s="357"/>
      <c r="JYW58" s="357"/>
      <c r="JYX58" s="357"/>
      <c r="JYY58" s="357"/>
      <c r="JYZ58" s="357"/>
      <c r="JZA58" s="357"/>
      <c r="JZB58" s="357"/>
      <c r="JZC58" s="357"/>
      <c r="JZD58" s="357"/>
      <c r="JZE58" s="357"/>
      <c r="JZF58" s="357"/>
      <c r="JZG58" s="357"/>
      <c r="JZH58" s="357"/>
      <c r="JZI58" s="357"/>
      <c r="JZJ58" s="357"/>
      <c r="JZK58" s="357"/>
      <c r="JZL58" s="357"/>
      <c r="JZM58" s="357"/>
      <c r="JZN58" s="357"/>
      <c r="JZO58" s="357"/>
      <c r="JZP58" s="357"/>
      <c r="JZQ58" s="357"/>
      <c r="JZR58" s="357"/>
      <c r="JZS58" s="357"/>
      <c r="JZT58" s="357"/>
      <c r="JZU58" s="357"/>
      <c r="JZV58" s="357"/>
      <c r="JZW58" s="357"/>
      <c r="JZX58" s="357"/>
      <c r="JZY58" s="357"/>
      <c r="JZZ58" s="357"/>
      <c r="KAA58" s="357"/>
      <c r="KAB58" s="357"/>
      <c r="KAC58" s="357"/>
      <c r="KAD58" s="357"/>
      <c r="KAE58" s="357"/>
      <c r="KAF58" s="357"/>
      <c r="KAG58" s="357"/>
      <c r="KAH58" s="357"/>
      <c r="KAI58" s="357"/>
      <c r="KAJ58" s="357"/>
      <c r="KAK58" s="357"/>
      <c r="KAL58" s="357"/>
      <c r="KAM58" s="357"/>
      <c r="KAN58" s="357"/>
      <c r="KAO58" s="357"/>
      <c r="KAP58" s="357"/>
      <c r="KAQ58" s="357"/>
      <c r="KAR58" s="357"/>
      <c r="KAS58" s="357"/>
      <c r="KAT58" s="357"/>
      <c r="KAU58" s="357"/>
      <c r="KAV58" s="357"/>
      <c r="KAW58" s="357"/>
      <c r="KAX58" s="357"/>
      <c r="KAY58" s="357"/>
      <c r="KAZ58" s="357"/>
      <c r="KBA58" s="357"/>
      <c r="KBB58" s="357"/>
      <c r="KBC58" s="357"/>
      <c r="KBD58" s="357"/>
      <c r="KBE58" s="357"/>
      <c r="KBF58" s="357"/>
      <c r="KBG58" s="357"/>
      <c r="KBH58" s="357"/>
      <c r="KBI58" s="357"/>
      <c r="KBJ58" s="357"/>
      <c r="KBK58" s="357"/>
      <c r="KBL58" s="357"/>
      <c r="KBM58" s="357"/>
      <c r="KBN58" s="357"/>
      <c r="KBO58" s="357"/>
      <c r="KBP58" s="357"/>
      <c r="KBQ58" s="357"/>
      <c r="KBR58" s="357"/>
      <c r="KBS58" s="357"/>
      <c r="KBT58" s="357"/>
      <c r="KBU58" s="357"/>
      <c r="KBV58" s="357"/>
      <c r="KBW58" s="357"/>
      <c r="KBX58" s="357"/>
      <c r="KBY58" s="357"/>
      <c r="KBZ58" s="357"/>
      <c r="KCA58" s="357"/>
      <c r="KCB58" s="357"/>
      <c r="KCC58" s="357"/>
      <c r="KCD58" s="357"/>
      <c r="KCE58" s="357"/>
      <c r="KCF58" s="357"/>
      <c r="KCG58" s="357"/>
      <c r="KCH58" s="357"/>
      <c r="KCI58" s="357"/>
      <c r="KCJ58" s="357"/>
      <c r="KCK58" s="357"/>
      <c r="KCL58" s="357"/>
      <c r="KCM58" s="357"/>
      <c r="KCN58" s="357"/>
      <c r="KCO58" s="357"/>
      <c r="KCP58" s="357"/>
      <c r="KCQ58" s="357"/>
      <c r="KCR58" s="357"/>
      <c r="KCS58" s="357"/>
      <c r="KCT58" s="357"/>
      <c r="KCU58" s="357"/>
      <c r="KCV58" s="357"/>
      <c r="KCW58" s="357"/>
      <c r="KCX58" s="357"/>
      <c r="KCY58" s="357"/>
      <c r="KCZ58" s="357"/>
      <c r="KDA58" s="357"/>
      <c r="KDB58" s="357"/>
      <c r="KDC58" s="357"/>
      <c r="KDD58" s="357"/>
      <c r="KDE58" s="357"/>
      <c r="KDF58" s="357"/>
      <c r="KDG58" s="357"/>
      <c r="KDH58" s="357"/>
      <c r="KDI58" s="357"/>
      <c r="KDJ58" s="357"/>
      <c r="KDK58" s="357"/>
      <c r="KDL58" s="357"/>
      <c r="KDM58" s="357"/>
      <c r="KDN58" s="357"/>
      <c r="KDO58" s="357"/>
      <c r="KDP58" s="357"/>
      <c r="KDQ58" s="357"/>
      <c r="KDR58" s="357"/>
      <c r="KDS58" s="357"/>
      <c r="KDT58" s="357"/>
      <c r="KDU58" s="357"/>
      <c r="KDV58" s="357"/>
      <c r="KDW58" s="357"/>
      <c r="KDX58" s="357"/>
      <c r="KDY58" s="357"/>
      <c r="KDZ58" s="357"/>
      <c r="KEA58" s="357"/>
      <c r="KEB58" s="357"/>
      <c r="KEC58" s="357"/>
      <c r="KED58" s="357"/>
      <c r="KEE58" s="357"/>
      <c r="KEF58" s="357"/>
      <c r="KEG58" s="357"/>
      <c r="KEH58" s="357"/>
      <c r="KEI58" s="357"/>
      <c r="KEJ58" s="357"/>
      <c r="KEK58" s="357"/>
      <c r="KEL58" s="357"/>
      <c r="KEM58" s="357"/>
      <c r="KEN58" s="357"/>
      <c r="KEO58" s="357"/>
      <c r="KEP58" s="357"/>
      <c r="KEQ58" s="357"/>
      <c r="KER58" s="357"/>
      <c r="KES58" s="357"/>
      <c r="KET58" s="357"/>
      <c r="KEU58" s="357"/>
      <c r="KEV58" s="357"/>
      <c r="KEW58" s="357"/>
      <c r="KEX58" s="357"/>
      <c r="KEY58" s="357"/>
      <c r="KEZ58" s="357"/>
      <c r="KFA58" s="357"/>
      <c r="KFB58" s="357"/>
      <c r="KFC58" s="357"/>
      <c r="KFD58" s="357"/>
      <c r="KFE58" s="357"/>
      <c r="KFF58" s="357"/>
      <c r="KFG58" s="357"/>
      <c r="KFH58" s="357"/>
      <c r="KFI58" s="357"/>
      <c r="KFJ58" s="357"/>
      <c r="KFK58" s="357"/>
      <c r="KFL58" s="357"/>
      <c r="KFM58" s="357"/>
      <c r="KFN58" s="357"/>
      <c r="KFO58" s="357"/>
      <c r="KFP58" s="357"/>
      <c r="KFQ58" s="357"/>
      <c r="KFR58" s="357"/>
      <c r="KFS58" s="357"/>
      <c r="KFT58" s="357"/>
      <c r="KFU58" s="357"/>
      <c r="KFV58" s="357"/>
      <c r="KFW58" s="357"/>
      <c r="KFX58" s="357"/>
      <c r="KFY58" s="357"/>
      <c r="KFZ58" s="357"/>
      <c r="KGA58" s="357"/>
      <c r="KGB58" s="357"/>
      <c r="KGC58" s="357"/>
      <c r="KGD58" s="357"/>
      <c r="KGE58" s="357"/>
      <c r="KGF58" s="357"/>
      <c r="KGG58" s="357"/>
      <c r="KGH58" s="357"/>
      <c r="KGI58" s="357"/>
      <c r="KGJ58" s="357"/>
      <c r="KGK58" s="357"/>
      <c r="KGL58" s="357"/>
      <c r="KGM58" s="357"/>
      <c r="KGN58" s="357"/>
      <c r="KGO58" s="357"/>
      <c r="KGP58" s="357"/>
      <c r="KGQ58" s="357"/>
      <c r="KGR58" s="357"/>
      <c r="KGS58" s="357"/>
      <c r="KGT58" s="357"/>
      <c r="KGU58" s="357"/>
      <c r="KGV58" s="357"/>
      <c r="KGW58" s="357"/>
      <c r="KGX58" s="357"/>
      <c r="KGY58" s="357"/>
      <c r="KGZ58" s="357"/>
      <c r="KHA58" s="357"/>
      <c r="KHB58" s="357"/>
      <c r="KHC58" s="357"/>
      <c r="KHD58" s="357"/>
      <c r="KHE58" s="357"/>
      <c r="KHF58" s="357"/>
      <c r="KHG58" s="357"/>
      <c r="KHH58" s="357"/>
      <c r="KHI58" s="357"/>
      <c r="KHJ58" s="357"/>
      <c r="KHK58" s="357"/>
      <c r="KHL58" s="357"/>
      <c r="KHM58" s="357"/>
      <c r="KHN58" s="357"/>
      <c r="KHO58" s="357"/>
      <c r="KHP58" s="357"/>
      <c r="KHQ58" s="357"/>
      <c r="KHR58" s="357"/>
      <c r="KHS58" s="357"/>
      <c r="KHT58" s="357"/>
      <c r="KHU58" s="357"/>
      <c r="KHV58" s="357"/>
      <c r="KHW58" s="357"/>
      <c r="KHX58" s="357"/>
      <c r="KHY58" s="357"/>
      <c r="KHZ58" s="357"/>
      <c r="KIA58" s="357"/>
      <c r="KIB58" s="357"/>
      <c r="KIC58" s="357"/>
      <c r="KID58" s="357"/>
      <c r="KIE58" s="357"/>
      <c r="KIF58" s="357"/>
      <c r="KIG58" s="357"/>
      <c r="KIH58" s="357"/>
      <c r="KII58" s="357"/>
      <c r="KIJ58" s="357"/>
      <c r="KIK58" s="357"/>
      <c r="KIL58" s="357"/>
      <c r="KIM58" s="357"/>
      <c r="KIN58" s="357"/>
      <c r="KIO58" s="357"/>
      <c r="KIP58" s="357"/>
      <c r="KIQ58" s="357"/>
      <c r="KIR58" s="357"/>
      <c r="KIS58" s="357"/>
      <c r="KIT58" s="357"/>
      <c r="KIU58" s="357"/>
      <c r="KIV58" s="357"/>
      <c r="KIW58" s="357"/>
      <c r="KIX58" s="357"/>
      <c r="KIY58" s="357"/>
      <c r="KIZ58" s="357"/>
      <c r="KJA58" s="357"/>
      <c r="KJB58" s="357"/>
      <c r="KJC58" s="357"/>
      <c r="KJD58" s="357"/>
      <c r="KJE58" s="357"/>
      <c r="KJF58" s="357"/>
      <c r="KJG58" s="357"/>
      <c r="KJH58" s="357"/>
      <c r="KJI58" s="357"/>
      <c r="KJJ58" s="357"/>
      <c r="KJK58" s="357"/>
      <c r="KJL58" s="357"/>
      <c r="KJM58" s="357"/>
      <c r="KJN58" s="357"/>
      <c r="KJO58" s="357"/>
      <c r="KJP58" s="357"/>
      <c r="KJQ58" s="357"/>
      <c r="KJR58" s="357"/>
      <c r="KJS58" s="357"/>
      <c r="KJT58" s="357"/>
      <c r="KJU58" s="357"/>
      <c r="KJV58" s="357"/>
      <c r="KJW58" s="357"/>
      <c r="KJX58" s="357"/>
      <c r="KJY58" s="357"/>
      <c r="KJZ58" s="357"/>
      <c r="KKA58" s="357"/>
      <c r="KKB58" s="357"/>
      <c r="KKC58" s="357"/>
      <c r="KKD58" s="357"/>
      <c r="KKE58" s="357"/>
      <c r="KKF58" s="357"/>
      <c r="KKG58" s="357"/>
      <c r="KKH58" s="357"/>
      <c r="KKI58" s="357"/>
      <c r="KKJ58" s="357"/>
      <c r="KKK58" s="357"/>
      <c r="KKL58" s="357"/>
      <c r="KKM58" s="357"/>
      <c r="KKN58" s="357"/>
      <c r="KKO58" s="357"/>
      <c r="KKP58" s="357"/>
      <c r="KKQ58" s="357"/>
      <c r="KKR58" s="357"/>
      <c r="KKS58" s="357"/>
      <c r="KKT58" s="357"/>
      <c r="KKU58" s="357"/>
      <c r="KKV58" s="357"/>
      <c r="KKW58" s="357"/>
      <c r="KKX58" s="357"/>
      <c r="KKY58" s="357"/>
      <c r="KKZ58" s="357"/>
      <c r="KLA58" s="357"/>
      <c r="KLB58" s="357"/>
      <c r="KLC58" s="357"/>
      <c r="KLD58" s="357"/>
      <c r="KLE58" s="357"/>
      <c r="KLF58" s="357"/>
      <c r="KLG58" s="357"/>
      <c r="KLH58" s="357"/>
      <c r="KLI58" s="357"/>
      <c r="KLJ58" s="357"/>
      <c r="KLK58" s="357"/>
      <c r="KLL58" s="357"/>
      <c r="KLM58" s="357"/>
      <c r="KLN58" s="357"/>
      <c r="KLO58" s="357"/>
      <c r="KLP58" s="357"/>
      <c r="KLQ58" s="357"/>
      <c r="KLR58" s="357"/>
      <c r="KLS58" s="357"/>
      <c r="KLT58" s="357"/>
      <c r="KLU58" s="357"/>
      <c r="KLV58" s="357"/>
      <c r="KLW58" s="357"/>
      <c r="KLX58" s="357"/>
      <c r="KLY58" s="357"/>
      <c r="KLZ58" s="357"/>
      <c r="KMA58" s="357"/>
      <c r="KMB58" s="357"/>
      <c r="KMC58" s="357"/>
      <c r="KMD58" s="357"/>
      <c r="KME58" s="357"/>
      <c r="KMF58" s="357"/>
      <c r="KMG58" s="357"/>
      <c r="KMH58" s="357"/>
      <c r="KMI58" s="357"/>
      <c r="KMJ58" s="357"/>
      <c r="KMK58" s="357"/>
      <c r="KML58" s="357"/>
      <c r="KMM58" s="357"/>
      <c r="KMN58" s="357"/>
      <c r="KMO58" s="357"/>
      <c r="KMP58" s="357"/>
      <c r="KMQ58" s="357"/>
      <c r="KMR58" s="357"/>
      <c r="KMS58" s="357"/>
      <c r="KMT58" s="357"/>
      <c r="KMU58" s="357"/>
      <c r="KMV58" s="357"/>
      <c r="KMW58" s="357"/>
      <c r="KMX58" s="357"/>
      <c r="KMY58" s="357"/>
      <c r="KMZ58" s="357"/>
      <c r="KNA58" s="357"/>
      <c r="KNB58" s="357"/>
      <c r="KNC58" s="357"/>
      <c r="KND58" s="357"/>
      <c r="KNE58" s="357"/>
      <c r="KNF58" s="357"/>
      <c r="KNG58" s="357"/>
      <c r="KNH58" s="357"/>
      <c r="KNI58" s="357"/>
      <c r="KNJ58" s="357"/>
      <c r="KNK58" s="357"/>
      <c r="KNL58" s="357"/>
      <c r="KNM58" s="357"/>
      <c r="KNN58" s="357"/>
      <c r="KNO58" s="357"/>
      <c r="KNP58" s="357"/>
      <c r="KNQ58" s="357"/>
      <c r="KNR58" s="357"/>
      <c r="KNS58" s="357"/>
      <c r="KNT58" s="357"/>
      <c r="KNU58" s="357"/>
      <c r="KNV58" s="357"/>
      <c r="KNW58" s="357"/>
      <c r="KNX58" s="357"/>
      <c r="KNY58" s="357"/>
      <c r="KNZ58" s="357"/>
      <c r="KOA58" s="357"/>
      <c r="KOB58" s="357"/>
      <c r="KOC58" s="357"/>
      <c r="KOD58" s="357"/>
      <c r="KOE58" s="357"/>
      <c r="KOF58" s="357"/>
      <c r="KOG58" s="357"/>
      <c r="KOH58" s="357"/>
      <c r="KOI58" s="357"/>
      <c r="KOJ58" s="357"/>
      <c r="KOK58" s="357"/>
      <c r="KOL58" s="357"/>
      <c r="KOM58" s="357"/>
      <c r="KON58" s="357"/>
      <c r="KOO58" s="357"/>
      <c r="KOP58" s="357"/>
      <c r="KOQ58" s="357"/>
      <c r="KOR58" s="357"/>
      <c r="KOS58" s="357"/>
      <c r="KOT58" s="357"/>
      <c r="KOU58" s="357"/>
      <c r="KOV58" s="357"/>
      <c r="KOW58" s="357"/>
      <c r="KOX58" s="357"/>
      <c r="KOY58" s="357"/>
      <c r="KOZ58" s="357"/>
      <c r="KPA58" s="357"/>
      <c r="KPB58" s="357"/>
      <c r="KPC58" s="357"/>
      <c r="KPD58" s="357"/>
      <c r="KPE58" s="357"/>
      <c r="KPF58" s="357"/>
      <c r="KPG58" s="357"/>
      <c r="KPH58" s="357"/>
      <c r="KPI58" s="357"/>
      <c r="KPJ58" s="357"/>
      <c r="KPK58" s="357"/>
      <c r="KPL58" s="357"/>
      <c r="KPM58" s="357"/>
      <c r="KPN58" s="357"/>
      <c r="KPO58" s="357"/>
      <c r="KPP58" s="357"/>
      <c r="KPQ58" s="357"/>
      <c r="KPR58" s="357"/>
      <c r="KPS58" s="357"/>
      <c r="KPT58" s="357"/>
      <c r="KPU58" s="357"/>
      <c r="KPV58" s="357"/>
      <c r="KPW58" s="357"/>
      <c r="KPX58" s="357"/>
      <c r="KPY58" s="357"/>
      <c r="KPZ58" s="357"/>
      <c r="KQA58" s="357"/>
      <c r="KQB58" s="357"/>
      <c r="KQC58" s="357"/>
      <c r="KQD58" s="357"/>
      <c r="KQE58" s="357"/>
      <c r="KQF58" s="357"/>
      <c r="KQG58" s="357"/>
      <c r="KQH58" s="357"/>
      <c r="KQI58" s="357"/>
      <c r="KQJ58" s="357"/>
      <c r="KQK58" s="357"/>
      <c r="KQL58" s="357"/>
      <c r="KQM58" s="357"/>
      <c r="KQN58" s="357"/>
      <c r="KQO58" s="357"/>
      <c r="KQP58" s="357"/>
      <c r="KQQ58" s="357"/>
      <c r="KQR58" s="357"/>
      <c r="KQS58" s="357"/>
      <c r="KQT58" s="357"/>
      <c r="KQU58" s="357"/>
      <c r="KQV58" s="357"/>
      <c r="KQW58" s="357"/>
      <c r="KQX58" s="357"/>
      <c r="KQY58" s="357"/>
      <c r="KQZ58" s="357"/>
      <c r="KRA58" s="357"/>
      <c r="KRB58" s="357"/>
      <c r="KRC58" s="357"/>
      <c r="KRD58" s="357"/>
      <c r="KRE58" s="357"/>
      <c r="KRF58" s="357"/>
      <c r="KRG58" s="357"/>
      <c r="KRH58" s="357"/>
      <c r="KRI58" s="357"/>
      <c r="KRJ58" s="357"/>
      <c r="KRK58" s="357"/>
      <c r="KRL58" s="357"/>
      <c r="KRM58" s="357"/>
      <c r="KRN58" s="357"/>
      <c r="KRO58" s="357"/>
      <c r="KRP58" s="357"/>
      <c r="KRQ58" s="357"/>
      <c r="KRR58" s="357"/>
      <c r="KRS58" s="357"/>
      <c r="KRT58" s="357"/>
      <c r="KRU58" s="357"/>
      <c r="KRV58" s="357"/>
      <c r="KRW58" s="357"/>
      <c r="KRX58" s="357"/>
      <c r="KRY58" s="357"/>
      <c r="KRZ58" s="357"/>
      <c r="KSA58" s="357"/>
      <c r="KSB58" s="357"/>
      <c r="KSC58" s="357"/>
      <c r="KSD58" s="357"/>
      <c r="KSE58" s="357"/>
      <c r="KSF58" s="357"/>
      <c r="KSG58" s="357"/>
      <c r="KSH58" s="357"/>
      <c r="KSI58" s="357"/>
      <c r="KSJ58" s="357"/>
      <c r="KSK58" s="357"/>
      <c r="KSL58" s="357"/>
      <c r="KSM58" s="357"/>
      <c r="KSN58" s="357"/>
      <c r="KSO58" s="357"/>
      <c r="KSP58" s="357"/>
      <c r="KSQ58" s="357"/>
      <c r="KSR58" s="357"/>
      <c r="KSS58" s="357"/>
      <c r="KST58" s="357"/>
      <c r="KSU58" s="357"/>
      <c r="KSV58" s="357"/>
      <c r="KSW58" s="357"/>
      <c r="KSX58" s="357"/>
      <c r="KSY58" s="357"/>
      <c r="KSZ58" s="357"/>
      <c r="KTA58" s="357"/>
      <c r="KTB58" s="357"/>
      <c r="KTC58" s="357"/>
      <c r="KTD58" s="357"/>
      <c r="KTE58" s="357"/>
      <c r="KTF58" s="357"/>
      <c r="KTG58" s="357"/>
      <c r="KTH58" s="357"/>
      <c r="KTI58" s="357"/>
      <c r="KTJ58" s="357"/>
      <c r="KTK58" s="357"/>
      <c r="KTL58" s="357"/>
      <c r="KTM58" s="357"/>
      <c r="KTN58" s="357"/>
      <c r="KTO58" s="357"/>
      <c r="KTP58" s="357"/>
      <c r="KTQ58" s="357"/>
      <c r="KTR58" s="357"/>
      <c r="KTS58" s="357"/>
      <c r="KTT58" s="357"/>
      <c r="KTU58" s="357"/>
      <c r="KTV58" s="357"/>
      <c r="KTW58" s="357"/>
      <c r="KTX58" s="357"/>
      <c r="KTY58" s="357"/>
      <c r="KTZ58" s="357"/>
      <c r="KUA58" s="357"/>
      <c r="KUB58" s="357"/>
      <c r="KUC58" s="357"/>
      <c r="KUD58" s="357"/>
      <c r="KUE58" s="357"/>
      <c r="KUF58" s="357"/>
      <c r="KUG58" s="357"/>
      <c r="KUH58" s="357"/>
      <c r="KUI58" s="357"/>
      <c r="KUJ58" s="357"/>
      <c r="KUK58" s="357"/>
      <c r="KUL58" s="357"/>
      <c r="KUM58" s="357"/>
      <c r="KUN58" s="357"/>
      <c r="KUO58" s="357"/>
      <c r="KUP58" s="357"/>
      <c r="KUQ58" s="357"/>
      <c r="KUR58" s="357"/>
      <c r="KUS58" s="357"/>
      <c r="KUT58" s="357"/>
      <c r="KUU58" s="357"/>
      <c r="KUV58" s="357"/>
      <c r="KUW58" s="357"/>
      <c r="KUX58" s="357"/>
      <c r="KUY58" s="357"/>
      <c r="KUZ58" s="357"/>
      <c r="KVA58" s="357"/>
      <c r="KVB58" s="357"/>
      <c r="KVC58" s="357"/>
      <c r="KVD58" s="357"/>
      <c r="KVE58" s="357"/>
      <c r="KVF58" s="357"/>
      <c r="KVG58" s="357"/>
      <c r="KVH58" s="357"/>
      <c r="KVI58" s="357"/>
      <c r="KVJ58" s="357"/>
      <c r="KVK58" s="357"/>
      <c r="KVL58" s="357"/>
      <c r="KVM58" s="357"/>
      <c r="KVN58" s="357"/>
      <c r="KVO58" s="357"/>
      <c r="KVP58" s="357"/>
      <c r="KVQ58" s="357"/>
      <c r="KVR58" s="357"/>
      <c r="KVS58" s="357"/>
      <c r="KVT58" s="357"/>
      <c r="KVU58" s="357"/>
      <c r="KVV58" s="357"/>
      <c r="KVW58" s="357"/>
      <c r="KVX58" s="357"/>
      <c r="KVY58" s="357"/>
      <c r="KVZ58" s="357"/>
      <c r="KWA58" s="357"/>
      <c r="KWB58" s="357"/>
      <c r="KWC58" s="357"/>
      <c r="KWD58" s="357"/>
      <c r="KWE58" s="357"/>
      <c r="KWF58" s="357"/>
      <c r="KWG58" s="357"/>
      <c r="KWH58" s="357"/>
      <c r="KWI58" s="357"/>
      <c r="KWJ58" s="357"/>
      <c r="KWK58" s="357"/>
      <c r="KWL58" s="357"/>
      <c r="KWM58" s="357"/>
      <c r="KWN58" s="357"/>
      <c r="KWO58" s="357"/>
      <c r="KWP58" s="357"/>
      <c r="KWQ58" s="357"/>
      <c r="KWR58" s="357"/>
      <c r="KWS58" s="357"/>
      <c r="KWT58" s="357"/>
      <c r="KWU58" s="357"/>
      <c r="KWV58" s="357"/>
      <c r="KWW58" s="357"/>
      <c r="KWX58" s="357"/>
      <c r="KWY58" s="357"/>
      <c r="KWZ58" s="357"/>
      <c r="KXA58" s="357"/>
      <c r="KXB58" s="357"/>
      <c r="KXC58" s="357"/>
      <c r="KXD58" s="357"/>
      <c r="KXE58" s="357"/>
      <c r="KXF58" s="357"/>
      <c r="KXG58" s="357"/>
      <c r="KXH58" s="357"/>
      <c r="KXI58" s="357"/>
      <c r="KXJ58" s="357"/>
      <c r="KXK58" s="357"/>
      <c r="KXL58" s="357"/>
      <c r="KXM58" s="357"/>
      <c r="KXN58" s="357"/>
      <c r="KXO58" s="357"/>
      <c r="KXP58" s="357"/>
      <c r="KXQ58" s="357"/>
      <c r="KXR58" s="357"/>
      <c r="KXS58" s="357"/>
      <c r="KXT58" s="357"/>
      <c r="KXU58" s="357"/>
      <c r="KXV58" s="357"/>
      <c r="KXW58" s="357"/>
      <c r="KXX58" s="357"/>
      <c r="KXY58" s="357"/>
      <c r="KXZ58" s="357"/>
      <c r="KYA58" s="357"/>
      <c r="KYB58" s="357"/>
      <c r="KYC58" s="357"/>
      <c r="KYD58" s="357"/>
      <c r="KYE58" s="357"/>
      <c r="KYF58" s="357"/>
      <c r="KYG58" s="357"/>
      <c r="KYH58" s="357"/>
      <c r="KYI58" s="357"/>
      <c r="KYJ58" s="357"/>
      <c r="KYK58" s="357"/>
      <c r="KYL58" s="357"/>
      <c r="KYM58" s="357"/>
      <c r="KYN58" s="357"/>
      <c r="KYO58" s="357"/>
      <c r="KYP58" s="357"/>
      <c r="KYQ58" s="357"/>
      <c r="KYR58" s="357"/>
      <c r="KYS58" s="357"/>
      <c r="KYT58" s="357"/>
      <c r="KYU58" s="357"/>
      <c r="KYV58" s="357"/>
      <c r="KYW58" s="357"/>
      <c r="KYX58" s="357"/>
      <c r="KYY58" s="357"/>
      <c r="KYZ58" s="357"/>
      <c r="KZA58" s="357"/>
      <c r="KZB58" s="357"/>
      <c r="KZC58" s="357"/>
      <c r="KZD58" s="357"/>
      <c r="KZE58" s="357"/>
      <c r="KZF58" s="357"/>
      <c r="KZG58" s="357"/>
      <c r="KZH58" s="357"/>
      <c r="KZI58" s="357"/>
      <c r="KZJ58" s="357"/>
      <c r="KZK58" s="357"/>
      <c r="KZL58" s="357"/>
      <c r="KZM58" s="357"/>
      <c r="KZN58" s="357"/>
      <c r="KZO58" s="357"/>
      <c r="KZP58" s="357"/>
      <c r="KZQ58" s="357"/>
      <c r="KZR58" s="357"/>
      <c r="KZS58" s="357"/>
      <c r="KZT58" s="357"/>
      <c r="KZU58" s="357"/>
      <c r="KZV58" s="357"/>
      <c r="KZW58" s="357"/>
      <c r="KZX58" s="357"/>
      <c r="KZY58" s="357"/>
      <c r="KZZ58" s="357"/>
      <c r="LAA58" s="357"/>
      <c r="LAB58" s="357"/>
      <c r="LAC58" s="357"/>
      <c r="LAD58" s="357"/>
      <c r="LAE58" s="357"/>
      <c r="LAF58" s="357"/>
      <c r="LAG58" s="357"/>
      <c r="LAH58" s="357"/>
      <c r="LAI58" s="357"/>
      <c r="LAJ58" s="357"/>
      <c r="LAK58" s="357"/>
      <c r="LAL58" s="357"/>
      <c r="LAM58" s="357"/>
      <c r="LAN58" s="357"/>
      <c r="LAO58" s="357"/>
      <c r="LAP58" s="357"/>
      <c r="LAQ58" s="357"/>
      <c r="LAR58" s="357"/>
      <c r="LAS58" s="357"/>
      <c r="LAT58" s="357"/>
      <c r="LAU58" s="357"/>
      <c r="LAV58" s="357"/>
      <c r="LAW58" s="357"/>
      <c r="LAX58" s="357"/>
      <c r="LAY58" s="357"/>
      <c r="LAZ58" s="357"/>
      <c r="LBA58" s="357"/>
      <c r="LBB58" s="357"/>
      <c r="LBC58" s="357"/>
      <c r="LBD58" s="357"/>
      <c r="LBE58" s="357"/>
      <c r="LBF58" s="357"/>
      <c r="LBG58" s="357"/>
      <c r="LBH58" s="357"/>
      <c r="LBI58" s="357"/>
      <c r="LBJ58" s="357"/>
      <c r="LBK58" s="357"/>
      <c r="LBL58" s="357"/>
      <c r="LBM58" s="357"/>
      <c r="LBN58" s="357"/>
      <c r="LBO58" s="357"/>
      <c r="LBP58" s="357"/>
      <c r="LBQ58" s="357"/>
      <c r="LBR58" s="357"/>
      <c r="LBS58" s="357"/>
      <c r="LBT58" s="357"/>
      <c r="LBU58" s="357"/>
      <c r="LBV58" s="357"/>
      <c r="LBW58" s="357"/>
      <c r="LBX58" s="357"/>
      <c r="LBY58" s="357"/>
      <c r="LBZ58" s="357"/>
      <c r="LCA58" s="357"/>
      <c r="LCB58" s="357"/>
      <c r="LCC58" s="357"/>
      <c r="LCD58" s="357"/>
      <c r="LCE58" s="357"/>
      <c r="LCF58" s="357"/>
      <c r="LCG58" s="357"/>
      <c r="LCH58" s="357"/>
      <c r="LCI58" s="357"/>
      <c r="LCJ58" s="357"/>
      <c r="LCK58" s="357"/>
      <c r="LCL58" s="357"/>
      <c r="LCM58" s="357"/>
      <c r="LCN58" s="357"/>
      <c r="LCO58" s="357"/>
      <c r="LCP58" s="357"/>
      <c r="LCQ58" s="357"/>
      <c r="LCR58" s="357"/>
      <c r="LCS58" s="357"/>
      <c r="LCT58" s="357"/>
      <c r="LCU58" s="357"/>
      <c r="LCV58" s="357"/>
      <c r="LCW58" s="357"/>
      <c r="LCX58" s="357"/>
      <c r="LCY58" s="357"/>
      <c r="LCZ58" s="357"/>
      <c r="LDA58" s="357"/>
      <c r="LDB58" s="357"/>
      <c r="LDC58" s="357"/>
      <c r="LDD58" s="357"/>
      <c r="LDE58" s="357"/>
      <c r="LDF58" s="357"/>
      <c r="LDG58" s="357"/>
      <c r="LDH58" s="357"/>
      <c r="LDI58" s="357"/>
      <c r="LDJ58" s="357"/>
      <c r="LDK58" s="357"/>
      <c r="LDL58" s="357"/>
      <c r="LDM58" s="357"/>
      <c r="LDN58" s="357"/>
      <c r="LDO58" s="357"/>
      <c r="LDP58" s="357"/>
      <c r="LDQ58" s="357"/>
      <c r="LDR58" s="357"/>
      <c r="LDS58" s="357"/>
      <c r="LDT58" s="357"/>
      <c r="LDU58" s="357"/>
      <c r="LDV58" s="357"/>
      <c r="LDW58" s="357"/>
      <c r="LDX58" s="357"/>
      <c r="LDY58" s="357"/>
      <c r="LDZ58" s="357"/>
      <c r="LEA58" s="357"/>
      <c r="LEB58" s="357"/>
      <c r="LEC58" s="357"/>
      <c r="LED58" s="357"/>
      <c r="LEE58" s="357"/>
      <c r="LEF58" s="357"/>
      <c r="LEG58" s="357"/>
      <c r="LEH58" s="357"/>
      <c r="LEI58" s="357"/>
      <c r="LEJ58" s="357"/>
      <c r="LEK58" s="357"/>
      <c r="LEL58" s="357"/>
      <c r="LEM58" s="357"/>
      <c r="LEN58" s="357"/>
      <c r="LEO58" s="357"/>
      <c r="LEP58" s="357"/>
      <c r="LEQ58" s="357"/>
      <c r="LER58" s="357"/>
      <c r="LES58" s="357"/>
      <c r="LET58" s="357"/>
      <c r="LEU58" s="357"/>
      <c r="LEV58" s="357"/>
      <c r="LEW58" s="357"/>
      <c r="LEX58" s="357"/>
      <c r="LEY58" s="357"/>
      <c r="LEZ58" s="357"/>
      <c r="LFA58" s="357"/>
      <c r="LFB58" s="357"/>
      <c r="LFC58" s="357"/>
      <c r="LFD58" s="357"/>
      <c r="LFE58" s="357"/>
      <c r="LFF58" s="357"/>
      <c r="LFG58" s="357"/>
      <c r="LFH58" s="357"/>
      <c r="LFI58" s="357"/>
      <c r="LFJ58" s="357"/>
      <c r="LFK58" s="357"/>
      <c r="LFL58" s="357"/>
      <c r="LFM58" s="357"/>
      <c r="LFN58" s="357"/>
      <c r="LFO58" s="357"/>
      <c r="LFP58" s="357"/>
      <c r="LFQ58" s="357"/>
      <c r="LFR58" s="357"/>
      <c r="LFS58" s="357"/>
      <c r="LFT58" s="357"/>
      <c r="LFU58" s="357"/>
      <c r="LFV58" s="357"/>
      <c r="LFW58" s="357"/>
      <c r="LFX58" s="357"/>
      <c r="LFY58" s="357"/>
      <c r="LFZ58" s="357"/>
      <c r="LGA58" s="357"/>
      <c r="LGB58" s="357"/>
      <c r="LGC58" s="357"/>
      <c r="LGD58" s="357"/>
      <c r="LGE58" s="357"/>
      <c r="LGF58" s="357"/>
      <c r="LGG58" s="357"/>
      <c r="LGH58" s="357"/>
      <c r="LGI58" s="357"/>
      <c r="LGJ58" s="357"/>
      <c r="LGK58" s="357"/>
      <c r="LGL58" s="357"/>
      <c r="LGM58" s="357"/>
      <c r="LGN58" s="357"/>
      <c r="LGO58" s="357"/>
      <c r="LGP58" s="357"/>
      <c r="LGQ58" s="357"/>
      <c r="LGR58" s="357"/>
      <c r="LGS58" s="357"/>
      <c r="LGT58" s="357"/>
      <c r="LGU58" s="357"/>
      <c r="LGV58" s="357"/>
      <c r="LGW58" s="357"/>
      <c r="LGX58" s="357"/>
      <c r="LGY58" s="357"/>
      <c r="LGZ58" s="357"/>
      <c r="LHA58" s="357"/>
      <c r="LHB58" s="357"/>
      <c r="LHC58" s="357"/>
      <c r="LHD58" s="357"/>
      <c r="LHE58" s="357"/>
      <c r="LHF58" s="357"/>
      <c r="LHG58" s="357"/>
      <c r="LHH58" s="357"/>
      <c r="LHI58" s="357"/>
      <c r="LHJ58" s="357"/>
      <c r="LHK58" s="357"/>
      <c r="LHL58" s="357"/>
      <c r="LHM58" s="357"/>
      <c r="LHN58" s="357"/>
      <c r="LHO58" s="357"/>
      <c r="LHP58" s="357"/>
      <c r="LHQ58" s="357"/>
      <c r="LHR58" s="357"/>
      <c r="LHS58" s="357"/>
      <c r="LHT58" s="357"/>
      <c r="LHU58" s="357"/>
      <c r="LHV58" s="357"/>
      <c r="LHW58" s="357"/>
      <c r="LHX58" s="357"/>
      <c r="LHY58" s="357"/>
      <c r="LHZ58" s="357"/>
      <c r="LIA58" s="357"/>
      <c r="LIB58" s="357"/>
      <c r="LIC58" s="357"/>
      <c r="LID58" s="357"/>
      <c r="LIE58" s="357"/>
      <c r="LIF58" s="357"/>
      <c r="LIG58" s="357"/>
      <c r="LIH58" s="357"/>
      <c r="LII58" s="357"/>
      <c r="LIJ58" s="357"/>
      <c r="LIK58" s="357"/>
      <c r="LIL58" s="357"/>
      <c r="LIM58" s="357"/>
      <c r="LIN58" s="357"/>
      <c r="LIO58" s="357"/>
      <c r="LIP58" s="357"/>
      <c r="LIQ58" s="357"/>
      <c r="LIR58" s="357"/>
      <c r="LIS58" s="357"/>
      <c r="LIT58" s="357"/>
      <c r="LIU58" s="357"/>
      <c r="LIV58" s="357"/>
      <c r="LIW58" s="357"/>
      <c r="LIX58" s="357"/>
      <c r="LIY58" s="357"/>
      <c r="LIZ58" s="357"/>
      <c r="LJA58" s="357"/>
      <c r="LJB58" s="357"/>
      <c r="LJC58" s="357"/>
      <c r="LJD58" s="357"/>
      <c r="LJE58" s="357"/>
      <c r="LJF58" s="357"/>
      <c r="LJG58" s="357"/>
      <c r="LJH58" s="357"/>
      <c r="LJI58" s="357"/>
      <c r="LJJ58" s="357"/>
      <c r="LJK58" s="357"/>
      <c r="LJL58" s="357"/>
      <c r="LJM58" s="357"/>
      <c r="LJN58" s="357"/>
      <c r="LJO58" s="357"/>
      <c r="LJP58" s="357"/>
      <c r="LJQ58" s="357"/>
      <c r="LJR58" s="357"/>
      <c r="LJS58" s="357"/>
      <c r="LJT58" s="357"/>
      <c r="LJU58" s="357"/>
      <c r="LJV58" s="357"/>
      <c r="LJW58" s="357"/>
      <c r="LJX58" s="357"/>
      <c r="LJY58" s="357"/>
      <c r="LJZ58" s="357"/>
      <c r="LKA58" s="357"/>
      <c r="LKB58" s="357"/>
      <c r="LKC58" s="357"/>
      <c r="LKD58" s="357"/>
      <c r="LKE58" s="357"/>
      <c r="LKF58" s="357"/>
      <c r="LKG58" s="357"/>
      <c r="LKH58" s="357"/>
      <c r="LKI58" s="357"/>
      <c r="LKJ58" s="357"/>
      <c r="LKK58" s="357"/>
      <c r="LKL58" s="357"/>
      <c r="LKM58" s="357"/>
      <c r="LKN58" s="357"/>
      <c r="LKO58" s="357"/>
      <c r="LKP58" s="357"/>
      <c r="LKQ58" s="357"/>
      <c r="LKR58" s="357"/>
      <c r="LKS58" s="357"/>
      <c r="LKT58" s="357"/>
      <c r="LKU58" s="357"/>
      <c r="LKV58" s="357"/>
      <c r="LKW58" s="357"/>
      <c r="LKX58" s="357"/>
      <c r="LKY58" s="357"/>
      <c r="LKZ58" s="357"/>
      <c r="LLA58" s="357"/>
      <c r="LLB58" s="357"/>
      <c r="LLC58" s="357"/>
      <c r="LLD58" s="357"/>
      <c r="LLE58" s="357"/>
      <c r="LLF58" s="357"/>
      <c r="LLG58" s="357"/>
      <c r="LLH58" s="357"/>
      <c r="LLI58" s="357"/>
      <c r="LLJ58" s="357"/>
      <c r="LLK58" s="357"/>
      <c r="LLL58" s="357"/>
      <c r="LLM58" s="357"/>
      <c r="LLN58" s="357"/>
      <c r="LLO58" s="357"/>
      <c r="LLP58" s="357"/>
      <c r="LLQ58" s="357"/>
      <c r="LLR58" s="357"/>
      <c r="LLS58" s="357"/>
      <c r="LLT58" s="357"/>
      <c r="LLU58" s="357"/>
      <c r="LLV58" s="357"/>
      <c r="LLW58" s="357"/>
      <c r="LLX58" s="357"/>
      <c r="LLY58" s="357"/>
      <c r="LLZ58" s="357"/>
      <c r="LMA58" s="357"/>
      <c r="LMB58" s="357"/>
      <c r="LMC58" s="357"/>
      <c r="LMD58" s="357"/>
      <c r="LME58" s="357"/>
      <c r="LMF58" s="357"/>
      <c r="LMG58" s="357"/>
      <c r="LMH58" s="357"/>
      <c r="LMI58" s="357"/>
      <c r="LMJ58" s="357"/>
      <c r="LMK58" s="357"/>
      <c r="LML58" s="357"/>
      <c r="LMM58" s="357"/>
      <c r="LMN58" s="357"/>
      <c r="LMO58" s="357"/>
      <c r="LMP58" s="357"/>
      <c r="LMQ58" s="357"/>
      <c r="LMR58" s="357"/>
      <c r="LMS58" s="357"/>
      <c r="LMT58" s="357"/>
      <c r="LMU58" s="357"/>
      <c r="LMV58" s="357"/>
      <c r="LMW58" s="357"/>
      <c r="LMX58" s="357"/>
      <c r="LMY58" s="357"/>
      <c r="LMZ58" s="357"/>
      <c r="LNA58" s="357"/>
      <c r="LNB58" s="357"/>
      <c r="LNC58" s="357"/>
      <c r="LND58" s="357"/>
      <c r="LNE58" s="357"/>
      <c r="LNF58" s="357"/>
      <c r="LNG58" s="357"/>
      <c r="LNH58" s="357"/>
      <c r="LNI58" s="357"/>
      <c r="LNJ58" s="357"/>
      <c r="LNK58" s="357"/>
      <c r="LNL58" s="357"/>
      <c r="LNM58" s="357"/>
      <c r="LNN58" s="357"/>
      <c r="LNO58" s="357"/>
      <c r="LNP58" s="357"/>
      <c r="LNQ58" s="357"/>
      <c r="LNR58" s="357"/>
      <c r="LNS58" s="357"/>
      <c r="LNT58" s="357"/>
      <c r="LNU58" s="357"/>
      <c r="LNV58" s="357"/>
      <c r="LNW58" s="357"/>
      <c r="LNX58" s="357"/>
      <c r="LNY58" s="357"/>
      <c r="LNZ58" s="357"/>
      <c r="LOA58" s="357"/>
      <c r="LOB58" s="357"/>
      <c r="LOC58" s="357"/>
      <c r="LOD58" s="357"/>
      <c r="LOE58" s="357"/>
      <c r="LOF58" s="357"/>
      <c r="LOG58" s="357"/>
      <c r="LOH58" s="357"/>
      <c r="LOI58" s="357"/>
      <c r="LOJ58" s="357"/>
      <c r="LOK58" s="357"/>
      <c r="LOL58" s="357"/>
      <c r="LOM58" s="357"/>
      <c r="LON58" s="357"/>
      <c r="LOO58" s="357"/>
      <c r="LOP58" s="357"/>
      <c r="LOQ58" s="357"/>
      <c r="LOR58" s="357"/>
      <c r="LOS58" s="357"/>
      <c r="LOT58" s="357"/>
      <c r="LOU58" s="357"/>
      <c r="LOV58" s="357"/>
      <c r="LOW58" s="357"/>
      <c r="LOX58" s="357"/>
      <c r="LOY58" s="357"/>
      <c r="LOZ58" s="357"/>
      <c r="LPA58" s="357"/>
      <c r="LPB58" s="357"/>
      <c r="LPC58" s="357"/>
      <c r="LPD58" s="357"/>
      <c r="LPE58" s="357"/>
      <c r="LPF58" s="357"/>
      <c r="LPG58" s="357"/>
      <c r="LPH58" s="357"/>
      <c r="LPI58" s="357"/>
      <c r="LPJ58" s="357"/>
      <c r="LPK58" s="357"/>
      <c r="LPL58" s="357"/>
      <c r="LPM58" s="357"/>
      <c r="LPN58" s="357"/>
      <c r="LPO58" s="357"/>
      <c r="LPP58" s="357"/>
      <c r="LPQ58" s="357"/>
      <c r="LPR58" s="357"/>
      <c r="LPS58" s="357"/>
      <c r="LPT58" s="357"/>
      <c r="LPU58" s="357"/>
      <c r="LPV58" s="357"/>
      <c r="LPW58" s="357"/>
      <c r="LPX58" s="357"/>
      <c r="LPY58" s="357"/>
      <c r="LPZ58" s="357"/>
      <c r="LQA58" s="357"/>
      <c r="LQB58" s="357"/>
      <c r="LQC58" s="357"/>
      <c r="LQD58" s="357"/>
      <c r="LQE58" s="357"/>
      <c r="LQF58" s="357"/>
      <c r="LQG58" s="357"/>
      <c r="LQH58" s="357"/>
      <c r="LQI58" s="357"/>
      <c r="LQJ58" s="357"/>
      <c r="LQK58" s="357"/>
      <c r="LQL58" s="357"/>
      <c r="LQM58" s="357"/>
      <c r="LQN58" s="357"/>
      <c r="LQO58" s="357"/>
      <c r="LQP58" s="357"/>
      <c r="LQQ58" s="357"/>
      <c r="LQR58" s="357"/>
      <c r="LQS58" s="357"/>
      <c r="LQT58" s="357"/>
      <c r="LQU58" s="357"/>
      <c r="LQV58" s="357"/>
      <c r="LQW58" s="357"/>
      <c r="LQX58" s="357"/>
      <c r="LQY58" s="357"/>
      <c r="LQZ58" s="357"/>
      <c r="LRA58" s="357"/>
      <c r="LRB58" s="357"/>
      <c r="LRC58" s="357"/>
      <c r="LRD58" s="357"/>
      <c r="LRE58" s="357"/>
      <c r="LRF58" s="357"/>
      <c r="LRG58" s="357"/>
      <c r="LRH58" s="357"/>
      <c r="LRI58" s="357"/>
      <c r="LRJ58" s="357"/>
      <c r="LRK58" s="357"/>
      <c r="LRL58" s="357"/>
      <c r="LRM58" s="357"/>
      <c r="LRN58" s="357"/>
      <c r="LRO58" s="357"/>
      <c r="LRP58" s="357"/>
      <c r="LRQ58" s="357"/>
      <c r="LRR58" s="357"/>
      <c r="LRS58" s="357"/>
      <c r="LRT58" s="357"/>
      <c r="LRU58" s="357"/>
      <c r="LRV58" s="357"/>
      <c r="LRW58" s="357"/>
      <c r="LRX58" s="357"/>
      <c r="LRY58" s="357"/>
      <c r="LRZ58" s="357"/>
      <c r="LSA58" s="357"/>
      <c r="LSB58" s="357"/>
      <c r="LSC58" s="357"/>
      <c r="LSD58" s="357"/>
      <c r="LSE58" s="357"/>
      <c r="LSF58" s="357"/>
      <c r="LSG58" s="357"/>
      <c r="LSH58" s="357"/>
      <c r="LSI58" s="357"/>
      <c r="LSJ58" s="357"/>
      <c r="LSK58" s="357"/>
      <c r="LSL58" s="357"/>
      <c r="LSM58" s="357"/>
      <c r="LSN58" s="357"/>
      <c r="LSO58" s="357"/>
      <c r="LSP58" s="357"/>
      <c r="LSQ58" s="357"/>
      <c r="LSR58" s="357"/>
      <c r="LSS58" s="357"/>
      <c r="LST58" s="357"/>
      <c r="LSU58" s="357"/>
      <c r="LSV58" s="357"/>
      <c r="LSW58" s="357"/>
      <c r="LSX58" s="357"/>
      <c r="LSY58" s="357"/>
      <c r="LSZ58" s="357"/>
      <c r="LTA58" s="357"/>
      <c r="LTB58" s="357"/>
      <c r="LTC58" s="357"/>
      <c r="LTD58" s="357"/>
      <c r="LTE58" s="357"/>
      <c r="LTF58" s="357"/>
      <c r="LTG58" s="357"/>
      <c r="LTH58" s="357"/>
      <c r="LTI58" s="357"/>
      <c r="LTJ58" s="357"/>
      <c r="LTK58" s="357"/>
      <c r="LTL58" s="357"/>
      <c r="LTM58" s="357"/>
      <c r="LTN58" s="357"/>
      <c r="LTO58" s="357"/>
      <c r="LTP58" s="357"/>
      <c r="LTQ58" s="357"/>
      <c r="LTR58" s="357"/>
      <c r="LTS58" s="357"/>
      <c r="LTT58" s="357"/>
      <c r="LTU58" s="357"/>
      <c r="LTV58" s="357"/>
      <c r="LTW58" s="357"/>
      <c r="LTX58" s="357"/>
      <c r="LTY58" s="357"/>
      <c r="LTZ58" s="357"/>
      <c r="LUA58" s="357"/>
      <c r="LUB58" s="357"/>
      <c r="LUC58" s="357"/>
      <c r="LUD58" s="357"/>
      <c r="LUE58" s="357"/>
      <c r="LUF58" s="357"/>
      <c r="LUG58" s="357"/>
      <c r="LUH58" s="357"/>
      <c r="LUI58" s="357"/>
      <c r="LUJ58" s="357"/>
      <c r="LUK58" s="357"/>
      <c r="LUL58" s="357"/>
      <c r="LUM58" s="357"/>
      <c r="LUN58" s="357"/>
      <c r="LUO58" s="357"/>
      <c r="LUP58" s="357"/>
      <c r="LUQ58" s="357"/>
      <c r="LUR58" s="357"/>
      <c r="LUS58" s="357"/>
      <c r="LUT58" s="357"/>
      <c r="LUU58" s="357"/>
      <c r="LUV58" s="357"/>
      <c r="LUW58" s="357"/>
      <c r="LUX58" s="357"/>
      <c r="LUY58" s="357"/>
      <c r="LUZ58" s="357"/>
      <c r="LVA58" s="357"/>
      <c r="LVB58" s="357"/>
      <c r="LVC58" s="357"/>
      <c r="LVD58" s="357"/>
      <c r="LVE58" s="357"/>
      <c r="LVF58" s="357"/>
      <c r="LVG58" s="357"/>
      <c r="LVH58" s="357"/>
      <c r="LVI58" s="357"/>
      <c r="LVJ58" s="357"/>
      <c r="LVK58" s="357"/>
      <c r="LVL58" s="357"/>
      <c r="LVM58" s="357"/>
      <c r="LVN58" s="357"/>
      <c r="LVO58" s="357"/>
      <c r="LVP58" s="357"/>
      <c r="LVQ58" s="357"/>
      <c r="LVR58" s="357"/>
      <c r="LVS58" s="357"/>
      <c r="LVT58" s="357"/>
      <c r="LVU58" s="357"/>
      <c r="LVV58" s="357"/>
      <c r="LVW58" s="357"/>
      <c r="LVX58" s="357"/>
      <c r="LVY58" s="357"/>
      <c r="LVZ58" s="357"/>
      <c r="LWA58" s="357"/>
      <c r="LWB58" s="357"/>
      <c r="LWC58" s="357"/>
      <c r="LWD58" s="357"/>
      <c r="LWE58" s="357"/>
      <c r="LWF58" s="357"/>
      <c r="LWG58" s="357"/>
      <c r="LWH58" s="357"/>
      <c r="LWI58" s="357"/>
      <c r="LWJ58" s="357"/>
      <c r="LWK58" s="357"/>
      <c r="LWL58" s="357"/>
      <c r="LWM58" s="357"/>
      <c r="LWN58" s="357"/>
      <c r="LWO58" s="357"/>
      <c r="LWP58" s="357"/>
      <c r="LWQ58" s="357"/>
      <c r="LWR58" s="357"/>
      <c r="LWS58" s="357"/>
      <c r="LWT58" s="357"/>
      <c r="LWU58" s="357"/>
      <c r="LWV58" s="357"/>
      <c r="LWW58" s="357"/>
      <c r="LWX58" s="357"/>
      <c r="LWY58" s="357"/>
      <c r="LWZ58" s="357"/>
      <c r="LXA58" s="357"/>
      <c r="LXB58" s="357"/>
      <c r="LXC58" s="357"/>
      <c r="LXD58" s="357"/>
      <c r="LXE58" s="357"/>
      <c r="LXF58" s="357"/>
      <c r="LXG58" s="357"/>
      <c r="LXH58" s="357"/>
      <c r="LXI58" s="357"/>
      <c r="LXJ58" s="357"/>
      <c r="LXK58" s="357"/>
      <c r="LXL58" s="357"/>
      <c r="LXM58" s="357"/>
      <c r="LXN58" s="357"/>
      <c r="LXO58" s="357"/>
      <c r="LXP58" s="357"/>
      <c r="LXQ58" s="357"/>
      <c r="LXR58" s="357"/>
      <c r="LXS58" s="357"/>
      <c r="LXT58" s="357"/>
      <c r="LXU58" s="357"/>
      <c r="LXV58" s="357"/>
      <c r="LXW58" s="357"/>
      <c r="LXX58" s="357"/>
      <c r="LXY58" s="357"/>
      <c r="LXZ58" s="357"/>
      <c r="LYA58" s="357"/>
      <c r="LYB58" s="357"/>
      <c r="LYC58" s="357"/>
      <c r="LYD58" s="357"/>
      <c r="LYE58" s="357"/>
      <c r="LYF58" s="357"/>
      <c r="LYG58" s="357"/>
      <c r="LYH58" s="357"/>
      <c r="LYI58" s="357"/>
      <c r="LYJ58" s="357"/>
      <c r="LYK58" s="357"/>
      <c r="LYL58" s="357"/>
      <c r="LYM58" s="357"/>
      <c r="LYN58" s="357"/>
      <c r="LYO58" s="357"/>
      <c r="LYP58" s="357"/>
      <c r="LYQ58" s="357"/>
      <c r="LYR58" s="357"/>
      <c r="LYS58" s="357"/>
      <c r="LYT58" s="357"/>
      <c r="LYU58" s="357"/>
      <c r="LYV58" s="357"/>
      <c r="LYW58" s="357"/>
      <c r="LYX58" s="357"/>
      <c r="LYY58" s="357"/>
      <c r="LYZ58" s="357"/>
      <c r="LZA58" s="357"/>
      <c r="LZB58" s="357"/>
      <c r="LZC58" s="357"/>
      <c r="LZD58" s="357"/>
      <c r="LZE58" s="357"/>
      <c r="LZF58" s="357"/>
      <c r="LZG58" s="357"/>
      <c r="LZH58" s="357"/>
      <c r="LZI58" s="357"/>
      <c r="LZJ58" s="357"/>
      <c r="LZK58" s="357"/>
      <c r="LZL58" s="357"/>
      <c r="LZM58" s="357"/>
      <c r="LZN58" s="357"/>
      <c r="LZO58" s="357"/>
      <c r="LZP58" s="357"/>
      <c r="LZQ58" s="357"/>
      <c r="LZR58" s="357"/>
      <c r="LZS58" s="357"/>
      <c r="LZT58" s="357"/>
      <c r="LZU58" s="357"/>
      <c r="LZV58" s="357"/>
      <c r="LZW58" s="357"/>
      <c r="LZX58" s="357"/>
      <c r="LZY58" s="357"/>
      <c r="LZZ58" s="357"/>
      <c r="MAA58" s="357"/>
      <c r="MAB58" s="357"/>
      <c r="MAC58" s="357"/>
      <c r="MAD58" s="357"/>
      <c r="MAE58" s="357"/>
      <c r="MAF58" s="357"/>
      <c r="MAG58" s="357"/>
      <c r="MAH58" s="357"/>
      <c r="MAI58" s="357"/>
      <c r="MAJ58" s="357"/>
      <c r="MAK58" s="357"/>
      <c r="MAL58" s="357"/>
      <c r="MAM58" s="357"/>
      <c r="MAN58" s="357"/>
      <c r="MAO58" s="357"/>
      <c r="MAP58" s="357"/>
      <c r="MAQ58" s="357"/>
      <c r="MAR58" s="357"/>
      <c r="MAS58" s="357"/>
      <c r="MAT58" s="357"/>
      <c r="MAU58" s="357"/>
      <c r="MAV58" s="357"/>
      <c r="MAW58" s="357"/>
      <c r="MAX58" s="357"/>
      <c r="MAY58" s="357"/>
      <c r="MAZ58" s="357"/>
      <c r="MBA58" s="357"/>
      <c r="MBB58" s="357"/>
      <c r="MBC58" s="357"/>
      <c r="MBD58" s="357"/>
      <c r="MBE58" s="357"/>
      <c r="MBF58" s="357"/>
      <c r="MBG58" s="357"/>
      <c r="MBH58" s="357"/>
      <c r="MBI58" s="357"/>
      <c r="MBJ58" s="357"/>
      <c r="MBK58" s="357"/>
      <c r="MBL58" s="357"/>
      <c r="MBM58" s="357"/>
      <c r="MBN58" s="357"/>
      <c r="MBO58" s="357"/>
      <c r="MBP58" s="357"/>
      <c r="MBQ58" s="357"/>
      <c r="MBR58" s="357"/>
      <c r="MBS58" s="357"/>
      <c r="MBT58" s="357"/>
      <c r="MBU58" s="357"/>
      <c r="MBV58" s="357"/>
      <c r="MBW58" s="357"/>
      <c r="MBX58" s="357"/>
      <c r="MBY58" s="357"/>
      <c r="MBZ58" s="357"/>
      <c r="MCA58" s="357"/>
      <c r="MCB58" s="357"/>
      <c r="MCC58" s="357"/>
      <c r="MCD58" s="357"/>
      <c r="MCE58" s="357"/>
      <c r="MCF58" s="357"/>
      <c r="MCG58" s="357"/>
      <c r="MCH58" s="357"/>
      <c r="MCI58" s="357"/>
      <c r="MCJ58" s="357"/>
      <c r="MCK58" s="357"/>
      <c r="MCL58" s="357"/>
      <c r="MCM58" s="357"/>
      <c r="MCN58" s="357"/>
      <c r="MCO58" s="357"/>
      <c r="MCP58" s="357"/>
      <c r="MCQ58" s="357"/>
      <c r="MCR58" s="357"/>
      <c r="MCS58" s="357"/>
      <c r="MCT58" s="357"/>
      <c r="MCU58" s="357"/>
      <c r="MCV58" s="357"/>
      <c r="MCW58" s="357"/>
      <c r="MCX58" s="357"/>
      <c r="MCY58" s="357"/>
      <c r="MCZ58" s="357"/>
      <c r="MDA58" s="357"/>
      <c r="MDB58" s="357"/>
      <c r="MDC58" s="357"/>
      <c r="MDD58" s="357"/>
      <c r="MDE58" s="357"/>
      <c r="MDF58" s="357"/>
      <c r="MDG58" s="357"/>
      <c r="MDH58" s="357"/>
      <c r="MDI58" s="357"/>
      <c r="MDJ58" s="357"/>
      <c r="MDK58" s="357"/>
      <c r="MDL58" s="357"/>
      <c r="MDM58" s="357"/>
      <c r="MDN58" s="357"/>
      <c r="MDO58" s="357"/>
      <c r="MDP58" s="357"/>
      <c r="MDQ58" s="357"/>
      <c r="MDR58" s="357"/>
      <c r="MDS58" s="357"/>
      <c r="MDT58" s="357"/>
      <c r="MDU58" s="357"/>
      <c r="MDV58" s="357"/>
      <c r="MDW58" s="357"/>
      <c r="MDX58" s="357"/>
      <c r="MDY58" s="357"/>
      <c r="MDZ58" s="357"/>
      <c r="MEA58" s="357"/>
      <c r="MEB58" s="357"/>
      <c r="MEC58" s="357"/>
      <c r="MED58" s="357"/>
      <c r="MEE58" s="357"/>
      <c r="MEF58" s="357"/>
      <c r="MEG58" s="357"/>
      <c r="MEH58" s="357"/>
      <c r="MEI58" s="357"/>
      <c r="MEJ58" s="357"/>
      <c r="MEK58" s="357"/>
      <c r="MEL58" s="357"/>
      <c r="MEM58" s="357"/>
      <c r="MEN58" s="357"/>
      <c r="MEO58" s="357"/>
      <c r="MEP58" s="357"/>
      <c r="MEQ58" s="357"/>
      <c r="MER58" s="357"/>
      <c r="MES58" s="357"/>
      <c r="MET58" s="357"/>
      <c r="MEU58" s="357"/>
      <c r="MEV58" s="357"/>
      <c r="MEW58" s="357"/>
      <c r="MEX58" s="357"/>
      <c r="MEY58" s="357"/>
      <c r="MEZ58" s="357"/>
      <c r="MFA58" s="357"/>
      <c r="MFB58" s="357"/>
      <c r="MFC58" s="357"/>
      <c r="MFD58" s="357"/>
      <c r="MFE58" s="357"/>
      <c r="MFF58" s="357"/>
      <c r="MFG58" s="357"/>
      <c r="MFH58" s="357"/>
      <c r="MFI58" s="357"/>
      <c r="MFJ58" s="357"/>
      <c r="MFK58" s="357"/>
      <c r="MFL58" s="357"/>
      <c r="MFM58" s="357"/>
      <c r="MFN58" s="357"/>
      <c r="MFO58" s="357"/>
      <c r="MFP58" s="357"/>
      <c r="MFQ58" s="357"/>
      <c r="MFR58" s="357"/>
      <c r="MFS58" s="357"/>
      <c r="MFT58" s="357"/>
      <c r="MFU58" s="357"/>
      <c r="MFV58" s="357"/>
      <c r="MFW58" s="357"/>
      <c r="MFX58" s="357"/>
      <c r="MFY58" s="357"/>
      <c r="MFZ58" s="357"/>
      <c r="MGA58" s="357"/>
      <c r="MGB58" s="357"/>
      <c r="MGC58" s="357"/>
      <c r="MGD58" s="357"/>
      <c r="MGE58" s="357"/>
      <c r="MGF58" s="357"/>
      <c r="MGG58" s="357"/>
      <c r="MGH58" s="357"/>
      <c r="MGI58" s="357"/>
      <c r="MGJ58" s="357"/>
      <c r="MGK58" s="357"/>
      <c r="MGL58" s="357"/>
      <c r="MGM58" s="357"/>
      <c r="MGN58" s="357"/>
      <c r="MGO58" s="357"/>
      <c r="MGP58" s="357"/>
      <c r="MGQ58" s="357"/>
      <c r="MGR58" s="357"/>
      <c r="MGS58" s="357"/>
      <c r="MGT58" s="357"/>
      <c r="MGU58" s="357"/>
      <c r="MGV58" s="357"/>
      <c r="MGW58" s="357"/>
      <c r="MGX58" s="357"/>
      <c r="MGY58" s="357"/>
      <c r="MGZ58" s="357"/>
      <c r="MHA58" s="357"/>
      <c r="MHB58" s="357"/>
      <c r="MHC58" s="357"/>
      <c r="MHD58" s="357"/>
      <c r="MHE58" s="357"/>
      <c r="MHF58" s="357"/>
      <c r="MHG58" s="357"/>
      <c r="MHH58" s="357"/>
      <c r="MHI58" s="357"/>
      <c r="MHJ58" s="357"/>
      <c r="MHK58" s="357"/>
      <c r="MHL58" s="357"/>
      <c r="MHM58" s="357"/>
      <c r="MHN58" s="357"/>
      <c r="MHO58" s="357"/>
      <c r="MHP58" s="357"/>
      <c r="MHQ58" s="357"/>
      <c r="MHR58" s="357"/>
      <c r="MHS58" s="357"/>
      <c r="MHT58" s="357"/>
      <c r="MHU58" s="357"/>
      <c r="MHV58" s="357"/>
      <c r="MHW58" s="357"/>
      <c r="MHX58" s="357"/>
      <c r="MHY58" s="357"/>
      <c r="MHZ58" s="357"/>
      <c r="MIA58" s="357"/>
      <c r="MIB58" s="357"/>
      <c r="MIC58" s="357"/>
      <c r="MID58" s="357"/>
      <c r="MIE58" s="357"/>
      <c r="MIF58" s="357"/>
      <c r="MIG58" s="357"/>
      <c r="MIH58" s="357"/>
      <c r="MII58" s="357"/>
      <c r="MIJ58" s="357"/>
      <c r="MIK58" s="357"/>
      <c r="MIL58" s="357"/>
      <c r="MIM58" s="357"/>
      <c r="MIN58" s="357"/>
      <c r="MIO58" s="357"/>
      <c r="MIP58" s="357"/>
      <c r="MIQ58" s="357"/>
      <c r="MIR58" s="357"/>
      <c r="MIS58" s="357"/>
      <c r="MIT58" s="357"/>
      <c r="MIU58" s="357"/>
      <c r="MIV58" s="357"/>
      <c r="MIW58" s="357"/>
      <c r="MIX58" s="357"/>
      <c r="MIY58" s="357"/>
      <c r="MIZ58" s="357"/>
      <c r="MJA58" s="357"/>
      <c r="MJB58" s="357"/>
      <c r="MJC58" s="357"/>
      <c r="MJD58" s="357"/>
      <c r="MJE58" s="357"/>
      <c r="MJF58" s="357"/>
      <c r="MJG58" s="357"/>
      <c r="MJH58" s="357"/>
      <c r="MJI58" s="357"/>
      <c r="MJJ58" s="357"/>
      <c r="MJK58" s="357"/>
      <c r="MJL58" s="357"/>
      <c r="MJM58" s="357"/>
      <c r="MJN58" s="357"/>
      <c r="MJO58" s="357"/>
      <c r="MJP58" s="357"/>
      <c r="MJQ58" s="357"/>
      <c r="MJR58" s="357"/>
      <c r="MJS58" s="357"/>
      <c r="MJT58" s="357"/>
      <c r="MJU58" s="357"/>
      <c r="MJV58" s="357"/>
      <c r="MJW58" s="357"/>
      <c r="MJX58" s="357"/>
      <c r="MJY58" s="357"/>
      <c r="MJZ58" s="357"/>
      <c r="MKA58" s="357"/>
      <c r="MKB58" s="357"/>
      <c r="MKC58" s="357"/>
      <c r="MKD58" s="357"/>
      <c r="MKE58" s="357"/>
      <c r="MKF58" s="357"/>
      <c r="MKG58" s="357"/>
      <c r="MKH58" s="357"/>
      <c r="MKI58" s="357"/>
      <c r="MKJ58" s="357"/>
      <c r="MKK58" s="357"/>
      <c r="MKL58" s="357"/>
      <c r="MKM58" s="357"/>
      <c r="MKN58" s="357"/>
      <c r="MKO58" s="357"/>
      <c r="MKP58" s="357"/>
      <c r="MKQ58" s="357"/>
      <c r="MKR58" s="357"/>
      <c r="MKS58" s="357"/>
      <c r="MKT58" s="357"/>
      <c r="MKU58" s="357"/>
      <c r="MKV58" s="357"/>
      <c r="MKW58" s="357"/>
      <c r="MKX58" s="357"/>
      <c r="MKY58" s="357"/>
      <c r="MKZ58" s="357"/>
      <c r="MLA58" s="357"/>
      <c r="MLB58" s="357"/>
      <c r="MLC58" s="357"/>
      <c r="MLD58" s="357"/>
      <c r="MLE58" s="357"/>
      <c r="MLF58" s="357"/>
      <c r="MLG58" s="357"/>
      <c r="MLH58" s="357"/>
      <c r="MLI58" s="357"/>
      <c r="MLJ58" s="357"/>
      <c r="MLK58" s="357"/>
      <c r="MLL58" s="357"/>
      <c r="MLM58" s="357"/>
      <c r="MLN58" s="357"/>
      <c r="MLO58" s="357"/>
      <c r="MLP58" s="357"/>
      <c r="MLQ58" s="357"/>
      <c r="MLR58" s="357"/>
      <c r="MLS58" s="357"/>
      <c r="MLT58" s="357"/>
      <c r="MLU58" s="357"/>
      <c r="MLV58" s="357"/>
      <c r="MLW58" s="357"/>
      <c r="MLX58" s="357"/>
      <c r="MLY58" s="357"/>
      <c r="MLZ58" s="357"/>
      <c r="MMA58" s="357"/>
      <c r="MMB58" s="357"/>
      <c r="MMC58" s="357"/>
      <c r="MMD58" s="357"/>
      <c r="MME58" s="357"/>
      <c r="MMF58" s="357"/>
      <c r="MMG58" s="357"/>
      <c r="MMH58" s="357"/>
      <c r="MMI58" s="357"/>
      <c r="MMJ58" s="357"/>
      <c r="MMK58" s="357"/>
      <c r="MML58" s="357"/>
      <c r="MMM58" s="357"/>
      <c r="MMN58" s="357"/>
      <c r="MMO58" s="357"/>
      <c r="MMP58" s="357"/>
      <c r="MMQ58" s="357"/>
      <c r="MMR58" s="357"/>
      <c r="MMS58" s="357"/>
      <c r="MMT58" s="357"/>
      <c r="MMU58" s="357"/>
      <c r="MMV58" s="357"/>
      <c r="MMW58" s="357"/>
      <c r="MMX58" s="357"/>
      <c r="MMY58" s="357"/>
      <c r="MMZ58" s="357"/>
      <c r="MNA58" s="357"/>
      <c r="MNB58" s="357"/>
      <c r="MNC58" s="357"/>
      <c r="MND58" s="357"/>
      <c r="MNE58" s="357"/>
      <c r="MNF58" s="357"/>
      <c r="MNG58" s="357"/>
      <c r="MNH58" s="357"/>
      <c r="MNI58" s="357"/>
      <c r="MNJ58" s="357"/>
      <c r="MNK58" s="357"/>
      <c r="MNL58" s="357"/>
      <c r="MNM58" s="357"/>
      <c r="MNN58" s="357"/>
      <c r="MNO58" s="357"/>
      <c r="MNP58" s="357"/>
      <c r="MNQ58" s="357"/>
      <c r="MNR58" s="357"/>
      <c r="MNS58" s="357"/>
      <c r="MNT58" s="357"/>
      <c r="MNU58" s="357"/>
      <c r="MNV58" s="357"/>
      <c r="MNW58" s="357"/>
      <c r="MNX58" s="357"/>
      <c r="MNY58" s="357"/>
      <c r="MNZ58" s="357"/>
      <c r="MOA58" s="357"/>
      <c r="MOB58" s="357"/>
      <c r="MOC58" s="357"/>
      <c r="MOD58" s="357"/>
      <c r="MOE58" s="357"/>
      <c r="MOF58" s="357"/>
      <c r="MOG58" s="357"/>
      <c r="MOH58" s="357"/>
      <c r="MOI58" s="357"/>
      <c r="MOJ58" s="357"/>
      <c r="MOK58" s="357"/>
      <c r="MOL58" s="357"/>
      <c r="MOM58" s="357"/>
      <c r="MON58" s="357"/>
      <c r="MOO58" s="357"/>
      <c r="MOP58" s="357"/>
      <c r="MOQ58" s="357"/>
      <c r="MOR58" s="357"/>
      <c r="MOS58" s="357"/>
      <c r="MOT58" s="357"/>
      <c r="MOU58" s="357"/>
      <c r="MOV58" s="357"/>
      <c r="MOW58" s="357"/>
      <c r="MOX58" s="357"/>
      <c r="MOY58" s="357"/>
      <c r="MOZ58" s="357"/>
      <c r="MPA58" s="357"/>
      <c r="MPB58" s="357"/>
      <c r="MPC58" s="357"/>
      <c r="MPD58" s="357"/>
      <c r="MPE58" s="357"/>
      <c r="MPF58" s="357"/>
      <c r="MPG58" s="357"/>
      <c r="MPH58" s="357"/>
      <c r="MPI58" s="357"/>
      <c r="MPJ58" s="357"/>
      <c r="MPK58" s="357"/>
      <c r="MPL58" s="357"/>
      <c r="MPM58" s="357"/>
      <c r="MPN58" s="357"/>
      <c r="MPO58" s="357"/>
      <c r="MPP58" s="357"/>
      <c r="MPQ58" s="357"/>
      <c r="MPR58" s="357"/>
      <c r="MPS58" s="357"/>
      <c r="MPT58" s="357"/>
      <c r="MPU58" s="357"/>
      <c r="MPV58" s="357"/>
      <c r="MPW58" s="357"/>
      <c r="MPX58" s="357"/>
      <c r="MPY58" s="357"/>
      <c r="MPZ58" s="357"/>
      <c r="MQA58" s="357"/>
      <c r="MQB58" s="357"/>
      <c r="MQC58" s="357"/>
      <c r="MQD58" s="357"/>
      <c r="MQE58" s="357"/>
      <c r="MQF58" s="357"/>
      <c r="MQG58" s="357"/>
      <c r="MQH58" s="357"/>
      <c r="MQI58" s="357"/>
      <c r="MQJ58" s="357"/>
      <c r="MQK58" s="357"/>
      <c r="MQL58" s="357"/>
      <c r="MQM58" s="357"/>
      <c r="MQN58" s="357"/>
      <c r="MQO58" s="357"/>
      <c r="MQP58" s="357"/>
      <c r="MQQ58" s="357"/>
      <c r="MQR58" s="357"/>
      <c r="MQS58" s="357"/>
      <c r="MQT58" s="357"/>
      <c r="MQU58" s="357"/>
      <c r="MQV58" s="357"/>
      <c r="MQW58" s="357"/>
      <c r="MQX58" s="357"/>
      <c r="MQY58" s="357"/>
      <c r="MQZ58" s="357"/>
      <c r="MRA58" s="357"/>
      <c r="MRB58" s="357"/>
      <c r="MRC58" s="357"/>
      <c r="MRD58" s="357"/>
      <c r="MRE58" s="357"/>
      <c r="MRF58" s="357"/>
      <c r="MRG58" s="357"/>
      <c r="MRH58" s="357"/>
      <c r="MRI58" s="357"/>
      <c r="MRJ58" s="357"/>
      <c r="MRK58" s="357"/>
      <c r="MRL58" s="357"/>
      <c r="MRM58" s="357"/>
      <c r="MRN58" s="357"/>
      <c r="MRO58" s="357"/>
      <c r="MRP58" s="357"/>
      <c r="MRQ58" s="357"/>
      <c r="MRR58" s="357"/>
      <c r="MRS58" s="357"/>
      <c r="MRT58" s="357"/>
      <c r="MRU58" s="357"/>
      <c r="MRV58" s="357"/>
      <c r="MRW58" s="357"/>
      <c r="MRX58" s="357"/>
      <c r="MRY58" s="357"/>
      <c r="MRZ58" s="357"/>
      <c r="MSA58" s="357"/>
      <c r="MSB58" s="357"/>
      <c r="MSC58" s="357"/>
      <c r="MSD58" s="357"/>
      <c r="MSE58" s="357"/>
      <c r="MSF58" s="357"/>
      <c r="MSG58" s="357"/>
      <c r="MSH58" s="357"/>
      <c r="MSI58" s="357"/>
      <c r="MSJ58" s="357"/>
      <c r="MSK58" s="357"/>
      <c r="MSL58" s="357"/>
      <c r="MSM58" s="357"/>
      <c r="MSN58" s="357"/>
      <c r="MSO58" s="357"/>
      <c r="MSP58" s="357"/>
      <c r="MSQ58" s="357"/>
      <c r="MSR58" s="357"/>
      <c r="MSS58" s="357"/>
      <c r="MST58" s="357"/>
      <c r="MSU58" s="357"/>
      <c r="MSV58" s="357"/>
      <c r="MSW58" s="357"/>
      <c r="MSX58" s="357"/>
      <c r="MSY58" s="357"/>
      <c r="MSZ58" s="357"/>
      <c r="MTA58" s="357"/>
      <c r="MTB58" s="357"/>
      <c r="MTC58" s="357"/>
      <c r="MTD58" s="357"/>
      <c r="MTE58" s="357"/>
      <c r="MTF58" s="357"/>
      <c r="MTG58" s="357"/>
      <c r="MTH58" s="357"/>
      <c r="MTI58" s="357"/>
      <c r="MTJ58" s="357"/>
      <c r="MTK58" s="357"/>
      <c r="MTL58" s="357"/>
      <c r="MTM58" s="357"/>
      <c r="MTN58" s="357"/>
      <c r="MTO58" s="357"/>
      <c r="MTP58" s="357"/>
      <c r="MTQ58" s="357"/>
      <c r="MTR58" s="357"/>
      <c r="MTS58" s="357"/>
      <c r="MTT58" s="357"/>
      <c r="MTU58" s="357"/>
      <c r="MTV58" s="357"/>
      <c r="MTW58" s="357"/>
      <c r="MTX58" s="357"/>
      <c r="MTY58" s="357"/>
      <c r="MTZ58" s="357"/>
      <c r="MUA58" s="357"/>
      <c r="MUB58" s="357"/>
      <c r="MUC58" s="357"/>
      <c r="MUD58" s="357"/>
      <c r="MUE58" s="357"/>
      <c r="MUF58" s="357"/>
      <c r="MUG58" s="357"/>
      <c r="MUH58" s="357"/>
      <c r="MUI58" s="357"/>
      <c r="MUJ58" s="357"/>
      <c r="MUK58" s="357"/>
      <c r="MUL58" s="357"/>
      <c r="MUM58" s="357"/>
      <c r="MUN58" s="357"/>
      <c r="MUO58" s="357"/>
      <c r="MUP58" s="357"/>
      <c r="MUQ58" s="357"/>
      <c r="MUR58" s="357"/>
      <c r="MUS58" s="357"/>
      <c r="MUT58" s="357"/>
      <c r="MUU58" s="357"/>
      <c r="MUV58" s="357"/>
      <c r="MUW58" s="357"/>
      <c r="MUX58" s="357"/>
      <c r="MUY58" s="357"/>
      <c r="MUZ58" s="357"/>
      <c r="MVA58" s="357"/>
      <c r="MVB58" s="357"/>
      <c r="MVC58" s="357"/>
      <c r="MVD58" s="357"/>
      <c r="MVE58" s="357"/>
      <c r="MVF58" s="357"/>
      <c r="MVG58" s="357"/>
      <c r="MVH58" s="357"/>
      <c r="MVI58" s="357"/>
      <c r="MVJ58" s="357"/>
      <c r="MVK58" s="357"/>
      <c r="MVL58" s="357"/>
      <c r="MVM58" s="357"/>
      <c r="MVN58" s="357"/>
      <c r="MVO58" s="357"/>
      <c r="MVP58" s="357"/>
      <c r="MVQ58" s="357"/>
      <c r="MVR58" s="357"/>
      <c r="MVS58" s="357"/>
      <c r="MVT58" s="357"/>
      <c r="MVU58" s="357"/>
      <c r="MVV58" s="357"/>
      <c r="MVW58" s="357"/>
      <c r="MVX58" s="357"/>
      <c r="MVY58" s="357"/>
      <c r="MVZ58" s="357"/>
      <c r="MWA58" s="357"/>
      <c r="MWB58" s="357"/>
      <c r="MWC58" s="357"/>
      <c r="MWD58" s="357"/>
      <c r="MWE58" s="357"/>
      <c r="MWF58" s="357"/>
      <c r="MWG58" s="357"/>
      <c r="MWH58" s="357"/>
      <c r="MWI58" s="357"/>
      <c r="MWJ58" s="357"/>
      <c r="MWK58" s="357"/>
      <c r="MWL58" s="357"/>
      <c r="MWM58" s="357"/>
      <c r="MWN58" s="357"/>
      <c r="MWO58" s="357"/>
      <c r="MWP58" s="357"/>
      <c r="MWQ58" s="357"/>
      <c r="MWR58" s="357"/>
      <c r="MWS58" s="357"/>
      <c r="MWT58" s="357"/>
      <c r="MWU58" s="357"/>
      <c r="MWV58" s="357"/>
      <c r="MWW58" s="357"/>
      <c r="MWX58" s="357"/>
      <c r="MWY58" s="357"/>
      <c r="MWZ58" s="357"/>
      <c r="MXA58" s="357"/>
      <c r="MXB58" s="357"/>
      <c r="MXC58" s="357"/>
      <c r="MXD58" s="357"/>
      <c r="MXE58" s="357"/>
      <c r="MXF58" s="357"/>
      <c r="MXG58" s="357"/>
      <c r="MXH58" s="357"/>
      <c r="MXI58" s="357"/>
      <c r="MXJ58" s="357"/>
      <c r="MXK58" s="357"/>
      <c r="MXL58" s="357"/>
      <c r="MXM58" s="357"/>
      <c r="MXN58" s="357"/>
      <c r="MXO58" s="357"/>
      <c r="MXP58" s="357"/>
      <c r="MXQ58" s="357"/>
      <c r="MXR58" s="357"/>
      <c r="MXS58" s="357"/>
      <c r="MXT58" s="357"/>
      <c r="MXU58" s="357"/>
      <c r="MXV58" s="357"/>
      <c r="MXW58" s="357"/>
      <c r="MXX58" s="357"/>
      <c r="MXY58" s="357"/>
      <c r="MXZ58" s="357"/>
      <c r="MYA58" s="357"/>
      <c r="MYB58" s="357"/>
      <c r="MYC58" s="357"/>
      <c r="MYD58" s="357"/>
      <c r="MYE58" s="357"/>
      <c r="MYF58" s="357"/>
      <c r="MYG58" s="357"/>
      <c r="MYH58" s="357"/>
      <c r="MYI58" s="357"/>
      <c r="MYJ58" s="357"/>
      <c r="MYK58" s="357"/>
      <c r="MYL58" s="357"/>
      <c r="MYM58" s="357"/>
      <c r="MYN58" s="357"/>
      <c r="MYO58" s="357"/>
      <c r="MYP58" s="357"/>
      <c r="MYQ58" s="357"/>
      <c r="MYR58" s="357"/>
      <c r="MYS58" s="357"/>
      <c r="MYT58" s="357"/>
      <c r="MYU58" s="357"/>
      <c r="MYV58" s="357"/>
      <c r="MYW58" s="357"/>
      <c r="MYX58" s="357"/>
      <c r="MYY58" s="357"/>
      <c r="MYZ58" s="357"/>
      <c r="MZA58" s="357"/>
      <c r="MZB58" s="357"/>
      <c r="MZC58" s="357"/>
      <c r="MZD58" s="357"/>
      <c r="MZE58" s="357"/>
      <c r="MZF58" s="357"/>
      <c r="MZG58" s="357"/>
      <c r="MZH58" s="357"/>
      <c r="MZI58" s="357"/>
      <c r="MZJ58" s="357"/>
      <c r="MZK58" s="357"/>
      <c r="MZL58" s="357"/>
      <c r="MZM58" s="357"/>
      <c r="MZN58" s="357"/>
      <c r="MZO58" s="357"/>
      <c r="MZP58" s="357"/>
      <c r="MZQ58" s="357"/>
      <c r="MZR58" s="357"/>
      <c r="MZS58" s="357"/>
      <c r="MZT58" s="357"/>
      <c r="MZU58" s="357"/>
      <c r="MZV58" s="357"/>
      <c r="MZW58" s="357"/>
      <c r="MZX58" s="357"/>
      <c r="MZY58" s="357"/>
      <c r="MZZ58" s="357"/>
      <c r="NAA58" s="357"/>
      <c r="NAB58" s="357"/>
      <c r="NAC58" s="357"/>
      <c r="NAD58" s="357"/>
      <c r="NAE58" s="357"/>
      <c r="NAF58" s="357"/>
      <c r="NAG58" s="357"/>
      <c r="NAH58" s="357"/>
      <c r="NAI58" s="357"/>
      <c r="NAJ58" s="357"/>
      <c r="NAK58" s="357"/>
      <c r="NAL58" s="357"/>
      <c r="NAM58" s="357"/>
      <c r="NAN58" s="357"/>
      <c r="NAO58" s="357"/>
      <c r="NAP58" s="357"/>
      <c r="NAQ58" s="357"/>
      <c r="NAR58" s="357"/>
      <c r="NAS58" s="357"/>
      <c r="NAT58" s="357"/>
      <c r="NAU58" s="357"/>
      <c r="NAV58" s="357"/>
      <c r="NAW58" s="357"/>
      <c r="NAX58" s="357"/>
      <c r="NAY58" s="357"/>
      <c r="NAZ58" s="357"/>
      <c r="NBA58" s="357"/>
      <c r="NBB58" s="357"/>
      <c r="NBC58" s="357"/>
      <c r="NBD58" s="357"/>
      <c r="NBE58" s="357"/>
      <c r="NBF58" s="357"/>
      <c r="NBG58" s="357"/>
      <c r="NBH58" s="357"/>
      <c r="NBI58" s="357"/>
      <c r="NBJ58" s="357"/>
      <c r="NBK58" s="357"/>
      <c r="NBL58" s="357"/>
      <c r="NBM58" s="357"/>
      <c r="NBN58" s="357"/>
      <c r="NBO58" s="357"/>
      <c r="NBP58" s="357"/>
      <c r="NBQ58" s="357"/>
      <c r="NBR58" s="357"/>
      <c r="NBS58" s="357"/>
      <c r="NBT58" s="357"/>
      <c r="NBU58" s="357"/>
      <c r="NBV58" s="357"/>
      <c r="NBW58" s="357"/>
      <c r="NBX58" s="357"/>
      <c r="NBY58" s="357"/>
      <c r="NBZ58" s="357"/>
      <c r="NCA58" s="357"/>
      <c r="NCB58" s="357"/>
      <c r="NCC58" s="357"/>
      <c r="NCD58" s="357"/>
      <c r="NCE58" s="357"/>
      <c r="NCF58" s="357"/>
      <c r="NCG58" s="357"/>
      <c r="NCH58" s="357"/>
      <c r="NCI58" s="357"/>
      <c r="NCJ58" s="357"/>
      <c r="NCK58" s="357"/>
      <c r="NCL58" s="357"/>
      <c r="NCM58" s="357"/>
      <c r="NCN58" s="357"/>
      <c r="NCO58" s="357"/>
      <c r="NCP58" s="357"/>
      <c r="NCQ58" s="357"/>
      <c r="NCR58" s="357"/>
      <c r="NCS58" s="357"/>
      <c r="NCT58" s="357"/>
      <c r="NCU58" s="357"/>
      <c r="NCV58" s="357"/>
      <c r="NCW58" s="357"/>
      <c r="NCX58" s="357"/>
      <c r="NCY58" s="357"/>
      <c r="NCZ58" s="357"/>
      <c r="NDA58" s="357"/>
      <c r="NDB58" s="357"/>
      <c r="NDC58" s="357"/>
      <c r="NDD58" s="357"/>
      <c r="NDE58" s="357"/>
      <c r="NDF58" s="357"/>
      <c r="NDG58" s="357"/>
      <c r="NDH58" s="357"/>
      <c r="NDI58" s="357"/>
      <c r="NDJ58" s="357"/>
      <c r="NDK58" s="357"/>
      <c r="NDL58" s="357"/>
      <c r="NDM58" s="357"/>
      <c r="NDN58" s="357"/>
      <c r="NDO58" s="357"/>
      <c r="NDP58" s="357"/>
      <c r="NDQ58" s="357"/>
      <c r="NDR58" s="357"/>
      <c r="NDS58" s="357"/>
      <c r="NDT58" s="357"/>
      <c r="NDU58" s="357"/>
      <c r="NDV58" s="357"/>
      <c r="NDW58" s="357"/>
      <c r="NDX58" s="357"/>
      <c r="NDY58" s="357"/>
      <c r="NDZ58" s="357"/>
      <c r="NEA58" s="357"/>
      <c r="NEB58" s="357"/>
      <c r="NEC58" s="357"/>
      <c r="NED58" s="357"/>
      <c r="NEE58" s="357"/>
      <c r="NEF58" s="357"/>
      <c r="NEG58" s="357"/>
      <c r="NEH58" s="357"/>
      <c r="NEI58" s="357"/>
      <c r="NEJ58" s="357"/>
      <c r="NEK58" s="357"/>
      <c r="NEL58" s="357"/>
      <c r="NEM58" s="357"/>
      <c r="NEN58" s="357"/>
      <c r="NEO58" s="357"/>
      <c r="NEP58" s="357"/>
      <c r="NEQ58" s="357"/>
      <c r="NER58" s="357"/>
      <c r="NES58" s="357"/>
      <c r="NET58" s="357"/>
      <c r="NEU58" s="357"/>
      <c r="NEV58" s="357"/>
      <c r="NEW58" s="357"/>
      <c r="NEX58" s="357"/>
      <c r="NEY58" s="357"/>
      <c r="NEZ58" s="357"/>
      <c r="NFA58" s="357"/>
      <c r="NFB58" s="357"/>
      <c r="NFC58" s="357"/>
      <c r="NFD58" s="357"/>
      <c r="NFE58" s="357"/>
      <c r="NFF58" s="357"/>
      <c r="NFG58" s="357"/>
      <c r="NFH58" s="357"/>
      <c r="NFI58" s="357"/>
      <c r="NFJ58" s="357"/>
      <c r="NFK58" s="357"/>
      <c r="NFL58" s="357"/>
      <c r="NFM58" s="357"/>
      <c r="NFN58" s="357"/>
      <c r="NFO58" s="357"/>
      <c r="NFP58" s="357"/>
      <c r="NFQ58" s="357"/>
      <c r="NFR58" s="357"/>
      <c r="NFS58" s="357"/>
      <c r="NFT58" s="357"/>
      <c r="NFU58" s="357"/>
      <c r="NFV58" s="357"/>
      <c r="NFW58" s="357"/>
      <c r="NFX58" s="357"/>
      <c r="NFY58" s="357"/>
      <c r="NFZ58" s="357"/>
      <c r="NGA58" s="357"/>
      <c r="NGB58" s="357"/>
      <c r="NGC58" s="357"/>
      <c r="NGD58" s="357"/>
      <c r="NGE58" s="357"/>
      <c r="NGF58" s="357"/>
      <c r="NGG58" s="357"/>
      <c r="NGH58" s="357"/>
      <c r="NGI58" s="357"/>
      <c r="NGJ58" s="357"/>
      <c r="NGK58" s="357"/>
      <c r="NGL58" s="357"/>
      <c r="NGM58" s="357"/>
      <c r="NGN58" s="357"/>
      <c r="NGO58" s="357"/>
      <c r="NGP58" s="357"/>
      <c r="NGQ58" s="357"/>
      <c r="NGR58" s="357"/>
      <c r="NGS58" s="357"/>
      <c r="NGT58" s="357"/>
      <c r="NGU58" s="357"/>
      <c r="NGV58" s="357"/>
      <c r="NGW58" s="357"/>
      <c r="NGX58" s="357"/>
      <c r="NGY58" s="357"/>
      <c r="NGZ58" s="357"/>
      <c r="NHA58" s="357"/>
      <c r="NHB58" s="357"/>
      <c r="NHC58" s="357"/>
      <c r="NHD58" s="357"/>
      <c r="NHE58" s="357"/>
      <c r="NHF58" s="357"/>
      <c r="NHG58" s="357"/>
      <c r="NHH58" s="357"/>
      <c r="NHI58" s="357"/>
      <c r="NHJ58" s="357"/>
      <c r="NHK58" s="357"/>
      <c r="NHL58" s="357"/>
      <c r="NHM58" s="357"/>
      <c r="NHN58" s="357"/>
      <c r="NHO58" s="357"/>
      <c r="NHP58" s="357"/>
      <c r="NHQ58" s="357"/>
      <c r="NHR58" s="357"/>
      <c r="NHS58" s="357"/>
      <c r="NHT58" s="357"/>
      <c r="NHU58" s="357"/>
      <c r="NHV58" s="357"/>
      <c r="NHW58" s="357"/>
      <c r="NHX58" s="357"/>
      <c r="NHY58" s="357"/>
      <c r="NHZ58" s="357"/>
      <c r="NIA58" s="357"/>
      <c r="NIB58" s="357"/>
      <c r="NIC58" s="357"/>
      <c r="NID58" s="357"/>
      <c r="NIE58" s="357"/>
      <c r="NIF58" s="357"/>
      <c r="NIG58" s="357"/>
      <c r="NIH58" s="357"/>
      <c r="NII58" s="357"/>
      <c r="NIJ58" s="357"/>
      <c r="NIK58" s="357"/>
      <c r="NIL58" s="357"/>
      <c r="NIM58" s="357"/>
      <c r="NIN58" s="357"/>
      <c r="NIO58" s="357"/>
      <c r="NIP58" s="357"/>
      <c r="NIQ58" s="357"/>
      <c r="NIR58" s="357"/>
      <c r="NIS58" s="357"/>
      <c r="NIT58" s="357"/>
      <c r="NIU58" s="357"/>
      <c r="NIV58" s="357"/>
      <c r="NIW58" s="357"/>
      <c r="NIX58" s="357"/>
      <c r="NIY58" s="357"/>
      <c r="NIZ58" s="357"/>
      <c r="NJA58" s="357"/>
      <c r="NJB58" s="357"/>
      <c r="NJC58" s="357"/>
      <c r="NJD58" s="357"/>
      <c r="NJE58" s="357"/>
      <c r="NJF58" s="357"/>
      <c r="NJG58" s="357"/>
      <c r="NJH58" s="357"/>
      <c r="NJI58" s="357"/>
      <c r="NJJ58" s="357"/>
      <c r="NJK58" s="357"/>
      <c r="NJL58" s="357"/>
      <c r="NJM58" s="357"/>
      <c r="NJN58" s="357"/>
      <c r="NJO58" s="357"/>
      <c r="NJP58" s="357"/>
      <c r="NJQ58" s="357"/>
      <c r="NJR58" s="357"/>
      <c r="NJS58" s="357"/>
      <c r="NJT58" s="357"/>
      <c r="NJU58" s="357"/>
      <c r="NJV58" s="357"/>
      <c r="NJW58" s="357"/>
      <c r="NJX58" s="357"/>
      <c r="NJY58" s="357"/>
      <c r="NJZ58" s="357"/>
      <c r="NKA58" s="357"/>
      <c r="NKB58" s="357"/>
      <c r="NKC58" s="357"/>
      <c r="NKD58" s="357"/>
      <c r="NKE58" s="357"/>
      <c r="NKF58" s="357"/>
      <c r="NKG58" s="357"/>
      <c r="NKH58" s="357"/>
      <c r="NKI58" s="357"/>
      <c r="NKJ58" s="357"/>
      <c r="NKK58" s="357"/>
      <c r="NKL58" s="357"/>
      <c r="NKM58" s="357"/>
      <c r="NKN58" s="357"/>
      <c r="NKO58" s="357"/>
      <c r="NKP58" s="357"/>
      <c r="NKQ58" s="357"/>
      <c r="NKR58" s="357"/>
      <c r="NKS58" s="357"/>
      <c r="NKT58" s="357"/>
      <c r="NKU58" s="357"/>
      <c r="NKV58" s="357"/>
      <c r="NKW58" s="357"/>
      <c r="NKX58" s="357"/>
      <c r="NKY58" s="357"/>
      <c r="NKZ58" s="357"/>
      <c r="NLA58" s="357"/>
      <c r="NLB58" s="357"/>
      <c r="NLC58" s="357"/>
      <c r="NLD58" s="357"/>
      <c r="NLE58" s="357"/>
      <c r="NLF58" s="357"/>
      <c r="NLG58" s="357"/>
      <c r="NLH58" s="357"/>
      <c r="NLI58" s="357"/>
      <c r="NLJ58" s="357"/>
      <c r="NLK58" s="357"/>
      <c r="NLL58" s="357"/>
      <c r="NLM58" s="357"/>
      <c r="NLN58" s="357"/>
      <c r="NLO58" s="357"/>
      <c r="NLP58" s="357"/>
      <c r="NLQ58" s="357"/>
      <c r="NLR58" s="357"/>
      <c r="NLS58" s="357"/>
      <c r="NLT58" s="357"/>
      <c r="NLU58" s="357"/>
      <c r="NLV58" s="357"/>
      <c r="NLW58" s="357"/>
      <c r="NLX58" s="357"/>
      <c r="NLY58" s="357"/>
      <c r="NLZ58" s="357"/>
      <c r="NMA58" s="357"/>
      <c r="NMB58" s="357"/>
      <c r="NMC58" s="357"/>
      <c r="NMD58" s="357"/>
      <c r="NME58" s="357"/>
      <c r="NMF58" s="357"/>
      <c r="NMG58" s="357"/>
      <c r="NMH58" s="357"/>
      <c r="NMI58" s="357"/>
      <c r="NMJ58" s="357"/>
      <c r="NMK58" s="357"/>
      <c r="NML58" s="357"/>
      <c r="NMM58" s="357"/>
      <c r="NMN58" s="357"/>
      <c r="NMO58" s="357"/>
      <c r="NMP58" s="357"/>
      <c r="NMQ58" s="357"/>
      <c r="NMR58" s="357"/>
      <c r="NMS58" s="357"/>
      <c r="NMT58" s="357"/>
      <c r="NMU58" s="357"/>
      <c r="NMV58" s="357"/>
      <c r="NMW58" s="357"/>
      <c r="NMX58" s="357"/>
      <c r="NMY58" s="357"/>
      <c r="NMZ58" s="357"/>
      <c r="NNA58" s="357"/>
      <c r="NNB58" s="357"/>
      <c r="NNC58" s="357"/>
      <c r="NND58" s="357"/>
      <c r="NNE58" s="357"/>
      <c r="NNF58" s="357"/>
      <c r="NNG58" s="357"/>
      <c r="NNH58" s="357"/>
      <c r="NNI58" s="357"/>
      <c r="NNJ58" s="357"/>
      <c r="NNK58" s="357"/>
      <c r="NNL58" s="357"/>
      <c r="NNM58" s="357"/>
      <c r="NNN58" s="357"/>
      <c r="NNO58" s="357"/>
      <c r="NNP58" s="357"/>
      <c r="NNQ58" s="357"/>
      <c r="NNR58" s="357"/>
      <c r="NNS58" s="357"/>
      <c r="NNT58" s="357"/>
      <c r="NNU58" s="357"/>
      <c r="NNV58" s="357"/>
      <c r="NNW58" s="357"/>
      <c r="NNX58" s="357"/>
      <c r="NNY58" s="357"/>
      <c r="NNZ58" s="357"/>
      <c r="NOA58" s="357"/>
      <c r="NOB58" s="357"/>
      <c r="NOC58" s="357"/>
      <c r="NOD58" s="357"/>
      <c r="NOE58" s="357"/>
      <c r="NOF58" s="357"/>
      <c r="NOG58" s="357"/>
      <c r="NOH58" s="357"/>
      <c r="NOI58" s="357"/>
      <c r="NOJ58" s="357"/>
      <c r="NOK58" s="357"/>
      <c r="NOL58" s="357"/>
      <c r="NOM58" s="357"/>
      <c r="NON58" s="357"/>
      <c r="NOO58" s="357"/>
      <c r="NOP58" s="357"/>
      <c r="NOQ58" s="357"/>
      <c r="NOR58" s="357"/>
      <c r="NOS58" s="357"/>
      <c r="NOT58" s="357"/>
      <c r="NOU58" s="357"/>
      <c r="NOV58" s="357"/>
      <c r="NOW58" s="357"/>
      <c r="NOX58" s="357"/>
      <c r="NOY58" s="357"/>
      <c r="NOZ58" s="357"/>
      <c r="NPA58" s="357"/>
      <c r="NPB58" s="357"/>
      <c r="NPC58" s="357"/>
      <c r="NPD58" s="357"/>
      <c r="NPE58" s="357"/>
      <c r="NPF58" s="357"/>
      <c r="NPG58" s="357"/>
      <c r="NPH58" s="357"/>
      <c r="NPI58" s="357"/>
      <c r="NPJ58" s="357"/>
      <c r="NPK58" s="357"/>
      <c r="NPL58" s="357"/>
      <c r="NPM58" s="357"/>
      <c r="NPN58" s="357"/>
      <c r="NPO58" s="357"/>
      <c r="NPP58" s="357"/>
      <c r="NPQ58" s="357"/>
      <c r="NPR58" s="357"/>
      <c r="NPS58" s="357"/>
      <c r="NPT58" s="357"/>
      <c r="NPU58" s="357"/>
      <c r="NPV58" s="357"/>
      <c r="NPW58" s="357"/>
      <c r="NPX58" s="357"/>
      <c r="NPY58" s="357"/>
      <c r="NPZ58" s="357"/>
      <c r="NQA58" s="357"/>
      <c r="NQB58" s="357"/>
      <c r="NQC58" s="357"/>
      <c r="NQD58" s="357"/>
      <c r="NQE58" s="357"/>
      <c r="NQF58" s="357"/>
      <c r="NQG58" s="357"/>
      <c r="NQH58" s="357"/>
      <c r="NQI58" s="357"/>
      <c r="NQJ58" s="357"/>
      <c r="NQK58" s="357"/>
      <c r="NQL58" s="357"/>
      <c r="NQM58" s="357"/>
      <c r="NQN58" s="357"/>
      <c r="NQO58" s="357"/>
      <c r="NQP58" s="357"/>
      <c r="NQQ58" s="357"/>
      <c r="NQR58" s="357"/>
      <c r="NQS58" s="357"/>
      <c r="NQT58" s="357"/>
      <c r="NQU58" s="357"/>
      <c r="NQV58" s="357"/>
      <c r="NQW58" s="357"/>
      <c r="NQX58" s="357"/>
      <c r="NQY58" s="357"/>
      <c r="NQZ58" s="357"/>
      <c r="NRA58" s="357"/>
      <c r="NRB58" s="357"/>
      <c r="NRC58" s="357"/>
      <c r="NRD58" s="357"/>
      <c r="NRE58" s="357"/>
      <c r="NRF58" s="357"/>
      <c r="NRG58" s="357"/>
      <c r="NRH58" s="357"/>
      <c r="NRI58" s="357"/>
      <c r="NRJ58" s="357"/>
      <c r="NRK58" s="357"/>
      <c r="NRL58" s="357"/>
      <c r="NRM58" s="357"/>
      <c r="NRN58" s="357"/>
      <c r="NRO58" s="357"/>
      <c r="NRP58" s="357"/>
      <c r="NRQ58" s="357"/>
      <c r="NRR58" s="357"/>
      <c r="NRS58" s="357"/>
      <c r="NRT58" s="357"/>
      <c r="NRU58" s="357"/>
      <c r="NRV58" s="357"/>
      <c r="NRW58" s="357"/>
      <c r="NRX58" s="357"/>
      <c r="NRY58" s="357"/>
      <c r="NRZ58" s="357"/>
      <c r="NSA58" s="357"/>
      <c r="NSB58" s="357"/>
      <c r="NSC58" s="357"/>
      <c r="NSD58" s="357"/>
      <c r="NSE58" s="357"/>
      <c r="NSF58" s="357"/>
      <c r="NSG58" s="357"/>
      <c r="NSH58" s="357"/>
      <c r="NSI58" s="357"/>
      <c r="NSJ58" s="357"/>
      <c r="NSK58" s="357"/>
      <c r="NSL58" s="357"/>
      <c r="NSM58" s="357"/>
      <c r="NSN58" s="357"/>
      <c r="NSO58" s="357"/>
      <c r="NSP58" s="357"/>
      <c r="NSQ58" s="357"/>
      <c r="NSR58" s="357"/>
      <c r="NSS58" s="357"/>
      <c r="NST58" s="357"/>
      <c r="NSU58" s="357"/>
      <c r="NSV58" s="357"/>
      <c r="NSW58" s="357"/>
      <c r="NSX58" s="357"/>
      <c r="NSY58" s="357"/>
      <c r="NSZ58" s="357"/>
      <c r="NTA58" s="357"/>
      <c r="NTB58" s="357"/>
      <c r="NTC58" s="357"/>
      <c r="NTD58" s="357"/>
      <c r="NTE58" s="357"/>
      <c r="NTF58" s="357"/>
      <c r="NTG58" s="357"/>
      <c r="NTH58" s="357"/>
      <c r="NTI58" s="357"/>
      <c r="NTJ58" s="357"/>
      <c r="NTK58" s="357"/>
      <c r="NTL58" s="357"/>
      <c r="NTM58" s="357"/>
      <c r="NTN58" s="357"/>
      <c r="NTO58" s="357"/>
      <c r="NTP58" s="357"/>
      <c r="NTQ58" s="357"/>
      <c r="NTR58" s="357"/>
      <c r="NTS58" s="357"/>
      <c r="NTT58" s="357"/>
      <c r="NTU58" s="357"/>
      <c r="NTV58" s="357"/>
      <c r="NTW58" s="357"/>
      <c r="NTX58" s="357"/>
      <c r="NTY58" s="357"/>
      <c r="NTZ58" s="357"/>
      <c r="NUA58" s="357"/>
      <c r="NUB58" s="357"/>
      <c r="NUC58" s="357"/>
      <c r="NUD58" s="357"/>
      <c r="NUE58" s="357"/>
      <c r="NUF58" s="357"/>
      <c r="NUG58" s="357"/>
      <c r="NUH58" s="357"/>
      <c r="NUI58" s="357"/>
      <c r="NUJ58" s="357"/>
      <c r="NUK58" s="357"/>
      <c r="NUL58" s="357"/>
      <c r="NUM58" s="357"/>
      <c r="NUN58" s="357"/>
      <c r="NUO58" s="357"/>
      <c r="NUP58" s="357"/>
      <c r="NUQ58" s="357"/>
      <c r="NUR58" s="357"/>
      <c r="NUS58" s="357"/>
      <c r="NUT58" s="357"/>
      <c r="NUU58" s="357"/>
      <c r="NUV58" s="357"/>
      <c r="NUW58" s="357"/>
      <c r="NUX58" s="357"/>
      <c r="NUY58" s="357"/>
      <c r="NUZ58" s="357"/>
      <c r="NVA58" s="357"/>
      <c r="NVB58" s="357"/>
      <c r="NVC58" s="357"/>
      <c r="NVD58" s="357"/>
      <c r="NVE58" s="357"/>
      <c r="NVF58" s="357"/>
      <c r="NVG58" s="357"/>
      <c r="NVH58" s="357"/>
      <c r="NVI58" s="357"/>
      <c r="NVJ58" s="357"/>
      <c r="NVK58" s="357"/>
      <c r="NVL58" s="357"/>
      <c r="NVM58" s="357"/>
      <c r="NVN58" s="357"/>
      <c r="NVO58" s="357"/>
      <c r="NVP58" s="357"/>
      <c r="NVQ58" s="357"/>
      <c r="NVR58" s="357"/>
      <c r="NVS58" s="357"/>
      <c r="NVT58" s="357"/>
      <c r="NVU58" s="357"/>
      <c r="NVV58" s="357"/>
      <c r="NVW58" s="357"/>
      <c r="NVX58" s="357"/>
      <c r="NVY58" s="357"/>
      <c r="NVZ58" s="357"/>
      <c r="NWA58" s="357"/>
      <c r="NWB58" s="357"/>
      <c r="NWC58" s="357"/>
      <c r="NWD58" s="357"/>
      <c r="NWE58" s="357"/>
      <c r="NWF58" s="357"/>
      <c r="NWG58" s="357"/>
      <c r="NWH58" s="357"/>
      <c r="NWI58" s="357"/>
      <c r="NWJ58" s="357"/>
      <c r="NWK58" s="357"/>
      <c r="NWL58" s="357"/>
      <c r="NWM58" s="357"/>
      <c r="NWN58" s="357"/>
      <c r="NWO58" s="357"/>
      <c r="NWP58" s="357"/>
      <c r="NWQ58" s="357"/>
      <c r="NWR58" s="357"/>
      <c r="NWS58" s="357"/>
      <c r="NWT58" s="357"/>
      <c r="NWU58" s="357"/>
      <c r="NWV58" s="357"/>
      <c r="NWW58" s="357"/>
      <c r="NWX58" s="357"/>
      <c r="NWY58" s="357"/>
      <c r="NWZ58" s="357"/>
      <c r="NXA58" s="357"/>
      <c r="NXB58" s="357"/>
      <c r="NXC58" s="357"/>
      <c r="NXD58" s="357"/>
      <c r="NXE58" s="357"/>
      <c r="NXF58" s="357"/>
      <c r="NXG58" s="357"/>
      <c r="NXH58" s="357"/>
      <c r="NXI58" s="357"/>
      <c r="NXJ58" s="357"/>
      <c r="NXK58" s="357"/>
      <c r="NXL58" s="357"/>
      <c r="NXM58" s="357"/>
      <c r="NXN58" s="357"/>
      <c r="NXO58" s="357"/>
      <c r="NXP58" s="357"/>
      <c r="NXQ58" s="357"/>
      <c r="NXR58" s="357"/>
      <c r="NXS58" s="357"/>
      <c r="NXT58" s="357"/>
      <c r="NXU58" s="357"/>
      <c r="NXV58" s="357"/>
      <c r="NXW58" s="357"/>
      <c r="NXX58" s="357"/>
      <c r="NXY58" s="357"/>
      <c r="NXZ58" s="357"/>
      <c r="NYA58" s="357"/>
      <c r="NYB58" s="357"/>
      <c r="NYC58" s="357"/>
      <c r="NYD58" s="357"/>
      <c r="NYE58" s="357"/>
      <c r="NYF58" s="357"/>
      <c r="NYG58" s="357"/>
      <c r="NYH58" s="357"/>
      <c r="NYI58" s="357"/>
      <c r="NYJ58" s="357"/>
      <c r="NYK58" s="357"/>
      <c r="NYL58" s="357"/>
      <c r="NYM58" s="357"/>
      <c r="NYN58" s="357"/>
      <c r="NYO58" s="357"/>
      <c r="NYP58" s="357"/>
      <c r="NYQ58" s="357"/>
      <c r="NYR58" s="357"/>
      <c r="NYS58" s="357"/>
      <c r="NYT58" s="357"/>
      <c r="NYU58" s="357"/>
      <c r="NYV58" s="357"/>
      <c r="NYW58" s="357"/>
      <c r="NYX58" s="357"/>
      <c r="NYY58" s="357"/>
      <c r="NYZ58" s="357"/>
      <c r="NZA58" s="357"/>
      <c r="NZB58" s="357"/>
      <c r="NZC58" s="357"/>
      <c r="NZD58" s="357"/>
      <c r="NZE58" s="357"/>
      <c r="NZF58" s="357"/>
      <c r="NZG58" s="357"/>
      <c r="NZH58" s="357"/>
      <c r="NZI58" s="357"/>
      <c r="NZJ58" s="357"/>
      <c r="NZK58" s="357"/>
      <c r="NZL58" s="357"/>
      <c r="NZM58" s="357"/>
      <c r="NZN58" s="357"/>
      <c r="NZO58" s="357"/>
      <c r="NZP58" s="357"/>
      <c r="NZQ58" s="357"/>
      <c r="NZR58" s="357"/>
      <c r="NZS58" s="357"/>
      <c r="NZT58" s="357"/>
      <c r="NZU58" s="357"/>
      <c r="NZV58" s="357"/>
      <c r="NZW58" s="357"/>
      <c r="NZX58" s="357"/>
      <c r="NZY58" s="357"/>
      <c r="NZZ58" s="357"/>
      <c r="OAA58" s="357"/>
      <c r="OAB58" s="357"/>
      <c r="OAC58" s="357"/>
      <c r="OAD58" s="357"/>
      <c r="OAE58" s="357"/>
      <c r="OAF58" s="357"/>
      <c r="OAG58" s="357"/>
      <c r="OAH58" s="357"/>
      <c r="OAI58" s="357"/>
      <c r="OAJ58" s="357"/>
      <c r="OAK58" s="357"/>
      <c r="OAL58" s="357"/>
      <c r="OAM58" s="357"/>
      <c r="OAN58" s="357"/>
      <c r="OAO58" s="357"/>
      <c r="OAP58" s="357"/>
      <c r="OAQ58" s="357"/>
      <c r="OAR58" s="357"/>
      <c r="OAS58" s="357"/>
      <c r="OAT58" s="357"/>
      <c r="OAU58" s="357"/>
      <c r="OAV58" s="357"/>
      <c r="OAW58" s="357"/>
      <c r="OAX58" s="357"/>
      <c r="OAY58" s="357"/>
      <c r="OAZ58" s="357"/>
      <c r="OBA58" s="357"/>
      <c r="OBB58" s="357"/>
      <c r="OBC58" s="357"/>
      <c r="OBD58" s="357"/>
      <c r="OBE58" s="357"/>
      <c r="OBF58" s="357"/>
      <c r="OBG58" s="357"/>
      <c r="OBH58" s="357"/>
      <c r="OBI58" s="357"/>
      <c r="OBJ58" s="357"/>
      <c r="OBK58" s="357"/>
      <c r="OBL58" s="357"/>
      <c r="OBM58" s="357"/>
      <c r="OBN58" s="357"/>
      <c r="OBO58" s="357"/>
      <c r="OBP58" s="357"/>
      <c r="OBQ58" s="357"/>
      <c r="OBR58" s="357"/>
      <c r="OBS58" s="357"/>
      <c r="OBT58" s="357"/>
      <c r="OBU58" s="357"/>
      <c r="OBV58" s="357"/>
      <c r="OBW58" s="357"/>
      <c r="OBX58" s="357"/>
      <c r="OBY58" s="357"/>
      <c r="OBZ58" s="357"/>
      <c r="OCA58" s="357"/>
      <c r="OCB58" s="357"/>
      <c r="OCC58" s="357"/>
      <c r="OCD58" s="357"/>
      <c r="OCE58" s="357"/>
      <c r="OCF58" s="357"/>
      <c r="OCG58" s="357"/>
      <c r="OCH58" s="357"/>
      <c r="OCI58" s="357"/>
      <c r="OCJ58" s="357"/>
      <c r="OCK58" s="357"/>
      <c r="OCL58" s="357"/>
      <c r="OCM58" s="357"/>
      <c r="OCN58" s="357"/>
      <c r="OCO58" s="357"/>
      <c r="OCP58" s="357"/>
      <c r="OCQ58" s="357"/>
      <c r="OCR58" s="357"/>
      <c r="OCS58" s="357"/>
      <c r="OCT58" s="357"/>
      <c r="OCU58" s="357"/>
      <c r="OCV58" s="357"/>
      <c r="OCW58" s="357"/>
      <c r="OCX58" s="357"/>
      <c r="OCY58" s="357"/>
      <c r="OCZ58" s="357"/>
      <c r="ODA58" s="357"/>
      <c r="ODB58" s="357"/>
      <c r="ODC58" s="357"/>
      <c r="ODD58" s="357"/>
      <c r="ODE58" s="357"/>
      <c r="ODF58" s="357"/>
      <c r="ODG58" s="357"/>
      <c r="ODH58" s="357"/>
      <c r="ODI58" s="357"/>
      <c r="ODJ58" s="357"/>
      <c r="ODK58" s="357"/>
      <c r="ODL58" s="357"/>
      <c r="ODM58" s="357"/>
      <c r="ODN58" s="357"/>
      <c r="ODO58" s="357"/>
      <c r="ODP58" s="357"/>
      <c r="ODQ58" s="357"/>
      <c r="ODR58" s="357"/>
      <c r="ODS58" s="357"/>
      <c r="ODT58" s="357"/>
      <c r="ODU58" s="357"/>
      <c r="ODV58" s="357"/>
      <c r="ODW58" s="357"/>
      <c r="ODX58" s="357"/>
      <c r="ODY58" s="357"/>
      <c r="ODZ58" s="357"/>
      <c r="OEA58" s="357"/>
      <c r="OEB58" s="357"/>
      <c r="OEC58" s="357"/>
      <c r="OED58" s="357"/>
      <c r="OEE58" s="357"/>
      <c r="OEF58" s="357"/>
      <c r="OEG58" s="357"/>
      <c r="OEH58" s="357"/>
      <c r="OEI58" s="357"/>
      <c r="OEJ58" s="357"/>
      <c r="OEK58" s="357"/>
      <c r="OEL58" s="357"/>
      <c r="OEM58" s="357"/>
      <c r="OEN58" s="357"/>
      <c r="OEO58" s="357"/>
      <c r="OEP58" s="357"/>
      <c r="OEQ58" s="357"/>
      <c r="OER58" s="357"/>
      <c r="OES58" s="357"/>
      <c r="OET58" s="357"/>
      <c r="OEU58" s="357"/>
      <c r="OEV58" s="357"/>
      <c r="OEW58" s="357"/>
      <c r="OEX58" s="357"/>
      <c r="OEY58" s="357"/>
      <c r="OEZ58" s="357"/>
      <c r="OFA58" s="357"/>
      <c r="OFB58" s="357"/>
      <c r="OFC58" s="357"/>
      <c r="OFD58" s="357"/>
      <c r="OFE58" s="357"/>
      <c r="OFF58" s="357"/>
      <c r="OFG58" s="357"/>
      <c r="OFH58" s="357"/>
      <c r="OFI58" s="357"/>
      <c r="OFJ58" s="357"/>
      <c r="OFK58" s="357"/>
      <c r="OFL58" s="357"/>
      <c r="OFM58" s="357"/>
      <c r="OFN58" s="357"/>
      <c r="OFO58" s="357"/>
      <c r="OFP58" s="357"/>
      <c r="OFQ58" s="357"/>
      <c r="OFR58" s="357"/>
      <c r="OFS58" s="357"/>
      <c r="OFT58" s="357"/>
      <c r="OFU58" s="357"/>
      <c r="OFV58" s="357"/>
      <c r="OFW58" s="357"/>
      <c r="OFX58" s="357"/>
      <c r="OFY58" s="357"/>
      <c r="OFZ58" s="357"/>
      <c r="OGA58" s="357"/>
      <c r="OGB58" s="357"/>
      <c r="OGC58" s="357"/>
      <c r="OGD58" s="357"/>
      <c r="OGE58" s="357"/>
      <c r="OGF58" s="357"/>
      <c r="OGG58" s="357"/>
      <c r="OGH58" s="357"/>
      <c r="OGI58" s="357"/>
      <c r="OGJ58" s="357"/>
      <c r="OGK58" s="357"/>
      <c r="OGL58" s="357"/>
      <c r="OGM58" s="357"/>
      <c r="OGN58" s="357"/>
      <c r="OGO58" s="357"/>
      <c r="OGP58" s="357"/>
      <c r="OGQ58" s="357"/>
      <c r="OGR58" s="357"/>
      <c r="OGS58" s="357"/>
      <c r="OGT58" s="357"/>
      <c r="OGU58" s="357"/>
      <c r="OGV58" s="357"/>
      <c r="OGW58" s="357"/>
      <c r="OGX58" s="357"/>
      <c r="OGY58" s="357"/>
      <c r="OGZ58" s="357"/>
      <c r="OHA58" s="357"/>
      <c r="OHB58" s="357"/>
      <c r="OHC58" s="357"/>
      <c r="OHD58" s="357"/>
      <c r="OHE58" s="357"/>
      <c r="OHF58" s="357"/>
      <c r="OHG58" s="357"/>
      <c r="OHH58" s="357"/>
      <c r="OHI58" s="357"/>
      <c r="OHJ58" s="357"/>
      <c r="OHK58" s="357"/>
      <c r="OHL58" s="357"/>
      <c r="OHM58" s="357"/>
      <c r="OHN58" s="357"/>
      <c r="OHO58" s="357"/>
      <c r="OHP58" s="357"/>
      <c r="OHQ58" s="357"/>
      <c r="OHR58" s="357"/>
      <c r="OHS58" s="357"/>
      <c r="OHT58" s="357"/>
      <c r="OHU58" s="357"/>
      <c r="OHV58" s="357"/>
      <c r="OHW58" s="357"/>
      <c r="OHX58" s="357"/>
      <c r="OHY58" s="357"/>
      <c r="OHZ58" s="357"/>
      <c r="OIA58" s="357"/>
      <c r="OIB58" s="357"/>
      <c r="OIC58" s="357"/>
      <c r="OID58" s="357"/>
      <c r="OIE58" s="357"/>
      <c r="OIF58" s="357"/>
      <c r="OIG58" s="357"/>
      <c r="OIH58" s="357"/>
      <c r="OII58" s="357"/>
      <c r="OIJ58" s="357"/>
      <c r="OIK58" s="357"/>
      <c r="OIL58" s="357"/>
      <c r="OIM58" s="357"/>
      <c r="OIN58" s="357"/>
      <c r="OIO58" s="357"/>
      <c r="OIP58" s="357"/>
      <c r="OIQ58" s="357"/>
      <c r="OIR58" s="357"/>
      <c r="OIS58" s="357"/>
      <c r="OIT58" s="357"/>
      <c r="OIU58" s="357"/>
      <c r="OIV58" s="357"/>
      <c r="OIW58" s="357"/>
      <c r="OIX58" s="357"/>
      <c r="OIY58" s="357"/>
      <c r="OIZ58" s="357"/>
      <c r="OJA58" s="357"/>
      <c r="OJB58" s="357"/>
      <c r="OJC58" s="357"/>
      <c r="OJD58" s="357"/>
      <c r="OJE58" s="357"/>
      <c r="OJF58" s="357"/>
      <c r="OJG58" s="357"/>
      <c r="OJH58" s="357"/>
      <c r="OJI58" s="357"/>
      <c r="OJJ58" s="357"/>
      <c r="OJK58" s="357"/>
      <c r="OJL58" s="357"/>
      <c r="OJM58" s="357"/>
      <c r="OJN58" s="357"/>
      <c r="OJO58" s="357"/>
      <c r="OJP58" s="357"/>
      <c r="OJQ58" s="357"/>
      <c r="OJR58" s="357"/>
      <c r="OJS58" s="357"/>
      <c r="OJT58" s="357"/>
      <c r="OJU58" s="357"/>
      <c r="OJV58" s="357"/>
      <c r="OJW58" s="357"/>
      <c r="OJX58" s="357"/>
      <c r="OJY58" s="357"/>
      <c r="OJZ58" s="357"/>
      <c r="OKA58" s="357"/>
      <c r="OKB58" s="357"/>
      <c r="OKC58" s="357"/>
      <c r="OKD58" s="357"/>
      <c r="OKE58" s="357"/>
      <c r="OKF58" s="357"/>
      <c r="OKG58" s="357"/>
      <c r="OKH58" s="357"/>
      <c r="OKI58" s="357"/>
      <c r="OKJ58" s="357"/>
      <c r="OKK58" s="357"/>
      <c r="OKL58" s="357"/>
      <c r="OKM58" s="357"/>
      <c r="OKN58" s="357"/>
      <c r="OKO58" s="357"/>
      <c r="OKP58" s="357"/>
      <c r="OKQ58" s="357"/>
      <c r="OKR58" s="357"/>
      <c r="OKS58" s="357"/>
      <c r="OKT58" s="357"/>
      <c r="OKU58" s="357"/>
      <c r="OKV58" s="357"/>
      <c r="OKW58" s="357"/>
      <c r="OKX58" s="357"/>
      <c r="OKY58" s="357"/>
      <c r="OKZ58" s="357"/>
      <c r="OLA58" s="357"/>
      <c r="OLB58" s="357"/>
      <c r="OLC58" s="357"/>
      <c r="OLD58" s="357"/>
      <c r="OLE58" s="357"/>
      <c r="OLF58" s="357"/>
      <c r="OLG58" s="357"/>
      <c r="OLH58" s="357"/>
      <c r="OLI58" s="357"/>
      <c r="OLJ58" s="357"/>
      <c r="OLK58" s="357"/>
      <c r="OLL58" s="357"/>
      <c r="OLM58" s="357"/>
      <c r="OLN58" s="357"/>
      <c r="OLO58" s="357"/>
      <c r="OLP58" s="357"/>
      <c r="OLQ58" s="357"/>
      <c r="OLR58" s="357"/>
      <c r="OLS58" s="357"/>
      <c r="OLT58" s="357"/>
      <c r="OLU58" s="357"/>
      <c r="OLV58" s="357"/>
      <c r="OLW58" s="357"/>
      <c r="OLX58" s="357"/>
      <c r="OLY58" s="357"/>
      <c r="OLZ58" s="357"/>
      <c r="OMA58" s="357"/>
      <c r="OMB58" s="357"/>
      <c r="OMC58" s="357"/>
      <c r="OMD58" s="357"/>
      <c r="OME58" s="357"/>
      <c r="OMF58" s="357"/>
      <c r="OMG58" s="357"/>
      <c r="OMH58" s="357"/>
      <c r="OMI58" s="357"/>
      <c r="OMJ58" s="357"/>
      <c r="OMK58" s="357"/>
      <c r="OML58" s="357"/>
      <c r="OMM58" s="357"/>
      <c r="OMN58" s="357"/>
      <c r="OMO58" s="357"/>
      <c r="OMP58" s="357"/>
      <c r="OMQ58" s="357"/>
      <c r="OMR58" s="357"/>
      <c r="OMS58" s="357"/>
      <c r="OMT58" s="357"/>
      <c r="OMU58" s="357"/>
      <c r="OMV58" s="357"/>
      <c r="OMW58" s="357"/>
      <c r="OMX58" s="357"/>
      <c r="OMY58" s="357"/>
      <c r="OMZ58" s="357"/>
      <c r="ONA58" s="357"/>
      <c r="ONB58" s="357"/>
      <c r="ONC58" s="357"/>
      <c r="OND58" s="357"/>
      <c r="ONE58" s="357"/>
      <c r="ONF58" s="357"/>
      <c r="ONG58" s="357"/>
      <c r="ONH58" s="357"/>
      <c r="ONI58" s="357"/>
      <c r="ONJ58" s="357"/>
      <c r="ONK58" s="357"/>
      <c r="ONL58" s="357"/>
      <c r="ONM58" s="357"/>
      <c r="ONN58" s="357"/>
      <c r="ONO58" s="357"/>
      <c r="ONP58" s="357"/>
      <c r="ONQ58" s="357"/>
      <c r="ONR58" s="357"/>
      <c r="ONS58" s="357"/>
      <c r="ONT58" s="357"/>
      <c r="ONU58" s="357"/>
      <c r="ONV58" s="357"/>
      <c r="ONW58" s="357"/>
      <c r="ONX58" s="357"/>
      <c r="ONY58" s="357"/>
      <c r="ONZ58" s="357"/>
      <c r="OOA58" s="357"/>
      <c r="OOB58" s="357"/>
      <c r="OOC58" s="357"/>
      <c r="OOD58" s="357"/>
      <c r="OOE58" s="357"/>
      <c r="OOF58" s="357"/>
      <c r="OOG58" s="357"/>
      <c r="OOH58" s="357"/>
      <c r="OOI58" s="357"/>
      <c r="OOJ58" s="357"/>
      <c r="OOK58" s="357"/>
      <c r="OOL58" s="357"/>
      <c r="OOM58" s="357"/>
      <c r="OON58" s="357"/>
      <c r="OOO58" s="357"/>
      <c r="OOP58" s="357"/>
      <c r="OOQ58" s="357"/>
      <c r="OOR58" s="357"/>
      <c r="OOS58" s="357"/>
      <c r="OOT58" s="357"/>
      <c r="OOU58" s="357"/>
      <c r="OOV58" s="357"/>
      <c r="OOW58" s="357"/>
      <c r="OOX58" s="357"/>
      <c r="OOY58" s="357"/>
      <c r="OOZ58" s="357"/>
      <c r="OPA58" s="357"/>
      <c r="OPB58" s="357"/>
      <c r="OPC58" s="357"/>
      <c r="OPD58" s="357"/>
      <c r="OPE58" s="357"/>
      <c r="OPF58" s="357"/>
      <c r="OPG58" s="357"/>
      <c r="OPH58" s="357"/>
      <c r="OPI58" s="357"/>
      <c r="OPJ58" s="357"/>
      <c r="OPK58" s="357"/>
      <c r="OPL58" s="357"/>
      <c r="OPM58" s="357"/>
      <c r="OPN58" s="357"/>
      <c r="OPO58" s="357"/>
      <c r="OPP58" s="357"/>
      <c r="OPQ58" s="357"/>
      <c r="OPR58" s="357"/>
      <c r="OPS58" s="357"/>
      <c r="OPT58" s="357"/>
      <c r="OPU58" s="357"/>
      <c r="OPV58" s="357"/>
      <c r="OPW58" s="357"/>
      <c r="OPX58" s="357"/>
      <c r="OPY58" s="357"/>
      <c r="OPZ58" s="357"/>
      <c r="OQA58" s="357"/>
      <c r="OQB58" s="357"/>
      <c r="OQC58" s="357"/>
      <c r="OQD58" s="357"/>
      <c r="OQE58" s="357"/>
      <c r="OQF58" s="357"/>
      <c r="OQG58" s="357"/>
      <c r="OQH58" s="357"/>
      <c r="OQI58" s="357"/>
      <c r="OQJ58" s="357"/>
      <c r="OQK58" s="357"/>
      <c r="OQL58" s="357"/>
      <c r="OQM58" s="357"/>
      <c r="OQN58" s="357"/>
      <c r="OQO58" s="357"/>
      <c r="OQP58" s="357"/>
      <c r="OQQ58" s="357"/>
      <c r="OQR58" s="357"/>
      <c r="OQS58" s="357"/>
      <c r="OQT58" s="357"/>
      <c r="OQU58" s="357"/>
      <c r="OQV58" s="357"/>
      <c r="OQW58" s="357"/>
      <c r="OQX58" s="357"/>
      <c r="OQY58" s="357"/>
      <c r="OQZ58" s="357"/>
      <c r="ORA58" s="357"/>
      <c r="ORB58" s="357"/>
      <c r="ORC58" s="357"/>
      <c r="ORD58" s="357"/>
      <c r="ORE58" s="357"/>
      <c r="ORF58" s="357"/>
      <c r="ORG58" s="357"/>
      <c r="ORH58" s="357"/>
      <c r="ORI58" s="357"/>
      <c r="ORJ58" s="357"/>
      <c r="ORK58" s="357"/>
      <c r="ORL58" s="357"/>
      <c r="ORM58" s="357"/>
      <c r="ORN58" s="357"/>
      <c r="ORO58" s="357"/>
      <c r="ORP58" s="357"/>
      <c r="ORQ58" s="357"/>
      <c r="ORR58" s="357"/>
      <c r="ORS58" s="357"/>
      <c r="ORT58" s="357"/>
      <c r="ORU58" s="357"/>
      <c r="ORV58" s="357"/>
      <c r="ORW58" s="357"/>
      <c r="ORX58" s="357"/>
      <c r="ORY58" s="357"/>
      <c r="ORZ58" s="357"/>
      <c r="OSA58" s="357"/>
      <c r="OSB58" s="357"/>
      <c r="OSC58" s="357"/>
      <c r="OSD58" s="357"/>
      <c r="OSE58" s="357"/>
      <c r="OSF58" s="357"/>
      <c r="OSG58" s="357"/>
      <c r="OSH58" s="357"/>
      <c r="OSI58" s="357"/>
      <c r="OSJ58" s="357"/>
      <c r="OSK58" s="357"/>
      <c r="OSL58" s="357"/>
      <c r="OSM58" s="357"/>
      <c r="OSN58" s="357"/>
      <c r="OSO58" s="357"/>
      <c r="OSP58" s="357"/>
      <c r="OSQ58" s="357"/>
      <c r="OSR58" s="357"/>
      <c r="OSS58" s="357"/>
      <c r="OST58" s="357"/>
      <c r="OSU58" s="357"/>
      <c r="OSV58" s="357"/>
      <c r="OSW58" s="357"/>
      <c r="OSX58" s="357"/>
      <c r="OSY58" s="357"/>
      <c r="OSZ58" s="357"/>
      <c r="OTA58" s="357"/>
      <c r="OTB58" s="357"/>
      <c r="OTC58" s="357"/>
      <c r="OTD58" s="357"/>
      <c r="OTE58" s="357"/>
      <c r="OTF58" s="357"/>
      <c r="OTG58" s="357"/>
      <c r="OTH58" s="357"/>
      <c r="OTI58" s="357"/>
      <c r="OTJ58" s="357"/>
      <c r="OTK58" s="357"/>
      <c r="OTL58" s="357"/>
      <c r="OTM58" s="357"/>
      <c r="OTN58" s="357"/>
      <c r="OTO58" s="357"/>
      <c r="OTP58" s="357"/>
      <c r="OTQ58" s="357"/>
      <c r="OTR58" s="357"/>
      <c r="OTS58" s="357"/>
      <c r="OTT58" s="357"/>
      <c r="OTU58" s="357"/>
      <c r="OTV58" s="357"/>
      <c r="OTW58" s="357"/>
      <c r="OTX58" s="357"/>
      <c r="OTY58" s="357"/>
      <c r="OTZ58" s="357"/>
      <c r="OUA58" s="357"/>
      <c r="OUB58" s="357"/>
      <c r="OUC58" s="357"/>
      <c r="OUD58" s="357"/>
      <c r="OUE58" s="357"/>
      <c r="OUF58" s="357"/>
      <c r="OUG58" s="357"/>
      <c r="OUH58" s="357"/>
      <c r="OUI58" s="357"/>
      <c r="OUJ58" s="357"/>
      <c r="OUK58" s="357"/>
      <c r="OUL58" s="357"/>
      <c r="OUM58" s="357"/>
      <c r="OUN58" s="357"/>
      <c r="OUO58" s="357"/>
      <c r="OUP58" s="357"/>
      <c r="OUQ58" s="357"/>
      <c r="OUR58" s="357"/>
      <c r="OUS58" s="357"/>
      <c r="OUT58" s="357"/>
      <c r="OUU58" s="357"/>
      <c r="OUV58" s="357"/>
      <c r="OUW58" s="357"/>
      <c r="OUX58" s="357"/>
      <c r="OUY58" s="357"/>
      <c r="OUZ58" s="357"/>
      <c r="OVA58" s="357"/>
      <c r="OVB58" s="357"/>
      <c r="OVC58" s="357"/>
      <c r="OVD58" s="357"/>
      <c r="OVE58" s="357"/>
      <c r="OVF58" s="357"/>
      <c r="OVG58" s="357"/>
      <c r="OVH58" s="357"/>
      <c r="OVI58" s="357"/>
      <c r="OVJ58" s="357"/>
      <c r="OVK58" s="357"/>
      <c r="OVL58" s="357"/>
      <c r="OVM58" s="357"/>
      <c r="OVN58" s="357"/>
      <c r="OVO58" s="357"/>
      <c r="OVP58" s="357"/>
      <c r="OVQ58" s="357"/>
      <c r="OVR58" s="357"/>
      <c r="OVS58" s="357"/>
      <c r="OVT58" s="357"/>
      <c r="OVU58" s="357"/>
      <c r="OVV58" s="357"/>
      <c r="OVW58" s="357"/>
      <c r="OVX58" s="357"/>
      <c r="OVY58" s="357"/>
      <c r="OVZ58" s="357"/>
      <c r="OWA58" s="357"/>
      <c r="OWB58" s="357"/>
      <c r="OWC58" s="357"/>
      <c r="OWD58" s="357"/>
      <c r="OWE58" s="357"/>
      <c r="OWF58" s="357"/>
      <c r="OWG58" s="357"/>
      <c r="OWH58" s="357"/>
      <c r="OWI58" s="357"/>
      <c r="OWJ58" s="357"/>
      <c r="OWK58" s="357"/>
      <c r="OWL58" s="357"/>
      <c r="OWM58" s="357"/>
      <c r="OWN58" s="357"/>
      <c r="OWO58" s="357"/>
      <c r="OWP58" s="357"/>
      <c r="OWQ58" s="357"/>
      <c r="OWR58" s="357"/>
      <c r="OWS58" s="357"/>
      <c r="OWT58" s="357"/>
      <c r="OWU58" s="357"/>
      <c r="OWV58" s="357"/>
      <c r="OWW58" s="357"/>
      <c r="OWX58" s="357"/>
      <c r="OWY58" s="357"/>
      <c r="OWZ58" s="357"/>
      <c r="OXA58" s="357"/>
      <c r="OXB58" s="357"/>
      <c r="OXC58" s="357"/>
      <c r="OXD58" s="357"/>
      <c r="OXE58" s="357"/>
      <c r="OXF58" s="357"/>
      <c r="OXG58" s="357"/>
      <c r="OXH58" s="357"/>
      <c r="OXI58" s="357"/>
      <c r="OXJ58" s="357"/>
      <c r="OXK58" s="357"/>
      <c r="OXL58" s="357"/>
      <c r="OXM58" s="357"/>
      <c r="OXN58" s="357"/>
      <c r="OXO58" s="357"/>
      <c r="OXP58" s="357"/>
      <c r="OXQ58" s="357"/>
      <c r="OXR58" s="357"/>
      <c r="OXS58" s="357"/>
      <c r="OXT58" s="357"/>
      <c r="OXU58" s="357"/>
      <c r="OXV58" s="357"/>
      <c r="OXW58" s="357"/>
      <c r="OXX58" s="357"/>
      <c r="OXY58" s="357"/>
      <c r="OXZ58" s="357"/>
      <c r="OYA58" s="357"/>
      <c r="OYB58" s="357"/>
      <c r="OYC58" s="357"/>
      <c r="OYD58" s="357"/>
      <c r="OYE58" s="357"/>
      <c r="OYF58" s="357"/>
      <c r="OYG58" s="357"/>
      <c r="OYH58" s="357"/>
      <c r="OYI58" s="357"/>
      <c r="OYJ58" s="357"/>
      <c r="OYK58" s="357"/>
      <c r="OYL58" s="357"/>
      <c r="OYM58" s="357"/>
      <c r="OYN58" s="357"/>
      <c r="OYO58" s="357"/>
      <c r="OYP58" s="357"/>
      <c r="OYQ58" s="357"/>
      <c r="OYR58" s="357"/>
      <c r="OYS58" s="357"/>
      <c r="OYT58" s="357"/>
      <c r="OYU58" s="357"/>
      <c r="OYV58" s="357"/>
      <c r="OYW58" s="357"/>
      <c r="OYX58" s="357"/>
      <c r="OYY58" s="357"/>
      <c r="OYZ58" s="357"/>
      <c r="OZA58" s="357"/>
      <c r="OZB58" s="357"/>
      <c r="OZC58" s="357"/>
      <c r="OZD58" s="357"/>
      <c r="OZE58" s="357"/>
      <c r="OZF58" s="357"/>
      <c r="OZG58" s="357"/>
      <c r="OZH58" s="357"/>
      <c r="OZI58" s="357"/>
      <c r="OZJ58" s="357"/>
      <c r="OZK58" s="357"/>
      <c r="OZL58" s="357"/>
      <c r="OZM58" s="357"/>
      <c r="OZN58" s="357"/>
      <c r="OZO58" s="357"/>
      <c r="OZP58" s="357"/>
      <c r="OZQ58" s="357"/>
      <c r="OZR58" s="357"/>
      <c r="OZS58" s="357"/>
      <c r="OZT58" s="357"/>
      <c r="OZU58" s="357"/>
      <c r="OZV58" s="357"/>
      <c r="OZW58" s="357"/>
      <c r="OZX58" s="357"/>
      <c r="OZY58" s="357"/>
      <c r="OZZ58" s="357"/>
      <c r="PAA58" s="357"/>
      <c r="PAB58" s="357"/>
      <c r="PAC58" s="357"/>
      <c r="PAD58" s="357"/>
      <c r="PAE58" s="357"/>
      <c r="PAF58" s="357"/>
      <c r="PAG58" s="357"/>
      <c r="PAH58" s="357"/>
      <c r="PAI58" s="357"/>
      <c r="PAJ58" s="357"/>
      <c r="PAK58" s="357"/>
      <c r="PAL58" s="357"/>
      <c r="PAM58" s="357"/>
      <c r="PAN58" s="357"/>
      <c r="PAO58" s="357"/>
      <c r="PAP58" s="357"/>
      <c r="PAQ58" s="357"/>
      <c r="PAR58" s="357"/>
      <c r="PAS58" s="357"/>
      <c r="PAT58" s="357"/>
      <c r="PAU58" s="357"/>
      <c r="PAV58" s="357"/>
      <c r="PAW58" s="357"/>
      <c r="PAX58" s="357"/>
      <c r="PAY58" s="357"/>
      <c r="PAZ58" s="357"/>
      <c r="PBA58" s="357"/>
      <c r="PBB58" s="357"/>
      <c r="PBC58" s="357"/>
      <c r="PBD58" s="357"/>
      <c r="PBE58" s="357"/>
      <c r="PBF58" s="357"/>
      <c r="PBG58" s="357"/>
      <c r="PBH58" s="357"/>
      <c r="PBI58" s="357"/>
      <c r="PBJ58" s="357"/>
      <c r="PBK58" s="357"/>
      <c r="PBL58" s="357"/>
      <c r="PBM58" s="357"/>
      <c r="PBN58" s="357"/>
      <c r="PBO58" s="357"/>
      <c r="PBP58" s="357"/>
      <c r="PBQ58" s="357"/>
      <c r="PBR58" s="357"/>
      <c r="PBS58" s="357"/>
      <c r="PBT58" s="357"/>
      <c r="PBU58" s="357"/>
      <c r="PBV58" s="357"/>
      <c r="PBW58" s="357"/>
      <c r="PBX58" s="357"/>
      <c r="PBY58" s="357"/>
      <c r="PBZ58" s="357"/>
      <c r="PCA58" s="357"/>
      <c r="PCB58" s="357"/>
      <c r="PCC58" s="357"/>
      <c r="PCD58" s="357"/>
      <c r="PCE58" s="357"/>
      <c r="PCF58" s="357"/>
      <c r="PCG58" s="357"/>
      <c r="PCH58" s="357"/>
      <c r="PCI58" s="357"/>
      <c r="PCJ58" s="357"/>
      <c r="PCK58" s="357"/>
      <c r="PCL58" s="357"/>
      <c r="PCM58" s="357"/>
      <c r="PCN58" s="357"/>
      <c r="PCO58" s="357"/>
      <c r="PCP58" s="357"/>
      <c r="PCQ58" s="357"/>
      <c r="PCR58" s="357"/>
      <c r="PCS58" s="357"/>
      <c r="PCT58" s="357"/>
      <c r="PCU58" s="357"/>
      <c r="PCV58" s="357"/>
      <c r="PCW58" s="357"/>
      <c r="PCX58" s="357"/>
      <c r="PCY58" s="357"/>
      <c r="PCZ58" s="357"/>
      <c r="PDA58" s="357"/>
      <c r="PDB58" s="357"/>
      <c r="PDC58" s="357"/>
      <c r="PDD58" s="357"/>
      <c r="PDE58" s="357"/>
      <c r="PDF58" s="357"/>
      <c r="PDG58" s="357"/>
      <c r="PDH58" s="357"/>
      <c r="PDI58" s="357"/>
      <c r="PDJ58" s="357"/>
      <c r="PDK58" s="357"/>
      <c r="PDL58" s="357"/>
      <c r="PDM58" s="357"/>
      <c r="PDN58" s="357"/>
      <c r="PDO58" s="357"/>
      <c r="PDP58" s="357"/>
      <c r="PDQ58" s="357"/>
      <c r="PDR58" s="357"/>
      <c r="PDS58" s="357"/>
      <c r="PDT58" s="357"/>
      <c r="PDU58" s="357"/>
      <c r="PDV58" s="357"/>
      <c r="PDW58" s="357"/>
      <c r="PDX58" s="357"/>
      <c r="PDY58" s="357"/>
      <c r="PDZ58" s="357"/>
      <c r="PEA58" s="357"/>
      <c r="PEB58" s="357"/>
      <c r="PEC58" s="357"/>
      <c r="PED58" s="357"/>
      <c r="PEE58" s="357"/>
      <c r="PEF58" s="357"/>
      <c r="PEG58" s="357"/>
      <c r="PEH58" s="357"/>
      <c r="PEI58" s="357"/>
      <c r="PEJ58" s="357"/>
      <c r="PEK58" s="357"/>
      <c r="PEL58" s="357"/>
      <c r="PEM58" s="357"/>
      <c r="PEN58" s="357"/>
      <c r="PEO58" s="357"/>
      <c r="PEP58" s="357"/>
      <c r="PEQ58" s="357"/>
      <c r="PER58" s="357"/>
      <c r="PES58" s="357"/>
      <c r="PET58" s="357"/>
      <c r="PEU58" s="357"/>
      <c r="PEV58" s="357"/>
      <c r="PEW58" s="357"/>
      <c r="PEX58" s="357"/>
      <c r="PEY58" s="357"/>
      <c r="PEZ58" s="357"/>
      <c r="PFA58" s="357"/>
      <c r="PFB58" s="357"/>
      <c r="PFC58" s="357"/>
      <c r="PFD58" s="357"/>
      <c r="PFE58" s="357"/>
      <c r="PFF58" s="357"/>
      <c r="PFG58" s="357"/>
      <c r="PFH58" s="357"/>
      <c r="PFI58" s="357"/>
      <c r="PFJ58" s="357"/>
      <c r="PFK58" s="357"/>
      <c r="PFL58" s="357"/>
      <c r="PFM58" s="357"/>
      <c r="PFN58" s="357"/>
      <c r="PFO58" s="357"/>
      <c r="PFP58" s="357"/>
      <c r="PFQ58" s="357"/>
      <c r="PFR58" s="357"/>
      <c r="PFS58" s="357"/>
      <c r="PFT58" s="357"/>
      <c r="PFU58" s="357"/>
      <c r="PFV58" s="357"/>
      <c r="PFW58" s="357"/>
      <c r="PFX58" s="357"/>
      <c r="PFY58" s="357"/>
      <c r="PFZ58" s="357"/>
      <c r="PGA58" s="357"/>
      <c r="PGB58" s="357"/>
      <c r="PGC58" s="357"/>
      <c r="PGD58" s="357"/>
      <c r="PGE58" s="357"/>
      <c r="PGF58" s="357"/>
      <c r="PGG58" s="357"/>
      <c r="PGH58" s="357"/>
      <c r="PGI58" s="357"/>
      <c r="PGJ58" s="357"/>
      <c r="PGK58" s="357"/>
      <c r="PGL58" s="357"/>
      <c r="PGM58" s="357"/>
      <c r="PGN58" s="357"/>
      <c r="PGO58" s="357"/>
      <c r="PGP58" s="357"/>
      <c r="PGQ58" s="357"/>
      <c r="PGR58" s="357"/>
      <c r="PGS58" s="357"/>
      <c r="PGT58" s="357"/>
      <c r="PGU58" s="357"/>
      <c r="PGV58" s="357"/>
      <c r="PGW58" s="357"/>
      <c r="PGX58" s="357"/>
      <c r="PGY58" s="357"/>
      <c r="PGZ58" s="357"/>
      <c r="PHA58" s="357"/>
      <c r="PHB58" s="357"/>
      <c r="PHC58" s="357"/>
      <c r="PHD58" s="357"/>
      <c r="PHE58" s="357"/>
      <c r="PHF58" s="357"/>
      <c r="PHG58" s="357"/>
      <c r="PHH58" s="357"/>
      <c r="PHI58" s="357"/>
      <c r="PHJ58" s="357"/>
      <c r="PHK58" s="357"/>
      <c r="PHL58" s="357"/>
      <c r="PHM58" s="357"/>
      <c r="PHN58" s="357"/>
      <c r="PHO58" s="357"/>
      <c r="PHP58" s="357"/>
      <c r="PHQ58" s="357"/>
      <c r="PHR58" s="357"/>
      <c r="PHS58" s="357"/>
      <c r="PHT58" s="357"/>
      <c r="PHU58" s="357"/>
      <c r="PHV58" s="357"/>
      <c r="PHW58" s="357"/>
      <c r="PHX58" s="357"/>
      <c r="PHY58" s="357"/>
      <c r="PHZ58" s="357"/>
      <c r="PIA58" s="357"/>
      <c r="PIB58" s="357"/>
      <c r="PIC58" s="357"/>
      <c r="PID58" s="357"/>
      <c r="PIE58" s="357"/>
      <c r="PIF58" s="357"/>
      <c r="PIG58" s="357"/>
      <c r="PIH58" s="357"/>
      <c r="PII58" s="357"/>
      <c r="PIJ58" s="357"/>
      <c r="PIK58" s="357"/>
      <c r="PIL58" s="357"/>
      <c r="PIM58" s="357"/>
      <c r="PIN58" s="357"/>
      <c r="PIO58" s="357"/>
      <c r="PIP58" s="357"/>
      <c r="PIQ58" s="357"/>
      <c r="PIR58" s="357"/>
      <c r="PIS58" s="357"/>
      <c r="PIT58" s="357"/>
      <c r="PIU58" s="357"/>
      <c r="PIV58" s="357"/>
      <c r="PIW58" s="357"/>
      <c r="PIX58" s="357"/>
      <c r="PIY58" s="357"/>
      <c r="PIZ58" s="357"/>
      <c r="PJA58" s="357"/>
      <c r="PJB58" s="357"/>
      <c r="PJC58" s="357"/>
      <c r="PJD58" s="357"/>
      <c r="PJE58" s="357"/>
      <c r="PJF58" s="357"/>
      <c r="PJG58" s="357"/>
      <c r="PJH58" s="357"/>
      <c r="PJI58" s="357"/>
      <c r="PJJ58" s="357"/>
      <c r="PJK58" s="357"/>
      <c r="PJL58" s="357"/>
      <c r="PJM58" s="357"/>
      <c r="PJN58" s="357"/>
      <c r="PJO58" s="357"/>
      <c r="PJP58" s="357"/>
      <c r="PJQ58" s="357"/>
      <c r="PJR58" s="357"/>
      <c r="PJS58" s="357"/>
      <c r="PJT58" s="357"/>
      <c r="PJU58" s="357"/>
      <c r="PJV58" s="357"/>
      <c r="PJW58" s="357"/>
      <c r="PJX58" s="357"/>
      <c r="PJY58" s="357"/>
      <c r="PJZ58" s="357"/>
      <c r="PKA58" s="357"/>
      <c r="PKB58" s="357"/>
      <c r="PKC58" s="357"/>
      <c r="PKD58" s="357"/>
      <c r="PKE58" s="357"/>
      <c r="PKF58" s="357"/>
      <c r="PKG58" s="357"/>
      <c r="PKH58" s="357"/>
      <c r="PKI58" s="357"/>
      <c r="PKJ58" s="357"/>
      <c r="PKK58" s="357"/>
      <c r="PKL58" s="357"/>
      <c r="PKM58" s="357"/>
      <c r="PKN58" s="357"/>
      <c r="PKO58" s="357"/>
      <c r="PKP58" s="357"/>
      <c r="PKQ58" s="357"/>
      <c r="PKR58" s="357"/>
      <c r="PKS58" s="357"/>
      <c r="PKT58" s="357"/>
      <c r="PKU58" s="357"/>
      <c r="PKV58" s="357"/>
      <c r="PKW58" s="357"/>
      <c r="PKX58" s="357"/>
      <c r="PKY58" s="357"/>
      <c r="PKZ58" s="357"/>
      <c r="PLA58" s="357"/>
      <c r="PLB58" s="357"/>
      <c r="PLC58" s="357"/>
      <c r="PLD58" s="357"/>
      <c r="PLE58" s="357"/>
      <c r="PLF58" s="357"/>
      <c r="PLG58" s="357"/>
      <c r="PLH58" s="357"/>
      <c r="PLI58" s="357"/>
      <c r="PLJ58" s="357"/>
      <c r="PLK58" s="357"/>
      <c r="PLL58" s="357"/>
      <c r="PLM58" s="357"/>
      <c r="PLN58" s="357"/>
      <c r="PLO58" s="357"/>
      <c r="PLP58" s="357"/>
      <c r="PLQ58" s="357"/>
      <c r="PLR58" s="357"/>
      <c r="PLS58" s="357"/>
      <c r="PLT58" s="357"/>
      <c r="PLU58" s="357"/>
      <c r="PLV58" s="357"/>
      <c r="PLW58" s="357"/>
      <c r="PLX58" s="357"/>
      <c r="PLY58" s="357"/>
      <c r="PLZ58" s="357"/>
      <c r="PMA58" s="357"/>
      <c r="PMB58" s="357"/>
      <c r="PMC58" s="357"/>
      <c r="PMD58" s="357"/>
      <c r="PME58" s="357"/>
      <c r="PMF58" s="357"/>
      <c r="PMG58" s="357"/>
      <c r="PMH58" s="357"/>
      <c r="PMI58" s="357"/>
      <c r="PMJ58" s="357"/>
      <c r="PMK58" s="357"/>
      <c r="PML58" s="357"/>
      <c r="PMM58" s="357"/>
      <c r="PMN58" s="357"/>
      <c r="PMO58" s="357"/>
      <c r="PMP58" s="357"/>
      <c r="PMQ58" s="357"/>
      <c r="PMR58" s="357"/>
      <c r="PMS58" s="357"/>
      <c r="PMT58" s="357"/>
      <c r="PMU58" s="357"/>
      <c r="PMV58" s="357"/>
      <c r="PMW58" s="357"/>
      <c r="PMX58" s="357"/>
      <c r="PMY58" s="357"/>
      <c r="PMZ58" s="357"/>
      <c r="PNA58" s="357"/>
      <c r="PNB58" s="357"/>
      <c r="PNC58" s="357"/>
      <c r="PND58" s="357"/>
      <c r="PNE58" s="357"/>
      <c r="PNF58" s="357"/>
      <c r="PNG58" s="357"/>
      <c r="PNH58" s="357"/>
      <c r="PNI58" s="357"/>
      <c r="PNJ58" s="357"/>
      <c r="PNK58" s="357"/>
      <c r="PNL58" s="357"/>
      <c r="PNM58" s="357"/>
      <c r="PNN58" s="357"/>
      <c r="PNO58" s="357"/>
      <c r="PNP58" s="357"/>
      <c r="PNQ58" s="357"/>
      <c r="PNR58" s="357"/>
      <c r="PNS58" s="357"/>
      <c r="PNT58" s="357"/>
      <c r="PNU58" s="357"/>
      <c r="PNV58" s="357"/>
      <c r="PNW58" s="357"/>
      <c r="PNX58" s="357"/>
      <c r="PNY58" s="357"/>
      <c r="PNZ58" s="357"/>
      <c r="POA58" s="357"/>
      <c r="POB58" s="357"/>
      <c r="POC58" s="357"/>
      <c r="POD58" s="357"/>
      <c r="POE58" s="357"/>
      <c r="POF58" s="357"/>
      <c r="POG58" s="357"/>
      <c r="POH58" s="357"/>
      <c r="POI58" s="357"/>
      <c r="POJ58" s="357"/>
      <c r="POK58" s="357"/>
      <c r="POL58" s="357"/>
      <c r="POM58" s="357"/>
      <c r="PON58" s="357"/>
      <c r="POO58" s="357"/>
      <c r="POP58" s="357"/>
      <c r="POQ58" s="357"/>
      <c r="POR58" s="357"/>
      <c r="POS58" s="357"/>
      <c r="POT58" s="357"/>
      <c r="POU58" s="357"/>
      <c r="POV58" s="357"/>
      <c r="POW58" s="357"/>
      <c r="POX58" s="357"/>
      <c r="POY58" s="357"/>
      <c r="POZ58" s="357"/>
      <c r="PPA58" s="357"/>
      <c r="PPB58" s="357"/>
      <c r="PPC58" s="357"/>
      <c r="PPD58" s="357"/>
      <c r="PPE58" s="357"/>
      <c r="PPF58" s="357"/>
      <c r="PPG58" s="357"/>
      <c r="PPH58" s="357"/>
      <c r="PPI58" s="357"/>
      <c r="PPJ58" s="357"/>
      <c r="PPK58" s="357"/>
      <c r="PPL58" s="357"/>
      <c r="PPM58" s="357"/>
      <c r="PPN58" s="357"/>
      <c r="PPO58" s="357"/>
      <c r="PPP58" s="357"/>
      <c r="PPQ58" s="357"/>
      <c r="PPR58" s="357"/>
      <c r="PPS58" s="357"/>
      <c r="PPT58" s="357"/>
      <c r="PPU58" s="357"/>
      <c r="PPV58" s="357"/>
      <c r="PPW58" s="357"/>
      <c r="PPX58" s="357"/>
      <c r="PPY58" s="357"/>
      <c r="PPZ58" s="357"/>
      <c r="PQA58" s="357"/>
      <c r="PQB58" s="357"/>
      <c r="PQC58" s="357"/>
      <c r="PQD58" s="357"/>
      <c r="PQE58" s="357"/>
      <c r="PQF58" s="357"/>
      <c r="PQG58" s="357"/>
      <c r="PQH58" s="357"/>
      <c r="PQI58" s="357"/>
      <c r="PQJ58" s="357"/>
      <c r="PQK58" s="357"/>
      <c r="PQL58" s="357"/>
      <c r="PQM58" s="357"/>
      <c r="PQN58" s="357"/>
      <c r="PQO58" s="357"/>
      <c r="PQP58" s="357"/>
      <c r="PQQ58" s="357"/>
      <c r="PQR58" s="357"/>
      <c r="PQS58" s="357"/>
      <c r="PQT58" s="357"/>
      <c r="PQU58" s="357"/>
      <c r="PQV58" s="357"/>
      <c r="PQW58" s="357"/>
      <c r="PQX58" s="357"/>
      <c r="PQY58" s="357"/>
      <c r="PQZ58" s="357"/>
      <c r="PRA58" s="357"/>
      <c r="PRB58" s="357"/>
      <c r="PRC58" s="357"/>
      <c r="PRD58" s="357"/>
      <c r="PRE58" s="357"/>
      <c r="PRF58" s="357"/>
      <c r="PRG58" s="357"/>
      <c r="PRH58" s="357"/>
      <c r="PRI58" s="357"/>
      <c r="PRJ58" s="357"/>
      <c r="PRK58" s="357"/>
      <c r="PRL58" s="357"/>
      <c r="PRM58" s="357"/>
      <c r="PRN58" s="357"/>
      <c r="PRO58" s="357"/>
      <c r="PRP58" s="357"/>
      <c r="PRQ58" s="357"/>
      <c r="PRR58" s="357"/>
      <c r="PRS58" s="357"/>
      <c r="PRT58" s="357"/>
      <c r="PRU58" s="357"/>
      <c r="PRV58" s="357"/>
      <c r="PRW58" s="357"/>
      <c r="PRX58" s="357"/>
      <c r="PRY58" s="357"/>
      <c r="PRZ58" s="357"/>
      <c r="PSA58" s="357"/>
      <c r="PSB58" s="357"/>
      <c r="PSC58" s="357"/>
      <c r="PSD58" s="357"/>
      <c r="PSE58" s="357"/>
      <c r="PSF58" s="357"/>
      <c r="PSG58" s="357"/>
      <c r="PSH58" s="357"/>
      <c r="PSI58" s="357"/>
      <c r="PSJ58" s="357"/>
      <c r="PSK58" s="357"/>
      <c r="PSL58" s="357"/>
      <c r="PSM58" s="357"/>
      <c r="PSN58" s="357"/>
      <c r="PSO58" s="357"/>
      <c r="PSP58" s="357"/>
      <c r="PSQ58" s="357"/>
      <c r="PSR58" s="357"/>
      <c r="PSS58" s="357"/>
      <c r="PST58" s="357"/>
      <c r="PSU58" s="357"/>
      <c r="PSV58" s="357"/>
      <c r="PSW58" s="357"/>
      <c r="PSX58" s="357"/>
      <c r="PSY58" s="357"/>
      <c r="PSZ58" s="357"/>
      <c r="PTA58" s="357"/>
      <c r="PTB58" s="357"/>
      <c r="PTC58" s="357"/>
      <c r="PTD58" s="357"/>
      <c r="PTE58" s="357"/>
      <c r="PTF58" s="357"/>
      <c r="PTG58" s="357"/>
      <c r="PTH58" s="357"/>
      <c r="PTI58" s="357"/>
      <c r="PTJ58" s="357"/>
      <c r="PTK58" s="357"/>
      <c r="PTL58" s="357"/>
      <c r="PTM58" s="357"/>
      <c r="PTN58" s="357"/>
      <c r="PTO58" s="357"/>
      <c r="PTP58" s="357"/>
      <c r="PTQ58" s="357"/>
      <c r="PTR58" s="357"/>
      <c r="PTS58" s="357"/>
      <c r="PTT58" s="357"/>
      <c r="PTU58" s="357"/>
      <c r="PTV58" s="357"/>
      <c r="PTW58" s="357"/>
      <c r="PTX58" s="357"/>
      <c r="PTY58" s="357"/>
      <c r="PTZ58" s="357"/>
      <c r="PUA58" s="357"/>
      <c r="PUB58" s="357"/>
      <c r="PUC58" s="357"/>
      <c r="PUD58" s="357"/>
      <c r="PUE58" s="357"/>
      <c r="PUF58" s="357"/>
      <c r="PUG58" s="357"/>
      <c r="PUH58" s="357"/>
      <c r="PUI58" s="357"/>
      <c r="PUJ58" s="357"/>
      <c r="PUK58" s="357"/>
      <c r="PUL58" s="357"/>
      <c r="PUM58" s="357"/>
      <c r="PUN58" s="357"/>
      <c r="PUO58" s="357"/>
      <c r="PUP58" s="357"/>
      <c r="PUQ58" s="357"/>
      <c r="PUR58" s="357"/>
      <c r="PUS58" s="357"/>
      <c r="PUT58" s="357"/>
      <c r="PUU58" s="357"/>
      <c r="PUV58" s="357"/>
      <c r="PUW58" s="357"/>
      <c r="PUX58" s="357"/>
      <c r="PUY58" s="357"/>
      <c r="PUZ58" s="357"/>
      <c r="PVA58" s="357"/>
      <c r="PVB58" s="357"/>
      <c r="PVC58" s="357"/>
      <c r="PVD58" s="357"/>
      <c r="PVE58" s="357"/>
      <c r="PVF58" s="357"/>
      <c r="PVG58" s="357"/>
      <c r="PVH58" s="357"/>
      <c r="PVI58" s="357"/>
      <c r="PVJ58" s="357"/>
      <c r="PVK58" s="357"/>
      <c r="PVL58" s="357"/>
      <c r="PVM58" s="357"/>
      <c r="PVN58" s="357"/>
      <c r="PVO58" s="357"/>
      <c r="PVP58" s="357"/>
      <c r="PVQ58" s="357"/>
      <c r="PVR58" s="357"/>
      <c r="PVS58" s="357"/>
      <c r="PVT58" s="357"/>
      <c r="PVU58" s="357"/>
      <c r="PVV58" s="357"/>
      <c r="PVW58" s="357"/>
      <c r="PVX58" s="357"/>
      <c r="PVY58" s="357"/>
      <c r="PVZ58" s="357"/>
      <c r="PWA58" s="357"/>
      <c r="PWB58" s="357"/>
      <c r="PWC58" s="357"/>
      <c r="PWD58" s="357"/>
      <c r="PWE58" s="357"/>
      <c r="PWF58" s="357"/>
      <c r="PWG58" s="357"/>
      <c r="PWH58" s="357"/>
      <c r="PWI58" s="357"/>
      <c r="PWJ58" s="357"/>
      <c r="PWK58" s="357"/>
      <c r="PWL58" s="357"/>
      <c r="PWM58" s="357"/>
      <c r="PWN58" s="357"/>
      <c r="PWO58" s="357"/>
      <c r="PWP58" s="357"/>
      <c r="PWQ58" s="357"/>
      <c r="PWR58" s="357"/>
      <c r="PWS58" s="357"/>
      <c r="PWT58" s="357"/>
      <c r="PWU58" s="357"/>
      <c r="PWV58" s="357"/>
      <c r="PWW58" s="357"/>
      <c r="PWX58" s="357"/>
      <c r="PWY58" s="357"/>
      <c r="PWZ58" s="357"/>
      <c r="PXA58" s="357"/>
      <c r="PXB58" s="357"/>
      <c r="PXC58" s="357"/>
      <c r="PXD58" s="357"/>
      <c r="PXE58" s="357"/>
      <c r="PXF58" s="357"/>
      <c r="PXG58" s="357"/>
      <c r="PXH58" s="357"/>
      <c r="PXI58" s="357"/>
      <c r="PXJ58" s="357"/>
      <c r="PXK58" s="357"/>
      <c r="PXL58" s="357"/>
      <c r="PXM58" s="357"/>
      <c r="PXN58" s="357"/>
      <c r="PXO58" s="357"/>
      <c r="PXP58" s="357"/>
      <c r="PXQ58" s="357"/>
      <c r="PXR58" s="357"/>
      <c r="PXS58" s="357"/>
      <c r="PXT58" s="357"/>
      <c r="PXU58" s="357"/>
      <c r="PXV58" s="357"/>
      <c r="PXW58" s="357"/>
      <c r="PXX58" s="357"/>
      <c r="PXY58" s="357"/>
      <c r="PXZ58" s="357"/>
      <c r="PYA58" s="357"/>
      <c r="PYB58" s="357"/>
      <c r="PYC58" s="357"/>
      <c r="PYD58" s="357"/>
      <c r="PYE58" s="357"/>
      <c r="PYF58" s="357"/>
      <c r="PYG58" s="357"/>
      <c r="PYH58" s="357"/>
      <c r="PYI58" s="357"/>
      <c r="PYJ58" s="357"/>
      <c r="PYK58" s="357"/>
      <c r="PYL58" s="357"/>
      <c r="PYM58" s="357"/>
      <c r="PYN58" s="357"/>
      <c r="PYO58" s="357"/>
      <c r="PYP58" s="357"/>
      <c r="PYQ58" s="357"/>
      <c r="PYR58" s="357"/>
      <c r="PYS58" s="357"/>
      <c r="PYT58" s="357"/>
      <c r="PYU58" s="357"/>
      <c r="PYV58" s="357"/>
      <c r="PYW58" s="357"/>
      <c r="PYX58" s="357"/>
      <c r="PYY58" s="357"/>
      <c r="PYZ58" s="357"/>
      <c r="PZA58" s="357"/>
      <c r="PZB58" s="357"/>
      <c r="PZC58" s="357"/>
      <c r="PZD58" s="357"/>
      <c r="PZE58" s="357"/>
      <c r="PZF58" s="357"/>
      <c r="PZG58" s="357"/>
      <c r="PZH58" s="357"/>
      <c r="PZI58" s="357"/>
      <c r="PZJ58" s="357"/>
      <c r="PZK58" s="357"/>
      <c r="PZL58" s="357"/>
      <c r="PZM58" s="357"/>
      <c r="PZN58" s="357"/>
      <c r="PZO58" s="357"/>
      <c r="PZP58" s="357"/>
      <c r="PZQ58" s="357"/>
      <c r="PZR58" s="357"/>
      <c r="PZS58" s="357"/>
      <c r="PZT58" s="357"/>
      <c r="PZU58" s="357"/>
      <c r="PZV58" s="357"/>
      <c r="PZW58" s="357"/>
      <c r="PZX58" s="357"/>
      <c r="PZY58" s="357"/>
      <c r="PZZ58" s="357"/>
      <c r="QAA58" s="357"/>
      <c r="QAB58" s="357"/>
      <c r="QAC58" s="357"/>
      <c r="QAD58" s="357"/>
      <c r="QAE58" s="357"/>
      <c r="QAF58" s="357"/>
      <c r="QAG58" s="357"/>
      <c r="QAH58" s="357"/>
      <c r="QAI58" s="357"/>
      <c r="QAJ58" s="357"/>
      <c r="QAK58" s="357"/>
      <c r="QAL58" s="357"/>
      <c r="QAM58" s="357"/>
      <c r="QAN58" s="357"/>
      <c r="QAO58" s="357"/>
      <c r="QAP58" s="357"/>
      <c r="QAQ58" s="357"/>
      <c r="QAR58" s="357"/>
      <c r="QAS58" s="357"/>
      <c r="QAT58" s="357"/>
      <c r="QAU58" s="357"/>
      <c r="QAV58" s="357"/>
      <c r="QAW58" s="357"/>
      <c r="QAX58" s="357"/>
      <c r="QAY58" s="357"/>
      <c r="QAZ58" s="357"/>
      <c r="QBA58" s="357"/>
      <c r="QBB58" s="357"/>
      <c r="QBC58" s="357"/>
      <c r="QBD58" s="357"/>
      <c r="QBE58" s="357"/>
      <c r="QBF58" s="357"/>
      <c r="QBG58" s="357"/>
      <c r="QBH58" s="357"/>
      <c r="QBI58" s="357"/>
      <c r="QBJ58" s="357"/>
      <c r="QBK58" s="357"/>
      <c r="QBL58" s="357"/>
      <c r="QBM58" s="357"/>
      <c r="QBN58" s="357"/>
      <c r="QBO58" s="357"/>
      <c r="QBP58" s="357"/>
      <c r="QBQ58" s="357"/>
      <c r="QBR58" s="357"/>
      <c r="QBS58" s="357"/>
      <c r="QBT58" s="357"/>
      <c r="QBU58" s="357"/>
      <c r="QBV58" s="357"/>
      <c r="QBW58" s="357"/>
      <c r="QBX58" s="357"/>
      <c r="QBY58" s="357"/>
      <c r="QBZ58" s="357"/>
      <c r="QCA58" s="357"/>
      <c r="QCB58" s="357"/>
      <c r="QCC58" s="357"/>
      <c r="QCD58" s="357"/>
      <c r="QCE58" s="357"/>
      <c r="QCF58" s="357"/>
      <c r="QCG58" s="357"/>
      <c r="QCH58" s="357"/>
      <c r="QCI58" s="357"/>
      <c r="QCJ58" s="357"/>
      <c r="QCK58" s="357"/>
      <c r="QCL58" s="357"/>
      <c r="QCM58" s="357"/>
      <c r="QCN58" s="357"/>
      <c r="QCO58" s="357"/>
      <c r="QCP58" s="357"/>
      <c r="QCQ58" s="357"/>
      <c r="QCR58" s="357"/>
      <c r="QCS58" s="357"/>
      <c r="QCT58" s="357"/>
      <c r="QCU58" s="357"/>
      <c r="QCV58" s="357"/>
      <c r="QCW58" s="357"/>
      <c r="QCX58" s="357"/>
      <c r="QCY58" s="357"/>
      <c r="QCZ58" s="357"/>
      <c r="QDA58" s="357"/>
      <c r="QDB58" s="357"/>
      <c r="QDC58" s="357"/>
      <c r="QDD58" s="357"/>
      <c r="QDE58" s="357"/>
      <c r="QDF58" s="357"/>
      <c r="QDG58" s="357"/>
      <c r="QDH58" s="357"/>
      <c r="QDI58" s="357"/>
      <c r="QDJ58" s="357"/>
      <c r="QDK58" s="357"/>
      <c r="QDL58" s="357"/>
      <c r="QDM58" s="357"/>
      <c r="QDN58" s="357"/>
      <c r="QDO58" s="357"/>
      <c r="QDP58" s="357"/>
      <c r="QDQ58" s="357"/>
      <c r="QDR58" s="357"/>
      <c r="QDS58" s="357"/>
      <c r="QDT58" s="357"/>
      <c r="QDU58" s="357"/>
      <c r="QDV58" s="357"/>
      <c r="QDW58" s="357"/>
      <c r="QDX58" s="357"/>
      <c r="QDY58" s="357"/>
      <c r="QDZ58" s="357"/>
      <c r="QEA58" s="357"/>
      <c r="QEB58" s="357"/>
      <c r="QEC58" s="357"/>
      <c r="QED58" s="357"/>
      <c r="QEE58" s="357"/>
      <c r="QEF58" s="357"/>
      <c r="QEG58" s="357"/>
      <c r="QEH58" s="357"/>
      <c r="QEI58" s="357"/>
      <c r="QEJ58" s="357"/>
      <c r="QEK58" s="357"/>
      <c r="QEL58" s="357"/>
      <c r="QEM58" s="357"/>
      <c r="QEN58" s="357"/>
      <c r="QEO58" s="357"/>
      <c r="QEP58" s="357"/>
      <c r="QEQ58" s="357"/>
      <c r="QER58" s="357"/>
      <c r="QES58" s="357"/>
      <c r="QET58" s="357"/>
      <c r="QEU58" s="357"/>
      <c r="QEV58" s="357"/>
      <c r="QEW58" s="357"/>
      <c r="QEX58" s="357"/>
      <c r="QEY58" s="357"/>
      <c r="QEZ58" s="357"/>
      <c r="QFA58" s="357"/>
      <c r="QFB58" s="357"/>
      <c r="QFC58" s="357"/>
      <c r="QFD58" s="357"/>
      <c r="QFE58" s="357"/>
      <c r="QFF58" s="357"/>
      <c r="QFG58" s="357"/>
      <c r="QFH58" s="357"/>
      <c r="QFI58" s="357"/>
      <c r="QFJ58" s="357"/>
      <c r="QFK58" s="357"/>
      <c r="QFL58" s="357"/>
      <c r="QFM58" s="357"/>
      <c r="QFN58" s="357"/>
      <c r="QFO58" s="357"/>
      <c r="QFP58" s="357"/>
      <c r="QFQ58" s="357"/>
      <c r="QFR58" s="357"/>
      <c r="QFS58" s="357"/>
      <c r="QFT58" s="357"/>
      <c r="QFU58" s="357"/>
      <c r="QFV58" s="357"/>
      <c r="QFW58" s="357"/>
      <c r="QFX58" s="357"/>
      <c r="QFY58" s="357"/>
      <c r="QFZ58" s="357"/>
      <c r="QGA58" s="357"/>
      <c r="QGB58" s="357"/>
      <c r="QGC58" s="357"/>
      <c r="QGD58" s="357"/>
      <c r="QGE58" s="357"/>
      <c r="QGF58" s="357"/>
      <c r="QGG58" s="357"/>
      <c r="QGH58" s="357"/>
      <c r="QGI58" s="357"/>
      <c r="QGJ58" s="357"/>
      <c r="QGK58" s="357"/>
      <c r="QGL58" s="357"/>
      <c r="QGM58" s="357"/>
      <c r="QGN58" s="357"/>
      <c r="QGO58" s="357"/>
      <c r="QGP58" s="357"/>
      <c r="QGQ58" s="357"/>
      <c r="QGR58" s="357"/>
      <c r="QGS58" s="357"/>
      <c r="QGT58" s="357"/>
      <c r="QGU58" s="357"/>
      <c r="QGV58" s="357"/>
      <c r="QGW58" s="357"/>
      <c r="QGX58" s="357"/>
      <c r="QGY58" s="357"/>
      <c r="QGZ58" s="357"/>
      <c r="QHA58" s="357"/>
      <c r="QHB58" s="357"/>
      <c r="QHC58" s="357"/>
      <c r="QHD58" s="357"/>
      <c r="QHE58" s="357"/>
      <c r="QHF58" s="357"/>
      <c r="QHG58" s="357"/>
      <c r="QHH58" s="357"/>
      <c r="QHI58" s="357"/>
      <c r="QHJ58" s="357"/>
      <c r="QHK58" s="357"/>
      <c r="QHL58" s="357"/>
      <c r="QHM58" s="357"/>
      <c r="QHN58" s="357"/>
      <c r="QHO58" s="357"/>
      <c r="QHP58" s="357"/>
      <c r="QHQ58" s="357"/>
      <c r="QHR58" s="357"/>
      <c r="QHS58" s="357"/>
      <c r="QHT58" s="357"/>
      <c r="QHU58" s="357"/>
      <c r="QHV58" s="357"/>
      <c r="QHW58" s="357"/>
      <c r="QHX58" s="357"/>
      <c r="QHY58" s="357"/>
      <c r="QHZ58" s="357"/>
      <c r="QIA58" s="357"/>
      <c r="QIB58" s="357"/>
      <c r="QIC58" s="357"/>
      <c r="QID58" s="357"/>
      <c r="QIE58" s="357"/>
      <c r="QIF58" s="357"/>
      <c r="QIG58" s="357"/>
      <c r="QIH58" s="357"/>
      <c r="QII58" s="357"/>
      <c r="QIJ58" s="357"/>
      <c r="QIK58" s="357"/>
      <c r="QIL58" s="357"/>
      <c r="QIM58" s="357"/>
      <c r="QIN58" s="357"/>
      <c r="QIO58" s="357"/>
      <c r="QIP58" s="357"/>
      <c r="QIQ58" s="357"/>
      <c r="QIR58" s="357"/>
      <c r="QIS58" s="357"/>
      <c r="QIT58" s="357"/>
      <c r="QIU58" s="357"/>
      <c r="QIV58" s="357"/>
      <c r="QIW58" s="357"/>
      <c r="QIX58" s="357"/>
      <c r="QIY58" s="357"/>
      <c r="QIZ58" s="357"/>
      <c r="QJA58" s="357"/>
      <c r="QJB58" s="357"/>
      <c r="QJC58" s="357"/>
      <c r="QJD58" s="357"/>
      <c r="QJE58" s="357"/>
      <c r="QJF58" s="357"/>
      <c r="QJG58" s="357"/>
      <c r="QJH58" s="357"/>
      <c r="QJI58" s="357"/>
      <c r="QJJ58" s="357"/>
      <c r="QJK58" s="357"/>
      <c r="QJL58" s="357"/>
      <c r="QJM58" s="357"/>
      <c r="QJN58" s="357"/>
      <c r="QJO58" s="357"/>
      <c r="QJP58" s="357"/>
      <c r="QJQ58" s="357"/>
      <c r="QJR58" s="357"/>
      <c r="QJS58" s="357"/>
      <c r="QJT58" s="357"/>
      <c r="QJU58" s="357"/>
      <c r="QJV58" s="357"/>
      <c r="QJW58" s="357"/>
      <c r="QJX58" s="357"/>
      <c r="QJY58" s="357"/>
      <c r="QJZ58" s="357"/>
      <c r="QKA58" s="357"/>
      <c r="QKB58" s="357"/>
      <c r="QKC58" s="357"/>
      <c r="QKD58" s="357"/>
      <c r="QKE58" s="357"/>
      <c r="QKF58" s="357"/>
      <c r="QKG58" s="357"/>
      <c r="QKH58" s="357"/>
      <c r="QKI58" s="357"/>
      <c r="QKJ58" s="357"/>
      <c r="QKK58" s="357"/>
      <c r="QKL58" s="357"/>
      <c r="QKM58" s="357"/>
      <c r="QKN58" s="357"/>
      <c r="QKO58" s="357"/>
      <c r="QKP58" s="357"/>
      <c r="QKQ58" s="357"/>
      <c r="QKR58" s="357"/>
      <c r="QKS58" s="357"/>
      <c r="QKT58" s="357"/>
      <c r="QKU58" s="357"/>
      <c r="QKV58" s="357"/>
      <c r="QKW58" s="357"/>
      <c r="QKX58" s="357"/>
      <c r="QKY58" s="357"/>
      <c r="QKZ58" s="357"/>
      <c r="QLA58" s="357"/>
      <c r="QLB58" s="357"/>
      <c r="QLC58" s="357"/>
      <c r="QLD58" s="357"/>
      <c r="QLE58" s="357"/>
      <c r="QLF58" s="357"/>
      <c r="QLG58" s="357"/>
      <c r="QLH58" s="357"/>
      <c r="QLI58" s="357"/>
      <c r="QLJ58" s="357"/>
      <c r="QLK58" s="357"/>
      <c r="QLL58" s="357"/>
      <c r="QLM58" s="357"/>
      <c r="QLN58" s="357"/>
      <c r="QLO58" s="357"/>
      <c r="QLP58" s="357"/>
      <c r="QLQ58" s="357"/>
      <c r="QLR58" s="357"/>
      <c r="QLS58" s="357"/>
      <c r="QLT58" s="357"/>
      <c r="QLU58" s="357"/>
      <c r="QLV58" s="357"/>
      <c r="QLW58" s="357"/>
      <c r="QLX58" s="357"/>
      <c r="QLY58" s="357"/>
      <c r="QLZ58" s="357"/>
      <c r="QMA58" s="357"/>
      <c r="QMB58" s="357"/>
      <c r="QMC58" s="357"/>
      <c r="QMD58" s="357"/>
      <c r="QME58" s="357"/>
      <c r="QMF58" s="357"/>
      <c r="QMG58" s="357"/>
      <c r="QMH58" s="357"/>
      <c r="QMI58" s="357"/>
      <c r="QMJ58" s="357"/>
      <c r="QMK58" s="357"/>
      <c r="QML58" s="357"/>
      <c r="QMM58" s="357"/>
      <c r="QMN58" s="357"/>
      <c r="QMO58" s="357"/>
      <c r="QMP58" s="357"/>
      <c r="QMQ58" s="357"/>
      <c r="QMR58" s="357"/>
      <c r="QMS58" s="357"/>
      <c r="QMT58" s="357"/>
      <c r="QMU58" s="357"/>
      <c r="QMV58" s="357"/>
      <c r="QMW58" s="357"/>
      <c r="QMX58" s="357"/>
      <c r="QMY58" s="357"/>
      <c r="QMZ58" s="357"/>
      <c r="QNA58" s="357"/>
      <c r="QNB58" s="357"/>
      <c r="QNC58" s="357"/>
      <c r="QND58" s="357"/>
      <c r="QNE58" s="357"/>
      <c r="QNF58" s="357"/>
      <c r="QNG58" s="357"/>
      <c r="QNH58" s="357"/>
      <c r="QNI58" s="357"/>
      <c r="QNJ58" s="357"/>
      <c r="QNK58" s="357"/>
      <c r="QNL58" s="357"/>
      <c r="QNM58" s="357"/>
      <c r="QNN58" s="357"/>
      <c r="QNO58" s="357"/>
      <c r="QNP58" s="357"/>
      <c r="QNQ58" s="357"/>
      <c r="QNR58" s="357"/>
      <c r="QNS58" s="357"/>
      <c r="QNT58" s="357"/>
      <c r="QNU58" s="357"/>
      <c r="QNV58" s="357"/>
      <c r="QNW58" s="357"/>
      <c r="QNX58" s="357"/>
      <c r="QNY58" s="357"/>
      <c r="QNZ58" s="357"/>
      <c r="QOA58" s="357"/>
      <c r="QOB58" s="357"/>
      <c r="QOC58" s="357"/>
      <c r="QOD58" s="357"/>
      <c r="QOE58" s="357"/>
      <c r="QOF58" s="357"/>
      <c r="QOG58" s="357"/>
      <c r="QOH58" s="357"/>
      <c r="QOI58" s="357"/>
      <c r="QOJ58" s="357"/>
      <c r="QOK58" s="357"/>
      <c r="QOL58" s="357"/>
      <c r="QOM58" s="357"/>
      <c r="QON58" s="357"/>
      <c r="QOO58" s="357"/>
      <c r="QOP58" s="357"/>
      <c r="QOQ58" s="357"/>
      <c r="QOR58" s="357"/>
      <c r="QOS58" s="357"/>
      <c r="QOT58" s="357"/>
      <c r="QOU58" s="357"/>
      <c r="QOV58" s="357"/>
      <c r="QOW58" s="357"/>
      <c r="QOX58" s="357"/>
      <c r="QOY58" s="357"/>
      <c r="QOZ58" s="357"/>
      <c r="QPA58" s="357"/>
      <c r="QPB58" s="357"/>
      <c r="QPC58" s="357"/>
      <c r="QPD58" s="357"/>
      <c r="QPE58" s="357"/>
      <c r="QPF58" s="357"/>
      <c r="QPG58" s="357"/>
      <c r="QPH58" s="357"/>
      <c r="QPI58" s="357"/>
      <c r="QPJ58" s="357"/>
      <c r="QPK58" s="357"/>
      <c r="QPL58" s="357"/>
      <c r="QPM58" s="357"/>
      <c r="QPN58" s="357"/>
      <c r="QPO58" s="357"/>
      <c r="QPP58" s="357"/>
      <c r="QPQ58" s="357"/>
      <c r="QPR58" s="357"/>
      <c r="QPS58" s="357"/>
      <c r="QPT58" s="357"/>
      <c r="QPU58" s="357"/>
      <c r="QPV58" s="357"/>
      <c r="QPW58" s="357"/>
      <c r="QPX58" s="357"/>
      <c r="QPY58" s="357"/>
      <c r="QPZ58" s="357"/>
      <c r="QQA58" s="357"/>
      <c r="QQB58" s="357"/>
      <c r="QQC58" s="357"/>
      <c r="QQD58" s="357"/>
      <c r="QQE58" s="357"/>
      <c r="QQF58" s="357"/>
      <c r="QQG58" s="357"/>
      <c r="QQH58" s="357"/>
      <c r="QQI58" s="357"/>
      <c r="QQJ58" s="357"/>
      <c r="QQK58" s="357"/>
      <c r="QQL58" s="357"/>
      <c r="QQM58" s="357"/>
      <c r="QQN58" s="357"/>
      <c r="QQO58" s="357"/>
      <c r="QQP58" s="357"/>
      <c r="QQQ58" s="357"/>
      <c r="QQR58" s="357"/>
      <c r="QQS58" s="357"/>
      <c r="QQT58" s="357"/>
      <c r="QQU58" s="357"/>
      <c r="QQV58" s="357"/>
      <c r="QQW58" s="357"/>
      <c r="QQX58" s="357"/>
      <c r="QQY58" s="357"/>
      <c r="QQZ58" s="357"/>
      <c r="QRA58" s="357"/>
      <c r="QRB58" s="357"/>
      <c r="QRC58" s="357"/>
      <c r="QRD58" s="357"/>
      <c r="QRE58" s="357"/>
      <c r="QRF58" s="357"/>
      <c r="QRG58" s="357"/>
      <c r="QRH58" s="357"/>
      <c r="QRI58" s="357"/>
      <c r="QRJ58" s="357"/>
      <c r="QRK58" s="357"/>
      <c r="QRL58" s="357"/>
      <c r="QRM58" s="357"/>
      <c r="QRN58" s="357"/>
      <c r="QRO58" s="357"/>
      <c r="QRP58" s="357"/>
      <c r="QRQ58" s="357"/>
      <c r="QRR58" s="357"/>
      <c r="QRS58" s="357"/>
      <c r="QRT58" s="357"/>
      <c r="QRU58" s="357"/>
      <c r="QRV58" s="357"/>
      <c r="QRW58" s="357"/>
      <c r="QRX58" s="357"/>
      <c r="QRY58" s="357"/>
      <c r="QRZ58" s="357"/>
      <c r="QSA58" s="357"/>
      <c r="QSB58" s="357"/>
      <c r="QSC58" s="357"/>
      <c r="QSD58" s="357"/>
      <c r="QSE58" s="357"/>
      <c r="QSF58" s="357"/>
      <c r="QSG58" s="357"/>
      <c r="QSH58" s="357"/>
      <c r="QSI58" s="357"/>
      <c r="QSJ58" s="357"/>
      <c r="QSK58" s="357"/>
      <c r="QSL58" s="357"/>
      <c r="QSM58" s="357"/>
      <c r="QSN58" s="357"/>
      <c r="QSO58" s="357"/>
      <c r="QSP58" s="357"/>
      <c r="QSQ58" s="357"/>
      <c r="QSR58" s="357"/>
      <c r="QSS58" s="357"/>
      <c r="QST58" s="357"/>
      <c r="QSU58" s="357"/>
      <c r="QSV58" s="357"/>
      <c r="QSW58" s="357"/>
      <c r="QSX58" s="357"/>
      <c r="QSY58" s="357"/>
      <c r="QSZ58" s="357"/>
      <c r="QTA58" s="357"/>
      <c r="QTB58" s="357"/>
      <c r="QTC58" s="357"/>
      <c r="QTD58" s="357"/>
      <c r="QTE58" s="357"/>
      <c r="QTF58" s="357"/>
      <c r="QTG58" s="357"/>
      <c r="QTH58" s="357"/>
      <c r="QTI58" s="357"/>
      <c r="QTJ58" s="357"/>
      <c r="QTK58" s="357"/>
      <c r="QTL58" s="357"/>
      <c r="QTM58" s="357"/>
      <c r="QTN58" s="357"/>
      <c r="QTO58" s="357"/>
      <c r="QTP58" s="357"/>
      <c r="QTQ58" s="357"/>
      <c r="QTR58" s="357"/>
      <c r="QTS58" s="357"/>
      <c r="QTT58" s="357"/>
      <c r="QTU58" s="357"/>
      <c r="QTV58" s="357"/>
      <c r="QTW58" s="357"/>
      <c r="QTX58" s="357"/>
      <c r="QTY58" s="357"/>
      <c r="QTZ58" s="357"/>
      <c r="QUA58" s="357"/>
      <c r="QUB58" s="357"/>
      <c r="QUC58" s="357"/>
      <c r="QUD58" s="357"/>
      <c r="QUE58" s="357"/>
      <c r="QUF58" s="357"/>
      <c r="QUG58" s="357"/>
      <c r="QUH58" s="357"/>
      <c r="QUI58" s="357"/>
      <c r="QUJ58" s="357"/>
      <c r="QUK58" s="357"/>
      <c r="QUL58" s="357"/>
      <c r="QUM58" s="357"/>
      <c r="QUN58" s="357"/>
      <c r="QUO58" s="357"/>
      <c r="QUP58" s="357"/>
      <c r="QUQ58" s="357"/>
      <c r="QUR58" s="357"/>
      <c r="QUS58" s="357"/>
      <c r="QUT58" s="357"/>
      <c r="QUU58" s="357"/>
      <c r="QUV58" s="357"/>
      <c r="QUW58" s="357"/>
      <c r="QUX58" s="357"/>
      <c r="QUY58" s="357"/>
      <c r="QUZ58" s="357"/>
      <c r="QVA58" s="357"/>
      <c r="QVB58" s="357"/>
      <c r="QVC58" s="357"/>
      <c r="QVD58" s="357"/>
      <c r="QVE58" s="357"/>
      <c r="QVF58" s="357"/>
      <c r="QVG58" s="357"/>
      <c r="QVH58" s="357"/>
      <c r="QVI58" s="357"/>
      <c r="QVJ58" s="357"/>
      <c r="QVK58" s="357"/>
      <c r="QVL58" s="357"/>
      <c r="QVM58" s="357"/>
      <c r="QVN58" s="357"/>
      <c r="QVO58" s="357"/>
      <c r="QVP58" s="357"/>
      <c r="QVQ58" s="357"/>
      <c r="QVR58" s="357"/>
      <c r="QVS58" s="357"/>
      <c r="QVT58" s="357"/>
      <c r="QVU58" s="357"/>
      <c r="QVV58" s="357"/>
      <c r="QVW58" s="357"/>
      <c r="QVX58" s="357"/>
      <c r="QVY58" s="357"/>
      <c r="QVZ58" s="357"/>
      <c r="QWA58" s="357"/>
      <c r="QWB58" s="357"/>
      <c r="QWC58" s="357"/>
      <c r="QWD58" s="357"/>
      <c r="QWE58" s="357"/>
      <c r="QWF58" s="357"/>
      <c r="QWG58" s="357"/>
      <c r="QWH58" s="357"/>
      <c r="QWI58" s="357"/>
      <c r="QWJ58" s="357"/>
      <c r="QWK58" s="357"/>
      <c r="QWL58" s="357"/>
      <c r="QWM58" s="357"/>
      <c r="QWN58" s="357"/>
      <c r="QWO58" s="357"/>
      <c r="QWP58" s="357"/>
      <c r="QWQ58" s="357"/>
      <c r="QWR58" s="357"/>
      <c r="QWS58" s="357"/>
      <c r="QWT58" s="357"/>
      <c r="QWU58" s="357"/>
      <c r="QWV58" s="357"/>
      <c r="QWW58" s="357"/>
      <c r="QWX58" s="357"/>
      <c r="QWY58" s="357"/>
      <c r="QWZ58" s="357"/>
      <c r="QXA58" s="357"/>
      <c r="QXB58" s="357"/>
      <c r="QXC58" s="357"/>
      <c r="QXD58" s="357"/>
      <c r="QXE58" s="357"/>
      <c r="QXF58" s="357"/>
      <c r="QXG58" s="357"/>
      <c r="QXH58" s="357"/>
      <c r="QXI58" s="357"/>
      <c r="QXJ58" s="357"/>
      <c r="QXK58" s="357"/>
      <c r="QXL58" s="357"/>
      <c r="QXM58" s="357"/>
      <c r="QXN58" s="357"/>
      <c r="QXO58" s="357"/>
      <c r="QXP58" s="357"/>
      <c r="QXQ58" s="357"/>
      <c r="QXR58" s="357"/>
      <c r="QXS58" s="357"/>
      <c r="QXT58" s="357"/>
      <c r="QXU58" s="357"/>
      <c r="QXV58" s="357"/>
      <c r="QXW58" s="357"/>
      <c r="QXX58" s="357"/>
      <c r="QXY58" s="357"/>
      <c r="QXZ58" s="357"/>
      <c r="QYA58" s="357"/>
      <c r="QYB58" s="357"/>
      <c r="QYC58" s="357"/>
      <c r="QYD58" s="357"/>
      <c r="QYE58" s="357"/>
      <c r="QYF58" s="357"/>
      <c r="QYG58" s="357"/>
      <c r="QYH58" s="357"/>
      <c r="QYI58" s="357"/>
      <c r="QYJ58" s="357"/>
      <c r="QYK58" s="357"/>
      <c r="QYL58" s="357"/>
      <c r="QYM58" s="357"/>
      <c r="QYN58" s="357"/>
      <c r="QYO58" s="357"/>
      <c r="QYP58" s="357"/>
      <c r="QYQ58" s="357"/>
      <c r="QYR58" s="357"/>
      <c r="QYS58" s="357"/>
      <c r="QYT58" s="357"/>
      <c r="QYU58" s="357"/>
      <c r="QYV58" s="357"/>
      <c r="QYW58" s="357"/>
      <c r="QYX58" s="357"/>
      <c r="QYY58" s="357"/>
      <c r="QYZ58" s="357"/>
      <c r="QZA58" s="357"/>
      <c r="QZB58" s="357"/>
      <c r="QZC58" s="357"/>
      <c r="QZD58" s="357"/>
      <c r="QZE58" s="357"/>
      <c r="QZF58" s="357"/>
      <c r="QZG58" s="357"/>
      <c r="QZH58" s="357"/>
      <c r="QZI58" s="357"/>
      <c r="QZJ58" s="357"/>
      <c r="QZK58" s="357"/>
      <c r="QZL58" s="357"/>
      <c r="QZM58" s="357"/>
      <c r="QZN58" s="357"/>
      <c r="QZO58" s="357"/>
      <c r="QZP58" s="357"/>
      <c r="QZQ58" s="357"/>
      <c r="QZR58" s="357"/>
      <c r="QZS58" s="357"/>
      <c r="QZT58" s="357"/>
      <c r="QZU58" s="357"/>
      <c r="QZV58" s="357"/>
      <c r="QZW58" s="357"/>
      <c r="QZX58" s="357"/>
      <c r="QZY58" s="357"/>
      <c r="QZZ58" s="357"/>
      <c r="RAA58" s="357"/>
      <c r="RAB58" s="357"/>
      <c r="RAC58" s="357"/>
      <c r="RAD58" s="357"/>
      <c r="RAE58" s="357"/>
      <c r="RAF58" s="357"/>
      <c r="RAG58" s="357"/>
      <c r="RAH58" s="357"/>
      <c r="RAI58" s="357"/>
      <c r="RAJ58" s="357"/>
      <c r="RAK58" s="357"/>
      <c r="RAL58" s="357"/>
      <c r="RAM58" s="357"/>
      <c r="RAN58" s="357"/>
      <c r="RAO58" s="357"/>
      <c r="RAP58" s="357"/>
      <c r="RAQ58" s="357"/>
      <c r="RAR58" s="357"/>
      <c r="RAS58" s="357"/>
      <c r="RAT58" s="357"/>
      <c r="RAU58" s="357"/>
      <c r="RAV58" s="357"/>
      <c r="RAW58" s="357"/>
      <c r="RAX58" s="357"/>
      <c r="RAY58" s="357"/>
      <c r="RAZ58" s="357"/>
      <c r="RBA58" s="357"/>
      <c r="RBB58" s="357"/>
      <c r="RBC58" s="357"/>
      <c r="RBD58" s="357"/>
      <c r="RBE58" s="357"/>
      <c r="RBF58" s="357"/>
      <c r="RBG58" s="357"/>
      <c r="RBH58" s="357"/>
      <c r="RBI58" s="357"/>
      <c r="RBJ58" s="357"/>
      <c r="RBK58" s="357"/>
      <c r="RBL58" s="357"/>
      <c r="RBM58" s="357"/>
      <c r="RBN58" s="357"/>
      <c r="RBO58" s="357"/>
      <c r="RBP58" s="357"/>
      <c r="RBQ58" s="357"/>
      <c r="RBR58" s="357"/>
      <c r="RBS58" s="357"/>
      <c r="RBT58" s="357"/>
      <c r="RBU58" s="357"/>
      <c r="RBV58" s="357"/>
      <c r="RBW58" s="357"/>
      <c r="RBX58" s="357"/>
      <c r="RBY58" s="357"/>
      <c r="RBZ58" s="357"/>
      <c r="RCA58" s="357"/>
      <c r="RCB58" s="357"/>
      <c r="RCC58" s="357"/>
      <c r="RCD58" s="357"/>
      <c r="RCE58" s="357"/>
      <c r="RCF58" s="357"/>
      <c r="RCG58" s="357"/>
      <c r="RCH58" s="357"/>
      <c r="RCI58" s="357"/>
      <c r="RCJ58" s="357"/>
      <c r="RCK58" s="357"/>
      <c r="RCL58" s="357"/>
      <c r="RCM58" s="357"/>
      <c r="RCN58" s="357"/>
      <c r="RCO58" s="357"/>
      <c r="RCP58" s="357"/>
      <c r="RCQ58" s="357"/>
      <c r="RCR58" s="357"/>
      <c r="RCS58" s="357"/>
      <c r="RCT58" s="357"/>
      <c r="RCU58" s="357"/>
      <c r="RCV58" s="357"/>
      <c r="RCW58" s="357"/>
      <c r="RCX58" s="357"/>
      <c r="RCY58" s="357"/>
      <c r="RCZ58" s="357"/>
      <c r="RDA58" s="357"/>
      <c r="RDB58" s="357"/>
      <c r="RDC58" s="357"/>
      <c r="RDD58" s="357"/>
      <c r="RDE58" s="357"/>
      <c r="RDF58" s="357"/>
      <c r="RDG58" s="357"/>
      <c r="RDH58" s="357"/>
      <c r="RDI58" s="357"/>
      <c r="RDJ58" s="357"/>
      <c r="RDK58" s="357"/>
      <c r="RDL58" s="357"/>
      <c r="RDM58" s="357"/>
      <c r="RDN58" s="357"/>
      <c r="RDO58" s="357"/>
      <c r="RDP58" s="357"/>
      <c r="RDQ58" s="357"/>
      <c r="RDR58" s="357"/>
      <c r="RDS58" s="357"/>
      <c r="RDT58" s="357"/>
      <c r="RDU58" s="357"/>
      <c r="RDV58" s="357"/>
      <c r="RDW58" s="357"/>
      <c r="RDX58" s="357"/>
      <c r="RDY58" s="357"/>
      <c r="RDZ58" s="357"/>
      <c r="REA58" s="357"/>
      <c r="REB58" s="357"/>
      <c r="REC58" s="357"/>
      <c r="RED58" s="357"/>
      <c r="REE58" s="357"/>
      <c r="REF58" s="357"/>
      <c r="REG58" s="357"/>
      <c r="REH58" s="357"/>
      <c r="REI58" s="357"/>
      <c r="REJ58" s="357"/>
      <c r="REK58" s="357"/>
      <c r="REL58" s="357"/>
      <c r="REM58" s="357"/>
      <c r="REN58" s="357"/>
      <c r="REO58" s="357"/>
      <c r="REP58" s="357"/>
      <c r="REQ58" s="357"/>
      <c r="RER58" s="357"/>
      <c r="RES58" s="357"/>
      <c r="RET58" s="357"/>
      <c r="REU58" s="357"/>
      <c r="REV58" s="357"/>
      <c r="REW58" s="357"/>
      <c r="REX58" s="357"/>
      <c r="REY58" s="357"/>
      <c r="REZ58" s="357"/>
      <c r="RFA58" s="357"/>
      <c r="RFB58" s="357"/>
      <c r="RFC58" s="357"/>
      <c r="RFD58" s="357"/>
      <c r="RFE58" s="357"/>
      <c r="RFF58" s="357"/>
      <c r="RFG58" s="357"/>
      <c r="RFH58" s="357"/>
      <c r="RFI58" s="357"/>
      <c r="RFJ58" s="357"/>
      <c r="RFK58" s="357"/>
      <c r="RFL58" s="357"/>
      <c r="RFM58" s="357"/>
      <c r="RFN58" s="357"/>
      <c r="RFO58" s="357"/>
      <c r="RFP58" s="357"/>
      <c r="RFQ58" s="357"/>
      <c r="RFR58" s="357"/>
      <c r="RFS58" s="357"/>
      <c r="RFT58" s="357"/>
      <c r="RFU58" s="357"/>
      <c r="RFV58" s="357"/>
      <c r="RFW58" s="357"/>
      <c r="RFX58" s="357"/>
      <c r="RFY58" s="357"/>
      <c r="RFZ58" s="357"/>
      <c r="RGA58" s="357"/>
      <c r="RGB58" s="357"/>
      <c r="RGC58" s="357"/>
      <c r="RGD58" s="357"/>
      <c r="RGE58" s="357"/>
      <c r="RGF58" s="357"/>
      <c r="RGG58" s="357"/>
      <c r="RGH58" s="357"/>
      <c r="RGI58" s="357"/>
      <c r="RGJ58" s="357"/>
      <c r="RGK58" s="357"/>
      <c r="RGL58" s="357"/>
      <c r="RGM58" s="357"/>
      <c r="RGN58" s="357"/>
      <c r="RGO58" s="357"/>
      <c r="RGP58" s="357"/>
      <c r="RGQ58" s="357"/>
      <c r="RGR58" s="357"/>
      <c r="RGS58" s="357"/>
      <c r="RGT58" s="357"/>
      <c r="RGU58" s="357"/>
      <c r="RGV58" s="357"/>
      <c r="RGW58" s="357"/>
      <c r="RGX58" s="357"/>
      <c r="RGY58" s="357"/>
      <c r="RGZ58" s="357"/>
      <c r="RHA58" s="357"/>
      <c r="RHB58" s="357"/>
      <c r="RHC58" s="357"/>
      <c r="RHD58" s="357"/>
      <c r="RHE58" s="357"/>
      <c r="RHF58" s="357"/>
      <c r="RHG58" s="357"/>
      <c r="RHH58" s="357"/>
      <c r="RHI58" s="357"/>
      <c r="RHJ58" s="357"/>
      <c r="RHK58" s="357"/>
      <c r="RHL58" s="357"/>
      <c r="RHM58" s="357"/>
      <c r="RHN58" s="357"/>
      <c r="RHO58" s="357"/>
      <c r="RHP58" s="357"/>
      <c r="RHQ58" s="357"/>
      <c r="RHR58" s="357"/>
      <c r="RHS58" s="357"/>
      <c r="RHT58" s="357"/>
      <c r="RHU58" s="357"/>
      <c r="RHV58" s="357"/>
      <c r="RHW58" s="357"/>
      <c r="RHX58" s="357"/>
      <c r="RHY58" s="357"/>
      <c r="RHZ58" s="357"/>
      <c r="RIA58" s="357"/>
      <c r="RIB58" s="357"/>
      <c r="RIC58" s="357"/>
      <c r="RID58" s="357"/>
      <c r="RIE58" s="357"/>
      <c r="RIF58" s="357"/>
      <c r="RIG58" s="357"/>
      <c r="RIH58" s="357"/>
      <c r="RII58" s="357"/>
      <c r="RIJ58" s="357"/>
      <c r="RIK58" s="357"/>
      <c r="RIL58" s="357"/>
      <c r="RIM58" s="357"/>
      <c r="RIN58" s="357"/>
      <c r="RIO58" s="357"/>
      <c r="RIP58" s="357"/>
      <c r="RIQ58" s="357"/>
      <c r="RIR58" s="357"/>
      <c r="RIS58" s="357"/>
      <c r="RIT58" s="357"/>
      <c r="RIU58" s="357"/>
      <c r="RIV58" s="357"/>
      <c r="RIW58" s="357"/>
      <c r="RIX58" s="357"/>
      <c r="RIY58" s="357"/>
      <c r="RIZ58" s="357"/>
      <c r="RJA58" s="357"/>
      <c r="RJB58" s="357"/>
      <c r="RJC58" s="357"/>
      <c r="RJD58" s="357"/>
      <c r="RJE58" s="357"/>
      <c r="RJF58" s="357"/>
      <c r="RJG58" s="357"/>
      <c r="RJH58" s="357"/>
      <c r="RJI58" s="357"/>
      <c r="RJJ58" s="357"/>
      <c r="RJK58" s="357"/>
      <c r="RJL58" s="357"/>
      <c r="RJM58" s="357"/>
      <c r="RJN58" s="357"/>
      <c r="RJO58" s="357"/>
      <c r="RJP58" s="357"/>
      <c r="RJQ58" s="357"/>
      <c r="RJR58" s="357"/>
      <c r="RJS58" s="357"/>
      <c r="RJT58" s="357"/>
      <c r="RJU58" s="357"/>
      <c r="RJV58" s="357"/>
      <c r="RJW58" s="357"/>
      <c r="RJX58" s="357"/>
      <c r="RJY58" s="357"/>
      <c r="RJZ58" s="357"/>
      <c r="RKA58" s="357"/>
      <c r="RKB58" s="357"/>
      <c r="RKC58" s="357"/>
      <c r="RKD58" s="357"/>
      <c r="RKE58" s="357"/>
      <c r="RKF58" s="357"/>
      <c r="RKG58" s="357"/>
      <c r="RKH58" s="357"/>
      <c r="RKI58" s="357"/>
      <c r="RKJ58" s="357"/>
      <c r="RKK58" s="357"/>
      <c r="RKL58" s="357"/>
      <c r="RKM58" s="357"/>
      <c r="RKN58" s="357"/>
      <c r="RKO58" s="357"/>
      <c r="RKP58" s="357"/>
      <c r="RKQ58" s="357"/>
      <c r="RKR58" s="357"/>
      <c r="RKS58" s="357"/>
      <c r="RKT58" s="357"/>
      <c r="RKU58" s="357"/>
      <c r="RKV58" s="357"/>
      <c r="RKW58" s="357"/>
      <c r="RKX58" s="357"/>
      <c r="RKY58" s="357"/>
      <c r="RKZ58" s="357"/>
      <c r="RLA58" s="357"/>
      <c r="RLB58" s="357"/>
      <c r="RLC58" s="357"/>
      <c r="RLD58" s="357"/>
      <c r="RLE58" s="357"/>
      <c r="RLF58" s="357"/>
      <c r="RLG58" s="357"/>
      <c r="RLH58" s="357"/>
      <c r="RLI58" s="357"/>
      <c r="RLJ58" s="357"/>
      <c r="RLK58" s="357"/>
      <c r="RLL58" s="357"/>
      <c r="RLM58" s="357"/>
      <c r="RLN58" s="357"/>
      <c r="RLO58" s="357"/>
      <c r="RLP58" s="357"/>
      <c r="RLQ58" s="357"/>
      <c r="RLR58" s="357"/>
      <c r="RLS58" s="357"/>
      <c r="RLT58" s="357"/>
      <c r="RLU58" s="357"/>
      <c r="RLV58" s="357"/>
      <c r="RLW58" s="357"/>
      <c r="RLX58" s="357"/>
      <c r="RLY58" s="357"/>
      <c r="RLZ58" s="357"/>
      <c r="RMA58" s="357"/>
      <c r="RMB58" s="357"/>
      <c r="RMC58" s="357"/>
      <c r="RMD58" s="357"/>
      <c r="RME58" s="357"/>
      <c r="RMF58" s="357"/>
      <c r="RMG58" s="357"/>
      <c r="RMH58" s="357"/>
      <c r="RMI58" s="357"/>
      <c r="RMJ58" s="357"/>
      <c r="RMK58" s="357"/>
      <c r="RML58" s="357"/>
      <c r="RMM58" s="357"/>
      <c r="RMN58" s="357"/>
      <c r="RMO58" s="357"/>
      <c r="RMP58" s="357"/>
      <c r="RMQ58" s="357"/>
      <c r="RMR58" s="357"/>
      <c r="RMS58" s="357"/>
      <c r="RMT58" s="357"/>
      <c r="RMU58" s="357"/>
      <c r="RMV58" s="357"/>
      <c r="RMW58" s="357"/>
      <c r="RMX58" s="357"/>
      <c r="RMY58" s="357"/>
      <c r="RMZ58" s="357"/>
      <c r="RNA58" s="357"/>
      <c r="RNB58" s="357"/>
      <c r="RNC58" s="357"/>
      <c r="RND58" s="357"/>
      <c r="RNE58" s="357"/>
      <c r="RNF58" s="357"/>
      <c r="RNG58" s="357"/>
      <c r="RNH58" s="357"/>
      <c r="RNI58" s="357"/>
      <c r="RNJ58" s="357"/>
      <c r="RNK58" s="357"/>
      <c r="RNL58" s="357"/>
      <c r="RNM58" s="357"/>
      <c r="RNN58" s="357"/>
      <c r="RNO58" s="357"/>
      <c r="RNP58" s="357"/>
      <c r="RNQ58" s="357"/>
      <c r="RNR58" s="357"/>
      <c r="RNS58" s="357"/>
      <c r="RNT58" s="357"/>
      <c r="RNU58" s="357"/>
      <c r="RNV58" s="357"/>
      <c r="RNW58" s="357"/>
      <c r="RNX58" s="357"/>
      <c r="RNY58" s="357"/>
      <c r="RNZ58" s="357"/>
      <c r="ROA58" s="357"/>
      <c r="ROB58" s="357"/>
      <c r="ROC58" s="357"/>
      <c r="ROD58" s="357"/>
      <c r="ROE58" s="357"/>
      <c r="ROF58" s="357"/>
      <c r="ROG58" s="357"/>
      <c r="ROH58" s="357"/>
      <c r="ROI58" s="357"/>
      <c r="ROJ58" s="357"/>
      <c r="ROK58" s="357"/>
      <c r="ROL58" s="357"/>
      <c r="ROM58" s="357"/>
      <c r="RON58" s="357"/>
      <c r="ROO58" s="357"/>
      <c r="ROP58" s="357"/>
      <c r="ROQ58" s="357"/>
      <c r="ROR58" s="357"/>
      <c r="ROS58" s="357"/>
      <c r="ROT58" s="357"/>
      <c r="ROU58" s="357"/>
      <c r="ROV58" s="357"/>
      <c r="ROW58" s="357"/>
      <c r="ROX58" s="357"/>
      <c r="ROY58" s="357"/>
      <c r="ROZ58" s="357"/>
      <c r="RPA58" s="357"/>
      <c r="RPB58" s="357"/>
      <c r="RPC58" s="357"/>
      <c r="RPD58" s="357"/>
      <c r="RPE58" s="357"/>
      <c r="RPF58" s="357"/>
      <c r="RPG58" s="357"/>
      <c r="RPH58" s="357"/>
      <c r="RPI58" s="357"/>
      <c r="RPJ58" s="357"/>
      <c r="RPK58" s="357"/>
      <c r="RPL58" s="357"/>
      <c r="RPM58" s="357"/>
      <c r="RPN58" s="357"/>
      <c r="RPO58" s="357"/>
      <c r="RPP58" s="357"/>
      <c r="RPQ58" s="357"/>
      <c r="RPR58" s="357"/>
      <c r="RPS58" s="357"/>
      <c r="RPT58" s="357"/>
      <c r="RPU58" s="357"/>
      <c r="RPV58" s="357"/>
      <c r="RPW58" s="357"/>
      <c r="RPX58" s="357"/>
      <c r="RPY58" s="357"/>
      <c r="RPZ58" s="357"/>
      <c r="RQA58" s="357"/>
      <c r="RQB58" s="357"/>
      <c r="RQC58" s="357"/>
      <c r="RQD58" s="357"/>
      <c r="RQE58" s="357"/>
      <c r="RQF58" s="357"/>
      <c r="RQG58" s="357"/>
      <c r="RQH58" s="357"/>
      <c r="RQI58" s="357"/>
      <c r="RQJ58" s="357"/>
      <c r="RQK58" s="357"/>
      <c r="RQL58" s="357"/>
      <c r="RQM58" s="357"/>
      <c r="RQN58" s="357"/>
      <c r="RQO58" s="357"/>
      <c r="RQP58" s="357"/>
      <c r="RQQ58" s="357"/>
      <c r="RQR58" s="357"/>
      <c r="RQS58" s="357"/>
      <c r="RQT58" s="357"/>
      <c r="RQU58" s="357"/>
      <c r="RQV58" s="357"/>
      <c r="RQW58" s="357"/>
      <c r="RQX58" s="357"/>
      <c r="RQY58" s="357"/>
      <c r="RQZ58" s="357"/>
      <c r="RRA58" s="357"/>
      <c r="RRB58" s="357"/>
      <c r="RRC58" s="357"/>
      <c r="RRD58" s="357"/>
      <c r="RRE58" s="357"/>
      <c r="RRF58" s="357"/>
      <c r="RRG58" s="357"/>
      <c r="RRH58" s="357"/>
      <c r="RRI58" s="357"/>
      <c r="RRJ58" s="357"/>
      <c r="RRK58" s="357"/>
      <c r="RRL58" s="357"/>
      <c r="RRM58" s="357"/>
      <c r="RRN58" s="357"/>
      <c r="RRO58" s="357"/>
      <c r="RRP58" s="357"/>
      <c r="RRQ58" s="357"/>
      <c r="RRR58" s="357"/>
      <c r="RRS58" s="357"/>
      <c r="RRT58" s="357"/>
      <c r="RRU58" s="357"/>
      <c r="RRV58" s="357"/>
      <c r="RRW58" s="357"/>
      <c r="RRX58" s="357"/>
      <c r="RRY58" s="357"/>
      <c r="RRZ58" s="357"/>
      <c r="RSA58" s="357"/>
      <c r="RSB58" s="357"/>
      <c r="RSC58" s="357"/>
      <c r="RSD58" s="357"/>
      <c r="RSE58" s="357"/>
      <c r="RSF58" s="357"/>
      <c r="RSG58" s="357"/>
      <c r="RSH58" s="357"/>
      <c r="RSI58" s="357"/>
      <c r="RSJ58" s="357"/>
      <c r="RSK58" s="357"/>
      <c r="RSL58" s="357"/>
      <c r="RSM58" s="357"/>
      <c r="RSN58" s="357"/>
      <c r="RSO58" s="357"/>
      <c r="RSP58" s="357"/>
      <c r="RSQ58" s="357"/>
      <c r="RSR58" s="357"/>
      <c r="RSS58" s="357"/>
      <c r="RST58" s="357"/>
      <c r="RSU58" s="357"/>
      <c r="RSV58" s="357"/>
      <c r="RSW58" s="357"/>
      <c r="RSX58" s="357"/>
      <c r="RSY58" s="357"/>
      <c r="RSZ58" s="357"/>
      <c r="RTA58" s="357"/>
      <c r="RTB58" s="357"/>
      <c r="RTC58" s="357"/>
      <c r="RTD58" s="357"/>
      <c r="RTE58" s="357"/>
      <c r="RTF58" s="357"/>
      <c r="RTG58" s="357"/>
      <c r="RTH58" s="357"/>
      <c r="RTI58" s="357"/>
      <c r="RTJ58" s="357"/>
      <c r="RTK58" s="357"/>
      <c r="RTL58" s="357"/>
      <c r="RTM58" s="357"/>
      <c r="RTN58" s="357"/>
      <c r="RTO58" s="357"/>
      <c r="RTP58" s="357"/>
      <c r="RTQ58" s="357"/>
      <c r="RTR58" s="357"/>
      <c r="RTS58" s="357"/>
      <c r="RTT58" s="357"/>
      <c r="RTU58" s="357"/>
      <c r="RTV58" s="357"/>
      <c r="RTW58" s="357"/>
      <c r="RTX58" s="357"/>
      <c r="RTY58" s="357"/>
      <c r="RTZ58" s="357"/>
      <c r="RUA58" s="357"/>
      <c r="RUB58" s="357"/>
      <c r="RUC58" s="357"/>
      <c r="RUD58" s="357"/>
      <c r="RUE58" s="357"/>
      <c r="RUF58" s="357"/>
      <c r="RUG58" s="357"/>
      <c r="RUH58" s="357"/>
      <c r="RUI58" s="357"/>
      <c r="RUJ58" s="357"/>
      <c r="RUK58" s="357"/>
      <c r="RUL58" s="357"/>
      <c r="RUM58" s="357"/>
      <c r="RUN58" s="357"/>
      <c r="RUO58" s="357"/>
      <c r="RUP58" s="357"/>
      <c r="RUQ58" s="357"/>
      <c r="RUR58" s="357"/>
      <c r="RUS58" s="357"/>
      <c r="RUT58" s="357"/>
      <c r="RUU58" s="357"/>
      <c r="RUV58" s="357"/>
      <c r="RUW58" s="357"/>
      <c r="RUX58" s="357"/>
      <c r="RUY58" s="357"/>
      <c r="RUZ58" s="357"/>
      <c r="RVA58" s="357"/>
      <c r="RVB58" s="357"/>
      <c r="RVC58" s="357"/>
      <c r="RVD58" s="357"/>
      <c r="RVE58" s="357"/>
      <c r="RVF58" s="357"/>
      <c r="RVG58" s="357"/>
      <c r="RVH58" s="357"/>
      <c r="RVI58" s="357"/>
      <c r="RVJ58" s="357"/>
      <c r="RVK58" s="357"/>
      <c r="RVL58" s="357"/>
      <c r="RVM58" s="357"/>
      <c r="RVN58" s="357"/>
      <c r="RVO58" s="357"/>
      <c r="RVP58" s="357"/>
      <c r="RVQ58" s="357"/>
      <c r="RVR58" s="357"/>
      <c r="RVS58" s="357"/>
      <c r="RVT58" s="357"/>
      <c r="RVU58" s="357"/>
      <c r="RVV58" s="357"/>
      <c r="RVW58" s="357"/>
      <c r="RVX58" s="357"/>
      <c r="RVY58" s="357"/>
      <c r="RVZ58" s="357"/>
      <c r="RWA58" s="357"/>
      <c r="RWB58" s="357"/>
      <c r="RWC58" s="357"/>
      <c r="RWD58" s="357"/>
      <c r="RWE58" s="357"/>
      <c r="RWF58" s="357"/>
      <c r="RWG58" s="357"/>
      <c r="RWH58" s="357"/>
      <c r="RWI58" s="357"/>
      <c r="RWJ58" s="357"/>
      <c r="RWK58" s="357"/>
      <c r="RWL58" s="357"/>
      <c r="RWM58" s="357"/>
      <c r="RWN58" s="357"/>
      <c r="RWO58" s="357"/>
      <c r="RWP58" s="357"/>
      <c r="RWQ58" s="357"/>
      <c r="RWR58" s="357"/>
      <c r="RWS58" s="357"/>
      <c r="RWT58" s="357"/>
      <c r="RWU58" s="357"/>
      <c r="RWV58" s="357"/>
      <c r="RWW58" s="357"/>
      <c r="RWX58" s="357"/>
      <c r="RWY58" s="357"/>
      <c r="RWZ58" s="357"/>
      <c r="RXA58" s="357"/>
      <c r="RXB58" s="357"/>
      <c r="RXC58" s="357"/>
      <c r="RXD58" s="357"/>
      <c r="RXE58" s="357"/>
      <c r="RXF58" s="357"/>
      <c r="RXG58" s="357"/>
      <c r="RXH58" s="357"/>
      <c r="RXI58" s="357"/>
      <c r="RXJ58" s="357"/>
      <c r="RXK58" s="357"/>
      <c r="RXL58" s="357"/>
      <c r="RXM58" s="357"/>
      <c r="RXN58" s="357"/>
      <c r="RXO58" s="357"/>
      <c r="RXP58" s="357"/>
      <c r="RXQ58" s="357"/>
      <c r="RXR58" s="357"/>
      <c r="RXS58" s="357"/>
      <c r="RXT58" s="357"/>
      <c r="RXU58" s="357"/>
      <c r="RXV58" s="357"/>
      <c r="RXW58" s="357"/>
      <c r="RXX58" s="357"/>
      <c r="RXY58" s="357"/>
      <c r="RXZ58" s="357"/>
      <c r="RYA58" s="357"/>
      <c r="RYB58" s="357"/>
      <c r="RYC58" s="357"/>
      <c r="RYD58" s="357"/>
      <c r="RYE58" s="357"/>
      <c r="RYF58" s="357"/>
      <c r="RYG58" s="357"/>
      <c r="RYH58" s="357"/>
      <c r="RYI58" s="357"/>
      <c r="RYJ58" s="357"/>
      <c r="RYK58" s="357"/>
      <c r="RYL58" s="357"/>
      <c r="RYM58" s="357"/>
      <c r="RYN58" s="357"/>
      <c r="RYO58" s="357"/>
      <c r="RYP58" s="357"/>
      <c r="RYQ58" s="357"/>
      <c r="RYR58" s="357"/>
      <c r="RYS58" s="357"/>
      <c r="RYT58" s="357"/>
      <c r="RYU58" s="357"/>
      <c r="RYV58" s="357"/>
      <c r="RYW58" s="357"/>
      <c r="RYX58" s="357"/>
      <c r="RYY58" s="357"/>
      <c r="RYZ58" s="357"/>
      <c r="RZA58" s="357"/>
      <c r="RZB58" s="357"/>
      <c r="RZC58" s="357"/>
      <c r="RZD58" s="357"/>
      <c r="RZE58" s="357"/>
      <c r="RZF58" s="357"/>
      <c r="RZG58" s="357"/>
      <c r="RZH58" s="357"/>
      <c r="RZI58" s="357"/>
      <c r="RZJ58" s="357"/>
      <c r="RZK58" s="357"/>
      <c r="RZL58" s="357"/>
      <c r="RZM58" s="357"/>
      <c r="RZN58" s="357"/>
      <c r="RZO58" s="357"/>
      <c r="RZP58" s="357"/>
      <c r="RZQ58" s="357"/>
      <c r="RZR58" s="357"/>
      <c r="RZS58" s="357"/>
      <c r="RZT58" s="357"/>
      <c r="RZU58" s="357"/>
      <c r="RZV58" s="357"/>
      <c r="RZW58" s="357"/>
      <c r="RZX58" s="357"/>
      <c r="RZY58" s="357"/>
      <c r="RZZ58" s="357"/>
      <c r="SAA58" s="357"/>
      <c r="SAB58" s="357"/>
      <c r="SAC58" s="357"/>
      <c r="SAD58" s="357"/>
      <c r="SAE58" s="357"/>
      <c r="SAF58" s="357"/>
      <c r="SAG58" s="357"/>
      <c r="SAH58" s="357"/>
      <c r="SAI58" s="357"/>
      <c r="SAJ58" s="357"/>
      <c r="SAK58" s="357"/>
      <c r="SAL58" s="357"/>
      <c r="SAM58" s="357"/>
      <c r="SAN58" s="357"/>
      <c r="SAO58" s="357"/>
      <c r="SAP58" s="357"/>
      <c r="SAQ58" s="357"/>
      <c r="SAR58" s="357"/>
      <c r="SAS58" s="357"/>
      <c r="SAT58" s="357"/>
      <c r="SAU58" s="357"/>
      <c r="SAV58" s="357"/>
      <c r="SAW58" s="357"/>
      <c r="SAX58" s="357"/>
      <c r="SAY58" s="357"/>
      <c r="SAZ58" s="357"/>
      <c r="SBA58" s="357"/>
      <c r="SBB58" s="357"/>
      <c r="SBC58" s="357"/>
      <c r="SBD58" s="357"/>
      <c r="SBE58" s="357"/>
      <c r="SBF58" s="357"/>
      <c r="SBG58" s="357"/>
      <c r="SBH58" s="357"/>
      <c r="SBI58" s="357"/>
      <c r="SBJ58" s="357"/>
      <c r="SBK58" s="357"/>
      <c r="SBL58" s="357"/>
      <c r="SBM58" s="357"/>
      <c r="SBN58" s="357"/>
      <c r="SBO58" s="357"/>
      <c r="SBP58" s="357"/>
      <c r="SBQ58" s="357"/>
      <c r="SBR58" s="357"/>
      <c r="SBS58" s="357"/>
      <c r="SBT58" s="357"/>
      <c r="SBU58" s="357"/>
      <c r="SBV58" s="357"/>
      <c r="SBW58" s="357"/>
      <c r="SBX58" s="357"/>
      <c r="SBY58" s="357"/>
      <c r="SBZ58" s="357"/>
      <c r="SCA58" s="357"/>
      <c r="SCB58" s="357"/>
      <c r="SCC58" s="357"/>
      <c r="SCD58" s="357"/>
      <c r="SCE58" s="357"/>
      <c r="SCF58" s="357"/>
      <c r="SCG58" s="357"/>
      <c r="SCH58" s="357"/>
      <c r="SCI58" s="357"/>
      <c r="SCJ58" s="357"/>
      <c r="SCK58" s="357"/>
      <c r="SCL58" s="357"/>
      <c r="SCM58" s="357"/>
      <c r="SCN58" s="357"/>
      <c r="SCO58" s="357"/>
      <c r="SCP58" s="357"/>
      <c r="SCQ58" s="357"/>
      <c r="SCR58" s="357"/>
      <c r="SCS58" s="357"/>
      <c r="SCT58" s="357"/>
      <c r="SCU58" s="357"/>
      <c r="SCV58" s="357"/>
      <c r="SCW58" s="357"/>
      <c r="SCX58" s="357"/>
      <c r="SCY58" s="357"/>
      <c r="SCZ58" s="357"/>
      <c r="SDA58" s="357"/>
      <c r="SDB58" s="357"/>
      <c r="SDC58" s="357"/>
      <c r="SDD58" s="357"/>
      <c r="SDE58" s="357"/>
      <c r="SDF58" s="357"/>
      <c r="SDG58" s="357"/>
      <c r="SDH58" s="357"/>
      <c r="SDI58" s="357"/>
      <c r="SDJ58" s="357"/>
      <c r="SDK58" s="357"/>
      <c r="SDL58" s="357"/>
      <c r="SDM58" s="357"/>
      <c r="SDN58" s="357"/>
      <c r="SDO58" s="357"/>
      <c r="SDP58" s="357"/>
      <c r="SDQ58" s="357"/>
      <c r="SDR58" s="357"/>
      <c r="SDS58" s="357"/>
      <c r="SDT58" s="357"/>
      <c r="SDU58" s="357"/>
      <c r="SDV58" s="357"/>
      <c r="SDW58" s="357"/>
      <c r="SDX58" s="357"/>
      <c r="SDY58" s="357"/>
      <c r="SDZ58" s="357"/>
      <c r="SEA58" s="357"/>
      <c r="SEB58" s="357"/>
      <c r="SEC58" s="357"/>
      <c r="SED58" s="357"/>
      <c r="SEE58" s="357"/>
      <c r="SEF58" s="357"/>
      <c r="SEG58" s="357"/>
      <c r="SEH58" s="357"/>
      <c r="SEI58" s="357"/>
      <c r="SEJ58" s="357"/>
      <c r="SEK58" s="357"/>
      <c r="SEL58" s="357"/>
      <c r="SEM58" s="357"/>
      <c r="SEN58" s="357"/>
      <c r="SEO58" s="357"/>
      <c r="SEP58" s="357"/>
      <c r="SEQ58" s="357"/>
      <c r="SER58" s="357"/>
      <c r="SES58" s="357"/>
      <c r="SET58" s="357"/>
      <c r="SEU58" s="357"/>
      <c r="SEV58" s="357"/>
      <c r="SEW58" s="357"/>
      <c r="SEX58" s="357"/>
      <c r="SEY58" s="357"/>
      <c r="SEZ58" s="357"/>
      <c r="SFA58" s="357"/>
      <c r="SFB58" s="357"/>
      <c r="SFC58" s="357"/>
      <c r="SFD58" s="357"/>
      <c r="SFE58" s="357"/>
      <c r="SFF58" s="357"/>
      <c r="SFG58" s="357"/>
      <c r="SFH58" s="357"/>
      <c r="SFI58" s="357"/>
      <c r="SFJ58" s="357"/>
      <c r="SFK58" s="357"/>
      <c r="SFL58" s="357"/>
      <c r="SFM58" s="357"/>
      <c r="SFN58" s="357"/>
      <c r="SFO58" s="357"/>
      <c r="SFP58" s="357"/>
      <c r="SFQ58" s="357"/>
      <c r="SFR58" s="357"/>
      <c r="SFS58" s="357"/>
      <c r="SFT58" s="357"/>
      <c r="SFU58" s="357"/>
      <c r="SFV58" s="357"/>
      <c r="SFW58" s="357"/>
      <c r="SFX58" s="357"/>
      <c r="SFY58" s="357"/>
      <c r="SFZ58" s="357"/>
      <c r="SGA58" s="357"/>
      <c r="SGB58" s="357"/>
      <c r="SGC58" s="357"/>
      <c r="SGD58" s="357"/>
      <c r="SGE58" s="357"/>
      <c r="SGF58" s="357"/>
      <c r="SGG58" s="357"/>
      <c r="SGH58" s="357"/>
      <c r="SGI58" s="357"/>
      <c r="SGJ58" s="357"/>
      <c r="SGK58" s="357"/>
      <c r="SGL58" s="357"/>
      <c r="SGM58" s="357"/>
      <c r="SGN58" s="357"/>
      <c r="SGO58" s="357"/>
      <c r="SGP58" s="357"/>
      <c r="SGQ58" s="357"/>
      <c r="SGR58" s="357"/>
      <c r="SGS58" s="357"/>
      <c r="SGT58" s="357"/>
      <c r="SGU58" s="357"/>
      <c r="SGV58" s="357"/>
      <c r="SGW58" s="357"/>
      <c r="SGX58" s="357"/>
      <c r="SGY58" s="357"/>
      <c r="SGZ58" s="357"/>
      <c r="SHA58" s="357"/>
      <c r="SHB58" s="357"/>
      <c r="SHC58" s="357"/>
      <c r="SHD58" s="357"/>
      <c r="SHE58" s="357"/>
      <c r="SHF58" s="357"/>
      <c r="SHG58" s="357"/>
      <c r="SHH58" s="357"/>
      <c r="SHI58" s="357"/>
      <c r="SHJ58" s="357"/>
      <c r="SHK58" s="357"/>
      <c r="SHL58" s="357"/>
      <c r="SHM58" s="357"/>
      <c r="SHN58" s="357"/>
      <c r="SHO58" s="357"/>
      <c r="SHP58" s="357"/>
      <c r="SHQ58" s="357"/>
      <c r="SHR58" s="357"/>
      <c r="SHS58" s="357"/>
      <c r="SHT58" s="357"/>
      <c r="SHU58" s="357"/>
      <c r="SHV58" s="357"/>
      <c r="SHW58" s="357"/>
      <c r="SHX58" s="357"/>
      <c r="SHY58" s="357"/>
      <c r="SHZ58" s="357"/>
      <c r="SIA58" s="357"/>
      <c r="SIB58" s="357"/>
      <c r="SIC58" s="357"/>
      <c r="SID58" s="357"/>
      <c r="SIE58" s="357"/>
      <c r="SIF58" s="357"/>
      <c r="SIG58" s="357"/>
      <c r="SIH58" s="357"/>
      <c r="SII58" s="357"/>
      <c r="SIJ58" s="357"/>
      <c r="SIK58" s="357"/>
      <c r="SIL58" s="357"/>
      <c r="SIM58" s="357"/>
      <c r="SIN58" s="357"/>
      <c r="SIO58" s="357"/>
      <c r="SIP58" s="357"/>
      <c r="SIQ58" s="357"/>
      <c r="SIR58" s="357"/>
      <c r="SIS58" s="357"/>
      <c r="SIT58" s="357"/>
      <c r="SIU58" s="357"/>
      <c r="SIV58" s="357"/>
      <c r="SIW58" s="357"/>
      <c r="SIX58" s="357"/>
      <c r="SIY58" s="357"/>
      <c r="SIZ58" s="357"/>
      <c r="SJA58" s="357"/>
      <c r="SJB58" s="357"/>
      <c r="SJC58" s="357"/>
      <c r="SJD58" s="357"/>
      <c r="SJE58" s="357"/>
      <c r="SJF58" s="357"/>
      <c r="SJG58" s="357"/>
      <c r="SJH58" s="357"/>
      <c r="SJI58" s="357"/>
      <c r="SJJ58" s="357"/>
      <c r="SJK58" s="357"/>
      <c r="SJL58" s="357"/>
      <c r="SJM58" s="357"/>
      <c r="SJN58" s="357"/>
      <c r="SJO58" s="357"/>
      <c r="SJP58" s="357"/>
      <c r="SJQ58" s="357"/>
      <c r="SJR58" s="357"/>
      <c r="SJS58" s="357"/>
      <c r="SJT58" s="357"/>
      <c r="SJU58" s="357"/>
      <c r="SJV58" s="357"/>
      <c r="SJW58" s="357"/>
      <c r="SJX58" s="357"/>
      <c r="SJY58" s="357"/>
      <c r="SJZ58" s="357"/>
      <c r="SKA58" s="357"/>
      <c r="SKB58" s="357"/>
      <c r="SKC58" s="357"/>
      <c r="SKD58" s="357"/>
      <c r="SKE58" s="357"/>
      <c r="SKF58" s="357"/>
      <c r="SKG58" s="357"/>
      <c r="SKH58" s="357"/>
      <c r="SKI58" s="357"/>
      <c r="SKJ58" s="357"/>
      <c r="SKK58" s="357"/>
      <c r="SKL58" s="357"/>
      <c r="SKM58" s="357"/>
      <c r="SKN58" s="357"/>
      <c r="SKO58" s="357"/>
      <c r="SKP58" s="357"/>
      <c r="SKQ58" s="357"/>
      <c r="SKR58" s="357"/>
      <c r="SKS58" s="357"/>
      <c r="SKT58" s="357"/>
      <c r="SKU58" s="357"/>
      <c r="SKV58" s="357"/>
      <c r="SKW58" s="357"/>
      <c r="SKX58" s="357"/>
      <c r="SKY58" s="357"/>
      <c r="SKZ58" s="357"/>
      <c r="SLA58" s="357"/>
      <c r="SLB58" s="357"/>
      <c r="SLC58" s="357"/>
      <c r="SLD58" s="357"/>
      <c r="SLE58" s="357"/>
      <c r="SLF58" s="357"/>
      <c r="SLG58" s="357"/>
      <c r="SLH58" s="357"/>
      <c r="SLI58" s="357"/>
      <c r="SLJ58" s="357"/>
      <c r="SLK58" s="357"/>
      <c r="SLL58" s="357"/>
      <c r="SLM58" s="357"/>
      <c r="SLN58" s="357"/>
      <c r="SLO58" s="357"/>
      <c r="SLP58" s="357"/>
      <c r="SLQ58" s="357"/>
      <c r="SLR58" s="357"/>
      <c r="SLS58" s="357"/>
      <c r="SLT58" s="357"/>
      <c r="SLU58" s="357"/>
      <c r="SLV58" s="357"/>
      <c r="SLW58" s="357"/>
      <c r="SLX58" s="357"/>
      <c r="SLY58" s="357"/>
      <c r="SLZ58" s="357"/>
      <c r="SMA58" s="357"/>
      <c r="SMB58" s="357"/>
      <c r="SMC58" s="357"/>
      <c r="SMD58" s="357"/>
      <c r="SME58" s="357"/>
      <c r="SMF58" s="357"/>
      <c r="SMG58" s="357"/>
      <c r="SMH58" s="357"/>
      <c r="SMI58" s="357"/>
      <c r="SMJ58" s="357"/>
      <c r="SMK58" s="357"/>
      <c r="SML58" s="357"/>
      <c r="SMM58" s="357"/>
      <c r="SMN58" s="357"/>
      <c r="SMO58" s="357"/>
      <c r="SMP58" s="357"/>
      <c r="SMQ58" s="357"/>
      <c r="SMR58" s="357"/>
      <c r="SMS58" s="357"/>
      <c r="SMT58" s="357"/>
      <c r="SMU58" s="357"/>
      <c r="SMV58" s="357"/>
      <c r="SMW58" s="357"/>
      <c r="SMX58" s="357"/>
      <c r="SMY58" s="357"/>
      <c r="SMZ58" s="357"/>
      <c r="SNA58" s="357"/>
      <c r="SNB58" s="357"/>
      <c r="SNC58" s="357"/>
      <c r="SND58" s="357"/>
      <c r="SNE58" s="357"/>
      <c r="SNF58" s="357"/>
      <c r="SNG58" s="357"/>
      <c r="SNH58" s="357"/>
      <c r="SNI58" s="357"/>
      <c r="SNJ58" s="357"/>
      <c r="SNK58" s="357"/>
      <c r="SNL58" s="357"/>
      <c r="SNM58" s="357"/>
      <c r="SNN58" s="357"/>
      <c r="SNO58" s="357"/>
      <c r="SNP58" s="357"/>
      <c r="SNQ58" s="357"/>
      <c r="SNR58" s="357"/>
      <c r="SNS58" s="357"/>
      <c r="SNT58" s="357"/>
      <c r="SNU58" s="357"/>
      <c r="SNV58" s="357"/>
      <c r="SNW58" s="357"/>
      <c r="SNX58" s="357"/>
      <c r="SNY58" s="357"/>
      <c r="SNZ58" s="357"/>
      <c r="SOA58" s="357"/>
      <c r="SOB58" s="357"/>
      <c r="SOC58" s="357"/>
      <c r="SOD58" s="357"/>
      <c r="SOE58" s="357"/>
      <c r="SOF58" s="357"/>
      <c r="SOG58" s="357"/>
      <c r="SOH58" s="357"/>
      <c r="SOI58" s="357"/>
      <c r="SOJ58" s="357"/>
      <c r="SOK58" s="357"/>
      <c r="SOL58" s="357"/>
      <c r="SOM58" s="357"/>
      <c r="SON58" s="357"/>
      <c r="SOO58" s="357"/>
      <c r="SOP58" s="357"/>
      <c r="SOQ58" s="357"/>
      <c r="SOR58" s="357"/>
      <c r="SOS58" s="357"/>
      <c r="SOT58" s="357"/>
      <c r="SOU58" s="357"/>
      <c r="SOV58" s="357"/>
      <c r="SOW58" s="357"/>
      <c r="SOX58" s="357"/>
      <c r="SOY58" s="357"/>
      <c r="SOZ58" s="357"/>
      <c r="SPA58" s="357"/>
      <c r="SPB58" s="357"/>
      <c r="SPC58" s="357"/>
      <c r="SPD58" s="357"/>
      <c r="SPE58" s="357"/>
      <c r="SPF58" s="357"/>
      <c r="SPG58" s="357"/>
      <c r="SPH58" s="357"/>
      <c r="SPI58" s="357"/>
      <c r="SPJ58" s="357"/>
      <c r="SPK58" s="357"/>
      <c r="SPL58" s="357"/>
      <c r="SPM58" s="357"/>
      <c r="SPN58" s="357"/>
      <c r="SPO58" s="357"/>
      <c r="SPP58" s="357"/>
      <c r="SPQ58" s="357"/>
      <c r="SPR58" s="357"/>
      <c r="SPS58" s="357"/>
      <c r="SPT58" s="357"/>
      <c r="SPU58" s="357"/>
      <c r="SPV58" s="357"/>
      <c r="SPW58" s="357"/>
      <c r="SPX58" s="357"/>
      <c r="SPY58" s="357"/>
      <c r="SPZ58" s="357"/>
      <c r="SQA58" s="357"/>
      <c r="SQB58" s="357"/>
      <c r="SQC58" s="357"/>
      <c r="SQD58" s="357"/>
      <c r="SQE58" s="357"/>
      <c r="SQF58" s="357"/>
      <c r="SQG58" s="357"/>
      <c r="SQH58" s="357"/>
      <c r="SQI58" s="357"/>
      <c r="SQJ58" s="357"/>
      <c r="SQK58" s="357"/>
      <c r="SQL58" s="357"/>
      <c r="SQM58" s="357"/>
      <c r="SQN58" s="357"/>
      <c r="SQO58" s="357"/>
      <c r="SQP58" s="357"/>
      <c r="SQQ58" s="357"/>
      <c r="SQR58" s="357"/>
      <c r="SQS58" s="357"/>
      <c r="SQT58" s="357"/>
      <c r="SQU58" s="357"/>
      <c r="SQV58" s="357"/>
      <c r="SQW58" s="357"/>
      <c r="SQX58" s="357"/>
      <c r="SQY58" s="357"/>
      <c r="SQZ58" s="357"/>
      <c r="SRA58" s="357"/>
      <c r="SRB58" s="357"/>
      <c r="SRC58" s="357"/>
      <c r="SRD58" s="357"/>
      <c r="SRE58" s="357"/>
      <c r="SRF58" s="357"/>
      <c r="SRG58" s="357"/>
      <c r="SRH58" s="357"/>
      <c r="SRI58" s="357"/>
      <c r="SRJ58" s="357"/>
      <c r="SRK58" s="357"/>
      <c r="SRL58" s="357"/>
      <c r="SRM58" s="357"/>
      <c r="SRN58" s="357"/>
      <c r="SRO58" s="357"/>
      <c r="SRP58" s="357"/>
      <c r="SRQ58" s="357"/>
      <c r="SRR58" s="357"/>
      <c r="SRS58" s="357"/>
      <c r="SRT58" s="357"/>
      <c r="SRU58" s="357"/>
      <c r="SRV58" s="357"/>
      <c r="SRW58" s="357"/>
      <c r="SRX58" s="357"/>
      <c r="SRY58" s="357"/>
      <c r="SRZ58" s="357"/>
      <c r="SSA58" s="357"/>
      <c r="SSB58" s="357"/>
      <c r="SSC58" s="357"/>
      <c r="SSD58" s="357"/>
      <c r="SSE58" s="357"/>
      <c r="SSF58" s="357"/>
      <c r="SSG58" s="357"/>
      <c r="SSH58" s="357"/>
      <c r="SSI58" s="357"/>
      <c r="SSJ58" s="357"/>
      <c r="SSK58" s="357"/>
      <c r="SSL58" s="357"/>
      <c r="SSM58" s="357"/>
      <c r="SSN58" s="357"/>
      <c r="SSO58" s="357"/>
      <c r="SSP58" s="357"/>
      <c r="SSQ58" s="357"/>
      <c r="SSR58" s="357"/>
      <c r="SSS58" s="357"/>
      <c r="SST58" s="357"/>
      <c r="SSU58" s="357"/>
      <c r="SSV58" s="357"/>
      <c r="SSW58" s="357"/>
      <c r="SSX58" s="357"/>
      <c r="SSY58" s="357"/>
      <c r="SSZ58" s="357"/>
      <c r="STA58" s="357"/>
      <c r="STB58" s="357"/>
      <c r="STC58" s="357"/>
      <c r="STD58" s="357"/>
      <c r="STE58" s="357"/>
      <c r="STF58" s="357"/>
      <c r="STG58" s="357"/>
      <c r="STH58" s="357"/>
      <c r="STI58" s="357"/>
      <c r="STJ58" s="357"/>
      <c r="STK58" s="357"/>
      <c r="STL58" s="357"/>
      <c r="STM58" s="357"/>
      <c r="STN58" s="357"/>
      <c r="STO58" s="357"/>
      <c r="STP58" s="357"/>
      <c r="STQ58" s="357"/>
      <c r="STR58" s="357"/>
      <c r="STS58" s="357"/>
      <c r="STT58" s="357"/>
      <c r="STU58" s="357"/>
      <c r="STV58" s="357"/>
      <c r="STW58" s="357"/>
      <c r="STX58" s="357"/>
      <c r="STY58" s="357"/>
      <c r="STZ58" s="357"/>
      <c r="SUA58" s="357"/>
      <c r="SUB58" s="357"/>
      <c r="SUC58" s="357"/>
      <c r="SUD58" s="357"/>
      <c r="SUE58" s="357"/>
      <c r="SUF58" s="357"/>
      <c r="SUG58" s="357"/>
      <c r="SUH58" s="357"/>
      <c r="SUI58" s="357"/>
      <c r="SUJ58" s="357"/>
      <c r="SUK58" s="357"/>
      <c r="SUL58" s="357"/>
      <c r="SUM58" s="357"/>
      <c r="SUN58" s="357"/>
      <c r="SUO58" s="357"/>
      <c r="SUP58" s="357"/>
      <c r="SUQ58" s="357"/>
      <c r="SUR58" s="357"/>
      <c r="SUS58" s="357"/>
      <c r="SUT58" s="357"/>
      <c r="SUU58" s="357"/>
      <c r="SUV58" s="357"/>
      <c r="SUW58" s="357"/>
      <c r="SUX58" s="357"/>
      <c r="SUY58" s="357"/>
      <c r="SUZ58" s="357"/>
      <c r="SVA58" s="357"/>
      <c r="SVB58" s="357"/>
      <c r="SVC58" s="357"/>
      <c r="SVD58" s="357"/>
      <c r="SVE58" s="357"/>
      <c r="SVF58" s="357"/>
      <c r="SVG58" s="357"/>
      <c r="SVH58" s="357"/>
      <c r="SVI58" s="357"/>
      <c r="SVJ58" s="357"/>
      <c r="SVK58" s="357"/>
      <c r="SVL58" s="357"/>
      <c r="SVM58" s="357"/>
      <c r="SVN58" s="357"/>
      <c r="SVO58" s="357"/>
      <c r="SVP58" s="357"/>
      <c r="SVQ58" s="357"/>
      <c r="SVR58" s="357"/>
      <c r="SVS58" s="357"/>
      <c r="SVT58" s="357"/>
      <c r="SVU58" s="357"/>
      <c r="SVV58" s="357"/>
      <c r="SVW58" s="357"/>
      <c r="SVX58" s="357"/>
      <c r="SVY58" s="357"/>
      <c r="SVZ58" s="357"/>
      <c r="SWA58" s="357"/>
      <c r="SWB58" s="357"/>
      <c r="SWC58" s="357"/>
      <c r="SWD58" s="357"/>
      <c r="SWE58" s="357"/>
      <c r="SWF58" s="357"/>
      <c r="SWG58" s="357"/>
      <c r="SWH58" s="357"/>
      <c r="SWI58" s="357"/>
      <c r="SWJ58" s="357"/>
      <c r="SWK58" s="357"/>
      <c r="SWL58" s="357"/>
      <c r="SWM58" s="357"/>
      <c r="SWN58" s="357"/>
      <c r="SWO58" s="357"/>
      <c r="SWP58" s="357"/>
      <c r="SWQ58" s="357"/>
      <c r="SWR58" s="357"/>
      <c r="SWS58" s="357"/>
      <c r="SWT58" s="357"/>
      <c r="SWU58" s="357"/>
      <c r="SWV58" s="357"/>
      <c r="SWW58" s="357"/>
      <c r="SWX58" s="357"/>
      <c r="SWY58" s="357"/>
      <c r="SWZ58" s="357"/>
      <c r="SXA58" s="357"/>
      <c r="SXB58" s="357"/>
      <c r="SXC58" s="357"/>
      <c r="SXD58" s="357"/>
      <c r="SXE58" s="357"/>
      <c r="SXF58" s="357"/>
      <c r="SXG58" s="357"/>
      <c r="SXH58" s="357"/>
      <c r="SXI58" s="357"/>
      <c r="SXJ58" s="357"/>
      <c r="SXK58" s="357"/>
      <c r="SXL58" s="357"/>
      <c r="SXM58" s="357"/>
      <c r="SXN58" s="357"/>
      <c r="SXO58" s="357"/>
      <c r="SXP58" s="357"/>
      <c r="SXQ58" s="357"/>
      <c r="SXR58" s="357"/>
      <c r="SXS58" s="357"/>
      <c r="SXT58" s="357"/>
      <c r="SXU58" s="357"/>
      <c r="SXV58" s="357"/>
      <c r="SXW58" s="357"/>
      <c r="SXX58" s="357"/>
      <c r="SXY58" s="357"/>
      <c r="SXZ58" s="357"/>
      <c r="SYA58" s="357"/>
      <c r="SYB58" s="357"/>
      <c r="SYC58" s="357"/>
      <c r="SYD58" s="357"/>
      <c r="SYE58" s="357"/>
      <c r="SYF58" s="357"/>
      <c r="SYG58" s="357"/>
      <c r="SYH58" s="357"/>
      <c r="SYI58" s="357"/>
      <c r="SYJ58" s="357"/>
      <c r="SYK58" s="357"/>
      <c r="SYL58" s="357"/>
      <c r="SYM58" s="357"/>
      <c r="SYN58" s="357"/>
      <c r="SYO58" s="357"/>
      <c r="SYP58" s="357"/>
      <c r="SYQ58" s="357"/>
      <c r="SYR58" s="357"/>
      <c r="SYS58" s="357"/>
      <c r="SYT58" s="357"/>
      <c r="SYU58" s="357"/>
      <c r="SYV58" s="357"/>
      <c r="SYW58" s="357"/>
      <c r="SYX58" s="357"/>
      <c r="SYY58" s="357"/>
      <c r="SYZ58" s="357"/>
      <c r="SZA58" s="357"/>
      <c r="SZB58" s="357"/>
      <c r="SZC58" s="357"/>
      <c r="SZD58" s="357"/>
      <c r="SZE58" s="357"/>
      <c r="SZF58" s="357"/>
      <c r="SZG58" s="357"/>
      <c r="SZH58" s="357"/>
      <c r="SZI58" s="357"/>
      <c r="SZJ58" s="357"/>
      <c r="SZK58" s="357"/>
      <c r="SZL58" s="357"/>
      <c r="SZM58" s="357"/>
      <c r="SZN58" s="357"/>
      <c r="SZO58" s="357"/>
      <c r="SZP58" s="357"/>
      <c r="SZQ58" s="357"/>
      <c r="SZR58" s="357"/>
      <c r="SZS58" s="357"/>
      <c r="SZT58" s="357"/>
      <c r="SZU58" s="357"/>
      <c r="SZV58" s="357"/>
      <c r="SZW58" s="357"/>
      <c r="SZX58" s="357"/>
      <c r="SZY58" s="357"/>
      <c r="SZZ58" s="357"/>
      <c r="TAA58" s="357"/>
      <c r="TAB58" s="357"/>
      <c r="TAC58" s="357"/>
      <c r="TAD58" s="357"/>
      <c r="TAE58" s="357"/>
      <c r="TAF58" s="357"/>
      <c r="TAG58" s="357"/>
      <c r="TAH58" s="357"/>
      <c r="TAI58" s="357"/>
      <c r="TAJ58" s="357"/>
      <c r="TAK58" s="357"/>
      <c r="TAL58" s="357"/>
      <c r="TAM58" s="357"/>
      <c r="TAN58" s="357"/>
      <c r="TAO58" s="357"/>
      <c r="TAP58" s="357"/>
      <c r="TAQ58" s="357"/>
      <c r="TAR58" s="357"/>
      <c r="TAS58" s="357"/>
      <c r="TAT58" s="357"/>
      <c r="TAU58" s="357"/>
      <c r="TAV58" s="357"/>
      <c r="TAW58" s="357"/>
      <c r="TAX58" s="357"/>
      <c r="TAY58" s="357"/>
      <c r="TAZ58" s="357"/>
      <c r="TBA58" s="357"/>
      <c r="TBB58" s="357"/>
      <c r="TBC58" s="357"/>
      <c r="TBD58" s="357"/>
      <c r="TBE58" s="357"/>
      <c r="TBF58" s="357"/>
      <c r="TBG58" s="357"/>
      <c r="TBH58" s="357"/>
      <c r="TBI58" s="357"/>
      <c r="TBJ58" s="357"/>
      <c r="TBK58" s="357"/>
      <c r="TBL58" s="357"/>
      <c r="TBM58" s="357"/>
      <c r="TBN58" s="357"/>
      <c r="TBO58" s="357"/>
      <c r="TBP58" s="357"/>
      <c r="TBQ58" s="357"/>
      <c r="TBR58" s="357"/>
      <c r="TBS58" s="357"/>
      <c r="TBT58" s="357"/>
      <c r="TBU58" s="357"/>
      <c r="TBV58" s="357"/>
      <c r="TBW58" s="357"/>
      <c r="TBX58" s="357"/>
      <c r="TBY58" s="357"/>
      <c r="TBZ58" s="357"/>
      <c r="TCA58" s="357"/>
      <c r="TCB58" s="357"/>
      <c r="TCC58" s="357"/>
      <c r="TCD58" s="357"/>
      <c r="TCE58" s="357"/>
      <c r="TCF58" s="357"/>
      <c r="TCG58" s="357"/>
      <c r="TCH58" s="357"/>
      <c r="TCI58" s="357"/>
      <c r="TCJ58" s="357"/>
      <c r="TCK58" s="357"/>
      <c r="TCL58" s="357"/>
      <c r="TCM58" s="357"/>
      <c r="TCN58" s="357"/>
      <c r="TCO58" s="357"/>
      <c r="TCP58" s="357"/>
      <c r="TCQ58" s="357"/>
      <c r="TCR58" s="357"/>
      <c r="TCS58" s="357"/>
      <c r="TCT58" s="357"/>
      <c r="TCU58" s="357"/>
      <c r="TCV58" s="357"/>
      <c r="TCW58" s="357"/>
      <c r="TCX58" s="357"/>
      <c r="TCY58" s="357"/>
      <c r="TCZ58" s="357"/>
      <c r="TDA58" s="357"/>
      <c r="TDB58" s="357"/>
      <c r="TDC58" s="357"/>
      <c r="TDD58" s="357"/>
      <c r="TDE58" s="357"/>
      <c r="TDF58" s="357"/>
      <c r="TDG58" s="357"/>
      <c r="TDH58" s="357"/>
      <c r="TDI58" s="357"/>
      <c r="TDJ58" s="357"/>
      <c r="TDK58" s="357"/>
      <c r="TDL58" s="357"/>
      <c r="TDM58" s="357"/>
      <c r="TDN58" s="357"/>
      <c r="TDO58" s="357"/>
      <c r="TDP58" s="357"/>
      <c r="TDQ58" s="357"/>
      <c r="TDR58" s="357"/>
      <c r="TDS58" s="357"/>
      <c r="TDT58" s="357"/>
      <c r="TDU58" s="357"/>
      <c r="TDV58" s="357"/>
      <c r="TDW58" s="357"/>
      <c r="TDX58" s="357"/>
      <c r="TDY58" s="357"/>
      <c r="TDZ58" s="357"/>
      <c r="TEA58" s="357"/>
      <c r="TEB58" s="357"/>
      <c r="TEC58" s="357"/>
      <c r="TED58" s="357"/>
      <c r="TEE58" s="357"/>
      <c r="TEF58" s="357"/>
      <c r="TEG58" s="357"/>
      <c r="TEH58" s="357"/>
      <c r="TEI58" s="357"/>
      <c r="TEJ58" s="357"/>
      <c r="TEK58" s="357"/>
      <c r="TEL58" s="357"/>
      <c r="TEM58" s="357"/>
      <c r="TEN58" s="357"/>
      <c r="TEO58" s="357"/>
      <c r="TEP58" s="357"/>
      <c r="TEQ58" s="357"/>
      <c r="TER58" s="357"/>
      <c r="TES58" s="357"/>
      <c r="TET58" s="357"/>
      <c r="TEU58" s="357"/>
      <c r="TEV58" s="357"/>
      <c r="TEW58" s="357"/>
      <c r="TEX58" s="357"/>
      <c r="TEY58" s="357"/>
      <c r="TEZ58" s="357"/>
      <c r="TFA58" s="357"/>
      <c r="TFB58" s="357"/>
      <c r="TFC58" s="357"/>
      <c r="TFD58" s="357"/>
      <c r="TFE58" s="357"/>
      <c r="TFF58" s="357"/>
      <c r="TFG58" s="357"/>
      <c r="TFH58" s="357"/>
      <c r="TFI58" s="357"/>
      <c r="TFJ58" s="357"/>
      <c r="TFK58" s="357"/>
      <c r="TFL58" s="357"/>
      <c r="TFM58" s="357"/>
      <c r="TFN58" s="357"/>
      <c r="TFO58" s="357"/>
      <c r="TFP58" s="357"/>
      <c r="TFQ58" s="357"/>
      <c r="TFR58" s="357"/>
      <c r="TFS58" s="357"/>
      <c r="TFT58" s="357"/>
      <c r="TFU58" s="357"/>
      <c r="TFV58" s="357"/>
      <c r="TFW58" s="357"/>
      <c r="TFX58" s="357"/>
      <c r="TFY58" s="357"/>
      <c r="TFZ58" s="357"/>
      <c r="TGA58" s="357"/>
      <c r="TGB58" s="357"/>
      <c r="TGC58" s="357"/>
      <c r="TGD58" s="357"/>
      <c r="TGE58" s="357"/>
      <c r="TGF58" s="357"/>
      <c r="TGG58" s="357"/>
      <c r="TGH58" s="357"/>
      <c r="TGI58" s="357"/>
      <c r="TGJ58" s="357"/>
      <c r="TGK58" s="357"/>
      <c r="TGL58" s="357"/>
      <c r="TGM58" s="357"/>
      <c r="TGN58" s="357"/>
      <c r="TGO58" s="357"/>
      <c r="TGP58" s="357"/>
      <c r="TGQ58" s="357"/>
      <c r="TGR58" s="357"/>
      <c r="TGS58" s="357"/>
      <c r="TGT58" s="357"/>
      <c r="TGU58" s="357"/>
      <c r="TGV58" s="357"/>
      <c r="TGW58" s="357"/>
      <c r="TGX58" s="357"/>
      <c r="TGY58" s="357"/>
      <c r="TGZ58" s="357"/>
      <c r="THA58" s="357"/>
      <c r="THB58" s="357"/>
      <c r="THC58" s="357"/>
      <c r="THD58" s="357"/>
      <c r="THE58" s="357"/>
      <c r="THF58" s="357"/>
      <c r="THG58" s="357"/>
      <c r="THH58" s="357"/>
      <c r="THI58" s="357"/>
      <c r="THJ58" s="357"/>
      <c r="THK58" s="357"/>
      <c r="THL58" s="357"/>
      <c r="THM58" s="357"/>
      <c r="THN58" s="357"/>
      <c r="THO58" s="357"/>
      <c r="THP58" s="357"/>
      <c r="THQ58" s="357"/>
      <c r="THR58" s="357"/>
      <c r="THS58" s="357"/>
      <c r="THT58" s="357"/>
      <c r="THU58" s="357"/>
      <c r="THV58" s="357"/>
      <c r="THW58" s="357"/>
      <c r="THX58" s="357"/>
      <c r="THY58" s="357"/>
      <c r="THZ58" s="357"/>
      <c r="TIA58" s="357"/>
      <c r="TIB58" s="357"/>
      <c r="TIC58" s="357"/>
      <c r="TID58" s="357"/>
      <c r="TIE58" s="357"/>
      <c r="TIF58" s="357"/>
      <c r="TIG58" s="357"/>
      <c r="TIH58" s="357"/>
      <c r="TII58" s="357"/>
      <c r="TIJ58" s="357"/>
      <c r="TIK58" s="357"/>
      <c r="TIL58" s="357"/>
      <c r="TIM58" s="357"/>
      <c r="TIN58" s="357"/>
      <c r="TIO58" s="357"/>
      <c r="TIP58" s="357"/>
      <c r="TIQ58" s="357"/>
      <c r="TIR58" s="357"/>
      <c r="TIS58" s="357"/>
      <c r="TIT58" s="357"/>
      <c r="TIU58" s="357"/>
      <c r="TIV58" s="357"/>
      <c r="TIW58" s="357"/>
      <c r="TIX58" s="357"/>
      <c r="TIY58" s="357"/>
      <c r="TIZ58" s="357"/>
      <c r="TJA58" s="357"/>
      <c r="TJB58" s="357"/>
      <c r="TJC58" s="357"/>
      <c r="TJD58" s="357"/>
      <c r="TJE58" s="357"/>
      <c r="TJF58" s="357"/>
      <c r="TJG58" s="357"/>
      <c r="TJH58" s="357"/>
      <c r="TJI58" s="357"/>
      <c r="TJJ58" s="357"/>
      <c r="TJK58" s="357"/>
      <c r="TJL58" s="357"/>
      <c r="TJM58" s="357"/>
      <c r="TJN58" s="357"/>
      <c r="TJO58" s="357"/>
      <c r="TJP58" s="357"/>
      <c r="TJQ58" s="357"/>
      <c r="TJR58" s="357"/>
      <c r="TJS58" s="357"/>
      <c r="TJT58" s="357"/>
      <c r="TJU58" s="357"/>
      <c r="TJV58" s="357"/>
      <c r="TJW58" s="357"/>
      <c r="TJX58" s="357"/>
      <c r="TJY58" s="357"/>
      <c r="TJZ58" s="357"/>
      <c r="TKA58" s="357"/>
      <c r="TKB58" s="357"/>
      <c r="TKC58" s="357"/>
      <c r="TKD58" s="357"/>
      <c r="TKE58" s="357"/>
      <c r="TKF58" s="357"/>
      <c r="TKG58" s="357"/>
      <c r="TKH58" s="357"/>
      <c r="TKI58" s="357"/>
      <c r="TKJ58" s="357"/>
      <c r="TKK58" s="357"/>
      <c r="TKL58" s="357"/>
      <c r="TKM58" s="357"/>
      <c r="TKN58" s="357"/>
      <c r="TKO58" s="357"/>
      <c r="TKP58" s="357"/>
      <c r="TKQ58" s="357"/>
      <c r="TKR58" s="357"/>
      <c r="TKS58" s="357"/>
      <c r="TKT58" s="357"/>
      <c r="TKU58" s="357"/>
      <c r="TKV58" s="357"/>
      <c r="TKW58" s="357"/>
      <c r="TKX58" s="357"/>
      <c r="TKY58" s="357"/>
      <c r="TKZ58" s="357"/>
      <c r="TLA58" s="357"/>
      <c r="TLB58" s="357"/>
      <c r="TLC58" s="357"/>
      <c r="TLD58" s="357"/>
      <c r="TLE58" s="357"/>
      <c r="TLF58" s="357"/>
      <c r="TLG58" s="357"/>
      <c r="TLH58" s="357"/>
      <c r="TLI58" s="357"/>
      <c r="TLJ58" s="357"/>
      <c r="TLK58" s="357"/>
      <c r="TLL58" s="357"/>
      <c r="TLM58" s="357"/>
      <c r="TLN58" s="357"/>
      <c r="TLO58" s="357"/>
      <c r="TLP58" s="357"/>
      <c r="TLQ58" s="357"/>
      <c r="TLR58" s="357"/>
      <c r="TLS58" s="357"/>
      <c r="TLT58" s="357"/>
      <c r="TLU58" s="357"/>
      <c r="TLV58" s="357"/>
      <c r="TLW58" s="357"/>
      <c r="TLX58" s="357"/>
      <c r="TLY58" s="357"/>
      <c r="TLZ58" s="357"/>
      <c r="TMA58" s="357"/>
      <c r="TMB58" s="357"/>
      <c r="TMC58" s="357"/>
      <c r="TMD58" s="357"/>
      <c r="TME58" s="357"/>
      <c r="TMF58" s="357"/>
      <c r="TMG58" s="357"/>
      <c r="TMH58" s="357"/>
      <c r="TMI58" s="357"/>
      <c r="TMJ58" s="357"/>
      <c r="TMK58" s="357"/>
      <c r="TML58" s="357"/>
      <c r="TMM58" s="357"/>
      <c r="TMN58" s="357"/>
      <c r="TMO58" s="357"/>
      <c r="TMP58" s="357"/>
      <c r="TMQ58" s="357"/>
      <c r="TMR58" s="357"/>
      <c r="TMS58" s="357"/>
      <c r="TMT58" s="357"/>
      <c r="TMU58" s="357"/>
      <c r="TMV58" s="357"/>
      <c r="TMW58" s="357"/>
      <c r="TMX58" s="357"/>
      <c r="TMY58" s="357"/>
      <c r="TMZ58" s="357"/>
      <c r="TNA58" s="357"/>
      <c r="TNB58" s="357"/>
      <c r="TNC58" s="357"/>
      <c r="TND58" s="357"/>
      <c r="TNE58" s="357"/>
      <c r="TNF58" s="357"/>
      <c r="TNG58" s="357"/>
      <c r="TNH58" s="357"/>
      <c r="TNI58" s="357"/>
      <c r="TNJ58" s="357"/>
      <c r="TNK58" s="357"/>
      <c r="TNL58" s="357"/>
      <c r="TNM58" s="357"/>
      <c r="TNN58" s="357"/>
      <c r="TNO58" s="357"/>
      <c r="TNP58" s="357"/>
      <c r="TNQ58" s="357"/>
      <c r="TNR58" s="357"/>
      <c r="TNS58" s="357"/>
      <c r="TNT58" s="357"/>
      <c r="TNU58" s="357"/>
      <c r="TNV58" s="357"/>
      <c r="TNW58" s="357"/>
      <c r="TNX58" s="357"/>
      <c r="TNY58" s="357"/>
      <c r="TNZ58" s="357"/>
      <c r="TOA58" s="357"/>
      <c r="TOB58" s="357"/>
      <c r="TOC58" s="357"/>
      <c r="TOD58" s="357"/>
      <c r="TOE58" s="357"/>
      <c r="TOF58" s="357"/>
      <c r="TOG58" s="357"/>
      <c r="TOH58" s="357"/>
      <c r="TOI58" s="357"/>
      <c r="TOJ58" s="357"/>
      <c r="TOK58" s="357"/>
      <c r="TOL58" s="357"/>
      <c r="TOM58" s="357"/>
      <c r="TON58" s="357"/>
      <c r="TOO58" s="357"/>
      <c r="TOP58" s="357"/>
      <c r="TOQ58" s="357"/>
      <c r="TOR58" s="357"/>
      <c r="TOS58" s="357"/>
      <c r="TOT58" s="357"/>
      <c r="TOU58" s="357"/>
      <c r="TOV58" s="357"/>
      <c r="TOW58" s="357"/>
      <c r="TOX58" s="357"/>
      <c r="TOY58" s="357"/>
      <c r="TOZ58" s="357"/>
      <c r="TPA58" s="357"/>
      <c r="TPB58" s="357"/>
      <c r="TPC58" s="357"/>
      <c r="TPD58" s="357"/>
      <c r="TPE58" s="357"/>
      <c r="TPF58" s="357"/>
      <c r="TPG58" s="357"/>
      <c r="TPH58" s="357"/>
      <c r="TPI58" s="357"/>
      <c r="TPJ58" s="357"/>
      <c r="TPK58" s="357"/>
      <c r="TPL58" s="357"/>
      <c r="TPM58" s="357"/>
      <c r="TPN58" s="357"/>
      <c r="TPO58" s="357"/>
      <c r="TPP58" s="357"/>
      <c r="TPQ58" s="357"/>
      <c r="TPR58" s="357"/>
      <c r="TPS58" s="357"/>
      <c r="TPT58" s="357"/>
      <c r="TPU58" s="357"/>
      <c r="TPV58" s="357"/>
      <c r="TPW58" s="357"/>
      <c r="TPX58" s="357"/>
      <c r="TPY58" s="357"/>
      <c r="TPZ58" s="357"/>
      <c r="TQA58" s="357"/>
      <c r="TQB58" s="357"/>
      <c r="TQC58" s="357"/>
      <c r="TQD58" s="357"/>
      <c r="TQE58" s="357"/>
      <c r="TQF58" s="357"/>
      <c r="TQG58" s="357"/>
      <c r="TQH58" s="357"/>
      <c r="TQI58" s="357"/>
      <c r="TQJ58" s="357"/>
      <c r="TQK58" s="357"/>
      <c r="TQL58" s="357"/>
      <c r="TQM58" s="357"/>
      <c r="TQN58" s="357"/>
      <c r="TQO58" s="357"/>
      <c r="TQP58" s="357"/>
      <c r="TQQ58" s="357"/>
      <c r="TQR58" s="357"/>
      <c r="TQS58" s="357"/>
      <c r="TQT58" s="357"/>
      <c r="TQU58" s="357"/>
      <c r="TQV58" s="357"/>
      <c r="TQW58" s="357"/>
      <c r="TQX58" s="357"/>
      <c r="TQY58" s="357"/>
      <c r="TQZ58" s="357"/>
      <c r="TRA58" s="357"/>
      <c r="TRB58" s="357"/>
      <c r="TRC58" s="357"/>
      <c r="TRD58" s="357"/>
      <c r="TRE58" s="357"/>
      <c r="TRF58" s="357"/>
      <c r="TRG58" s="357"/>
      <c r="TRH58" s="357"/>
      <c r="TRI58" s="357"/>
      <c r="TRJ58" s="357"/>
      <c r="TRK58" s="357"/>
      <c r="TRL58" s="357"/>
      <c r="TRM58" s="357"/>
      <c r="TRN58" s="357"/>
      <c r="TRO58" s="357"/>
      <c r="TRP58" s="357"/>
      <c r="TRQ58" s="357"/>
      <c r="TRR58" s="357"/>
      <c r="TRS58" s="357"/>
      <c r="TRT58" s="357"/>
      <c r="TRU58" s="357"/>
      <c r="TRV58" s="357"/>
      <c r="TRW58" s="357"/>
      <c r="TRX58" s="357"/>
      <c r="TRY58" s="357"/>
      <c r="TRZ58" s="357"/>
      <c r="TSA58" s="357"/>
      <c r="TSB58" s="357"/>
      <c r="TSC58" s="357"/>
      <c r="TSD58" s="357"/>
      <c r="TSE58" s="357"/>
      <c r="TSF58" s="357"/>
      <c r="TSG58" s="357"/>
      <c r="TSH58" s="357"/>
      <c r="TSI58" s="357"/>
      <c r="TSJ58" s="357"/>
      <c r="TSK58" s="357"/>
      <c r="TSL58" s="357"/>
      <c r="TSM58" s="357"/>
      <c r="TSN58" s="357"/>
      <c r="TSO58" s="357"/>
      <c r="TSP58" s="357"/>
      <c r="TSQ58" s="357"/>
      <c r="TSR58" s="357"/>
      <c r="TSS58" s="357"/>
      <c r="TST58" s="357"/>
      <c r="TSU58" s="357"/>
      <c r="TSV58" s="357"/>
      <c r="TSW58" s="357"/>
      <c r="TSX58" s="357"/>
      <c r="TSY58" s="357"/>
      <c r="TSZ58" s="357"/>
      <c r="TTA58" s="357"/>
      <c r="TTB58" s="357"/>
      <c r="TTC58" s="357"/>
      <c r="TTD58" s="357"/>
      <c r="TTE58" s="357"/>
      <c r="TTF58" s="357"/>
      <c r="TTG58" s="357"/>
      <c r="TTH58" s="357"/>
      <c r="TTI58" s="357"/>
      <c r="TTJ58" s="357"/>
      <c r="TTK58" s="357"/>
      <c r="TTL58" s="357"/>
      <c r="TTM58" s="357"/>
      <c r="TTN58" s="357"/>
      <c r="TTO58" s="357"/>
      <c r="TTP58" s="357"/>
      <c r="TTQ58" s="357"/>
      <c r="TTR58" s="357"/>
      <c r="TTS58" s="357"/>
      <c r="TTT58" s="357"/>
      <c r="TTU58" s="357"/>
      <c r="TTV58" s="357"/>
      <c r="TTW58" s="357"/>
      <c r="TTX58" s="357"/>
      <c r="TTY58" s="357"/>
      <c r="TTZ58" s="357"/>
      <c r="TUA58" s="357"/>
      <c r="TUB58" s="357"/>
      <c r="TUC58" s="357"/>
      <c r="TUD58" s="357"/>
      <c r="TUE58" s="357"/>
      <c r="TUF58" s="357"/>
      <c r="TUG58" s="357"/>
      <c r="TUH58" s="357"/>
      <c r="TUI58" s="357"/>
      <c r="TUJ58" s="357"/>
      <c r="TUK58" s="357"/>
      <c r="TUL58" s="357"/>
      <c r="TUM58" s="357"/>
      <c r="TUN58" s="357"/>
      <c r="TUO58" s="357"/>
      <c r="TUP58" s="357"/>
      <c r="TUQ58" s="357"/>
      <c r="TUR58" s="357"/>
      <c r="TUS58" s="357"/>
      <c r="TUT58" s="357"/>
      <c r="TUU58" s="357"/>
      <c r="TUV58" s="357"/>
      <c r="TUW58" s="357"/>
      <c r="TUX58" s="357"/>
      <c r="TUY58" s="357"/>
      <c r="TUZ58" s="357"/>
      <c r="TVA58" s="357"/>
      <c r="TVB58" s="357"/>
      <c r="TVC58" s="357"/>
      <c r="TVD58" s="357"/>
      <c r="TVE58" s="357"/>
      <c r="TVF58" s="357"/>
      <c r="TVG58" s="357"/>
      <c r="TVH58" s="357"/>
      <c r="TVI58" s="357"/>
      <c r="TVJ58" s="357"/>
      <c r="TVK58" s="357"/>
      <c r="TVL58" s="357"/>
      <c r="TVM58" s="357"/>
      <c r="TVN58" s="357"/>
      <c r="TVO58" s="357"/>
      <c r="TVP58" s="357"/>
      <c r="TVQ58" s="357"/>
      <c r="TVR58" s="357"/>
      <c r="TVS58" s="357"/>
      <c r="TVT58" s="357"/>
      <c r="TVU58" s="357"/>
      <c r="TVV58" s="357"/>
      <c r="TVW58" s="357"/>
      <c r="TVX58" s="357"/>
      <c r="TVY58" s="357"/>
      <c r="TVZ58" s="357"/>
      <c r="TWA58" s="357"/>
      <c r="TWB58" s="357"/>
      <c r="TWC58" s="357"/>
      <c r="TWD58" s="357"/>
      <c r="TWE58" s="357"/>
      <c r="TWF58" s="357"/>
      <c r="TWG58" s="357"/>
      <c r="TWH58" s="357"/>
      <c r="TWI58" s="357"/>
      <c r="TWJ58" s="357"/>
      <c r="TWK58" s="357"/>
      <c r="TWL58" s="357"/>
      <c r="TWM58" s="357"/>
      <c r="TWN58" s="357"/>
      <c r="TWO58" s="357"/>
      <c r="TWP58" s="357"/>
      <c r="TWQ58" s="357"/>
      <c r="TWR58" s="357"/>
      <c r="TWS58" s="357"/>
      <c r="TWT58" s="357"/>
      <c r="TWU58" s="357"/>
      <c r="TWV58" s="357"/>
      <c r="TWW58" s="357"/>
      <c r="TWX58" s="357"/>
      <c r="TWY58" s="357"/>
      <c r="TWZ58" s="357"/>
      <c r="TXA58" s="357"/>
      <c r="TXB58" s="357"/>
      <c r="TXC58" s="357"/>
      <c r="TXD58" s="357"/>
      <c r="TXE58" s="357"/>
      <c r="TXF58" s="357"/>
      <c r="TXG58" s="357"/>
      <c r="TXH58" s="357"/>
      <c r="TXI58" s="357"/>
      <c r="TXJ58" s="357"/>
      <c r="TXK58" s="357"/>
      <c r="TXL58" s="357"/>
      <c r="TXM58" s="357"/>
      <c r="TXN58" s="357"/>
      <c r="TXO58" s="357"/>
      <c r="TXP58" s="357"/>
      <c r="TXQ58" s="357"/>
      <c r="TXR58" s="357"/>
      <c r="TXS58" s="357"/>
      <c r="TXT58" s="357"/>
      <c r="TXU58" s="357"/>
      <c r="TXV58" s="357"/>
      <c r="TXW58" s="357"/>
      <c r="TXX58" s="357"/>
      <c r="TXY58" s="357"/>
      <c r="TXZ58" s="357"/>
      <c r="TYA58" s="357"/>
      <c r="TYB58" s="357"/>
      <c r="TYC58" s="357"/>
      <c r="TYD58" s="357"/>
      <c r="TYE58" s="357"/>
      <c r="TYF58" s="357"/>
      <c r="TYG58" s="357"/>
      <c r="TYH58" s="357"/>
      <c r="TYI58" s="357"/>
      <c r="TYJ58" s="357"/>
      <c r="TYK58" s="357"/>
      <c r="TYL58" s="357"/>
      <c r="TYM58" s="357"/>
      <c r="TYN58" s="357"/>
      <c r="TYO58" s="357"/>
      <c r="TYP58" s="357"/>
      <c r="TYQ58" s="357"/>
      <c r="TYR58" s="357"/>
      <c r="TYS58" s="357"/>
      <c r="TYT58" s="357"/>
      <c r="TYU58" s="357"/>
      <c r="TYV58" s="357"/>
      <c r="TYW58" s="357"/>
      <c r="TYX58" s="357"/>
      <c r="TYY58" s="357"/>
      <c r="TYZ58" s="357"/>
      <c r="TZA58" s="357"/>
      <c r="TZB58" s="357"/>
      <c r="TZC58" s="357"/>
      <c r="TZD58" s="357"/>
      <c r="TZE58" s="357"/>
      <c r="TZF58" s="357"/>
      <c r="TZG58" s="357"/>
      <c r="TZH58" s="357"/>
      <c r="TZI58" s="357"/>
      <c r="TZJ58" s="357"/>
      <c r="TZK58" s="357"/>
      <c r="TZL58" s="357"/>
      <c r="TZM58" s="357"/>
      <c r="TZN58" s="357"/>
      <c r="TZO58" s="357"/>
      <c r="TZP58" s="357"/>
      <c r="TZQ58" s="357"/>
      <c r="TZR58" s="357"/>
      <c r="TZS58" s="357"/>
      <c r="TZT58" s="357"/>
      <c r="TZU58" s="357"/>
      <c r="TZV58" s="357"/>
      <c r="TZW58" s="357"/>
      <c r="TZX58" s="357"/>
      <c r="TZY58" s="357"/>
      <c r="TZZ58" s="357"/>
      <c r="UAA58" s="357"/>
      <c r="UAB58" s="357"/>
      <c r="UAC58" s="357"/>
      <c r="UAD58" s="357"/>
      <c r="UAE58" s="357"/>
      <c r="UAF58" s="357"/>
      <c r="UAG58" s="357"/>
      <c r="UAH58" s="357"/>
      <c r="UAI58" s="357"/>
      <c r="UAJ58" s="357"/>
      <c r="UAK58" s="357"/>
      <c r="UAL58" s="357"/>
      <c r="UAM58" s="357"/>
      <c r="UAN58" s="357"/>
      <c r="UAO58" s="357"/>
      <c r="UAP58" s="357"/>
      <c r="UAQ58" s="357"/>
      <c r="UAR58" s="357"/>
      <c r="UAS58" s="357"/>
      <c r="UAT58" s="357"/>
      <c r="UAU58" s="357"/>
      <c r="UAV58" s="357"/>
      <c r="UAW58" s="357"/>
      <c r="UAX58" s="357"/>
      <c r="UAY58" s="357"/>
      <c r="UAZ58" s="357"/>
      <c r="UBA58" s="357"/>
      <c r="UBB58" s="357"/>
      <c r="UBC58" s="357"/>
      <c r="UBD58" s="357"/>
      <c r="UBE58" s="357"/>
      <c r="UBF58" s="357"/>
      <c r="UBG58" s="357"/>
      <c r="UBH58" s="357"/>
      <c r="UBI58" s="357"/>
      <c r="UBJ58" s="357"/>
      <c r="UBK58" s="357"/>
      <c r="UBL58" s="357"/>
      <c r="UBM58" s="357"/>
      <c r="UBN58" s="357"/>
      <c r="UBO58" s="357"/>
      <c r="UBP58" s="357"/>
      <c r="UBQ58" s="357"/>
      <c r="UBR58" s="357"/>
      <c r="UBS58" s="357"/>
      <c r="UBT58" s="357"/>
      <c r="UBU58" s="357"/>
      <c r="UBV58" s="357"/>
      <c r="UBW58" s="357"/>
      <c r="UBX58" s="357"/>
      <c r="UBY58" s="357"/>
      <c r="UBZ58" s="357"/>
      <c r="UCA58" s="357"/>
      <c r="UCB58" s="357"/>
      <c r="UCC58" s="357"/>
      <c r="UCD58" s="357"/>
      <c r="UCE58" s="357"/>
      <c r="UCF58" s="357"/>
      <c r="UCG58" s="357"/>
      <c r="UCH58" s="357"/>
      <c r="UCI58" s="357"/>
      <c r="UCJ58" s="357"/>
      <c r="UCK58" s="357"/>
      <c r="UCL58" s="357"/>
      <c r="UCM58" s="357"/>
      <c r="UCN58" s="357"/>
      <c r="UCO58" s="357"/>
      <c r="UCP58" s="357"/>
      <c r="UCQ58" s="357"/>
      <c r="UCR58" s="357"/>
      <c r="UCS58" s="357"/>
      <c r="UCT58" s="357"/>
      <c r="UCU58" s="357"/>
      <c r="UCV58" s="357"/>
      <c r="UCW58" s="357"/>
      <c r="UCX58" s="357"/>
      <c r="UCY58" s="357"/>
      <c r="UCZ58" s="357"/>
      <c r="UDA58" s="357"/>
      <c r="UDB58" s="357"/>
      <c r="UDC58" s="357"/>
      <c r="UDD58" s="357"/>
      <c r="UDE58" s="357"/>
      <c r="UDF58" s="357"/>
      <c r="UDG58" s="357"/>
      <c r="UDH58" s="357"/>
      <c r="UDI58" s="357"/>
      <c r="UDJ58" s="357"/>
      <c r="UDK58" s="357"/>
      <c r="UDL58" s="357"/>
      <c r="UDM58" s="357"/>
      <c r="UDN58" s="357"/>
      <c r="UDO58" s="357"/>
      <c r="UDP58" s="357"/>
      <c r="UDQ58" s="357"/>
      <c r="UDR58" s="357"/>
      <c r="UDS58" s="357"/>
      <c r="UDT58" s="357"/>
      <c r="UDU58" s="357"/>
      <c r="UDV58" s="357"/>
      <c r="UDW58" s="357"/>
      <c r="UDX58" s="357"/>
      <c r="UDY58" s="357"/>
      <c r="UDZ58" s="357"/>
      <c r="UEA58" s="357"/>
      <c r="UEB58" s="357"/>
      <c r="UEC58" s="357"/>
      <c r="UED58" s="357"/>
      <c r="UEE58" s="357"/>
      <c r="UEF58" s="357"/>
      <c r="UEG58" s="357"/>
      <c r="UEH58" s="357"/>
      <c r="UEI58" s="357"/>
      <c r="UEJ58" s="357"/>
      <c r="UEK58" s="357"/>
      <c r="UEL58" s="357"/>
      <c r="UEM58" s="357"/>
      <c r="UEN58" s="357"/>
      <c r="UEO58" s="357"/>
      <c r="UEP58" s="357"/>
      <c r="UEQ58" s="357"/>
      <c r="UER58" s="357"/>
      <c r="UES58" s="357"/>
      <c r="UET58" s="357"/>
      <c r="UEU58" s="357"/>
      <c r="UEV58" s="357"/>
      <c r="UEW58" s="357"/>
      <c r="UEX58" s="357"/>
      <c r="UEY58" s="357"/>
      <c r="UEZ58" s="357"/>
      <c r="UFA58" s="357"/>
      <c r="UFB58" s="357"/>
      <c r="UFC58" s="357"/>
      <c r="UFD58" s="357"/>
      <c r="UFE58" s="357"/>
      <c r="UFF58" s="357"/>
      <c r="UFG58" s="357"/>
      <c r="UFH58" s="357"/>
      <c r="UFI58" s="357"/>
      <c r="UFJ58" s="357"/>
      <c r="UFK58" s="357"/>
      <c r="UFL58" s="357"/>
      <c r="UFM58" s="357"/>
      <c r="UFN58" s="357"/>
      <c r="UFO58" s="357"/>
      <c r="UFP58" s="357"/>
      <c r="UFQ58" s="357"/>
      <c r="UFR58" s="357"/>
      <c r="UFS58" s="357"/>
      <c r="UFT58" s="357"/>
      <c r="UFU58" s="357"/>
      <c r="UFV58" s="357"/>
      <c r="UFW58" s="357"/>
      <c r="UFX58" s="357"/>
      <c r="UFY58" s="357"/>
      <c r="UFZ58" s="357"/>
      <c r="UGA58" s="357"/>
      <c r="UGB58" s="357"/>
      <c r="UGC58" s="357"/>
      <c r="UGD58" s="357"/>
      <c r="UGE58" s="357"/>
      <c r="UGF58" s="357"/>
      <c r="UGG58" s="357"/>
      <c r="UGH58" s="357"/>
      <c r="UGI58" s="357"/>
      <c r="UGJ58" s="357"/>
      <c r="UGK58" s="357"/>
      <c r="UGL58" s="357"/>
      <c r="UGM58" s="357"/>
      <c r="UGN58" s="357"/>
      <c r="UGO58" s="357"/>
      <c r="UGP58" s="357"/>
      <c r="UGQ58" s="357"/>
      <c r="UGR58" s="357"/>
      <c r="UGS58" s="357"/>
      <c r="UGT58" s="357"/>
      <c r="UGU58" s="357"/>
      <c r="UGV58" s="357"/>
      <c r="UGW58" s="357"/>
      <c r="UGX58" s="357"/>
      <c r="UGY58" s="357"/>
      <c r="UGZ58" s="357"/>
      <c r="UHA58" s="357"/>
      <c r="UHB58" s="357"/>
      <c r="UHC58" s="357"/>
      <c r="UHD58" s="357"/>
      <c r="UHE58" s="357"/>
      <c r="UHF58" s="357"/>
      <c r="UHG58" s="357"/>
      <c r="UHH58" s="357"/>
      <c r="UHI58" s="357"/>
      <c r="UHJ58" s="357"/>
      <c r="UHK58" s="357"/>
      <c r="UHL58" s="357"/>
      <c r="UHM58" s="357"/>
      <c r="UHN58" s="357"/>
      <c r="UHO58" s="357"/>
      <c r="UHP58" s="357"/>
      <c r="UHQ58" s="357"/>
      <c r="UHR58" s="357"/>
      <c r="UHS58" s="357"/>
      <c r="UHT58" s="357"/>
      <c r="UHU58" s="357"/>
      <c r="UHV58" s="357"/>
      <c r="UHW58" s="357"/>
      <c r="UHX58" s="357"/>
      <c r="UHY58" s="357"/>
      <c r="UHZ58" s="357"/>
      <c r="UIA58" s="357"/>
      <c r="UIB58" s="357"/>
      <c r="UIC58" s="357"/>
      <c r="UID58" s="357"/>
      <c r="UIE58" s="357"/>
      <c r="UIF58" s="357"/>
      <c r="UIG58" s="357"/>
      <c r="UIH58" s="357"/>
      <c r="UII58" s="357"/>
      <c r="UIJ58" s="357"/>
      <c r="UIK58" s="357"/>
      <c r="UIL58" s="357"/>
      <c r="UIM58" s="357"/>
      <c r="UIN58" s="357"/>
      <c r="UIO58" s="357"/>
      <c r="UIP58" s="357"/>
      <c r="UIQ58" s="357"/>
      <c r="UIR58" s="357"/>
      <c r="UIS58" s="357"/>
      <c r="UIT58" s="357"/>
      <c r="UIU58" s="357"/>
      <c r="UIV58" s="357"/>
      <c r="UIW58" s="357"/>
      <c r="UIX58" s="357"/>
      <c r="UIY58" s="357"/>
      <c r="UIZ58" s="357"/>
      <c r="UJA58" s="357"/>
      <c r="UJB58" s="357"/>
      <c r="UJC58" s="357"/>
      <c r="UJD58" s="357"/>
      <c r="UJE58" s="357"/>
      <c r="UJF58" s="357"/>
      <c r="UJG58" s="357"/>
      <c r="UJH58" s="357"/>
      <c r="UJI58" s="357"/>
      <c r="UJJ58" s="357"/>
      <c r="UJK58" s="357"/>
      <c r="UJL58" s="357"/>
      <c r="UJM58" s="357"/>
      <c r="UJN58" s="357"/>
      <c r="UJO58" s="357"/>
      <c r="UJP58" s="357"/>
      <c r="UJQ58" s="357"/>
      <c r="UJR58" s="357"/>
      <c r="UJS58" s="357"/>
      <c r="UJT58" s="357"/>
      <c r="UJU58" s="357"/>
      <c r="UJV58" s="357"/>
      <c r="UJW58" s="357"/>
      <c r="UJX58" s="357"/>
      <c r="UJY58" s="357"/>
      <c r="UJZ58" s="357"/>
      <c r="UKA58" s="357"/>
      <c r="UKB58" s="357"/>
      <c r="UKC58" s="357"/>
      <c r="UKD58" s="357"/>
      <c r="UKE58" s="357"/>
      <c r="UKF58" s="357"/>
      <c r="UKG58" s="357"/>
      <c r="UKH58" s="357"/>
      <c r="UKI58" s="357"/>
      <c r="UKJ58" s="357"/>
      <c r="UKK58" s="357"/>
      <c r="UKL58" s="357"/>
      <c r="UKM58" s="357"/>
      <c r="UKN58" s="357"/>
      <c r="UKO58" s="357"/>
      <c r="UKP58" s="357"/>
      <c r="UKQ58" s="357"/>
      <c r="UKR58" s="357"/>
      <c r="UKS58" s="357"/>
      <c r="UKT58" s="357"/>
      <c r="UKU58" s="357"/>
      <c r="UKV58" s="357"/>
      <c r="UKW58" s="357"/>
      <c r="UKX58" s="357"/>
      <c r="UKY58" s="357"/>
      <c r="UKZ58" s="357"/>
      <c r="ULA58" s="357"/>
      <c r="ULB58" s="357"/>
      <c r="ULC58" s="357"/>
      <c r="ULD58" s="357"/>
      <c r="ULE58" s="357"/>
      <c r="ULF58" s="357"/>
      <c r="ULG58" s="357"/>
      <c r="ULH58" s="357"/>
      <c r="ULI58" s="357"/>
      <c r="ULJ58" s="357"/>
      <c r="ULK58" s="357"/>
      <c r="ULL58" s="357"/>
      <c r="ULM58" s="357"/>
      <c r="ULN58" s="357"/>
      <c r="ULO58" s="357"/>
      <c r="ULP58" s="357"/>
      <c r="ULQ58" s="357"/>
      <c r="ULR58" s="357"/>
      <c r="ULS58" s="357"/>
      <c r="ULT58" s="357"/>
      <c r="ULU58" s="357"/>
      <c r="ULV58" s="357"/>
      <c r="ULW58" s="357"/>
      <c r="ULX58" s="357"/>
      <c r="ULY58" s="357"/>
      <c r="ULZ58" s="357"/>
      <c r="UMA58" s="357"/>
      <c r="UMB58" s="357"/>
      <c r="UMC58" s="357"/>
      <c r="UMD58" s="357"/>
      <c r="UME58" s="357"/>
      <c r="UMF58" s="357"/>
      <c r="UMG58" s="357"/>
      <c r="UMH58" s="357"/>
      <c r="UMI58" s="357"/>
      <c r="UMJ58" s="357"/>
      <c r="UMK58" s="357"/>
      <c r="UML58" s="357"/>
      <c r="UMM58" s="357"/>
      <c r="UMN58" s="357"/>
      <c r="UMO58" s="357"/>
      <c r="UMP58" s="357"/>
      <c r="UMQ58" s="357"/>
      <c r="UMR58" s="357"/>
      <c r="UMS58" s="357"/>
      <c r="UMT58" s="357"/>
      <c r="UMU58" s="357"/>
      <c r="UMV58" s="357"/>
      <c r="UMW58" s="357"/>
      <c r="UMX58" s="357"/>
      <c r="UMY58" s="357"/>
      <c r="UMZ58" s="357"/>
      <c r="UNA58" s="357"/>
      <c r="UNB58" s="357"/>
      <c r="UNC58" s="357"/>
      <c r="UND58" s="357"/>
      <c r="UNE58" s="357"/>
      <c r="UNF58" s="357"/>
      <c r="UNG58" s="357"/>
      <c r="UNH58" s="357"/>
      <c r="UNI58" s="357"/>
      <c r="UNJ58" s="357"/>
      <c r="UNK58" s="357"/>
      <c r="UNL58" s="357"/>
      <c r="UNM58" s="357"/>
      <c r="UNN58" s="357"/>
      <c r="UNO58" s="357"/>
      <c r="UNP58" s="357"/>
      <c r="UNQ58" s="357"/>
      <c r="UNR58" s="357"/>
      <c r="UNS58" s="357"/>
      <c r="UNT58" s="357"/>
      <c r="UNU58" s="357"/>
      <c r="UNV58" s="357"/>
      <c r="UNW58" s="357"/>
      <c r="UNX58" s="357"/>
      <c r="UNY58" s="357"/>
      <c r="UNZ58" s="357"/>
      <c r="UOA58" s="357"/>
      <c r="UOB58" s="357"/>
      <c r="UOC58" s="357"/>
      <c r="UOD58" s="357"/>
      <c r="UOE58" s="357"/>
      <c r="UOF58" s="357"/>
      <c r="UOG58" s="357"/>
      <c r="UOH58" s="357"/>
      <c r="UOI58" s="357"/>
      <c r="UOJ58" s="357"/>
      <c r="UOK58" s="357"/>
      <c r="UOL58" s="357"/>
      <c r="UOM58" s="357"/>
      <c r="UON58" s="357"/>
      <c r="UOO58" s="357"/>
      <c r="UOP58" s="357"/>
      <c r="UOQ58" s="357"/>
      <c r="UOR58" s="357"/>
      <c r="UOS58" s="357"/>
      <c r="UOT58" s="357"/>
      <c r="UOU58" s="357"/>
      <c r="UOV58" s="357"/>
      <c r="UOW58" s="357"/>
      <c r="UOX58" s="357"/>
      <c r="UOY58" s="357"/>
      <c r="UOZ58" s="357"/>
      <c r="UPA58" s="357"/>
      <c r="UPB58" s="357"/>
      <c r="UPC58" s="357"/>
      <c r="UPD58" s="357"/>
      <c r="UPE58" s="357"/>
      <c r="UPF58" s="357"/>
      <c r="UPG58" s="357"/>
      <c r="UPH58" s="357"/>
      <c r="UPI58" s="357"/>
      <c r="UPJ58" s="357"/>
      <c r="UPK58" s="357"/>
      <c r="UPL58" s="357"/>
      <c r="UPM58" s="357"/>
      <c r="UPN58" s="357"/>
      <c r="UPO58" s="357"/>
      <c r="UPP58" s="357"/>
      <c r="UPQ58" s="357"/>
      <c r="UPR58" s="357"/>
      <c r="UPS58" s="357"/>
      <c r="UPT58" s="357"/>
      <c r="UPU58" s="357"/>
      <c r="UPV58" s="357"/>
      <c r="UPW58" s="357"/>
      <c r="UPX58" s="357"/>
      <c r="UPY58" s="357"/>
      <c r="UPZ58" s="357"/>
      <c r="UQA58" s="357"/>
      <c r="UQB58" s="357"/>
      <c r="UQC58" s="357"/>
      <c r="UQD58" s="357"/>
      <c r="UQE58" s="357"/>
      <c r="UQF58" s="357"/>
      <c r="UQG58" s="357"/>
      <c r="UQH58" s="357"/>
      <c r="UQI58" s="357"/>
      <c r="UQJ58" s="357"/>
      <c r="UQK58" s="357"/>
      <c r="UQL58" s="357"/>
      <c r="UQM58" s="357"/>
      <c r="UQN58" s="357"/>
      <c r="UQO58" s="357"/>
      <c r="UQP58" s="357"/>
      <c r="UQQ58" s="357"/>
      <c r="UQR58" s="357"/>
      <c r="UQS58" s="357"/>
      <c r="UQT58" s="357"/>
      <c r="UQU58" s="357"/>
      <c r="UQV58" s="357"/>
      <c r="UQW58" s="357"/>
      <c r="UQX58" s="357"/>
      <c r="UQY58" s="357"/>
      <c r="UQZ58" s="357"/>
      <c r="URA58" s="357"/>
      <c r="URB58" s="357"/>
      <c r="URC58" s="357"/>
      <c r="URD58" s="357"/>
      <c r="URE58" s="357"/>
      <c r="URF58" s="357"/>
      <c r="URG58" s="357"/>
      <c r="URH58" s="357"/>
      <c r="URI58" s="357"/>
      <c r="URJ58" s="357"/>
      <c r="URK58" s="357"/>
      <c r="URL58" s="357"/>
      <c r="URM58" s="357"/>
      <c r="URN58" s="357"/>
      <c r="URO58" s="357"/>
      <c r="URP58" s="357"/>
      <c r="URQ58" s="357"/>
      <c r="URR58" s="357"/>
      <c r="URS58" s="357"/>
      <c r="URT58" s="357"/>
      <c r="URU58" s="357"/>
      <c r="URV58" s="357"/>
      <c r="URW58" s="357"/>
      <c r="URX58" s="357"/>
      <c r="URY58" s="357"/>
      <c r="URZ58" s="357"/>
      <c r="USA58" s="357"/>
      <c r="USB58" s="357"/>
      <c r="USC58" s="357"/>
      <c r="USD58" s="357"/>
      <c r="USE58" s="357"/>
      <c r="USF58" s="357"/>
      <c r="USG58" s="357"/>
      <c r="USH58" s="357"/>
      <c r="USI58" s="357"/>
      <c r="USJ58" s="357"/>
      <c r="USK58" s="357"/>
      <c r="USL58" s="357"/>
      <c r="USM58" s="357"/>
      <c r="USN58" s="357"/>
      <c r="USO58" s="357"/>
      <c r="USP58" s="357"/>
      <c r="USQ58" s="357"/>
      <c r="USR58" s="357"/>
      <c r="USS58" s="357"/>
      <c r="UST58" s="357"/>
      <c r="USU58" s="357"/>
      <c r="USV58" s="357"/>
      <c r="USW58" s="357"/>
      <c r="USX58" s="357"/>
      <c r="USY58" s="357"/>
      <c r="USZ58" s="357"/>
      <c r="UTA58" s="357"/>
      <c r="UTB58" s="357"/>
      <c r="UTC58" s="357"/>
      <c r="UTD58" s="357"/>
      <c r="UTE58" s="357"/>
      <c r="UTF58" s="357"/>
      <c r="UTG58" s="357"/>
      <c r="UTH58" s="357"/>
      <c r="UTI58" s="357"/>
      <c r="UTJ58" s="357"/>
      <c r="UTK58" s="357"/>
      <c r="UTL58" s="357"/>
      <c r="UTM58" s="357"/>
      <c r="UTN58" s="357"/>
      <c r="UTO58" s="357"/>
      <c r="UTP58" s="357"/>
      <c r="UTQ58" s="357"/>
      <c r="UTR58" s="357"/>
      <c r="UTS58" s="357"/>
      <c r="UTT58" s="357"/>
      <c r="UTU58" s="357"/>
      <c r="UTV58" s="357"/>
      <c r="UTW58" s="357"/>
      <c r="UTX58" s="357"/>
      <c r="UTY58" s="357"/>
      <c r="UTZ58" s="357"/>
      <c r="UUA58" s="357"/>
      <c r="UUB58" s="357"/>
      <c r="UUC58" s="357"/>
      <c r="UUD58" s="357"/>
      <c r="UUE58" s="357"/>
      <c r="UUF58" s="357"/>
      <c r="UUG58" s="357"/>
      <c r="UUH58" s="357"/>
      <c r="UUI58" s="357"/>
      <c r="UUJ58" s="357"/>
      <c r="UUK58" s="357"/>
      <c r="UUL58" s="357"/>
      <c r="UUM58" s="357"/>
      <c r="UUN58" s="357"/>
      <c r="UUO58" s="357"/>
      <c r="UUP58" s="357"/>
      <c r="UUQ58" s="357"/>
      <c r="UUR58" s="357"/>
      <c r="UUS58" s="357"/>
      <c r="UUT58" s="357"/>
      <c r="UUU58" s="357"/>
      <c r="UUV58" s="357"/>
      <c r="UUW58" s="357"/>
      <c r="UUX58" s="357"/>
      <c r="UUY58" s="357"/>
      <c r="UUZ58" s="357"/>
      <c r="UVA58" s="357"/>
      <c r="UVB58" s="357"/>
      <c r="UVC58" s="357"/>
      <c r="UVD58" s="357"/>
      <c r="UVE58" s="357"/>
      <c r="UVF58" s="357"/>
      <c r="UVG58" s="357"/>
      <c r="UVH58" s="357"/>
      <c r="UVI58" s="357"/>
      <c r="UVJ58" s="357"/>
      <c r="UVK58" s="357"/>
      <c r="UVL58" s="357"/>
      <c r="UVM58" s="357"/>
      <c r="UVN58" s="357"/>
      <c r="UVO58" s="357"/>
      <c r="UVP58" s="357"/>
      <c r="UVQ58" s="357"/>
      <c r="UVR58" s="357"/>
      <c r="UVS58" s="357"/>
      <c r="UVT58" s="357"/>
      <c r="UVU58" s="357"/>
      <c r="UVV58" s="357"/>
      <c r="UVW58" s="357"/>
      <c r="UVX58" s="357"/>
      <c r="UVY58" s="357"/>
      <c r="UVZ58" s="357"/>
      <c r="UWA58" s="357"/>
      <c r="UWB58" s="357"/>
      <c r="UWC58" s="357"/>
      <c r="UWD58" s="357"/>
      <c r="UWE58" s="357"/>
      <c r="UWF58" s="357"/>
      <c r="UWG58" s="357"/>
      <c r="UWH58" s="357"/>
      <c r="UWI58" s="357"/>
      <c r="UWJ58" s="357"/>
      <c r="UWK58" s="357"/>
      <c r="UWL58" s="357"/>
      <c r="UWM58" s="357"/>
      <c r="UWN58" s="357"/>
      <c r="UWO58" s="357"/>
      <c r="UWP58" s="357"/>
      <c r="UWQ58" s="357"/>
      <c r="UWR58" s="357"/>
      <c r="UWS58" s="357"/>
      <c r="UWT58" s="357"/>
      <c r="UWU58" s="357"/>
      <c r="UWV58" s="357"/>
      <c r="UWW58" s="357"/>
      <c r="UWX58" s="357"/>
      <c r="UWY58" s="357"/>
      <c r="UWZ58" s="357"/>
      <c r="UXA58" s="357"/>
      <c r="UXB58" s="357"/>
      <c r="UXC58" s="357"/>
      <c r="UXD58" s="357"/>
      <c r="UXE58" s="357"/>
      <c r="UXF58" s="357"/>
      <c r="UXG58" s="357"/>
      <c r="UXH58" s="357"/>
      <c r="UXI58" s="357"/>
      <c r="UXJ58" s="357"/>
      <c r="UXK58" s="357"/>
      <c r="UXL58" s="357"/>
      <c r="UXM58" s="357"/>
      <c r="UXN58" s="357"/>
      <c r="UXO58" s="357"/>
      <c r="UXP58" s="357"/>
      <c r="UXQ58" s="357"/>
      <c r="UXR58" s="357"/>
      <c r="UXS58" s="357"/>
      <c r="UXT58" s="357"/>
      <c r="UXU58" s="357"/>
      <c r="UXV58" s="357"/>
      <c r="UXW58" s="357"/>
      <c r="UXX58" s="357"/>
      <c r="UXY58" s="357"/>
      <c r="UXZ58" s="357"/>
      <c r="UYA58" s="357"/>
      <c r="UYB58" s="357"/>
      <c r="UYC58" s="357"/>
      <c r="UYD58" s="357"/>
      <c r="UYE58" s="357"/>
      <c r="UYF58" s="357"/>
      <c r="UYG58" s="357"/>
      <c r="UYH58" s="357"/>
      <c r="UYI58" s="357"/>
      <c r="UYJ58" s="357"/>
      <c r="UYK58" s="357"/>
      <c r="UYL58" s="357"/>
      <c r="UYM58" s="357"/>
      <c r="UYN58" s="357"/>
      <c r="UYO58" s="357"/>
      <c r="UYP58" s="357"/>
      <c r="UYQ58" s="357"/>
      <c r="UYR58" s="357"/>
      <c r="UYS58" s="357"/>
      <c r="UYT58" s="357"/>
      <c r="UYU58" s="357"/>
      <c r="UYV58" s="357"/>
      <c r="UYW58" s="357"/>
      <c r="UYX58" s="357"/>
      <c r="UYY58" s="357"/>
      <c r="UYZ58" s="357"/>
      <c r="UZA58" s="357"/>
      <c r="UZB58" s="357"/>
      <c r="UZC58" s="357"/>
      <c r="UZD58" s="357"/>
      <c r="UZE58" s="357"/>
      <c r="UZF58" s="357"/>
      <c r="UZG58" s="357"/>
      <c r="UZH58" s="357"/>
      <c r="UZI58" s="357"/>
      <c r="UZJ58" s="357"/>
      <c r="UZK58" s="357"/>
      <c r="UZL58" s="357"/>
      <c r="UZM58" s="357"/>
      <c r="UZN58" s="357"/>
      <c r="UZO58" s="357"/>
      <c r="UZP58" s="357"/>
      <c r="UZQ58" s="357"/>
      <c r="UZR58" s="357"/>
      <c r="UZS58" s="357"/>
      <c r="UZT58" s="357"/>
      <c r="UZU58" s="357"/>
      <c r="UZV58" s="357"/>
      <c r="UZW58" s="357"/>
      <c r="UZX58" s="357"/>
      <c r="UZY58" s="357"/>
      <c r="UZZ58" s="357"/>
      <c r="VAA58" s="357"/>
      <c r="VAB58" s="357"/>
      <c r="VAC58" s="357"/>
      <c r="VAD58" s="357"/>
      <c r="VAE58" s="357"/>
      <c r="VAF58" s="357"/>
      <c r="VAG58" s="357"/>
      <c r="VAH58" s="357"/>
      <c r="VAI58" s="357"/>
      <c r="VAJ58" s="357"/>
      <c r="VAK58" s="357"/>
      <c r="VAL58" s="357"/>
      <c r="VAM58" s="357"/>
      <c r="VAN58" s="357"/>
      <c r="VAO58" s="357"/>
      <c r="VAP58" s="357"/>
      <c r="VAQ58" s="357"/>
      <c r="VAR58" s="357"/>
      <c r="VAS58" s="357"/>
      <c r="VAT58" s="357"/>
      <c r="VAU58" s="357"/>
      <c r="VAV58" s="357"/>
      <c r="VAW58" s="357"/>
      <c r="VAX58" s="357"/>
      <c r="VAY58" s="357"/>
      <c r="VAZ58" s="357"/>
      <c r="VBA58" s="357"/>
      <c r="VBB58" s="357"/>
      <c r="VBC58" s="357"/>
      <c r="VBD58" s="357"/>
      <c r="VBE58" s="357"/>
      <c r="VBF58" s="357"/>
      <c r="VBG58" s="357"/>
      <c r="VBH58" s="357"/>
      <c r="VBI58" s="357"/>
      <c r="VBJ58" s="357"/>
      <c r="VBK58" s="357"/>
      <c r="VBL58" s="357"/>
      <c r="VBM58" s="357"/>
      <c r="VBN58" s="357"/>
      <c r="VBO58" s="357"/>
      <c r="VBP58" s="357"/>
      <c r="VBQ58" s="357"/>
      <c r="VBR58" s="357"/>
      <c r="VBS58" s="357"/>
      <c r="VBT58" s="357"/>
      <c r="VBU58" s="357"/>
      <c r="VBV58" s="357"/>
      <c r="VBW58" s="357"/>
      <c r="VBX58" s="357"/>
      <c r="VBY58" s="357"/>
      <c r="VBZ58" s="357"/>
      <c r="VCA58" s="357"/>
      <c r="VCB58" s="357"/>
      <c r="VCC58" s="357"/>
      <c r="VCD58" s="357"/>
      <c r="VCE58" s="357"/>
      <c r="VCF58" s="357"/>
      <c r="VCG58" s="357"/>
      <c r="VCH58" s="357"/>
      <c r="VCI58" s="357"/>
      <c r="VCJ58" s="357"/>
      <c r="VCK58" s="357"/>
      <c r="VCL58" s="357"/>
      <c r="VCM58" s="357"/>
      <c r="VCN58" s="357"/>
      <c r="VCO58" s="357"/>
      <c r="VCP58" s="357"/>
      <c r="VCQ58" s="357"/>
      <c r="VCR58" s="357"/>
      <c r="VCS58" s="357"/>
      <c r="VCT58" s="357"/>
      <c r="VCU58" s="357"/>
      <c r="VCV58" s="357"/>
      <c r="VCW58" s="357"/>
      <c r="VCX58" s="357"/>
      <c r="VCY58" s="357"/>
      <c r="VCZ58" s="357"/>
      <c r="VDA58" s="357"/>
      <c r="VDB58" s="357"/>
      <c r="VDC58" s="357"/>
      <c r="VDD58" s="357"/>
      <c r="VDE58" s="357"/>
      <c r="VDF58" s="357"/>
      <c r="VDG58" s="357"/>
      <c r="VDH58" s="357"/>
      <c r="VDI58" s="357"/>
      <c r="VDJ58" s="357"/>
      <c r="VDK58" s="357"/>
      <c r="VDL58" s="357"/>
      <c r="VDM58" s="357"/>
      <c r="VDN58" s="357"/>
      <c r="VDO58" s="357"/>
      <c r="VDP58" s="357"/>
      <c r="VDQ58" s="357"/>
      <c r="VDR58" s="357"/>
      <c r="VDS58" s="357"/>
      <c r="VDT58" s="357"/>
      <c r="VDU58" s="357"/>
      <c r="VDV58" s="357"/>
      <c r="VDW58" s="357"/>
      <c r="VDX58" s="357"/>
      <c r="VDY58" s="357"/>
      <c r="VDZ58" s="357"/>
      <c r="VEA58" s="357"/>
      <c r="VEB58" s="357"/>
      <c r="VEC58" s="357"/>
      <c r="VED58" s="357"/>
      <c r="VEE58" s="357"/>
      <c r="VEF58" s="357"/>
      <c r="VEG58" s="357"/>
      <c r="VEH58" s="357"/>
      <c r="VEI58" s="357"/>
      <c r="VEJ58" s="357"/>
      <c r="VEK58" s="357"/>
      <c r="VEL58" s="357"/>
      <c r="VEM58" s="357"/>
      <c r="VEN58" s="357"/>
      <c r="VEO58" s="357"/>
      <c r="VEP58" s="357"/>
      <c r="VEQ58" s="357"/>
      <c r="VER58" s="357"/>
      <c r="VES58" s="357"/>
      <c r="VET58" s="357"/>
      <c r="VEU58" s="357"/>
      <c r="VEV58" s="357"/>
      <c r="VEW58" s="357"/>
      <c r="VEX58" s="357"/>
      <c r="VEY58" s="357"/>
      <c r="VEZ58" s="357"/>
      <c r="VFA58" s="357"/>
      <c r="VFB58" s="357"/>
      <c r="VFC58" s="357"/>
      <c r="VFD58" s="357"/>
      <c r="VFE58" s="357"/>
      <c r="VFF58" s="357"/>
      <c r="VFG58" s="357"/>
      <c r="VFH58" s="357"/>
      <c r="VFI58" s="357"/>
      <c r="VFJ58" s="357"/>
      <c r="VFK58" s="357"/>
      <c r="VFL58" s="357"/>
      <c r="VFM58" s="357"/>
      <c r="VFN58" s="357"/>
      <c r="VFO58" s="357"/>
      <c r="VFP58" s="357"/>
      <c r="VFQ58" s="357"/>
      <c r="VFR58" s="357"/>
      <c r="VFS58" s="357"/>
      <c r="VFT58" s="357"/>
      <c r="VFU58" s="357"/>
      <c r="VFV58" s="357"/>
      <c r="VFW58" s="357"/>
      <c r="VFX58" s="357"/>
      <c r="VFY58" s="357"/>
      <c r="VFZ58" s="357"/>
      <c r="VGA58" s="357"/>
      <c r="VGB58" s="357"/>
      <c r="VGC58" s="357"/>
      <c r="VGD58" s="357"/>
      <c r="VGE58" s="357"/>
      <c r="VGF58" s="357"/>
      <c r="VGG58" s="357"/>
      <c r="VGH58" s="357"/>
      <c r="VGI58" s="357"/>
      <c r="VGJ58" s="357"/>
      <c r="VGK58" s="357"/>
      <c r="VGL58" s="357"/>
      <c r="VGM58" s="357"/>
      <c r="VGN58" s="357"/>
      <c r="VGO58" s="357"/>
      <c r="VGP58" s="357"/>
      <c r="VGQ58" s="357"/>
      <c r="VGR58" s="357"/>
      <c r="VGS58" s="357"/>
      <c r="VGT58" s="357"/>
      <c r="VGU58" s="357"/>
      <c r="VGV58" s="357"/>
      <c r="VGW58" s="357"/>
      <c r="VGX58" s="357"/>
      <c r="VGY58" s="357"/>
      <c r="VGZ58" s="357"/>
      <c r="VHA58" s="357"/>
      <c r="VHB58" s="357"/>
      <c r="VHC58" s="357"/>
      <c r="VHD58" s="357"/>
      <c r="VHE58" s="357"/>
      <c r="VHF58" s="357"/>
      <c r="VHG58" s="357"/>
      <c r="VHH58" s="357"/>
      <c r="VHI58" s="357"/>
      <c r="VHJ58" s="357"/>
      <c r="VHK58" s="357"/>
      <c r="VHL58" s="357"/>
      <c r="VHM58" s="357"/>
      <c r="VHN58" s="357"/>
      <c r="VHO58" s="357"/>
      <c r="VHP58" s="357"/>
      <c r="VHQ58" s="357"/>
      <c r="VHR58" s="357"/>
      <c r="VHS58" s="357"/>
      <c r="VHT58" s="357"/>
      <c r="VHU58" s="357"/>
      <c r="VHV58" s="357"/>
      <c r="VHW58" s="357"/>
      <c r="VHX58" s="357"/>
      <c r="VHY58" s="357"/>
      <c r="VHZ58" s="357"/>
      <c r="VIA58" s="357"/>
      <c r="VIB58" s="357"/>
      <c r="VIC58" s="357"/>
      <c r="VID58" s="357"/>
      <c r="VIE58" s="357"/>
      <c r="VIF58" s="357"/>
      <c r="VIG58" s="357"/>
      <c r="VIH58" s="357"/>
      <c r="VII58" s="357"/>
      <c r="VIJ58" s="357"/>
      <c r="VIK58" s="357"/>
      <c r="VIL58" s="357"/>
      <c r="VIM58" s="357"/>
      <c r="VIN58" s="357"/>
      <c r="VIO58" s="357"/>
      <c r="VIP58" s="357"/>
      <c r="VIQ58" s="357"/>
      <c r="VIR58" s="357"/>
      <c r="VIS58" s="357"/>
      <c r="VIT58" s="357"/>
      <c r="VIU58" s="357"/>
      <c r="VIV58" s="357"/>
      <c r="VIW58" s="357"/>
      <c r="VIX58" s="357"/>
      <c r="VIY58" s="357"/>
      <c r="VIZ58" s="357"/>
      <c r="VJA58" s="357"/>
      <c r="VJB58" s="357"/>
      <c r="VJC58" s="357"/>
      <c r="VJD58" s="357"/>
      <c r="VJE58" s="357"/>
      <c r="VJF58" s="357"/>
      <c r="VJG58" s="357"/>
      <c r="VJH58" s="357"/>
      <c r="VJI58" s="357"/>
      <c r="VJJ58" s="357"/>
      <c r="VJK58" s="357"/>
      <c r="VJL58" s="357"/>
      <c r="VJM58" s="357"/>
      <c r="VJN58" s="357"/>
      <c r="VJO58" s="357"/>
      <c r="VJP58" s="357"/>
      <c r="VJQ58" s="357"/>
      <c r="VJR58" s="357"/>
      <c r="VJS58" s="357"/>
      <c r="VJT58" s="357"/>
      <c r="VJU58" s="357"/>
      <c r="VJV58" s="357"/>
      <c r="VJW58" s="357"/>
      <c r="VJX58" s="357"/>
      <c r="VJY58" s="357"/>
      <c r="VJZ58" s="357"/>
      <c r="VKA58" s="357"/>
      <c r="VKB58" s="357"/>
      <c r="VKC58" s="357"/>
      <c r="VKD58" s="357"/>
      <c r="VKE58" s="357"/>
      <c r="VKF58" s="357"/>
      <c r="VKG58" s="357"/>
      <c r="VKH58" s="357"/>
      <c r="VKI58" s="357"/>
      <c r="VKJ58" s="357"/>
      <c r="VKK58" s="357"/>
      <c r="VKL58" s="357"/>
      <c r="VKM58" s="357"/>
      <c r="VKN58" s="357"/>
      <c r="VKO58" s="357"/>
      <c r="VKP58" s="357"/>
      <c r="VKQ58" s="357"/>
      <c r="VKR58" s="357"/>
      <c r="VKS58" s="357"/>
      <c r="VKT58" s="357"/>
      <c r="VKU58" s="357"/>
      <c r="VKV58" s="357"/>
      <c r="VKW58" s="357"/>
      <c r="VKX58" s="357"/>
      <c r="VKY58" s="357"/>
      <c r="VKZ58" s="357"/>
      <c r="VLA58" s="357"/>
      <c r="VLB58" s="357"/>
      <c r="VLC58" s="357"/>
      <c r="VLD58" s="357"/>
      <c r="VLE58" s="357"/>
      <c r="VLF58" s="357"/>
      <c r="VLG58" s="357"/>
      <c r="VLH58" s="357"/>
      <c r="VLI58" s="357"/>
      <c r="VLJ58" s="357"/>
      <c r="VLK58" s="357"/>
      <c r="VLL58" s="357"/>
      <c r="VLM58" s="357"/>
      <c r="VLN58" s="357"/>
      <c r="VLO58" s="357"/>
      <c r="VLP58" s="357"/>
      <c r="VLQ58" s="357"/>
      <c r="VLR58" s="357"/>
      <c r="VLS58" s="357"/>
      <c r="VLT58" s="357"/>
      <c r="VLU58" s="357"/>
      <c r="VLV58" s="357"/>
      <c r="VLW58" s="357"/>
      <c r="VLX58" s="357"/>
      <c r="VLY58" s="357"/>
      <c r="VLZ58" s="357"/>
      <c r="VMA58" s="357"/>
      <c r="VMB58" s="357"/>
      <c r="VMC58" s="357"/>
      <c r="VMD58" s="357"/>
      <c r="VME58" s="357"/>
      <c r="VMF58" s="357"/>
      <c r="VMG58" s="357"/>
      <c r="VMH58" s="357"/>
      <c r="VMI58" s="357"/>
      <c r="VMJ58" s="357"/>
      <c r="VMK58" s="357"/>
      <c r="VML58" s="357"/>
      <c r="VMM58" s="357"/>
      <c r="VMN58" s="357"/>
      <c r="VMO58" s="357"/>
      <c r="VMP58" s="357"/>
      <c r="VMQ58" s="357"/>
      <c r="VMR58" s="357"/>
      <c r="VMS58" s="357"/>
      <c r="VMT58" s="357"/>
      <c r="VMU58" s="357"/>
      <c r="VMV58" s="357"/>
      <c r="VMW58" s="357"/>
      <c r="VMX58" s="357"/>
      <c r="VMY58" s="357"/>
      <c r="VMZ58" s="357"/>
      <c r="VNA58" s="357"/>
      <c r="VNB58" s="357"/>
      <c r="VNC58" s="357"/>
      <c r="VND58" s="357"/>
      <c r="VNE58" s="357"/>
      <c r="VNF58" s="357"/>
      <c r="VNG58" s="357"/>
      <c r="VNH58" s="357"/>
      <c r="VNI58" s="357"/>
      <c r="VNJ58" s="357"/>
      <c r="VNK58" s="357"/>
      <c r="VNL58" s="357"/>
      <c r="VNM58" s="357"/>
      <c r="VNN58" s="357"/>
      <c r="VNO58" s="357"/>
      <c r="VNP58" s="357"/>
      <c r="VNQ58" s="357"/>
      <c r="VNR58" s="357"/>
      <c r="VNS58" s="357"/>
      <c r="VNT58" s="357"/>
      <c r="VNU58" s="357"/>
      <c r="VNV58" s="357"/>
      <c r="VNW58" s="357"/>
      <c r="VNX58" s="357"/>
      <c r="VNY58" s="357"/>
      <c r="VNZ58" s="357"/>
      <c r="VOA58" s="357"/>
      <c r="VOB58" s="357"/>
      <c r="VOC58" s="357"/>
      <c r="VOD58" s="357"/>
      <c r="VOE58" s="357"/>
      <c r="VOF58" s="357"/>
      <c r="VOG58" s="357"/>
      <c r="VOH58" s="357"/>
      <c r="VOI58" s="357"/>
      <c r="VOJ58" s="357"/>
      <c r="VOK58" s="357"/>
      <c r="VOL58" s="357"/>
      <c r="VOM58" s="357"/>
      <c r="VON58" s="357"/>
      <c r="VOO58" s="357"/>
      <c r="VOP58" s="357"/>
      <c r="VOQ58" s="357"/>
      <c r="VOR58" s="357"/>
      <c r="VOS58" s="357"/>
      <c r="VOT58" s="357"/>
      <c r="VOU58" s="357"/>
      <c r="VOV58" s="357"/>
      <c r="VOW58" s="357"/>
      <c r="VOX58" s="357"/>
      <c r="VOY58" s="357"/>
      <c r="VOZ58" s="357"/>
      <c r="VPA58" s="357"/>
      <c r="VPB58" s="357"/>
      <c r="VPC58" s="357"/>
      <c r="VPD58" s="357"/>
      <c r="VPE58" s="357"/>
      <c r="VPF58" s="357"/>
      <c r="VPG58" s="357"/>
      <c r="VPH58" s="357"/>
      <c r="VPI58" s="357"/>
      <c r="VPJ58" s="357"/>
      <c r="VPK58" s="357"/>
      <c r="VPL58" s="357"/>
      <c r="VPM58" s="357"/>
      <c r="VPN58" s="357"/>
      <c r="VPO58" s="357"/>
      <c r="VPP58" s="357"/>
      <c r="VPQ58" s="357"/>
      <c r="VPR58" s="357"/>
      <c r="VPS58" s="357"/>
      <c r="VPT58" s="357"/>
      <c r="VPU58" s="357"/>
      <c r="VPV58" s="357"/>
      <c r="VPW58" s="357"/>
      <c r="VPX58" s="357"/>
      <c r="VPY58" s="357"/>
      <c r="VPZ58" s="357"/>
      <c r="VQA58" s="357"/>
      <c r="VQB58" s="357"/>
      <c r="VQC58" s="357"/>
      <c r="VQD58" s="357"/>
      <c r="VQE58" s="357"/>
      <c r="VQF58" s="357"/>
      <c r="VQG58" s="357"/>
      <c r="VQH58" s="357"/>
      <c r="VQI58" s="357"/>
      <c r="VQJ58" s="357"/>
      <c r="VQK58" s="357"/>
      <c r="VQL58" s="357"/>
      <c r="VQM58" s="357"/>
      <c r="VQN58" s="357"/>
      <c r="VQO58" s="357"/>
      <c r="VQP58" s="357"/>
      <c r="VQQ58" s="357"/>
      <c r="VQR58" s="357"/>
      <c r="VQS58" s="357"/>
      <c r="VQT58" s="357"/>
      <c r="VQU58" s="357"/>
      <c r="VQV58" s="357"/>
      <c r="VQW58" s="357"/>
      <c r="VQX58" s="357"/>
      <c r="VQY58" s="357"/>
      <c r="VQZ58" s="357"/>
      <c r="VRA58" s="357"/>
      <c r="VRB58" s="357"/>
      <c r="VRC58" s="357"/>
      <c r="VRD58" s="357"/>
      <c r="VRE58" s="357"/>
      <c r="VRF58" s="357"/>
      <c r="VRG58" s="357"/>
      <c r="VRH58" s="357"/>
      <c r="VRI58" s="357"/>
      <c r="VRJ58" s="357"/>
      <c r="VRK58" s="357"/>
      <c r="VRL58" s="357"/>
      <c r="VRM58" s="357"/>
      <c r="VRN58" s="357"/>
      <c r="VRO58" s="357"/>
      <c r="VRP58" s="357"/>
      <c r="VRQ58" s="357"/>
      <c r="VRR58" s="357"/>
      <c r="VRS58" s="357"/>
      <c r="VRT58" s="357"/>
      <c r="VRU58" s="357"/>
      <c r="VRV58" s="357"/>
      <c r="VRW58" s="357"/>
      <c r="VRX58" s="357"/>
      <c r="VRY58" s="357"/>
      <c r="VRZ58" s="357"/>
      <c r="VSA58" s="357"/>
      <c r="VSB58" s="357"/>
      <c r="VSC58" s="357"/>
      <c r="VSD58" s="357"/>
      <c r="VSE58" s="357"/>
      <c r="VSF58" s="357"/>
      <c r="VSG58" s="357"/>
      <c r="VSH58" s="357"/>
      <c r="VSI58" s="357"/>
      <c r="VSJ58" s="357"/>
      <c r="VSK58" s="357"/>
      <c r="VSL58" s="357"/>
      <c r="VSM58" s="357"/>
      <c r="VSN58" s="357"/>
      <c r="VSO58" s="357"/>
      <c r="VSP58" s="357"/>
      <c r="VSQ58" s="357"/>
      <c r="VSR58" s="357"/>
      <c r="VSS58" s="357"/>
      <c r="VST58" s="357"/>
      <c r="VSU58" s="357"/>
      <c r="VSV58" s="357"/>
      <c r="VSW58" s="357"/>
      <c r="VSX58" s="357"/>
      <c r="VSY58" s="357"/>
      <c r="VSZ58" s="357"/>
      <c r="VTA58" s="357"/>
      <c r="VTB58" s="357"/>
      <c r="VTC58" s="357"/>
      <c r="VTD58" s="357"/>
      <c r="VTE58" s="357"/>
      <c r="VTF58" s="357"/>
      <c r="VTG58" s="357"/>
      <c r="VTH58" s="357"/>
      <c r="VTI58" s="357"/>
      <c r="VTJ58" s="357"/>
      <c r="VTK58" s="357"/>
      <c r="VTL58" s="357"/>
      <c r="VTM58" s="357"/>
      <c r="VTN58" s="357"/>
      <c r="VTO58" s="357"/>
      <c r="VTP58" s="357"/>
      <c r="VTQ58" s="357"/>
      <c r="VTR58" s="357"/>
      <c r="VTS58" s="357"/>
      <c r="VTT58" s="357"/>
      <c r="VTU58" s="357"/>
      <c r="VTV58" s="357"/>
      <c r="VTW58" s="357"/>
      <c r="VTX58" s="357"/>
      <c r="VTY58" s="357"/>
      <c r="VTZ58" s="357"/>
      <c r="VUA58" s="357"/>
      <c r="VUB58" s="357"/>
      <c r="VUC58" s="357"/>
      <c r="VUD58" s="357"/>
      <c r="VUE58" s="357"/>
      <c r="VUF58" s="357"/>
      <c r="VUG58" s="357"/>
      <c r="VUH58" s="357"/>
      <c r="VUI58" s="357"/>
      <c r="VUJ58" s="357"/>
      <c r="VUK58" s="357"/>
      <c r="VUL58" s="357"/>
      <c r="VUM58" s="357"/>
      <c r="VUN58" s="357"/>
      <c r="VUO58" s="357"/>
      <c r="VUP58" s="357"/>
      <c r="VUQ58" s="357"/>
      <c r="VUR58" s="357"/>
      <c r="VUS58" s="357"/>
      <c r="VUT58" s="357"/>
      <c r="VUU58" s="357"/>
      <c r="VUV58" s="357"/>
      <c r="VUW58" s="357"/>
      <c r="VUX58" s="357"/>
      <c r="VUY58" s="357"/>
      <c r="VUZ58" s="357"/>
      <c r="VVA58" s="357"/>
      <c r="VVB58" s="357"/>
      <c r="VVC58" s="357"/>
      <c r="VVD58" s="357"/>
      <c r="VVE58" s="357"/>
      <c r="VVF58" s="357"/>
      <c r="VVG58" s="357"/>
      <c r="VVH58" s="357"/>
      <c r="VVI58" s="357"/>
      <c r="VVJ58" s="357"/>
      <c r="VVK58" s="357"/>
      <c r="VVL58" s="357"/>
      <c r="VVM58" s="357"/>
      <c r="VVN58" s="357"/>
      <c r="VVO58" s="357"/>
      <c r="VVP58" s="357"/>
      <c r="VVQ58" s="357"/>
      <c r="VVR58" s="357"/>
      <c r="VVS58" s="357"/>
      <c r="VVT58" s="357"/>
      <c r="VVU58" s="357"/>
      <c r="VVV58" s="357"/>
      <c r="VVW58" s="357"/>
      <c r="VVX58" s="357"/>
      <c r="VVY58" s="357"/>
      <c r="VVZ58" s="357"/>
      <c r="VWA58" s="357"/>
      <c r="VWB58" s="357"/>
      <c r="VWC58" s="357"/>
      <c r="VWD58" s="357"/>
      <c r="VWE58" s="357"/>
      <c r="VWF58" s="357"/>
      <c r="VWG58" s="357"/>
      <c r="VWH58" s="357"/>
      <c r="VWI58" s="357"/>
      <c r="VWJ58" s="357"/>
      <c r="VWK58" s="357"/>
      <c r="VWL58" s="357"/>
      <c r="VWM58" s="357"/>
      <c r="VWN58" s="357"/>
      <c r="VWO58" s="357"/>
      <c r="VWP58" s="357"/>
      <c r="VWQ58" s="357"/>
      <c r="VWR58" s="357"/>
      <c r="VWS58" s="357"/>
      <c r="VWT58" s="357"/>
      <c r="VWU58" s="357"/>
      <c r="VWV58" s="357"/>
      <c r="VWW58" s="357"/>
      <c r="VWX58" s="357"/>
      <c r="VWY58" s="357"/>
      <c r="VWZ58" s="357"/>
      <c r="VXA58" s="357"/>
      <c r="VXB58" s="357"/>
      <c r="VXC58" s="357"/>
      <c r="VXD58" s="357"/>
      <c r="VXE58" s="357"/>
      <c r="VXF58" s="357"/>
      <c r="VXG58" s="357"/>
      <c r="VXH58" s="357"/>
      <c r="VXI58" s="357"/>
      <c r="VXJ58" s="357"/>
      <c r="VXK58" s="357"/>
      <c r="VXL58" s="357"/>
      <c r="VXM58" s="357"/>
      <c r="VXN58" s="357"/>
      <c r="VXO58" s="357"/>
      <c r="VXP58" s="357"/>
      <c r="VXQ58" s="357"/>
      <c r="VXR58" s="357"/>
      <c r="VXS58" s="357"/>
      <c r="VXT58" s="357"/>
      <c r="VXU58" s="357"/>
      <c r="VXV58" s="357"/>
      <c r="VXW58" s="357"/>
      <c r="VXX58" s="357"/>
      <c r="VXY58" s="357"/>
      <c r="VXZ58" s="357"/>
      <c r="VYA58" s="357"/>
      <c r="VYB58" s="357"/>
      <c r="VYC58" s="357"/>
      <c r="VYD58" s="357"/>
      <c r="VYE58" s="357"/>
      <c r="VYF58" s="357"/>
      <c r="VYG58" s="357"/>
      <c r="VYH58" s="357"/>
      <c r="VYI58" s="357"/>
      <c r="VYJ58" s="357"/>
      <c r="VYK58" s="357"/>
      <c r="VYL58" s="357"/>
      <c r="VYM58" s="357"/>
      <c r="VYN58" s="357"/>
      <c r="VYO58" s="357"/>
      <c r="VYP58" s="357"/>
      <c r="VYQ58" s="357"/>
      <c r="VYR58" s="357"/>
      <c r="VYS58" s="357"/>
      <c r="VYT58" s="357"/>
      <c r="VYU58" s="357"/>
      <c r="VYV58" s="357"/>
      <c r="VYW58" s="357"/>
      <c r="VYX58" s="357"/>
      <c r="VYY58" s="357"/>
      <c r="VYZ58" s="357"/>
      <c r="VZA58" s="357"/>
      <c r="VZB58" s="357"/>
      <c r="VZC58" s="357"/>
      <c r="VZD58" s="357"/>
      <c r="VZE58" s="357"/>
      <c r="VZF58" s="357"/>
      <c r="VZG58" s="357"/>
      <c r="VZH58" s="357"/>
      <c r="VZI58" s="357"/>
      <c r="VZJ58" s="357"/>
      <c r="VZK58" s="357"/>
      <c r="VZL58" s="357"/>
      <c r="VZM58" s="357"/>
      <c r="VZN58" s="357"/>
      <c r="VZO58" s="357"/>
      <c r="VZP58" s="357"/>
      <c r="VZQ58" s="357"/>
      <c r="VZR58" s="357"/>
      <c r="VZS58" s="357"/>
      <c r="VZT58" s="357"/>
      <c r="VZU58" s="357"/>
      <c r="VZV58" s="357"/>
      <c r="VZW58" s="357"/>
      <c r="VZX58" s="357"/>
      <c r="VZY58" s="357"/>
      <c r="VZZ58" s="357"/>
      <c r="WAA58" s="357"/>
      <c r="WAB58" s="357"/>
      <c r="WAC58" s="357"/>
      <c r="WAD58" s="357"/>
      <c r="WAE58" s="357"/>
      <c r="WAF58" s="357"/>
      <c r="WAG58" s="357"/>
      <c r="WAH58" s="357"/>
      <c r="WAI58" s="357"/>
      <c r="WAJ58" s="357"/>
      <c r="WAK58" s="357"/>
      <c r="WAL58" s="357"/>
      <c r="WAM58" s="357"/>
      <c r="WAN58" s="357"/>
      <c r="WAO58" s="357"/>
      <c r="WAP58" s="357"/>
      <c r="WAQ58" s="357"/>
      <c r="WAR58" s="357"/>
      <c r="WAS58" s="357"/>
      <c r="WAT58" s="357"/>
      <c r="WAU58" s="357"/>
      <c r="WAV58" s="357"/>
      <c r="WAW58" s="357"/>
      <c r="WAX58" s="357"/>
      <c r="WAY58" s="357"/>
      <c r="WAZ58" s="357"/>
      <c r="WBA58" s="357"/>
      <c r="WBB58" s="357"/>
      <c r="WBC58" s="357"/>
      <c r="WBD58" s="357"/>
      <c r="WBE58" s="357"/>
      <c r="WBF58" s="357"/>
      <c r="WBG58" s="357"/>
      <c r="WBH58" s="357"/>
      <c r="WBI58" s="357"/>
      <c r="WBJ58" s="357"/>
      <c r="WBK58" s="357"/>
      <c r="WBL58" s="357"/>
      <c r="WBM58" s="357"/>
      <c r="WBN58" s="357"/>
      <c r="WBO58" s="357"/>
      <c r="WBP58" s="357"/>
      <c r="WBQ58" s="357"/>
      <c r="WBR58" s="357"/>
      <c r="WBS58" s="357"/>
      <c r="WBT58" s="357"/>
      <c r="WBU58" s="357"/>
      <c r="WBV58" s="357"/>
      <c r="WBW58" s="357"/>
      <c r="WBX58" s="357"/>
      <c r="WBY58" s="357"/>
      <c r="WBZ58" s="357"/>
      <c r="WCA58" s="357"/>
      <c r="WCB58" s="357"/>
      <c r="WCC58" s="357"/>
      <c r="WCD58" s="357"/>
      <c r="WCE58" s="357"/>
      <c r="WCF58" s="357"/>
      <c r="WCG58" s="357"/>
      <c r="WCH58" s="357"/>
      <c r="WCI58" s="357"/>
      <c r="WCJ58" s="357"/>
      <c r="WCK58" s="357"/>
      <c r="WCL58" s="357"/>
      <c r="WCM58" s="357"/>
      <c r="WCN58" s="357"/>
      <c r="WCO58" s="357"/>
      <c r="WCP58" s="357"/>
      <c r="WCQ58" s="357"/>
      <c r="WCR58" s="357"/>
      <c r="WCS58" s="357"/>
      <c r="WCT58" s="357"/>
      <c r="WCU58" s="357"/>
      <c r="WCV58" s="357"/>
      <c r="WCW58" s="357"/>
      <c r="WCX58" s="357"/>
      <c r="WCY58" s="357"/>
      <c r="WCZ58" s="357"/>
      <c r="WDA58" s="357"/>
      <c r="WDB58" s="357"/>
      <c r="WDC58" s="357"/>
      <c r="WDD58" s="357"/>
      <c r="WDE58" s="357"/>
      <c r="WDF58" s="357"/>
      <c r="WDG58" s="357"/>
      <c r="WDH58" s="357"/>
      <c r="WDI58" s="357"/>
      <c r="WDJ58" s="357"/>
      <c r="WDK58" s="357"/>
      <c r="WDL58" s="357"/>
      <c r="WDM58" s="357"/>
      <c r="WDN58" s="357"/>
      <c r="WDO58" s="357"/>
      <c r="WDP58" s="357"/>
      <c r="WDQ58" s="357"/>
      <c r="WDR58" s="357"/>
      <c r="WDS58" s="357"/>
      <c r="WDT58" s="357"/>
      <c r="WDU58" s="357"/>
      <c r="WDV58" s="357"/>
      <c r="WDW58" s="357"/>
      <c r="WDX58" s="357"/>
      <c r="WDY58" s="357"/>
      <c r="WDZ58" s="357"/>
      <c r="WEA58" s="357"/>
      <c r="WEB58" s="357"/>
      <c r="WEC58" s="357"/>
      <c r="WED58" s="357"/>
      <c r="WEE58" s="357"/>
      <c r="WEF58" s="357"/>
      <c r="WEG58" s="357"/>
      <c r="WEH58" s="357"/>
      <c r="WEI58" s="357"/>
      <c r="WEJ58" s="357"/>
      <c r="WEK58" s="357"/>
      <c r="WEL58" s="357"/>
      <c r="WEM58" s="357"/>
      <c r="WEN58" s="357"/>
      <c r="WEO58" s="357"/>
      <c r="WEP58" s="357"/>
      <c r="WEQ58" s="357"/>
      <c r="WER58" s="357"/>
      <c r="WES58" s="357"/>
      <c r="WET58" s="357"/>
      <c r="WEU58" s="357"/>
      <c r="WEV58" s="357"/>
      <c r="WEW58" s="357"/>
      <c r="WEX58" s="357"/>
      <c r="WEY58" s="357"/>
      <c r="WEZ58" s="357"/>
      <c r="WFA58" s="357"/>
      <c r="WFB58" s="357"/>
      <c r="WFC58" s="357"/>
      <c r="WFD58" s="357"/>
      <c r="WFE58" s="357"/>
      <c r="WFF58" s="357"/>
      <c r="WFG58" s="357"/>
      <c r="WFH58" s="357"/>
      <c r="WFI58" s="357"/>
      <c r="WFJ58" s="357"/>
      <c r="WFK58" s="357"/>
      <c r="WFL58" s="357"/>
      <c r="WFM58" s="357"/>
      <c r="WFN58" s="357"/>
      <c r="WFO58" s="357"/>
      <c r="WFP58" s="357"/>
      <c r="WFQ58" s="357"/>
      <c r="WFR58" s="357"/>
      <c r="WFS58" s="357"/>
      <c r="WFT58" s="357"/>
      <c r="WFU58" s="357"/>
      <c r="WFV58" s="357"/>
      <c r="WFW58" s="357"/>
      <c r="WFX58" s="357"/>
      <c r="WFY58" s="357"/>
      <c r="WFZ58" s="357"/>
      <c r="WGA58" s="357"/>
      <c r="WGB58" s="357"/>
      <c r="WGC58" s="357"/>
      <c r="WGD58" s="357"/>
      <c r="WGE58" s="357"/>
      <c r="WGF58" s="357"/>
      <c r="WGG58" s="357"/>
      <c r="WGH58" s="357"/>
      <c r="WGI58" s="357"/>
      <c r="WGJ58" s="357"/>
      <c r="WGK58" s="357"/>
      <c r="WGL58" s="357"/>
      <c r="WGM58" s="357"/>
      <c r="WGN58" s="357"/>
      <c r="WGO58" s="357"/>
      <c r="WGP58" s="357"/>
      <c r="WGQ58" s="357"/>
      <c r="WGR58" s="357"/>
      <c r="WGS58" s="357"/>
      <c r="WGT58" s="357"/>
      <c r="WGU58" s="357"/>
      <c r="WGV58" s="357"/>
      <c r="WGW58" s="357"/>
      <c r="WGX58" s="357"/>
      <c r="WGY58" s="357"/>
      <c r="WGZ58" s="357"/>
      <c r="WHA58" s="357"/>
      <c r="WHB58" s="357"/>
      <c r="WHC58" s="357"/>
      <c r="WHD58" s="357"/>
      <c r="WHE58" s="357"/>
      <c r="WHF58" s="357"/>
      <c r="WHG58" s="357"/>
      <c r="WHH58" s="357"/>
      <c r="WHI58" s="357"/>
      <c r="WHJ58" s="357"/>
      <c r="WHK58" s="357"/>
      <c r="WHL58" s="357"/>
      <c r="WHM58" s="357"/>
      <c r="WHN58" s="357"/>
      <c r="WHO58" s="357"/>
      <c r="WHP58" s="357"/>
      <c r="WHQ58" s="357"/>
      <c r="WHR58" s="357"/>
      <c r="WHS58" s="357"/>
      <c r="WHT58" s="357"/>
      <c r="WHU58" s="357"/>
      <c r="WHV58" s="357"/>
      <c r="WHW58" s="357"/>
      <c r="WHX58" s="357"/>
      <c r="WHY58" s="357"/>
      <c r="WHZ58" s="357"/>
      <c r="WIA58" s="357"/>
      <c r="WIB58" s="357"/>
      <c r="WIC58" s="357"/>
      <c r="WID58" s="357"/>
      <c r="WIE58" s="357"/>
      <c r="WIF58" s="357"/>
      <c r="WIG58" s="357"/>
      <c r="WIH58" s="357"/>
      <c r="WII58" s="357"/>
      <c r="WIJ58" s="357"/>
      <c r="WIK58" s="357"/>
      <c r="WIL58" s="357"/>
      <c r="WIM58" s="357"/>
      <c r="WIN58" s="357"/>
      <c r="WIO58" s="357"/>
      <c r="WIP58" s="357"/>
      <c r="WIQ58" s="357"/>
      <c r="WIR58" s="357"/>
      <c r="WIS58" s="357"/>
      <c r="WIT58" s="357"/>
      <c r="WIU58" s="357"/>
      <c r="WIV58" s="357"/>
      <c r="WIW58" s="357"/>
      <c r="WIX58" s="357"/>
      <c r="WIY58" s="357"/>
      <c r="WIZ58" s="357"/>
      <c r="WJA58" s="357"/>
      <c r="WJB58" s="357"/>
      <c r="WJC58" s="357"/>
      <c r="WJD58" s="357"/>
      <c r="WJE58" s="357"/>
      <c r="WJF58" s="357"/>
      <c r="WJG58" s="357"/>
      <c r="WJH58" s="357"/>
      <c r="WJI58" s="357"/>
      <c r="WJJ58" s="357"/>
      <c r="WJK58" s="357"/>
      <c r="WJL58" s="357"/>
      <c r="WJM58" s="357"/>
      <c r="WJN58" s="357"/>
      <c r="WJO58" s="357"/>
      <c r="WJP58" s="357"/>
      <c r="WJQ58" s="357"/>
      <c r="WJR58" s="357"/>
      <c r="WJS58" s="357"/>
      <c r="WJT58" s="357"/>
      <c r="WJU58" s="357"/>
      <c r="WJV58" s="357"/>
      <c r="WJW58" s="357"/>
      <c r="WJX58" s="357"/>
      <c r="WJY58" s="357"/>
      <c r="WJZ58" s="357"/>
      <c r="WKA58" s="357"/>
      <c r="WKB58" s="357"/>
      <c r="WKC58" s="357"/>
      <c r="WKD58" s="357"/>
      <c r="WKE58" s="357"/>
      <c r="WKF58" s="357"/>
      <c r="WKG58" s="357"/>
      <c r="WKH58" s="357"/>
      <c r="WKI58" s="357"/>
      <c r="WKJ58" s="357"/>
      <c r="WKK58" s="357"/>
      <c r="WKL58" s="357"/>
      <c r="WKM58" s="357"/>
      <c r="WKN58" s="357"/>
      <c r="WKO58" s="357"/>
      <c r="WKP58" s="357"/>
      <c r="WKQ58" s="357"/>
      <c r="WKR58" s="357"/>
      <c r="WKS58" s="357"/>
      <c r="WKT58" s="357"/>
      <c r="WKU58" s="357"/>
      <c r="WKV58" s="357"/>
      <c r="WKW58" s="357"/>
      <c r="WKX58" s="357"/>
      <c r="WKY58" s="357"/>
      <c r="WKZ58" s="357"/>
      <c r="WLA58" s="357"/>
      <c r="WLB58" s="357"/>
      <c r="WLC58" s="357"/>
      <c r="WLD58" s="357"/>
      <c r="WLE58" s="357"/>
      <c r="WLF58" s="357"/>
      <c r="WLG58" s="357"/>
      <c r="WLH58" s="357"/>
      <c r="WLI58" s="357"/>
      <c r="WLJ58" s="357"/>
      <c r="WLK58" s="357"/>
      <c r="WLL58" s="357"/>
      <c r="WLM58" s="357"/>
      <c r="WLN58" s="357"/>
      <c r="WLO58" s="357"/>
      <c r="WLP58" s="357"/>
      <c r="WLQ58" s="357"/>
      <c r="WLR58" s="357"/>
      <c r="WLS58" s="357"/>
      <c r="WLT58" s="357"/>
      <c r="WLU58" s="357"/>
      <c r="WLV58" s="357"/>
      <c r="WLW58" s="357"/>
      <c r="WLX58" s="357"/>
      <c r="WLY58" s="357"/>
      <c r="WLZ58" s="357"/>
      <c r="WMA58" s="357"/>
      <c r="WMB58" s="357"/>
      <c r="WMC58" s="357"/>
      <c r="WMD58" s="357"/>
      <c r="WME58" s="357"/>
      <c r="WMF58" s="357"/>
      <c r="WMG58" s="357"/>
      <c r="WMH58" s="357"/>
      <c r="WMI58" s="357"/>
      <c r="WMJ58" s="357"/>
      <c r="WMK58" s="357"/>
      <c r="WML58" s="357"/>
      <c r="WMM58" s="357"/>
      <c r="WMN58" s="357"/>
      <c r="WMO58" s="357"/>
      <c r="WMP58" s="357"/>
      <c r="WMQ58" s="357"/>
      <c r="WMR58" s="357"/>
      <c r="WMS58" s="357"/>
      <c r="WMT58" s="357"/>
      <c r="WMU58" s="357"/>
      <c r="WMV58" s="357"/>
      <c r="WMW58" s="357"/>
      <c r="WMX58" s="357"/>
      <c r="WMY58" s="357"/>
      <c r="WMZ58" s="357"/>
      <c r="WNA58" s="357"/>
      <c r="WNB58" s="357"/>
      <c r="WNC58" s="357"/>
      <c r="WND58" s="357"/>
      <c r="WNE58" s="357"/>
      <c r="WNF58" s="357"/>
      <c r="WNG58" s="357"/>
      <c r="WNH58" s="357"/>
      <c r="WNI58" s="357"/>
      <c r="WNJ58" s="357"/>
      <c r="WNK58" s="357"/>
      <c r="WNL58" s="357"/>
      <c r="WNM58" s="357"/>
      <c r="WNN58" s="357"/>
      <c r="WNO58" s="357"/>
      <c r="WNP58" s="357"/>
      <c r="WNQ58" s="357"/>
      <c r="WNR58" s="357"/>
      <c r="WNS58" s="357"/>
      <c r="WNT58" s="357"/>
      <c r="WNU58" s="357"/>
      <c r="WNV58" s="357"/>
      <c r="WNW58" s="357"/>
      <c r="WNX58" s="357"/>
      <c r="WNY58" s="357"/>
      <c r="WNZ58" s="357"/>
      <c r="WOA58" s="357"/>
      <c r="WOB58" s="357"/>
      <c r="WOC58" s="357"/>
      <c r="WOD58" s="357"/>
      <c r="WOE58" s="357"/>
      <c r="WOF58" s="357"/>
      <c r="WOG58" s="357"/>
      <c r="WOH58" s="357"/>
      <c r="WOI58" s="357"/>
      <c r="WOJ58" s="357"/>
      <c r="WOK58" s="357"/>
      <c r="WOL58" s="357"/>
      <c r="WOM58" s="357"/>
      <c r="WON58" s="357"/>
      <c r="WOO58" s="357"/>
      <c r="WOP58" s="357"/>
      <c r="WOQ58" s="357"/>
      <c r="WOR58" s="357"/>
      <c r="WOS58" s="357"/>
      <c r="WOT58" s="357"/>
      <c r="WOU58" s="357"/>
      <c r="WOV58" s="357"/>
      <c r="WOW58" s="357"/>
      <c r="WOX58" s="357"/>
      <c r="WOY58" s="357"/>
      <c r="WOZ58" s="357"/>
      <c r="WPA58" s="357"/>
      <c r="WPB58" s="357"/>
      <c r="WPC58" s="357"/>
      <c r="WPD58" s="357"/>
      <c r="WPE58" s="357"/>
      <c r="WPF58" s="357"/>
      <c r="WPG58" s="357"/>
      <c r="WPH58" s="357"/>
      <c r="WPI58" s="357"/>
      <c r="WPJ58" s="357"/>
      <c r="WPK58" s="357"/>
      <c r="WPL58" s="357"/>
      <c r="WPM58" s="357"/>
      <c r="WPN58" s="357"/>
      <c r="WPO58" s="357"/>
      <c r="WPP58" s="357"/>
      <c r="WPQ58" s="357"/>
      <c r="WPR58" s="357"/>
      <c r="WPS58" s="357"/>
      <c r="WPT58" s="357"/>
      <c r="WPU58" s="357"/>
      <c r="WPV58" s="357"/>
      <c r="WPW58" s="357"/>
      <c r="WPX58" s="357"/>
      <c r="WPY58" s="357"/>
      <c r="WPZ58" s="357"/>
      <c r="WQA58" s="357"/>
      <c r="WQB58" s="357"/>
      <c r="WQC58" s="357"/>
      <c r="WQD58" s="357"/>
      <c r="WQE58" s="357"/>
      <c r="WQF58" s="357"/>
      <c r="WQG58" s="357"/>
      <c r="WQH58" s="357"/>
      <c r="WQI58" s="357"/>
      <c r="WQJ58" s="357"/>
      <c r="WQK58" s="357"/>
      <c r="WQL58" s="357"/>
      <c r="WQM58" s="357"/>
      <c r="WQN58" s="357"/>
      <c r="WQO58" s="357"/>
      <c r="WQP58" s="357"/>
      <c r="WQQ58" s="357"/>
      <c r="WQR58" s="357"/>
      <c r="WQS58" s="357"/>
      <c r="WQT58" s="357"/>
      <c r="WQU58" s="357"/>
      <c r="WQV58" s="357"/>
      <c r="WQW58" s="357"/>
      <c r="WQX58" s="357"/>
      <c r="WQY58" s="357"/>
      <c r="WQZ58" s="357"/>
      <c r="WRA58" s="357"/>
      <c r="WRB58" s="357"/>
      <c r="WRC58" s="357"/>
      <c r="WRD58" s="357"/>
      <c r="WRE58" s="357"/>
      <c r="WRF58" s="357"/>
      <c r="WRG58" s="357"/>
      <c r="WRH58" s="357"/>
      <c r="WRI58" s="357"/>
      <c r="WRJ58" s="357"/>
      <c r="WRK58" s="357"/>
      <c r="WRL58" s="357"/>
      <c r="WRM58" s="357"/>
      <c r="WRN58" s="357"/>
      <c r="WRO58" s="357"/>
      <c r="WRP58" s="357"/>
      <c r="WRQ58" s="357"/>
      <c r="WRR58" s="357"/>
      <c r="WRS58" s="357"/>
      <c r="WRT58" s="357"/>
      <c r="WRU58" s="357"/>
      <c r="WRV58" s="357"/>
      <c r="WRW58" s="357"/>
      <c r="WRX58" s="357"/>
      <c r="WRY58" s="357"/>
      <c r="WRZ58" s="357"/>
      <c r="WSA58" s="357"/>
      <c r="WSB58" s="357"/>
      <c r="WSC58" s="357"/>
      <c r="WSD58" s="357"/>
      <c r="WSE58" s="357"/>
      <c r="WSF58" s="357"/>
      <c r="WSG58" s="357"/>
      <c r="WSH58" s="357"/>
      <c r="WSI58" s="357"/>
      <c r="WSJ58" s="357"/>
      <c r="WSK58" s="357"/>
      <c r="WSL58" s="357"/>
      <c r="WSM58" s="357"/>
      <c r="WSN58" s="357"/>
      <c r="WSO58" s="357"/>
      <c r="WSP58" s="357"/>
      <c r="WSQ58" s="357"/>
      <c r="WSR58" s="357"/>
      <c r="WSS58" s="357"/>
      <c r="WST58" s="357"/>
      <c r="WSU58" s="357"/>
      <c r="WSV58" s="357"/>
      <c r="WSW58" s="357"/>
      <c r="WSX58" s="357"/>
      <c r="WSY58" s="357"/>
      <c r="WSZ58" s="357"/>
      <c r="WTA58" s="357"/>
      <c r="WTB58" s="357"/>
      <c r="WTC58" s="357"/>
      <c r="WTD58" s="357"/>
      <c r="WTE58" s="357"/>
      <c r="WTF58" s="357"/>
      <c r="WTG58" s="357"/>
      <c r="WTH58" s="357"/>
      <c r="WTI58" s="357"/>
      <c r="WTJ58" s="357"/>
      <c r="WTK58" s="357"/>
      <c r="WTL58" s="357"/>
      <c r="WTM58" s="357"/>
      <c r="WTN58" s="357"/>
      <c r="WTO58" s="357"/>
      <c r="WTP58" s="357"/>
      <c r="WTQ58" s="357"/>
      <c r="WTR58" s="357"/>
      <c r="WTS58" s="357"/>
      <c r="WTT58" s="357"/>
      <c r="WTU58" s="357"/>
      <c r="WTV58" s="357"/>
      <c r="WTW58" s="357"/>
      <c r="WTX58" s="357"/>
      <c r="WTY58" s="357"/>
      <c r="WTZ58" s="357"/>
      <c r="WUA58" s="357"/>
      <c r="WUB58" s="357"/>
      <c r="WUC58" s="357"/>
      <c r="WUD58" s="357"/>
      <c r="WUE58" s="357"/>
      <c r="WUF58" s="357"/>
      <c r="WUG58" s="357"/>
      <c r="WUH58" s="357"/>
      <c r="WUI58" s="357"/>
      <c r="WUJ58" s="357"/>
      <c r="WUK58" s="357"/>
      <c r="WUL58" s="357"/>
      <c r="WUM58" s="357"/>
      <c r="WUN58" s="357"/>
      <c r="WUO58" s="357"/>
      <c r="WUP58" s="357"/>
      <c r="WUQ58" s="357"/>
      <c r="WUR58" s="357"/>
      <c r="WUS58" s="357"/>
      <c r="WUT58" s="357"/>
      <c r="WUU58" s="357"/>
      <c r="WUV58" s="357"/>
      <c r="WUW58" s="357"/>
      <c r="WUX58" s="357"/>
      <c r="WUY58" s="357"/>
      <c r="WUZ58" s="357"/>
      <c r="WVA58" s="357"/>
      <c r="WVB58" s="357"/>
      <c r="WVC58" s="357"/>
      <c r="WVD58" s="357"/>
      <c r="WVE58" s="357"/>
      <c r="WVF58" s="357"/>
      <c r="WVG58" s="357"/>
      <c r="WVH58" s="357"/>
      <c r="WVI58" s="357"/>
      <c r="WVJ58" s="357"/>
      <c r="WVK58" s="357"/>
      <c r="WVL58" s="357"/>
      <c r="WVM58" s="357"/>
      <c r="WVN58" s="357"/>
      <c r="WVO58" s="357"/>
      <c r="WVP58" s="357"/>
      <c r="WVQ58" s="357"/>
      <c r="WVR58" s="357"/>
      <c r="WVS58" s="357"/>
      <c r="WVT58" s="357"/>
      <c r="WVU58" s="357"/>
      <c r="WVV58" s="357"/>
      <c r="WVW58" s="357"/>
      <c r="WVX58" s="357"/>
      <c r="WVY58" s="357"/>
      <c r="WVZ58" s="357"/>
      <c r="WWA58" s="357"/>
      <c r="WWB58" s="357"/>
      <c r="WWC58" s="357"/>
      <c r="WWD58" s="357"/>
      <c r="WWE58" s="357"/>
      <c r="WWF58" s="357"/>
      <c r="WWG58" s="357"/>
      <c r="WWH58" s="357"/>
      <c r="WWI58" s="357"/>
      <c r="WWJ58" s="357"/>
      <c r="WWK58" s="357"/>
      <c r="WWL58" s="357"/>
      <c r="WWM58" s="357"/>
      <c r="WWN58" s="357"/>
      <c r="WWO58" s="357"/>
      <c r="WWP58" s="357"/>
      <c r="WWQ58" s="357"/>
      <c r="WWR58" s="357"/>
      <c r="WWS58" s="357"/>
      <c r="WWT58" s="357"/>
      <c r="WWU58" s="357"/>
      <c r="WWV58" s="357"/>
      <c r="WWW58" s="357"/>
      <c r="WWX58" s="357"/>
      <c r="WWY58" s="357"/>
      <c r="WWZ58" s="357"/>
      <c r="WXA58" s="357"/>
      <c r="WXB58" s="357"/>
      <c r="WXC58" s="357"/>
      <c r="WXD58" s="357"/>
      <c r="WXE58" s="357"/>
      <c r="WXF58" s="357"/>
      <c r="WXG58" s="357"/>
      <c r="WXH58" s="357"/>
      <c r="WXI58" s="357"/>
      <c r="WXJ58" s="357"/>
      <c r="WXK58" s="357"/>
      <c r="WXL58" s="357"/>
      <c r="WXM58" s="357"/>
      <c r="WXN58" s="357"/>
      <c r="WXO58" s="357"/>
      <c r="WXP58" s="357"/>
      <c r="WXQ58" s="357"/>
      <c r="WXR58" s="357"/>
      <c r="WXS58" s="357"/>
      <c r="WXT58" s="357"/>
      <c r="WXU58" s="357"/>
      <c r="WXV58" s="357"/>
      <c r="WXW58" s="357"/>
      <c r="WXX58" s="357"/>
      <c r="WXY58" s="357"/>
      <c r="WXZ58" s="357"/>
      <c r="WYA58" s="357"/>
      <c r="WYB58" s="357"/>
      <c r="WYC58" s="357"/>
      <c r="WYD58" s="357"/>
      <c r="WYE58" s="357"/>
      <c r="WYF58" s="357"/>
      <c r="WYG58" s="357"/>
      <c r="WYH58" s="357"/>
      <c r="WYI58" s="357"/>
      <c r="WYJ58" s="357"/>
      <c r="WYK58" s="357"/>
      <c r="WYL58" s="357"/>
      <c r="WYM58" s="357"/>
      <c r="WYN58" s="357"/>
      <c r="WYO58" s="357"/>
      <c r="WYP58" s="357"/>
      <c r="WYQ58" s="357"/>
      <c r="WYR58" s="357"/>
      <c r="WYS58" s="357"/>
      <c r="WYT58" s="357"/>
      <c r="WYU58" s="357"/>
      <c r="WYV58" s="357"/>
      <c r="WYW58" s="357"/>
      <c r="WYX58" s="357"/>
      <c r="WYY58" s="357"/>
      <c r="WYZ58" s="357"/>
      <c r="WZA58" s="357"/>
      <c r="WZB58" s="357"/>
      <c r="WZC58" s="357"/>
      <c r="WZD58" s="357"/>
      <c r="WZE58" s="357"/>
      <c r="WZF58" s="357"/>
      <c r="WZG58" s="357"/>
      <c r="WZH58" s="357"/>
      <c r="WZI58" s="357"/>
      <c r="WZJ58" s="357"/>
      <c r="WZK58" s="357"/>
      <c r="WZL58" s="357"/>
      <c r="WZM58" s="357"/>
      <c r="WZN58" s="357"/>
      <c r="WZO58" s="357"/>
      <c r="WZP58" s="357"/>
      <c r="WZQ58" s="357"/>
      <c r="WZR58" s="357"/>
      <c r="WZS58" s="357"/>
      <c r="WZT58" s="357"/>
      <c r="WZU58" s="357"/>
      <c r="WZV58" s="357"/>
      <c r="WZW58" s="357"/>
      <c r="WZX58" s="357"/>
      <c r="WZY58" s="357"/>
      <c r="WZZ58" s="357"/>
      <c r="XAA58" s="357"/>
      <c r="XAB58" s="357"/>
      <c r="XAC58" s="357"/>
      <c r="XAD58" s="357"/>
      <c r="XAE58" s="357"/>
      <c r="XAF58" s="357"/>
      <c r="XAG58" s="357"/>
      <c r="XAH58" s="357"/>
      <c r="XAI58" s="357"/>
      <c r="XAJ58" s="357"/>
      <c r="XAK58" s="357"/>
      <c r="XAL58" s="357"/>
      <c r="XAM58" s="357"/>
      <c r="XAN58" s="357"/>
      <c r="XAO58" s="357"/>
      <c r="XAP58" s="357"/>
      <c r="XAQ58" s="357"/>
      <c r="XAR58" s="357"/>
      <c r="XAS58" s="357"/>
      <c r="XAT58" s="357"/>
      <c r="XAU58" s="357"/>
      <c r="XAV58" s="357"/>
      <c r="XAW58" s="357"/>
      <c r="XAX58" s="357"/>
      <c r="XAY58" s="357"/>
      <c r="XAZ58" s="357"/>
      <c r="XBA58" s="357"/>
      <c r="XBB58" s="357"/>
      <c r="XBC58" s="357"/>
      <c r="XBD58" s="357"/>
      <c r="XBE58" s="357"/>
      <c r="XBF58" s="357"/>
      <c r="XBG58" s="357"/>
      <c r="XBH58" s="357"/>
      <c r="XBI58" s="357"/>
      <c r="XBJ58" s="357"/>
      <c r="XBK58" s="357"/>
      <c r="XBL58" s="357"/>
      <c r="XBM58" s="357"/>
      <c r="XBN58" s="357"/>
      <c r="XBO58" s="357"/>
      <c r="XBP58" s="357"/>
      <c r="XBQ58" s="357"/>
      <c r="XBR58" s="357"/>
      <c r="XBS58" s="357"/>
      <c r="XBT58" s="357"/>
      <c r="XBU58" s="357"/>
      <c r="XBV58" s="357"/>
      <c r="XBW58" s="357"/>
      <c r="XBX58" s="357"/>
      <c r="XBY58" s="357"/>
      <c r="XBZ58" s="357"/>
      <c r="XCA58" s="357"/>
      <c r="XCB58" s="357"/>
      <c r="XCC58" s="357"/>
      <c r="XCD58" s="357"/>
      <c r="XCE58" s="357"/>
      <c r="XCF58" s="357"/>
      <c r="XCG58" s="357"/>
      <c r="XCH58" s="357"/>
      <c r="XCI58" s="357"/>
      <c r="XCJ58" s="357"/>
      <c r="XCK58" s="357"/>
      <c r="XCL58" s="357"/>
      <c r="XCM58" s="357"/>
      <c r="XCN58" s="357"/>
      <c r="XCO58" s="357"/>
      <c r="XCP58" s="357"/>
      <c r="XCQ58" s="357"/>
      <c r="XCR58" s="357"/>
      <c r="XCS58" s="357"/>
      <c r="XCT58" s="357"/>
      <c r="XCU58" s="357"/>
      <c r="XCV58" s="357"/>
      <c r="XCW58" s="357"/>
      <c r="XCX58" s="357"/>
      <c r="XCY58" s="357"/>
      <c r="XCZ58" s="357"/>
      <c r="XDA58" s="357"/>
      <c r="XDB58" s="357"/>
      <c r="XDC58" s="357"/>
      <c r="XDD58" s="357"/>
      <c r="XDE58" s="357"/>
      <c r="XDF58" s="357"/>
      <c r="XDG58" s="357"/>
      <c r="XDH58" s="357"/>
      <c r="XDI58" s="357"/>
      <c r="XDJ58" s="357"/>
      <c r="XDK58" s="357"/>
      <c r="XDL58" s="357"/>
      <c r="XDM58" s="357"/>
      <c r="XDN58" s="357"/>
      <c r="XDO58" s="357"/>
      <c r="XDP58" s="357"/>
      <c r="XDQ58" s="357"/>
      <c r="XDR58" s="357"/>
      <c r="XDS58" s="357"/>
      <c r="XDT58" s="357"/>
      <c r="XDU58" s="357"/>
      <c r="XDV58" s="357"/>
      <c r="XDW58" s="357"/>
      <c r="XDX58" s="357"/>
      <c r="XDY58" s="357"/>
      <c r="XDZ58" s="357"/>
      <c r="XEA58" s="357"/>
      <c r="XEB58" s="357"/>
      <c r="XEC58" s="357"/>
      <c r="XED58" s="357"/>
      <c r="XEE58" s="357"/>
      <c r="XEF58" s="357"/>
      <c r="XEG58" s="357"/>
      <c r="XEH58" s="357"/>
      <c r="XEI58" s="357"/>
      <c r="XEJ58" s="357"/>
      <c r="XEK58" s="357"/>
      <c r="XEL58" s="357"/>
      <c r="XEM58" s="357"/>
      <c r="XEN58" s="357"/>
      <c r="XEO58" s="357"/>
      <c r="XEP58" s="357"/>
      <c r="XEQ58" s="357"/>
      <c r="XER58" s="357"/>
      <c r="XES58" s="357"/>
    </row>
    <row r="59" spans="1:16373" s="328" customFormat="1" ht="80.099999999999994" customHeight="1" x14ac:dyDescent="0.25">
      <c r="B59" s="490" t="s">
        <v>388</v>
      </c>
      <c r="C59" s="490" t="s">
        <v>1014</v>
      </c>
      <c r="D59" s="495" t="s">
        <v>23</v>
      </c>
      <c r="E59" s="491" t="s">
        <v>534</v>
      </c>
      <c r="F59" s="491" t="s">
        <v>534</v>
      </c>
      <c r="G59" s="329" t="s">
        <v>59</v>
      </c>
      <c r="H59" s="639">
        <v>3</v>
      </c>
      <c r="I59" s="510" t="s">
        <v>1054</v>
      </c>
      <c r="J59" s="517">
        <f t="shared" si="14"/>
        <v>6.6666666666666666E-2</v>
      </c>
      <c r="K59" s="517">
        <v>1</v>
      </c>
      <c r="L59" s="517" t="s">
        <v>184</v>
      </c>
      <c r="M59" s="360" t="s">
        <v>1062</v>
      </c>
      <c r="N59" s="360" t="s">
        <v>1035</v>
      </c>
      <c r="O59" s="501">
        <v>0.2</v>
      </c>
      <c r="P59" s="501">
        <v>0.55000000000000004</v>
      </c>
      <c r="Q59" s="501">
        <v>0.8</v>
      </c>
      <c r="R59" s="501">
        <v>1</v>
      </c>
      <c r="S59" s="577"/>
      <c r="T59" s="566"/>
      <c r="U59" s="390"/>
      <c r="V59" s="391"/>
      <c r="W59" s="613"/>
      <c r="X59" s="613"/>
      <c r="Y59" s="608"/>
      <c r="Z59" s="74"/>
      <c r="AA59" s="357"/>
      <c r="AB59" s="1"/>
      <c r="AC59" s="1"/>
    </row>
    <row r="60" spans="1:16373" s="328" customFormat="1" ht="80.099999999999994" customHeight="1" x14ac:dyDescent="0.25">
      <c r="A60" s="357"/>
      <c r="B60" s="58" t="s">
        <v>388</v>
      </c>
      <c r="C60" s="58" t="s">
        <v>1014</v>
      </c>
      <c r="D60" s="56" t="s">
        <v>23</v>
      </c>
      <c r="E60" s="494" t="s">
        <v>534</v>
      </c>
      <c r="F60" s="494" t="s">
        <v>534</v>
      </c>
      <c r="G60" s="496" t="s">
        <v>59</v>
      </c>
      <c r="H60" s="639">
        <v>4</v>
      </c>
      <c r="I60" s="611" t="s">
        <v>1055</v>
      </c>
      <c r="J60" s="613">
        <f t="shared" si="14"/>
        <v>6.6666666666666666E-2</v>
      </c>
      <c r="K60" s="613">
        <v>1</v>
      </c>
      <c r="L60" s="613" t="s">
        <v>184</v>
      </c>
      <c r="M60" s="611" t="s">
        <v>1063</v>
      </c>
      <c r="N60" s="611" t="s">
        <v>1036</v>
      </c>
      <c r="O60" s="613">
        <v>0.33</v>
      </c>
      <c r="P60" s="613">
        <v>0.5</v>
      </c>
      <c r="Q60" s="613">
        <v>0.83</v>
      </c>
      <c r="R60" s="613">
        <v>1</v>
      </c>
      <c r="S60" s="567"/>
      <c r="T60" s="567"/>
      <c r="U60" s="611"/>
      <c r="V60" s="568"/>
      <c r="W60" s="357"/>
      <c r="X60" s="1"/>
      <c r="Y60" s="1"/>
      <c r="Z60" s="1"/>
      <c r="AA60" s="1"/>
      <c r="AB60" s="357"/>
      <c r="AC60" s="357"/>
      <c r="AD60" s="357"/>
      <c r="AE60" s="357"/>
      <c r="AF60" s="357"/>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57"/>
      <c r="IK60" s="357"/>
      <c r="IL60" s="357"/>
      <c r="IM60" s="357"/>
      <c r="IN60" s="357"/>
      <c r="IO60" s="357"/>
      <c r="IP60" s="357"/>
      <c r="IQ60" s="357"/>
      <c r="IR60" s="357"/>
      <c r="IS60" s="357"/>
      <c r="IT60" s="357"/>
      <c r="IU60" s="357"/>
      <c r="IV60" s="357"/>
      <c r="IW60" s="357"/>
      <c r="IX60" s="357"/>
      <c r="IY60" s="357"/>
      <c r="IZ60" s="357"/>
      <c r="JA60" s="357"/>
      <c r="JB60" s="357"/>
      <c r="JC60" s="357"/>
      <c r="JD60" s="357"/>
      <c r="JE60" s="357"/>
      <c r="JF60" s="357"/>
      <c r="JG60" s="357"/>
      <c r="JH60" s="357"/>
      <c r="JI60" s="357"/>
      <c r="JJ60" s="357"/>
      <c r="JK60" s="357"/>
      <c r="JL60" s="357"/>
      <c r="JM60" s="357"/>
      <c r="JN60" s="357"/>
      <c r="JO60" s="357"/>
      <c r="JP60" s="357"/>
      <c r="JQ60" s="357"/>
      <c r="JR60" s="357"/>
      <c r="JS60" s="357"/>
      <c r="JT60" s="357"/>
      <c r="JU60" s="357"/>
      <c r="JV60" s="357"/>
      <c r="JW60" s="357"/>
      <c r="JX60" s="357"/>
      <c r="JY60" s="357"/>
      <c r="JZ60" s="357"/>
      <c r="KA60" s="357"/>
      <c r="KB60" s="357"/>
      <c r="KC60" s="357"/>
      <c r="KD60" s="357"/>
      <c r="KE60" s="357"/>
      <c r="KF60" s="357"/>
      <c r="KG60" s="357"/>
      <c r="KH60" s="357"/>
      <c r="KI60" s="357"/>
      <c r="KJ60" s="357"/>
      <c r="KK60" s="357"/>
      <c r="KL60" s="357"/>
      <c r="KM60" s="357"/>
      <c r="KN60" s="357"/>
      <c r="KO60" s="357"/>
      <c r="KP60" s="357"/>
      <c r="KQ60" s="357"/>
      <c r="KR60" s="357"/>
      <c r="KS60" s="357"/>
      <c r="KT60" s="357"/>
      <c r="KU60" s="357"/>
      <c r="KV60" s="357"/>
      <c r="KW60" s="357"/>
      <c r="KX60" s="357"/>
      <c r="KY60" s="357"/>
      <c r="KZ60" s="357"/>
      <c r="LA60" s="357"/>
      <c r="LB60" s="357"/>
      <c r="LC60" s="357"/>
      <c r="LD60" s="357"/>
      <c r="LE60" s="357"/>
      <c r="LF60" s="357"/>
      <c r="LG60" s="357"/>
      <c r="LH60" s="357"/>
      <c r="LI60" s="357"/>
      <c r="LJ60" s="357"/>
      <c r="LK60" s="357"/>
      <c r="LL60" s="357"/>
      <c r="LM60" s="357"/>
      <c r="LN60" s="357"/>
      <c r="LO60" s="357"/>
      <c r="LP60" s="357"/>
      <c r="LQ60" s="357"/>
      <c r="LR60" s="357"/>
      <c r="LS60" s="357"/>
      <c r="LT60" s="357"/>
      <c r="LU60" s="357"/>
      <c r="LV60" s="357"/>
      <c r="LW60" s="357"/>
      <c r="LX60" s="357"/>
      <c r="LY60" s="357"/>
      <c r="LZ60" s="357"/>
      <c r="MA60" s="357"/>
      <c r="MB60" s="357"/>
      <c r="MC60" s="357"/>
      <c r="MD60" s="357"/>
      <c r="ME60" s="357"/>
      <c r="MF60" s="357"/>
      <c r="MG60" s="357"/>
      <c r="MH60" s="357"/>
      <c r="MI60" s="357"/>
      <c r="MJ60" s="357"/>
      <c r="MK60" s="357"/>
      <c r="ML60" s="357"/>
      <c r="MM60" s="357"/>
      <c r="MN60" s="357"/>
      <c r="MO60" s="357"/>
      <c r="MP60" s="357"/>
      <c r="MQ60" s="357"/>
      <c r="MR60" s="357"/>
      <c r="MS60" s="357"/>
      <c r="MT60" s="357"/>
      <c r="MU60" s="357"/>
      <c r="MV60" s="357"/>
      <c r="MW60" s="357"/>
      <c r="MX60" s="357"/>
      <c r="MY60" s="357"/>
      <c r="MZ60" s="357"/>
      <c r="NA60" s="357"/>
      <c r="NB60" s="357"/>
      <c r="NC60" s="357"/>
      <c r="ND60" s="357"/>
      <c r="NE60" s="357"/>
      <c r="NF60" s="357"/>
      <c r="NG60" s="357"/>
      <c r="NH60" s="357"/>
      <c r="NI60" s="357"/>
      <c r="NJ60" s="357"/>
      <c r="NK60" s="357"/>
      <c r="NL60" s="357"/>
      <c r="NM60" s="357"/>
      <c r="NN60" s="357"/>
      <c r="NO60" s="357"/>
      <c r="NP60" s="357"/>
      <c r="NQ60" s="357"/>
      <c r="NR60" s="357"/>
      <c r="NS60" s="357"/>
      <c r="NT60" s="357"/>
      <c r="NU60" s="357"/>
      <c r="NV60" s="357"/>
      <c r="NW60" s="357"/>
      <c r="NX60" s="357"/>
      <c r="NY60" s="357"/>
      <c r="NZ60" s="357"/>
      <c r="OA60" s="357"/>
      <c r="OB60" s="357"/>
      <c r="OC60" s="357"/>
      <c r="OD60" s="357"/>
      <c r="OE60" s="357"/>
      <c r="OF60" s="357"/>
      <c r="OG60" s="357"/>
      <c r="OH60" s="357"/>
      <c r="OI60" s="357"/>
      <c r="OJ60" s="357"/>
      <c r="OK60" s="357"/>
      <c r="OL60" s="357"/>
      <c r="OM60" s="357"/>
      <c r="ON60" s="357"/>
      <c r="OO60" s="357"/>
      <c r="OP60" s="357"/>
      <c r="OQ60" s="357"/>
      <c r="OR60" s="357"/>
      <c r="OS60" s="357"/>
      <c r="OT60" s="357"/>
      <c r="OU60" s="357"/>
      <c r="OV60" s="357"/>
      <c r="OW60" s="357"/>
      <c r="OX60" s="357"/>
      <c r="OY60" s="357"/>
      <c r="OZ60" s="357"/>
      <c r="PA60" s="357"/>
      <c r="PB60" s="357"/>
      <c r="PC60" s="357"/>
      <c r="PD60" s="357"/>
      <c r="PE60" s="357"/>
      <c r="PF60" s="357"/>
      <c r="PG60" s="357"/>
      <c r="PH60" s="357"/>
      <c r="PI60" s="357"/>
      <c r="PJ60" s="357"/>
      <c r="PK60" s="357"/>
      <c r="PL60" s="357"/>
      <c r="PM60" s="357"/>
      <c r="PN60" s="357"/>
      <c r="PO60" s="357"/>
      <c r="PP60" s="357"/>
      <c r="PQ60" s="357"/>
      <c r="PR60" s="357"/>
      <c r="PS60" s="357"/>
      <c r="PT60" s="357"/>
      <c r="PU60" s="357"/>
      <c r="PV60" s="357"/>
      <c r="PW60" s="357"/>
      <c r="PX60" s="357"/>
      <c r="PY60" s="357"/>
      <c r="PZ60" s="357"/>
      <c r="QA60" s="357"/>
      <c r="QB60" s="357"/>
      <c r="QC60" s="357"/>
      <c r="QD60" s="357"/>
      <c r="QE60" s="357"/>
      <c r="QF60" s="357"/>
      <c r="QG60" s="357"/>
      <c r="QH60" s="357"/>
      <c r="QI60" s="357"/>
      <c r="QJ60" s="357"/>
      <c r="QK60" s="357"/>
      <c r="QL60" s="357"/>
      <c r="QM60" s="357"/>
      <c r="QN60" s="357"/>
      <c r="QO60" s="357"/>
      <c r="QP60" s="357"/>
      <c r="QQ60" s="357"/>
      <c r="QR60" s="357"/>
      <c r="QS60" s="357"/>
      <c r="QT60" s="357"/>
      <c r="QU60" s="357"/>
      <c r="QV60" s="357"/>
      <c r="QW60" s="357"/>
      <c r="QX60" s="357"/>
      <c r="QY60" s="357"/>
      <c r="QZ60" s="357"/>
      <c r="RA60" s="357"/>
      <c r="RB60" s="357"/>
      <c r="RC60" s="357"/>
      <c r="RD60" s="357"/>
      <c r="RE60" s="357"/>
      <c r="RF60" s="357"/>
      <c r="RG60" s="357"/>
      <c r="RH60" s="357"/>
      <c r="RI60" s="357"/>
      <c r="RJ60" s="357"/>
      <c r="RK60" s="357"/>
      <c r="RL60" s="357"/>
      <c r="RM60" s="357"/>
      <c r="RN60" s="357"/>
      <c r="RO60" s="357"/>
      <c r="RP60" s="357"/>
      <c r="RQ60" s="357"/>
      <c r="RR60" s="357"/>
      <c r="RS60" s="357"/>
      <c r="RT60" s="357"/>
      <c r="RU60" s="357"/>
      <c r="RV60" s="357"/>
      <c r="RW60" s="357"/>
      <c r="RX60" s="357"/>
      <c r="RY60" s="357"/>
      <c r="RZ60" s="357"/>
      <c r="SA60" s="357"/>
      <c r="SB60" s="357"/>
      <c r="SC60" s="357"/>
      <c r="SD60" s="357"/>
      <c r="SE60" s="357"/>
      <c r="SF60" s="357"/>
      <c r="SG60" s="357"/>
      <c r="SH60" s="357"/>
      <c r="SI60" s="357"/>
      <c r="SJ60" s="357"/>
      <c r="SK60" s="357"/>
      <c r="SL60" s="357"/>
      <c r="SM60" s="357"/>
      <c r="SN60" s="357"/>
      <c r="SO60" s="357"/>
      <c r="SP60" s="357"/>
      <c r="SQ60" s="357"/>
      <c r="SR60" s="357"/>
      <c r="SS60" s="357"/>
      <c r="ST60" s="357"/>
      <c r="SU60" s="357"/>
      <c r="SV60" s="357"/>
      <c r="SW60" s="357"/>
      <c r="SX60" s="357"/>
      <c r="SY60" s="357"/>
      <c r="SZ60" s="357"/>
      <c r="TA60" s="357"/>
      <c r="TB60" s="357"/>
      <c r="TC60" s="357"/>
      <c r="TD60" s="357"/>
      <c r="TE60" s="357"/>
      <c r="TF60" s="357"/>
      <c r="TG60" s="357"/>
      <c r="TH60" s="357"/>
      <c r="TI60" s="357"/>
      <c r="TJ60" s="357"/>
      <c r="TK60" s="357"/>
      <c r="TL60" s="357"/>
      <c r="TM60" s="357"/>
      <c r="TN60" s="357"/>
      <c r="TO60" s="357"/>
      <c r="TP60" s="357"/>
      <c r="TQ60" s="357"/>
      <c r="TR60" s="357"/>
      <c r="TS60" s="357"/>
      <c r="TT60" s="357"/>
      <c r="TU60" s="357"/>
      <c r="TV60" s="357"/>
      <c r="TW60" s="357"/>
      <c r="TX60" s="357"/>
      <c r="TY60" s="357"/>
      <c r="TZ60" s="357"/>
      <c r="UA60" s="357"/>
      <c r="UB60" s="357"/>
      <c r="UC60" s="357"/>
      <c r="UD60" s="357"/>
      <c r="UE60" s="357"/>
      <c r="UF60" s="357"/>
      <c r="UG60" s="357"/>
      <c r="UH60" s="357"/>
      <c r="UI60" s="357"/>
      <c r="UJ60" s="357"/>
      <c r="UK60" s="357"/>
      <c r="UL60" s="357"/>
      <c r="UM60" s="357"/>
      <c r="UN60" s="357"/>
      <c r="UO60" s="357"/>
      <c r="UP60" s="357"/>
      <c r="UQ60" s="357"/>
      <c r="UR60" s="357"/>
      <c r="US60" s="357"/>
      <c r="UT60" s="357"/>
      <c r="UU60" s="357"/>
      <c r="UV60" s="357"/>
      <c r="UW60" s="357"/>
      <c r="UX60" s="357"/>
      <c r="UY60" s="357"/>
      <c r="UZ60" s="357"/>
      <c r="VA60" s="357"/>
      <c r="VB60" s="357"/>
      <c r="VC60" s="357"/>
      <c r="VD60" s="357"/>
      <c r="VE60" s="357"/>
      <c r="VF60" s="357"/>
      <c r="VG60" s="357"/>
      <c r="VH60" s="357"/>
      <c r="VI60" s="357"/>
      <c r="VJ60" s="357"/>
      <c r="VK60" s="357"/>
      <c r="VL60" s="357"/>
      <c r="VM60" s="357"/>
      <c r="VN60" s="357"/>
      <c r="VO60" s="357"/>
      <c r="VP60" s="357"/>
      <c r="VQ60" s="357"/>
      <c r="VR60" s="357"/>
      <c r="VS60" s="357"/>
      <c r="VT60" s="357"/>
      <c r="VU60" s="357"/>
      <c r="VV60" s="357"/>
      <c r="VW60" s="357"/>
      <c r="VX60" s="357"/>
      <c r="VY60" s="357"/>
      <c r="VZ60" s="357"/>
      <c r="WA60" s="357"/>
      <c r="WB60" s="357"/>
      <c r="WC60" s="357"/>
      <c r="WD60" s="357"/>
      <c r="WE60" s="357"/>
      <c r="WF60" s="357"/>
      <c r="WG60" s="357"/>
      <c r="WH60" s="357"/>
      <c r="WI60" s="357"/>
      <c r="WJ60" s="357"/>
      <c r="WK60" s="357"/>
      <c r="WL60" s="357"/>
      <c r="WM60" s="357"/>
      <c r="WN60" s="357"/>
      <c r="WO60" s="357"/>
      <c r="WP60" s="357"/>
      <c r="WQ60" s="357"/>
      <c r="WR60" s="357"/>
      <c r="WS60" s="357"/>
      <c r="WT60" s="357"/>
      <c r="WU60" s="357"/>
      <c r="WV60" s="357"/>
      <c r="WW60" s="357"/>
      <c r="WX60" s="357"/>
      <c r="WY60" s="357"/>
      <c r="WZ60" s="357"/>
      <c r="XA60" s="357"/>
      <c r="XB60" s="357"/>
      <c r="XC60" s="357"/>
      <c r="XD60" s="357"/>
      <c r="XE60" s="357"/>
      <c r="XF60" s="357"/>
      <c r="XG60" s="357"/>
      <c r="XH60" s="357"/>
      <c r="XI60" s="357"/>
      <c r="XJ60" s="357"/>
      <c r="XK60" s="357"/>
      <c r="XL60" s="357"/>
      <c r="XM60" s="357"/>
      <c r="XN60" s="357"/>
      <c r="XO60" s="357"/>
      <c r="XP60" s="357"/>
      <c r="XQ60" s="357"/>
      <c r="XR60" s="357"/>
      <c r="XS60" s="357"/>
      <c r="XT60" s="357"/>
      <c r="XU60" s="357"/>
      <c r="XV60" s="357"/>
      <c r="XW60" s="357"/>
      <c r="XX60" s="357"/>
      <c r="XY60" s="357"/>
      <c r="XZ60" s="357"/>
      <c r="YA60" s="357"/>
      <c r="YB60" s="357"/>
      <c r="YC60" s="357"/>
      <c r="YD60" s="357"/>
      <c r="YE60" s="357"/>
      <c r="YF60" s="357"/>
      <c r="YG60" s="357"/>
      <c r="YH60" s="357"/>
      <c r="YI60" s="357"/>
      <c r="YJ60" s="357"/>
      <c r="YK60" s="357"/>
      <c r="YL60" s="357"/>
      <c r="YM60" s="357"/>
      <c r="YN60" s="357"/>
      <c r="YO60" s="357"/>
      <c r="YP60" s="357"/>
      <c r="YQ60" s="357"/>
      <c r="YR60" s="357"/>
      <c r="YS60" s="357"/>
      <c r="YT60" s="357"/>
      <c r="YU60" s="357"/>
      <c r="YV60" s="357"/>
      <c r="YW60" s="357"/>
      <c r="YX60" s="357"/>
      <c r="YY60" s="357"/>
      <c r="YZ60" s="357"/>
      <c r="ZA60" s="357"/>
      <c r="ZB60" s="357"/>
      <c r="ZC60" s="357"/>
      <c r="ZD60" s="357"/>
      <c r="ZE60" s="357"/>
      <c r="ZF60" s="357"/>
      <c r="ZG60" s="357"/>
      <c r="ZH60" s="357"/>
      <c r="ZI60" s="357"/>
      <c r="ZJ60" s="357"/>
      <c r="ZK60" s="357"/>
      <c r="ZL60" s="357"/>
      <c r="ZM60" s="357"/>
      <c r="ZN60" s="357"/>
      <c r="ZO60" s="357"/>
      <c r="ZP60" s="357"/>
      <c r="ZQ60" s="357"/>
      <c r="ZR60" s="357"/>
      <c r="ZS60" s="357"/>
      <c r="ZT60" s="357"/>
      <c r="ZU60" s="357"/>
      <c r="ZV60" s="357"/>
      <c r="ZW60" s="357"/>
      <c r="ZX60" s="357"/>
      <c r="ZY60" s="357"/>
      <c r="ZZ60" s="357"/>
      <c r="AAA60" s="357"/>
      <c r="AAB60" s="357"/>
      <c r="AAC60" s="357"/>
      <c r="AAD60" s="357"/>
      <c r="AAE60" s="357"/>
      <c r="AAF60" s="357"/>
      <c r="AAG60" s="357"/>
      <c r="AAH60" s="357"/>
      <c r="AAI60" s="357"/>
      <c r="AAJ60" s="357"/>
      <c r="AAK60" s="357"/>
      <c r="AAL60" s="357"/>
      <c r="AAM60" s="357"/>
      <c r="AAN60" s="357"/>
      <c r="AAO60" s="357"/>
      <c r="AAP60" s="357"/>
      <c r="AAQ60" s="357"/>
      <c r="AAR60" s="357"/>
      <c r="AAS60" s="357"/>
      <c r="AAT60" s="357"/>
      <c r="AAU60" s="357"/>
      <c r="AAV60" s="357"/>
      <c r="AAW60" s="357"/>
      <c r="AAX60" s="357"/>
      <c r="AAY60" s="357"/>
      <c r="AAZ60" s="357"/>
      <c r="ABA60" s="357"/>
      <c r="ABB60" s="357"/>
      <c r="ABC60" s="357"/>
      <c r="ABD60" s="357"/>
      <c r="ABE60" s="357"/>
      <c r="ABF60" s="357"/>
      <c r="ABG60" s="357"/>
      <c r="ABH60" s="357"/>
      <c r="ABI60" s="357"/>
      <c r="ABJ60" s="357"/>
      <c r="ABK60" s="357"/>
      <c r="ABL60" s="357"/>
      <c r="ABM60" s="357"/>
      <c r="ABN60" s="357"/>
      <c r="ABO60" s="357"/>
      <c r="ABP60" s="357"/>
      <c r="ABQ60" s="357"/>
      <c r="ABR60" s="357"/>
      <c r="ABS60" s="357"/>
      <c r="ABT60" s="357"/>
      <c r="ABU60" s="357"/>
      <c r="ABV60" s="357"/>
      <c r="ABW60" s="357"/>
      <c r="ABX60" s="357"/>
      <c r="ABY60" s="357"/>
      <c r="ABZ60" s="357"/>
      <c r="ACA60" s="357"/>
      <c r="ACB60" s="357"/>
      <c r="ACC60" s="357"/>
      <c r="ACD60" s="357"/>
      <c r="ACE60" s="357"/>
      <c r="ACF60" s="357"/>
      <c r="ACG60" s="357"/>
      <c r="ACH60" s="357"/>
      <c r="ACI60" s="357"/>
      <c r="ACJ60" s="357"/>
      <c r="ACK60" s="357"/>
      <c r="ACL60" s="357"/>
      <c r="ACM60" s="357"/>
      <c r="ACN60" s="357"/>
      <c r="ACO60" s="357"/>
      <c r="ACP60" s="357"/>
      <c r="ACQ60" s="357"/>
      <c r="ACR60" s="357"/>
      <c r="ACS60" s="357"/>
      <c r="ACT60" s="357"/>
      <c r="ACU60" s="357"/>
      <c r="ACV60" s="357"/>
      <c r="ACW60" s="357"/>
      <c r="ACX60" s="357"/>
      <c r="ACY60" s="357"/>
      <c r="ACZ60" s="357"/>
      <c r="ADA60" s="357"/>
      <c r="ADB60" s="357"/>
      <c r="ADC60" s="357"/>
      <c r="ADD60" s="357"/>
      <c r="ADE60" s="357"/>
      <c r="ADF60" s="357"/>
      <c r="ADG60" s="357"/>
      <c r="ADH60" s="357"/>
      <c r="ADI60" s="357"/>
      <c r="ADJ60" s="357"/>
      <c r="ADK60" s="357"/>
      <c r="ADL60" s="357"/>
      <c r="ADM60" s="357"/>
      <c r="ADN60" s="357"/>
      <c r="ADO60" s="357"/>
      <c r="ADP60" s="357"/>
      <c r="ADQ60" s="357"/>
      <c r="ADR60" s="357"/>
      <c r="ADS60" s="357"/>
      <c r="ADT60" s="357"/>
      <c r="ADU60" s="357"/>
      <c r="ADV60" s="357"/>
      <c r="ADW60" s="357"/>
      <c r="ADX60" s="357"/>
      <c r="ADY60" s="357"/>
      <c r="ADZ60" s="357"/>
      <c r="AEA60" s="357"/>
      <c r="AEB60" s="357"/>
      <c r="AEC60" s="357"/>
      <c r="AED60" s="357"/>
      <c r="AEE60" s="357"/>
      <c r="AEF60" s="357"/>
      <c r="AEG60" s="357"/>
      <c r="AEH60" s="357"/>
      <c r="AEI60" s="357"/>
      <c r="AEJ60" s="357"/>
      <c r="AEK60" s="357"/>
      <c r="AEL60" s="357"/>
      <c r="AEM60" s="357"/>
      <c r="AEN60" s="357"/>
      <c r="AEO60" s="357"/>
      <c r="AEP60" s="357"/>
      <c r="AEQ60" s="357"/>
      <c r="AER60" s="357"/>
      <c r="AES60" s="357"/>
      <c r="AET60" s="357"/>
      <c r="AEU60" s="357"/>
      <c r="AEV60" s="357"/>
      <c r="AEW60" s="357"/>
      <c r="AEX60" s="357"/>
      <c r="AEY60" s="357"/>
      <c r="AEZ60" s="357"/>
      <c r="AFA60" s="357"/>
      <c r="AFB60" s="357"/>
      <c r="AFC60" s="357"/>
      <c r="AFD60" s="357"/>
      <c r="AFE60" s="357"/>
      <c r="AFF60" s="357"/>
      <c r="AFG60" s="357"/>
      <c r="AFH60" s="357"/>
      <c r="AFI60" s="357"/>
      <c r="AFJ60" s="357"/>
      <c r="AFK60" s="357"/>
      <c r="AFL60" s="357"/>
      <c r="AFM60" s="357"/>
      <c r="AFN60" s="357"/>
      <c r="AFO60" s="357"/>
      <c r="AFP60" s="357"/>
      <c r="AFQ60" s="357"/>
      <c r="AFR60" s="357"/>
      <c r="AFS60" s="357"/>
      <c r="AFT60" s="357"/>
      <c r="AFU60" s="357"/>
      <c r="AFV60" s="357"/>
      <c r="AFW60" s="357"/>
      <c r="AFX60" s="357"/>
      <c r="AFY60" s="357"/>
      <c r="AFZ60" s="357"/>
      <c r="AGA60" s="357"/>
      <c r="AGB60" s="357"/>
      <c r="AGC60" s="357"/>
      <c r="AGD60" s="357"/>
      <c r="AGE60" s="357"/>
      <c r="AGF60" s="357"/>
      <c r="AGG60" s="357"/>
      <c r="AGH60" s="357"/>
      <c r="AGI60" s="357"/>
      <c r="AGJ60" s="357"/>
      <c r="AGK60" s="357"/>
      <c r="AGL60" s="357"/>
      <c r="AGM60" s="357"/>
      <c r="AGN60" s="357"/>
      <c r="AGO60" s="357"/>
      <c r="AGP60" s="357"/>
      <c r="AGQ60" s="357"/>
      <c r="AGR60" s="357"/>
      <c r="AGS60" s="357"/>
      <c r="AGT60" s="357"/>
      <c r="AGU60" s="357"/>
      <c r="AGV60" s="357"/>
      <c r="AGW60" s="357"/>
      <c r="AGX60" s="357"/>
      <c r="AGY60" s="357"/>
      <c r="AGZ60" s="357"/>
      <c r="AHA60" s="357"/>
      <c r="AHB60" s="357"/>
      <c r="AHC60" s="357"/>
      <c r="AHD60" s="357"/>
      <c r="AHE60" s="357"/>
      <c r="AHF60" s="357"/>
      <c r="AHG60" s="357"/>
      <c r="AHH60" s="357"/>
      <c r="AHI60" s="357"/>
      <c r="AHJ60" s="357"/>
      <c r="AHK60" s="357"/>
      <c r="AHL60" s="357"/>
      <c r="AHM60" s="357"/>
      <c r="AHN60" s="357"/>
      <c r="AHO60" s="357"/>
      <c r="AHP60" s="357"/>
      <c r="AHQ60" s="357"/>
      <c r="AHR60" s="357"/>
      <c r="AHS60" s="357"/>
      <c r="AHT60" s="357"/>
      <c r="AHU60" s="357"/>
      <c r="AHV60" s="357"/>
      <c r="AHW60" s="357"/>
      <c r="AHX60" s="357"/>
      <c r="AHY60" s="357"/>
      <c r="AHZ60" s="357"/>
      <c r="AIA60" s="357"/>
      <c r="AIB60" s="357"/>
      <c r="AIC60" s="357"/>
      <c r="AID60" s="357"/>
      <c r="AIE60" s="357"/>
      <c r="AIF60" s="357"/>
      <c r="AIG60" s="357"/>
      <c r="AIH60" s="357"/>
      <c r="AII60" s="357"/>
      <c r="AIJ60" s="357"/>
      <c r="AIK60" s="357"/>
      <c r="AIL60" s="357"/>
      <c r="AIM60" s="357"/>
      <c r="AIN60" s="357"/>
      <c r="AIO60" s="357"/>
      <c r="AIP60" s="357"/>
      <c r="AIQ60" s="357"/>
      <c r="AIR60" s="357"/>
      <c r="AIS60" s="357"/>
      <c r="AIT60" s="357"/>
      <c r="AIU60" s="357"/>
      <c r="AIV60" s="357"/>
      <c r="AIW60" s="357"/>
      <c r="AIX60" s="357"/>
      <c r="AIY60" s="357"/>
      <c r="AIZ60" s="357"/>
      <c r="AJA60" s="357"/>
      <c r="AJB60" s="357"/>
      <c r="AJC60" s="357"/>
      <c r="AJD60" s="357"/>
      <c r="AJE60" s="357"/>
      <c r="AJF60" s="357"/>
      <c r="AJG60" s="357"/>
      <c r="AJH60" s="357"/>
      <c r="AJI60" s="357"/>
      <c r="AJJ60" s="357"/>
      <c r="AJK60" s="357"/>
      <c r="AJL60" s="357"/>
      <c r="AJM60" s="357"/>
      <c r="AJN60" s="357"/>
      <c r="AJO60" s="357"/>
      <c r="AJP60" s="357"/>
      <c r="AJQ60" s="357"/>
      <c r="AJR60" s="357"/>
      <c r="AJS60" s="357"/>
      <c r="AJT60" s="357"/>
      <c r="AJU60" s="357"/>
      <c r="AJV60" s="357"/>
      <c r="AJW60" s="357"/>
      <c r="AJX60" s="357"/>
      <c r="AJY60" s="357"/>
      <c r="AJZ60" s="357"/>
      <c r="AKA60" s="357"/>
      <c r="AKB60" s="357"/>
      <c r="AKC60" s="357"/>
      <c r="AKD60" s="357"/>
      <c r="AKE60" s="357"/>
      <c r="AKF60" s="357"/>
      <c r="AKG60" s="357"/>
      <c r="AKH60" s="357"/>
      <c r="AKI60" s="357"/>
      <c r="AKJ60" s="357"/>
      <c r="AKK60" s="357"/>
      <c r="AKL60" s="357"/>
      <c r="AKM60" s="357"/>
      <c r="AKN60" s="357"/>
      <c r="AKO60" s="357"/>
      <c r="AKP60" s="357"/>
      <c r="AKQ60" s="357"/>
      <c r="AKR60" s="357"/>
      <c r="AKS60" s="357"/>
      <c r="AKT60" s="357"/>
      <c r="AKU60" s="357"/>
      <c r="AKV60" s="357"/>
      <c r="AKW60" s="357"/>
      <c r="AKX60" s="357"/>
      <c r="AKY60" s="357"/>
      <c r="AKZ60" s="357"/>
      <c r="ALA60" s="357"/>
      <c r="ALB60" s="357"/>
      <c r="ALC60" s="357"/>
      <c r="ALD60" s="357"/>
      <c r="ALE60" s="357"/>
      <c r="ALF60" s="357"/>
      <c r="ALG60" s="357"/>
      <c r="ALH60" s="357"/>
      <c r="ALI60" s="357"/>
      <c r="ALJ60" s="357"/>
      <c r="ALK60" s="357"/>
      <c r="ALL60" s="357"/>
      <c r="ALM60" s="357"/>
      <c r="ALN60" s="357"/>
      <c r="ALO60" s="357"/>
      <c r="ALP60" s="357"/>
      <c r="ALQ60" s="357"/>
      <c r="ALR60" s="357"/>
      <c r="ALS60" s="357"/>
      <c r="ALT60" s="357"/>
      <c r="ALU60" s="357"/>
      <c r="ALV60" s="357"/>
      <c r="ALW60" s="357"/>
      <c r="ALX60" s="357"/>
      <c r="ALY60" s="357"/>
      <c r="ALZ60" s="357"/>
      <c r="AMA60" s="357"/>
      <c r="AMB60" s="357"/>
      <c r="AMC60" s="357"/>
      <c r="AMD60" s="357"/>
      <c r="AME60" s="357"/>
      <c r="AMF60" s="357"/>
      <c r="AMG60" s="357"/>
      <c r="AMH60" s="357"/>
      <c r="AMI60" s="357"/>
      <c r="AMJ60" s="357"/>
      <c r="AMK60" s="357"/>
      <c r="AML60" s="357"/>
      <c r="AMM60" s="357"/>
      <c r="AMN60" s="357"/>
      <c r="AMO60" s="357"/>
      <c r="AMP60" s="357"/>
      <c r="AMQ60" s="357"/>
      <c r="AMR60" s="357"/>
      <c r="AMS60" s="357"/>
      <c r="AMT60" s="357"/>
      <c r="AMU60" s="357"/>
      <c r="AMV60" s="357"/>
      <c r="AMW60" s="357"/>
      <c r="AMX60" s="357"/>
      <c r="AMY60" s="357"/>
      <c r="AMZ60" s="357"/>
      <c r="ANA60" s="357"/>
      <c r="ANB60" s="357"/>
      <c r="ANC60" s="357"/>
      <c r="AND60" s="357"/>
      <c r="ANE60" s="357"/>
      <c r="ANF60" s="357"/>
      <c r="ANG60" s="357"/>
      <c r="ANH60" s="357"/>
      <c r="ANI60" s="357"/>
      <c r="ANJ60" s="357"/>
      <c r="ANK60" s="357"/>
      <c r="ANL60" s="357"/>
      <c r="ANM60" s="357"/>
      <c r="ANN60" s="357"/>
      <c r="ANO60" s="357"/>
      <c r="ANP60" s="357"/>
      <c r="ANQ60" s="357"/>
      <c r="ANR60" s="357"/>
      <c r="ANS60" s="357"/>
      <c r="ANT60" s="357"/>
      <c r="ANU60" s="357"/>
      <c r="ANV60" s="357"/>
      <c r="ANW60" s="357"/>
      <c r="ANX60" s="357"/>
      <c r="ANY60" s="357"/>
      <c r="ANZ60" s="357"/>
      <c r="AOA60" s="357"/>
      <c r="AOB60" s="357"/>
      <c r="AOC60" s="357"/>
      <c r="AOD60" s="357"/>
      <c r="AOE60" s="357"/>
      <c r="AOF60" s="357"/>
      <c r="AOG60" s="357"/>
      <c r="AOH60" s="357"/>
      <c r="AOI60" s="357"/>
      <c r="AOJ60" s="357"/>
      <c r="AOK60" s="357"/>
      <c r="AOL60" s="357"/>
      <c r="AOM60" s="357"/>
      <c r="AON60" s="357"/>
      <c r="AOO60" s="357"/>
      <c r="AOP60" s="357"/>
      <c r="AOQ60" s="357"/>
      <c r="AOR60" s="357"/>
      <c r="AOS60" s="357"/>
      <c r="AOT60" s="357"/>
      <c r="AOU60" s="357"/>
      <c r="AOV60" s="357"/>
      <c r="AOW60" s="357"/>
      <c r="AOX60" s="357"/>
      <c r="AOY60" s="357"/>
      <c r="AOZ60" s="357"/>
      <c r="APA60" s="357"/>
      <c r="APB60" s="357"/>
      <c r="APC60" s="357"/>
      <c r="APD60" s="357"/>
      <c r="APE60" s="357"/>
      <c r="APF60" s="357"/>
      <c r="APG60" s="357"/>
      <c r="APH60" s="357"/>
      <c r="API60" s="357"/>
      <c r="APJ60" s="357"/>
      <c r="APK60" s="357"/>
      <c r="APL60" s="357"/>
      <c r="APM60" s="357"/>
      <c r="APN60" s="357"/>
      <c r="APO60" s="357"/>
      <c r="APP60" s="357"/>
      <c r="APQ60" s="357"/>
      <c r="APR60" s="357"/>
      <c r="APS60" s="357"/>
      <c r="APT60" s="357"/>
      <c r="APU60" s="357"/>
      <c r="APV60" s="357"/>
      <c r="APW60" s="357"/>
      <c r="APX60" s="357"/>
      <c r="APY60" s="357"/>
      <c r="APZ60" s="357"/>
      <c r="AQA60" s="357"/>
      <c r="AQB60" s="357"/>
      <c r="AQC60" s="357"/>
      <c r="AQD60" s="357"/>
      <c r="AQE60" s="357"/>
      <c r="AQF60" s="357"/>
      <c r="AQG60" s="357"/>
      <c r="AQH60" s="357"/>
      <c r="AQI60" s="357"/>
      <c r="AQJ60" s="357"/>
      <c r="AQK60" s="357"/>
      <c r="AQL60" s="357"/>
      <c r="AQM60" s="357"/>
      <c r="AQN60" s="357"/>
      <c r="AQO60" s="357"/>
      <c r="AQP60" s="357"/>
      <c r="AQQ60" s="357"/>
      <c r="AQR60" s="357"/>
      <c r="AQS60" s="357"/>
      <c r="AQT60" s="357"/>
      <c r="AQU60" s="357"/>
      <c r="AQV60" s="357"/>
      <c r="AQW60" s="357"/>
      <c r="AQX60" s="357"/>
      <c r="AQY60" s="357"/>
      <c r="AQZ60" s="357"/>
      <c r="ARA60" s="357"/>
      <c r="ARB60" s="357"/>
      <c r="ARC60" s="357"/>
      <c r="ARD60" s="357"/>
      <c r="ARE60" s="357"/>
      <c r="ARF60" s="357"/>
      <c r="ARG60" s="357"/>
      <c r="ARH60" s="357"/>
      <c r="ARI60" s="357"/>
      <c r="ARJ60" s="357"/>
      <c r="ARK60" s="357"/>
      <c r="ARL60" s="357"/>
      <c r="ARM60" s="357"/>
      <c r="ARN60" s="357"/>
      <c r="ARO60" s="357"/>
      <c r="ARP60" s="357"/>
      <c r="ARQ60" s="357"/>
      <c r="ARR60" s="357"/>
      <c r="ARS60" s="357"/>
      <c r="ART60" s="357"/>
      <c r="ARU60" s="357"/>
      <c r="ARV60" s="357"/>
      <c r="ARW60" s="357"/>
      <c r="ARX60" s="357"/>
      <c r="ARY60" s="357"/>
      <c r="ARZ60" s="357"/>
      <c r="ASA60" s="357"/>
      <c r="ASB60" s="357"/>
      <c r="ASC60" s="357"/>
      <c r="ASD60" s="357"/>
      <c r="ASE60" s="357"/>
      <c r="ASF60" s="357"/>
      <c r="ASG60" s="357"/>
      <c r="ASH60" s="357"/>
      <c r="ASI60" s="357"/>
      <c r="ASJ60" s="357"/>
      <c r="ASK60" s="357"/>
      <c r="ASL60" s="357"/>
      <c r="ASM60" s="357"/>
      <c r="ASN60" s="357"/>
      <c r="ASO60" s="357"/>
      <c r="ASP60" s="357"/>
      <c r="ASQ60" s="357"/>
      <c r="ASR60" s="357"/>
      <c r="ASS60" s="357"/>
      <c r="AST60" s="357"/>
      <c r="ASU60" s="357"/>
      <c r="ASV60" s="357"/>
      <c r="ASW60" s="357"/>
      <c r="ASX60" s="357"/>
      <c r="ASY60" s="357"/>
      <c r="ASZ60" s="357"/>
      <c r="ATA60" s="357"/>
      <c r="ATB60" s="357"/>
      <c r="ATC60" s="357"/>
      <c r="ATD60" s="357"/>
      <c r="ATE60" s="357"/>
      <c r="ATF60" s="357"/>
      <c r="ATG60" s="357"/>
      <c r="ATH60" s="357"/>
      <c r="ATI60" s="357"/>
      <c r="ATJ60" s="357"/>
      <c r="ATK60" s="357"/>
      <c r="ATL60" s="357"/>
      <c r="ATM60" s="357"/>
      <c r="ATN60" s="357"/>
      <c r="ATO60" s="357"/>
      <c r="ATP60" s="357"/>
      <c r="ATQ60" s="357"/>
      <c r="ATR60" s="357"/>
      <c r="ATS60" s="357"/>
      <c r="ATT60" s="357"/>
      <c r="ATU60" s="357"/>
      <c r="ATV60" s="357"/>
      <c r="ATW60" s="357"/>
      <c r="ATX60" s="357"/>
      <c r="ATY60" s="357"/>
      <c r="ATZ60" s="357"/>
      <c r="AUA60" s="357"/>
      <c r="AUB60" s="357"/>
      <c r="AUC60" s="357"/>
      <c r="AUD60" s="357"/>
      <c r="AUE60" s="357"/>
      <c r="AUF60" s="357"/>
      <c r="AUG60" s="357"/>
      <c r="AUH60" s="357"/>
      <c r="AUI60" s="357"/>
      <c r="AUJ60" s="357"/>
      <c r="AUK60" s="357"/>
      <c r="AUL60" s="357"/>
      <c r="AUM60" s="357"/>
      <c r="AUN60" s="357"/>
      <c r="AUO60" s="357"/>
      <c r="AUP60" s="357"/>
      <c r="AUQ60" s="357"/>
      <c r="AUR60" s="357"/>
      <c r="AUS60" s="357"/>
      <c r="AUT60" s="357"/>
      <c r="AUU60" s="357"/>
      <c r="AUV60" s="357"/>
      <c r="AUW60" s="357"/>
      <c r="AUX60" s="357"/>
      <c r="AUY60" s="357"/>
      <c r="AUZ60" s="357"/>
      <c r="AVA60" s="357"/>
      <c r="AVB60" s="357"/>
      <c r="AVC60" s="357"/>
      <c r="AVD60" s="357"/>
      <c r="AVE60" s="357"/>
      <c r="AVF60" s="357"/>
      <c r="AVG60" s="357"/>
      <c r="AVH60" s="357"/>
      <c r="AVI60" s="357"/>
      <c r="AVJ60" s="357"/>
      <c r="AVK60" s="357"/>
      <c r="AVL60" s="357"/>
      <c r="AVM60" s="357"/>
      <c r="AVN60" s="357"/>
      <c r="AVO60" s="357"/>
      <c r="AVP60" s="357"/>
      <c r="AVQ60" s="357"/>
      <c r="AVR60" s="357"/>
      <c r="AVS60" s="357"/>
      <c r="AVT60" s="357"/>
      <c r="AVU60" s="357"/>
      <c r="AVV60" s="357"/>
      <c r="AVW60" s="357"/>
      <c r="AVX60" s="357"/>
      <c r="AVY60" s="357"/>
      <c r="AVZ60" s="357"/>
      <c r="AWA60" s="357"/>
      <c r="AWB60" s="357"/>
      <c r="AWC60" s="357"/>
      <c r="AWD60" s="357"/>
      <c r="AWE60" s="357"/>
      <c r="AWF60" s="357"/>
      <c r="AWG60" s="357"/>
      <c r="AWH60" s="357"/>
      <c r="AWI60" s="357"/>
      <c r="AWJ60" s="357"/>
      <c r="AWK60" s="357"/>
      <c r="AWL60" s="357"/>
      <c r="AWM60" s="357"/>
      <c r="AWN60" s="357"/>
      <c r="AWO60" s="357"/>
      <c r="AWP60" s="357"/>
      <c r="AWQ60" s="357"/>
      <c r="AWR60" s="357"/>
      <c r="AWS60" s="357"/>
      <c r="AWT60" s="357"/>
      <c r="AWU60" s="357"/>
      <c r="AWV60" s="357"/>
      <c r="AWW60" s="357"/>
      <c r="AWX60" s="357"/>
      <c r="AWY60" s="357"/>
      <c r="AWZ60" s="357"/>
      <c r="AXA60" s="357"/>
      <c r="AXB60" s="357"/>
      <c r="AXC60" s="357"/>
      <c r="AXD60" s="357"/>
      <c r="AXE60" s="357"/>
      <c r="AXF60" s="357"/>
      <c r="AXG60" s="357"/>
      <c r="AXH60" s="357"/>
      <c r="AXI60" s="357"/>
      <c r="AXJ60" s="357"/>
      <c r="AXK60" s="357"/>
      <c r="AXL60" s="357"/>
      <c r="AXM60" s="357"/>
      <c r="AXN60" s="357"/>
      <c r="AXO60" s="357"/>
      <c r="AXP60" s="357"/>
      <c r="AXQ60" s="357"/>
      <c r="AXR60" s="357"/>
      <c r="AXS60" s="357"/>
      <c r="AXT60" s="357"/>
      <c r="AXU60" s="357"/>
      <c r="AXV60" s="357"/>
      <c r="AXW60" s="357"/>
      <c r="AXX60" s="357"/>
      <c r="AXY60" s="357"/>
      <c r="AXZ60" s="357"/>
      <c r="AYA60" s="357"/>
      <c r="AYB60" s="357"/>
      <c r="AYC60" s="357"/>
      <c r="AYD60" s="357"/>
      <c r="AYE60" s="357"/>
      <c r="AYF60" s="357"/>
      <c r="AYG60" s="357"/>
      <c r="AYH60" s="357"/>
      <c r="AYI60" s="357"/>
      <c r="AYJ60" s="357"/>
      <c r="AYK60" s="357"/>
      <c r="AYL60" s="357"/>
      <c r="AYM60" s="357"/>
      <c r="AYN60" s="357"/>
      <c r="AYO60" s="357"/>
      <c r="AYP60" s="357"/>
      <c r="AYQ60" s="357"/>
      <c r="AYR60" s="357"/>
      <c r="AYS60" s="357"/>
      <c r="AYT60" s="357"/>
      <c r="AYU60" s="357"/>
      <c r="AYV60" s="357"/>
      <c r="AYW60" s="357"/>
      <c r="AYX60" s="357"/>
      <c r="AYY60" s="357"/>
      <c r="AYZ60" s="357"/>
      <c r="AZA60" s="357"/>
      <c r="AZB60" s="357"/>
      <c r="AZC60" s="357"/>
      <c r="AZD60" s="357"/>
      <c r="AZE60" s="357"/>
      <c r="AZF60" s="357"/>
      <c r="AZG60" s="357"/>
      <c r="AZH60" s="357"/>
      <c r="AZI60" s="357"/>
      <c r="AZJ60" s="357"/>
      <c r="AZK60" s="357"/>
      <c r="AZL60" s="357"/>
      <c r="AZM60" s="357"/>
      <c r="AZN60" s="357"/>
      <c r="AZO60" s="357"/>
      <c r="AZP60" s="357"/>
      <c r="AZQ60" s="357"/>
      <c r="AZR60" s="357"/>
      <c r="AZS60" s="357"/>
      <c r="AZT60" s="357"/>
      <c r="AZU60" s="357"/>
      <c r="AZV60" s="357"/>
      <c r="AZW60" s="357"/>
      <c r="AZX60" s="357"/>
      <c r="AZY60" s="357"/>
      <c r="AZZ60" s="357"/>
      <c r="BAA60" s="357"/>
      <c r="BAB60" s="357"/>
      <c r="BAC60" s="357"/>
      <c r="BAD60" s="357"/>
      <c r="BAE60" s="357"/>
      <c r="BAF60" s="357"/>
      <c r="BAG60" s="357"/>
      <c r="BAH60" s="357"/>
      <c r="BAI60" s="357"/>
      <c r="BAJ60" s="357"/>
      <c r="BAK60" s="357"/>
      <c r="BAL60" s="357"/>
      <c r="BAM60" s="357"/>
      <c r="BAN60" s="357"/>
      <c r="BAO60" s="357"/>
      <c r="BAP60" s="357"/>
      <c r="BAQ60" s="357"/>
      <c r="BAR60" s="357"/>
      <c r="BAS60" s="357"/>
      <c r="BAT60" s="357"/>
      <c r="BAU60" s="357"/>
      <c r="BAV60" s="357"/>
      <c r="BAW60" s="357"/>
      <c r="BAX60" s="357"/>
      <c r="BAY60" s="357"/>
      <c r="BAZ60" s="357"/>
      <c r="BBA60" s="357"/>
      <c r="BBB60" s="357"/>
      <c r="BBC60" s="357"/>
      <c r="BBD60" s="357"/>
      <c r="BBE60" s="357"/>
      <c r="BBF60" s="357"/>
      <c r="BBG60" s="357"/>
      <c r="BBH60" s="357"/>
      <c r="BBI60" s="357"/>
      <c r="BBJ60" s="357"/>
      <c r="BBK60" s="357"/>
      <c r="BBL60" s="357"/>
      <c r="BBM60" s="357"/>
      <c r="BBN60" s="357"/>
      <c r="BBO60" s="357"/>
      <c r="BBP60" s="357"/>
      <c r="BBQ60" s="357"/>
      <c r="BBR60" s="357"/>
      <c r="BBS60" s="357"/>
      <c r="BBT60" s="357"/>
      <c r="BBU60" s="357"/>
      <c r="BBV60" s="357"/>
      <c r="BBW60" s="357"/>
      <c r="BBX60" s="357"/>
      <c r="BBY60" s="357"/>
      <c r="BBZ60" s="357"/>
      <c r="BCA60" s="357"/>
      <c r="BCB60" s="357"/>
      <c r="BCC60" s="357"/>
      <c r="BCD60" s="357"/>
      <c r="BCE60" s="357"/>
      <c r="BCF60" s="357"/>
      <c r="BCG60" s="357"/>
      <c r="BCH60" s="357"/>
      <c r="BCI60" s="357"/>
      <c r="BCJ60" s="357"/>
      <c r="BCK60" s="357"/>
      <c r="BCL60" s="357"/>
      <c r="BCM60" s="357"/>
      <c r="BCN60" s="357"/>
      <c r="BCO60" s="357"/>
      <c r="BCP60" s="357"/>
      <c r="BCQ60" s="357"/>
      <c r="BCR60" s="357"/>
      <c r="BCS60" s="357"/>
      <c r="BCT60" s="357"/>
      <c r="BCU60" s="357"/>
      <c r="BCV60" s="357"/>
      <c r="BCW60" s="357"/>
      <c r="BCX60" s="357"/>
      <c r="BCY60" s="357"/>
      <c r="BCZ60" s="357"/>
      <c r="BDA60" s="357"/>
      <c r="BDB60" s="357"/>
      <c r="BDC60" s="357"/>
      <c r="BDD60" s="357"/>
      <c r="BDE60" s="357"/>
      <c r="BDF60" s="357"/>
      <c r="BDG60" s="357"/>
      <c r="BDH60" s="357"/>
      <c r="BDI60" s="357"/>
      <c r="BDJ60" s="357"/>
      <c r="BDK60" s="357"/>
      <c r="BDL60" s="357"/>
      <c r="BDM60" s="357"/>
      <c r="BDN60" s="357"/>
      <c r="BDO60" s="357"/>
      <c r="BDP60" s="357"/>
      <c r="BDQ60" s="357"/>
      <c r="BDR60" s="357"/>
      <c r="BDS60" s="357"/>
      <c r="BDT60" s="357"/>
      <c r="BDU60" s="357"/>
      <c r="BDV60" s="357"/>
      <c r="BDW60" s="357"/>
      <c r="BDX60" s="357"/>
      <c r="BDY60" s="357"/>
      <c r="BDZ60" s="357"/>
      <c r="BEA60" s="357"/>
      <c r="BEB60" s="357"/>
      <c r="BEC60" s="357"/>
      <c r="BED60" s="357"/>
      <c r="BEE60" s="357"/>
      <c r="BEF60" s="357"/>
      <c r="BEG60" s="357"/>
      <c r="BEH60" s="357"/>
      <c r="BEI60" s="357"/>
      <c r="BEJ60" s="357"/>
      <c r="BEK60" s="357"/>
      <c r="BEL60" s="357"/>
      <c r="BEM60" s="357"/>
      <c r="BEN60" s="357"/>
      <c r="BEO60" s="357"/>
      <c r="BEP60" s="357"/>
      <c r="BEQ60" s="357"/>
      <c r="BER60" s="357"/>
      <c r="BES60" s="357"/>
      <c r="BET60" s="357"/>
      <c r="BEU60" s="357"/>
      <c r="BEV60" s="357"/>
      <c r="BEW60" s="357"/>
      <c r="BEX60" s="357"/>
      <c r="BEY60" s="357"/>
      <c r="BEZ60" s="357"/>
      <c r="BFA60" s="357"/>
      <c r="BFB60" s="357"/>
      <c r="BFC60" s="357"/>
      <c r="BFD60" s="357"/>
      <c r="BFE60" s="357"/>
      <c r="BFF60" s="357"/>
      <c r="BFG60" s="357"/>
      <c r="BFH60" s="357"/>
      <c r="BFI60" s="357"/>
      <c r="BFJ60" s="357"/>
      <c r="BFK60" s="357"/>
      <c r="BFL60" s="357"/>
      <c r="BFM60" s="357"/>
      <c r="BFN60" s="357"/>
      <c r="BFO60" s="357"/>
      <c r="BFP60" s="357"/>
      <c r="BFQ60" s="357"/>
      <c r="BFR60" s="357"/>
      <c r="BFS60" s="357"/>
      <c r="BFT60" s="357"/>
      <c r="BFU60" s="357"/>
      <c r="BFV60" s="357"/>
      <c r="BFW60" s="357"/>
      <c r="BFX60" s="357"/>
      <c r="BFY60" s="357"/>
      <c r="BFZ60" s="357"/>
      <c r="BGA60" s="357"/>
      <c r="BGB60" s="357"/>
      <c r="BGC60" s="357"/>
      <c r="BGD60" s="357"/>
      <c r="BGE60" s="357"/>
      <c r="BGF60" s="357"/>
      <c r="BGG60" s="357"/>
      <c r="BGH60" s="357"/>
      <c r="BGI60" s="357"/>
      <c r="BGJ60" s="357"/>
      <c r="BGK60" s="357"/>
      <c r="BGL60" s="357"/>
      <c r="BGM60" s="357"/>
      <c r="BGN60" s="357"/>
      <c r="BGO60" s="357"/>
      <c r="BGP60" s="357"/>
      <c r="BGQ60" s="357"/>
      <c r="BGR60" s="357"/>
      <c r="BGS60" s="357"/>
      <c r="BGT60" s="357"/>
      <c r="BGU60" s="357"/>
      <c r="BGV60" s="357"/>
      <c r="BGW60" s="357"/>
      <c r="BGX60" s="357"/>
      <c r="BGY60" s="357"/>
      <c r="BGZ60" s="357"/>
      <c r="BHA60" s="357"/>
      <c r="BHB60" s="357"/>
      <c r="BHC60" s="357"/>
      <c r="BHD60" s="357"/>
      <c r="BHE60" s="357"/>
      <c r="BHF60" s="357"/>
      <c r="BHG60" s="357"/>
      <c r="BHH60" s="357"/>
      <c r="BHI60" s="357"/>
      <c r="BHJ60" s="357"/>
      <c r="BHK60" s="357"/>
      <c r="BHL60" s="357"/>
      <c r="BHM60" s="357"/>
      <c r="BHN60" s="357"/>
      <c r="BHO60" s="357"/>
      <c r="BHP60" s="357"/>
      <c r="BHQ60" s="357"/>
      <c r="BHR60" s="357"/>
      <c r="BHS60" s="357"/>
      <c r="BHT60" s="357"/>
      <c r="BHU60" s="357"/>
      <c r="BHV60" s="357"/>
      <c r="BHW60" s="357"/>
      <c r="BHX60" s="357"/>
      <c r="BHY60" s="357"/>
      <c r="BHZ60" s="357"/>
      <c r="BIA60" s="357"/>
      <c r="BIB60" s="357"/>
      <c r="BIC60" s="357"/>
      <c r="BID60" s="357"/>
      <c r="BIE60" s="357"/>
      <c r="BIF60" s="357"/>
      <c r="BIG60" s="357"/>
      <c r="BIH60" s="357"/>
      <c r="BII60" s="357"/>
      <c r="BIJ60" s="357"/>
      <c r="BIK60" s="357"/>
      <c r="BIL60" s="357"/>
      <c r="BIM60" s="357"/>
      <c r="BIN60" s="357"/>
      <c r="BIO60" s="357"/>
      <c r="BIP60" s="357"/>
      <c r="BIQ60" s="357"/>
      <c r="BIR60" s="357"/>
      <c r="BIS60" s="357"/>
      <c r="BIT60" s="357"/>
      <c r="BIU60" s="357"/>
      <c r="BIV60" s="357"/>
      <c r="BIW60" s="357"/>
      <c r="BIX60" s="357"/>
      <c r="BIY60" s="357"/>
      <c r="BIZ60" s="357"/>
      <c r="BJA60" s="357"/>
      <c r="BJB60" s="357"/>
      <c r="BJC60" s="357"/>
      <c r="BJD60" s="357"/>
      <c r="BJE60" s="357"/>
      <c r="BJF60" s="357"/>
      <c r="BJG60" s="357"/>
      <c r="BJH60" s="357"/>
      <c r="BJI60" s="357"/>
      <c r="BJJ60" s="357"/>
      <c r="BJK60" s="357"/>
      <c r="BJL60" s="357"/>
      <c r="BJM60" s="357"/>
      <c r="BJN60" s="357"/>
      <c r="BJO60" s="357"/>
      <c r="BJP60" s="357"/>
      <c r="BJQ60" s="357"/>
      <c r="BJR60" s="357"/>
      <c r="BJS60" s="357"/>
      <c r="BJT60" s="357"/>
      <c r="BJU60" s="357"/>
      <c r="BJV60" s="357"/>
      <c r="BJW60" s="357"/>
      <c r="BJX60" s="357"/>
      <c r="BJY60" s="357"/>
      <c r="BJZ60" s="357"/>
      <c r="BKA60" s="357"/>
      <c r="BKB60" s="357"/>
      <c r="BKC60" s="357"/>
      <c r="BKD60" s="357"/>
      <c r="BKE60" s="357"/>
      <c r="BKF60" s="357"/>
      <c r="BKG60" s="357"/>
      <c r="BKH60" s="357"/>
      <c r="BKI60" s="357"/>
      <c r="BKJ60" s="357"/>
      <c r="BKK60" s="357"/>
      <c r="BKL60" s="357"/>
      <c r="BKM60" s="357"/>
      <c r="BKN60" s="357"/>
      <c r="BKO60" s="357"/>
      <c r="BKP60" s="357"/>
      <c r="BKQ60" s="357"/>
      <c r="BKR60" s="357"/>
      <c r="BKS60" s="357"/>
      <c r="BKT60" s="357"/>
      <c r="BKU60" s="357"/>
      <c r="BKV60" s="357"/>
      <c r="BKW60" s="357"/>
      <c r="BKX60" s="357"/>
      <c r="BKY60" s="357"/>
      <c r="BKZ60" s="357"/>
      <c r="BLA60" s="357"/>
      <c r="BLB60" s="357"/>
      <c r="BLC60" s="357"/>
      <c r="BLD60" s="357"/>
      <c r="BLE60" s="357"/>
      <c r="BLF60" s="357"/>
      <c r="BLG60" s="357"/>
      <c r="BLH60" s="357"/>
      <c r="BLI60" s="357"/>
      <c r="BLJ60" s="357"/>
      <c r="BLK60" s="357"/>
      <c r="BLL60" s="357"/>
      <c r="BLM60" s="357"/>
      <c r="BLN60" s="357"/>
      <c r="BLO60" s="357"/>
      <c r="BLP60" s="357"/>
      <c r="BLQ60" s="357"/>
      <c r="BLR60" s="357"/>
      <c r="BLS60" s="357"/>
      <c r="BLT60" s="357"/>
      <c r="BLU60" s="357"/>
      <c r="BLV60" s="357"/>
      <c r="BLW60" s="357"/>
      <c r="BLX60" s="357"/>
      <c r="BLY60" s="357"/>
      <c r="BLZ60" s="357"/>
      <c r="BMA60" s="357"/>
      <c r="BMB60" s="357"/>
      <c r="BMC60" s="357"/>
      <c r="BMD60" s="357"/>
      <c r="BME60" s="357"/>
      <c r="BMF60" s="357"/>
      <c r="BMG60" s="357"/>
      <c r="BMH60" s="357"/>
      <c r="BMI60" s="357"/>
      <c r="BMJ60" s="357"/>
      <c r="BMK60" s="357"/>
      <c r="BML60" s="357"/>
      <c r="BMM60" s="357"/>
      <c r="BMN60" s="357"/>
      <c r="BMO60" s="357"/>
      <c r="BMP60" s="357"/>
      <c r="BMQ60" s="357"/>
      <c r="BMR60" s="357"/>
      <c r="BMS60" s="357"/>
      <c r="BMT60" s="357"/>
      <c r="BMU60" s="357"/>
      <c r="BMV60" s="357"/>
      <c r="BMW60" s="357"/>
      <c r="BMX60" s="357"/>
      <c r="BMY60" s="357"/>
      <c r="BMZ60" s="357"/>
      <c r="BNA60" s="357"/>
      <c r="BNB60" s="357"/>
      <c r="BNC60" s="357"/>
      <c r="BND60" s="357"/>
      <c r="BNE60" s="357"/>
      <c r="BNF60" s="357"/>
      <c r="BNG60" s="357"/>
      <c r="BNH60" s="357"/>
      <c r="BNI60" s="357"/>
      <c r="BNJ60" s="357"/>
      <c r="BNK60" s="357"/>
      <c r="BNL60" s="357"/>
      <c r="BNM60" s="357"/>
      <c r="BNN60" s="357"/>
      <c r="BNO60" s="357"/>
      <c r="BNP60" s="357"/>
      <c r="BNQ60" s="357"/>
      <c r="BNR60" s="357"/>
      <c r="BNS60" s="357"/>
      <c r="BNT60" s="357"/>
      <c r="BNU60" s="357"/>
      <c r="BNV60" s="357"/>
      <c r="BNW60" s="357"/>
      <c r="BNX60" s="357"/>
      <c r="BNY60" s="357"/>
      <c r="BNZ60" s="357"/>
      <c r="BOA60" s="357"/>
      <c r="BOB60" s="357"/>
      <c r="BOC60" s="357"/>
      <c r="BOD60" s="357"/>
      <c r="BOE60" s="357"/>
      <c r="BOF60" s="357"/>
      <c r="BOG60" s="357"/>
      <c r="BOH60" s="357"/>
      <c r="BOI60" s="357"/>
      <c r="BOJ60" s="357"/>
      <c r="BOK60" s="357"/>
      <c r="BOL60" s="357"/>
      <c r="BOM60" s="357"/>
      <c r="BON60" s="357"/>
      <c r="BOO60" s="357"/>
      <c r="BOP60" s="357"/>
      <c r="BOQ60" s="357"/>
      <c r="BOR60" s="357"/>
      <c r="BOS60" s="357"/>
      <c r="BOT60" s="357"/>
      <c r="BOU60" s="357"/>
      <c r="BOV60" s="357"/>
      <c r="BOW60" s="357"/>
      <c r="BOX60" s="357"/>
      <c r="BOY60" s="357"/>
      <c r="BOZ60" s="357"/>
      <c r="BPA60" s="357"/>
      <c r="BPB60" s="357"/>
      <c r="BPC60" s="357"/>
      <c r="BPD60" s="357"/>
      <c r="BPE60" s="357"/>
      <c r="BPF60" s="357"/>
      <c r="BPG60" s="357"/>
      <c r="BPH60" s="357"/>
      <c r="BPI60" s="357"/>
      <c r="BPJ60" s="357"/>
      <c r="BPK60" s="357"/>
      <c r="BPL60" s="357"/>
      <c r="BPM60" s="357"/>
      <c r="BPN60" s="357"/>
      <c r="BPO60" s="357"/>
      <c r="BPP60" s="357"/>
      <c r="BPQ60" s="357"/>
      <c r="BPR60" s="357"/>
      <c r="BPS60" s="357"/>
      <c r="BPT60" s="357"/>
      <c r="BPU60" s="357"/>
      <c r="BPV60" s="357"/>
      <c r="BPW60" s="357"/>
      <c r="BPX60" s="357"/>
      <c r="BPY60" s="357"/>
      <c r="BPZ60" s="357"/>
      <c r="BQA60" s="357"/>
      <c r="BQB60" s="357"/>
      <c r="BQC60" s="357"/>
      <c r="BQD60" s="357"/>
      <c r="BQE60" s="357"/>
      <c r="BQF60" s="357"/>
      <c r="BQG60" s="357"/>
      <c r="BQH60" s="357"/>
      <c r="BQI60" s="357"/>
      <c r="BQJ60" s="357"/>
      <c r="BQK60" s="357"/>
      <c r="BQL60" s="357"/>
      <c r="BQM60" s="357"/>
      <c r="BQN60" s="357"/>
      <c r="BQO60" s="357"/>
      <c r="BQP60" s="357"/>
      <c r="BQQ60" s="357"/>
      <c r="BQR60" s="357"/>
      <c r="BQS60" s="357"/>
      <c r="BQT60" s="357"/>
      <c r="BQU60" s="357"/>
      <c r="BQV60" s="357"/>
      <c r="BQW60" s="357"/>
      <c r="BQX60" s="357"/>
      <c r="BQY60" s="357"/>
      <c r="BQZ60" s="357"/>
      <c r="BRA60" s="357"/>
      <c r="BRB60" s="357"/>
      <c r="BRC60" s="357"/>
      <c r="BRD60" s="357"/>
      <c r="BRE60" s="357"/>
      <c r="BRF60" s="357"/>
      <c r="BRG60" s="357"/>
      <c r="BRH60" s="357"/>
      <c r="BRI60" s="357"/>
      <c r="BRJ60" s="357"/>
      <c r="BRK60" s="357"/>
      <c r="BRL60" s="357"/>
      <c r="BRM60" s="357"/>
      <c r="BRN60" s="357"/>
      <c r="BRO60" s="357"/>
      <c r="BRP60" s="357"/>
      <c r="BRQ60" s="357"/>
      <c r="BRR60" s="357"/>
      <c r="BRS60" s="357"/>
      <c r="BRT60" s="357"/>
      <c r="BRU60" s="357"/>
      <c r="BRV60" s="357"/>
      <c r="BRW60" s="357"/>
      <c r="BRX60" s="357"/>
      <c r="BRY60" s="357"/>
      <c r="BRZ60" s="357"/>
      <c r="BSA60" s="357"/>
      <c r="BSB60" s="357"/>
      <c r="BSC60" s="357"/>
      <c r="BSD60" s="357"/>
      <c r="BSE60" s="357"/>
      <c r="BSF60" s="357"/>
      <c r="BSG60" s="357"/>
      <c r="BSH60" s="357"/>
      <c r="BSI60" s="357"/>
      <c r="BSJ60" s="357"/>
      <c r="BSK60" s="357"/>
      <c r="BSL60" s="357"/>
      <c r="BSM60" s="357"/>
      <c r="BSN60" s="357"/>
      <c r="BSO60" s="357"/>
      <c r="BSP60" s="357"/>
      <c r="BSQ60" s="357"/>
      <c r="BSR60" s="357"/>
      <c r="BSS60" s="357"/>
      <c r="BST60" s="357"/>
      <c r="BSU60" s="357"/>
      <c r="BSV60" s="357"/>
      <c r="BSW60" s="357"/>
      <c r="BSX60" s="357"/>
      <c r="BSY60" s="357"/>
      <c r="BSZ60" s="357"/>
      <c r="BTA60" s="357"/>
      <c r="BTB60" s="357"/>
      <c r="BTC60" s="357"/>
      <c r="BTD60" s="357"/>
      <c r="BTE60" s="357"/>
      <c r="BTF60" s="357"/>
      <c r="BTG60" s="357"/>
      <c r="BTH60" s="357"/>
      <c r="BTI60" s="357"/>
      <c r="BTJ60" s="357"/>
      <c r="BTK60" s="357"/>
      <c r="BTL60" s="357"/>
      <c r="BTM60" s="357"/>
      <c r="BTN60" s="357"/>
      <c r="BTO60" s="357"/>
      <c r="BTP60" s="357"/>
      <c r="BTQ60" s="357"/>
      <c r="BTR60" s="357"/>
      <c r="BTS60" s="357"/>
      <c r="BTT60" s="357"/>
      <c r="BTU60" s="357"/>
      <c r="BTV60" s="357"/>
      <c r="BTW60" s="357"/>
      <c r="BTX60" s="357"/>
      <c r="BTY60" s="357"/>
      <c r="BTZ60" s="357"/>
      <c r="BUA60" s="357"/>
      <c r="BUB60" s="357"/>
      <c r="BUC60" s="357"/>
      <c r="BUD60" s="357"/>
      <c r="BUE60" s="357"/>
      <c r="BUF60" s="357"/>
      <c r="BUG60" s="357"/>
      <c r="BUH60" s="357"/>
      <c r="BUI60" s="357"/>
      <c r="BUJ60" s="357"/>
      <c r="BUK60" s="357"/>
      <c r="BUL60" s="357"/>
      <c r="BUM60" s="357"/>
      <c r="BUN60" s="357"/>
      <c r="BUO60" s="357"/>
      <c r="BUP60" s="357"/>
      <c r="BUQ60" s="357"/>
      <c r="BUR60" s="357"/>
      <c r="BUS60" s="357"/>
      <c r="BUT60" s="357"/>
      <c r="BUU60" s="357"/>
      <c r="BUV60" s="357"/>
      <c r="BUW60" s="357"/>
      <c r="BUX60" s="357"/>
      <c r="BUY60" s="357"/>
      <c r="BUZ60" s="357"/>
      <c r="BVA60" s="357"/>
      <c r="BVB60" s="357"/>
      <c r="BVC60" s="357"/>
      <c r="BVD60" s="357"/>
      <c r="BVE60" s="357"/>
      <c r="BVF60" s="357"/>
      <c r="BVG60" s="357"/>
      <c r="BVH60" s="357"/>
      <c r="BVI60" s="357"/>
      <c r="BVJ60" s="357"/>
      <c r="BVK60" s="357"/>
      <c r="BVL60" s="357"/>
      <c r="BVM60" s="357"/>
      <c r="BVN60" s="357"/>
      <c r="BVO60" s="357"/>
      <c r="BVP60" s="357"/>
      <c r="BVQ60" s="357"/>
      <c r="BVR60" s="357"/>
      <c r="BVS60" s="357"/>
      <c r="BVT60" s="357"/>
      <c r="BVU60" s="357"/>
      <c r="BVV60" s="357"/>
      <c r="BVW60" s="357"/>
      <c r="BVX60" s="357"/>
      <c r="BVY60" s="357"/>
      <c r="BVZ60" s="357"/>
      <c r="BWA60" s="357"/>
      <c r="BWB60" s="357"/>
      <c r="BWC60" s="357"/>
      <c r="BWD60" s="357"/>
      <c r="BWE60" s="357"/>
      <c r="BWF60" s="357"/>
      <c r="BWG60" s="357"/>
      <c r="BWH60" s="357"/>
      <c r="BWI60" s="357"/>
      <c r="BWJ60" s="357"/>
      <c r="BWK60" s="357"/>
      <c r="BWL60" s="357"/>
      <c r="BWM60" s="357"/>
      <c r="BWN60" s="357"/>
      <c r="BWO60" s="357"/>
      <c r="BWP60" s="357"/>
      <c r="BWQ60" s="357"/>
      <c r="BWR60" s="357"/>
      <c r="BWS60" s="357"/>
      <c r="BWT60" s="357"/>
      <c r="BWU60" s="357"/>
      <c r="BWV60" s="357"/>
      <c r="BWW60" s="357"/>
      <c r="BWX60" s="357"/>
      <c r="BWY60" s="357"/>
      <c r="BWZ60" s="357"/>
      <c r="BXA60" s="357"/>
      <c r="BXB60" s="357"/>
      <c r="BXC60" s="357"/>
      <c r="BXD60" s="357"/>
      <c r="BXE60" s="357"/>
      <c r="BXF60" s="357"/>
      <c r="BXG60" s="357"/>
      <c r="BXH60" s="357"/>
      <c r="BXI60" s="357"/>
      <c r="BXJ60" s="357"/>
      <c r="BXK60" s="357"/>
      <c r="BXL60" s="357"/>
      <c r="BXM60" s="357"/>
      <c r="BXN60" s="357"/>
      <c r="BXO60" s="357"/>
      <c r="BXP60" s="357"/>
      <c r="BXQ60" s="357"/>
      <c r="BXR60" s="357"/>
      <c r="BXS60" s="357"/>
      <c r="BXT60" s="357"/>
      <c r="BXU60" s="357"/>
      <c r="BXV60" s="357"/>
      <c r="BXW60" s="357"/>
      <c r="BXX60" s="357"/>
      <c r="BXY60" s="357"/>
      <c r="BXZ60" s="357"/>
      <c r="BYA60" s="357"/>
      <c r="BYB60" s="357"/>
      <c r="BYC60" s="357"/>
      <c r="BYD60" s="357"/>
      <c r="BYE60" s="357"/>
      <c r="BYF60" s="357"/>
      <c r="BYG60" s="357"/>
      <c r="BYH60" s="357"/>
      <c r="BYI60" s="357"/>
      <c r="BYJ60" s="357"/>
      <c r="BYK60" s="357"/>
      <c r="BYL60" s="357"/>
      <c r="BYM60" s="357"/>
      <c r="BYN60" s="357"/>
      <c r="BYO60" s="357"/>
      <c r="BYP60" s="357"/>
      <c r="BYQ60" s="357"/>
      <c r="BYR60" s="357"/>
      <c r="BYS60" s="357"/>
      <c r="BYT60" s="357"/>
      <c r="BYU60" s="357"/>
      <c r="BYV60" s="357"/>
      <c r="BYW60" s="357"/>
      <c r="BYX60" s="357"/>
      <c r="BYY60" s="357"/>
      <c r="BYZ60" s="357"/>
      <c r="BZA60" s="357"/>
      <c r="BZB60" s="357"/>
      <c r="BZC60" s="357"/>
      <c r="BZD60" s="357"/>
      <c r="BZE60" s="357"/>
      <c r="BZF60" s="357"/>
      <c r="BZG60" s="357"/>
      <c r="BZH60" s="357"/>
      <c r="BZI60" s="357"/>
      <c r="BZJ60" s="357"/>
      <c r="BZK60" s="357"/>
      <c r="BZL60" s="357"/>
      <c r="BZM60" s="357"/>
      <c r="BZN60" s="357"/>
      <c r="BZO60" s="357"/>
      <c r="BZP60" s="357"/>
      <c r="BZQ60" s="357"/>
      <c r="BZR60" s="357"/>
      <c r="BZS60" s="357"/>
      <c r="BZT60" s="357"/>
      <c r="BZU60" s="357"/>
      <c r="BZV60" s="357"/>
      <c r="BZW60" s="357"/>
      <c r="BZX60" s="357"/>
      <c r="BZY60" s="357"/>
      <c r="BZZ60" s="357"/>
      <c r="CAA60" s="357"/>
      <c r="CAB60" s="357"/>
      <c r="CAC60" s="357"/>
      <c r="CAD60" s="357"/>
      <c r="CAE60" s="357"/>
      <c r="CAF60" s="357"/>
      <c r="CAG60" s="357"/>
      <c r="CAH60" s="357"/>
      <c r="CAI60" s="357"/>
      <c r="CAJ60" s="357"/>
      <c r="CAK60" s="357"/>
      <c r="CAL60" s="357"/>
      <c r="CAM60" s="357"/>
      <c r="CAN60" s="357"/>
      <c r="CAO60" s="357"/>
      <c r="CAP60" s="357"/>
      <c r="CAQ60" s="357"/>
      <c r="CAR60" s="357"/>
      <c r="CAS60" s="357"/>
      <c r="CAT60" s="357"/>
      <c r="CAU60" s="357"/>
      <c r="CAV60" s="357"/>
      <c r="CAW60" s="357"/>
      <c r="CAX60" s="357"/>
      <c r="CAY60" s="357"/>
      <c r="CAZ60" s="357"/>
      <c r="CBA60" s="357"/>
      <c r="CBB60" s="357"/>
      <c r="CBC60" s="357"/>
      <c r="CBD60" s="357"/>
      <c r="CBE60" s="357"/>
      <c r="CBF60" s="357"/>
      <c r="CBG60" s="357"/>
      <c r="CBH60" s="357"/>
      <c r="CBI60" s="357"/>
      <c r="CBJ60" s="357"/>
      <c r="CBK60" s="357"/>
      <c r="CBL60" s="357"/>
      <c r="CBM60" s="357"/>
      <c r="CBN60" s="357"/>
      <c r="CBO60" s="357"/>
      <c r="CBP60" s="357"/>
      <c r="CBQ60" s="357"/>
      <c r="CBR60" s="357"/>
      <c r="CBS60" s="357"/>
      <c r="CBT60" s="357"/>
      <c r="CBU60" s="357"/>
      <c r="CBV60" s="357"/>
      <c r="CBW60" s="357"/>
      <c r="CBX60" s="357"/>
      <c r="CBY60" s="357"/>
      <c r="CBZ60" s="357"/>
      <c r="CCA60" s="357"/>
      <c r="CCB60" s="357"/>
      <c r="CCC60" s="357"/>
      <c r="CCD60" s="357"/>
      <c r="CCE60" s="357"/>
      <c r="CCF60" s="357"/>
      <c r="CCG60" s="357"/>
      <c r="CCH60" s="357"/>
      <c r="CCI60" s="357"/>
      <c r="CCJ60" s="357"/>
      <c r="CCK60" s="357"/>
      <c r="CCL60" s="357"/>
      <c r="CCM60" s="357"/>
      <c r="CCN60" s="357"/>
      <c r="CCO60" s="357"/>
      <c r="CCP60" s="357"/>
      <c r="CCQ60" s="357"/>
      <c r="CCR60" s="357"/>
      <c r="CCS60" s="357"/>
      <c r="CCT60" s="357"/>
      <c r="CCU60" s="357"/>
      <c r="CCV60" s="357"/>
      <c r="CCW60" s="357"/>
      <c r="CCX60" s="357"/>
      <c r="CCY60" s="357"/>
      <c r="CCZ60" s="357"/>
      <c r="CDA60" s="357"/>
      <c r="CDB60" s="357"/>
      <c r="CDC60" s="357"/>
      <c r="CDD60" s="357"/>
      <c r="CDE60" s="357"/>
      <c r="CDF60" s="357"/>
      <c r="CDG60" s="357"/>
      <c r="CDH60" s="357"/>
      <c r="CDI60" s="357"/>
      <c r="CDJ60" s="357"/>
      <c r="CDK60" s="357"/>
      <c r="CDL60" s="357"/>
      <c r="CDM60" s="357"/>
      <c r="CDN60" s="357"/>
      <c r="CDO60" s="357"/>
      <c r="CDP60" s="357"/>
      <c r="CDQ60" s="357"/>
      <c r="CDR60" s="357"/>
      <c r="CDS60" s="357"/>
      <c r="CDT60" s="357"/>
      <c r="CDU60" s="357"/>
      <c r="CDV60" s="357"/>
      <c r="CDW60" s="357"/>
      <c r="CDX60" s="357"/>
      <c r="CDY60" s="357"/>
      <c r="CDZ60" s="357"/>
      <c r="CEA60" s="357"/>
      <c r="CEB60" s="357"/>
      <c r="CEC60" s="357"/>
      <c r="CED60" s="357"/>
      <c r="CEE60" s="357"/>
      <c r="CEF60" s="357"/>
      <c r="CEG60" s="357"/>
      <c r="CEH60" s="357"/>
      <c r="CEI60" s="357"/>
      <c r="CEJ60" s="357"/>
      <c r="CEK60" s="357"/>
      <c r="CEL60" s="357"/>
      <c r="CEM60" s="357"/>
      <c r="CEN60" s="357"/>
      <c r="CEO60" s="357"/>
      <c r="CEP60" s="357"/>
      <c r="CEQ60" s="357"/>
      <c r="CER60" s="357"/>
      <c r="CES60" s="357"/>
      <c r="CET60" s="357"/>
      <c r="CEU60" s="357"/>
      <c r="CEV60" s="357"/>
      <c r="CEW60" s="357"/>
      <c r="CEX60" s="357"/>
      <c r="CEY60" s="357"/>
      <c r="CEZ60" s="357"/>
      <c r="CFA60" s="357"/>
      <c r="CFB60" s="357"/>
      <c r="CFC60" s="357"/>
      <c r="CFD60" s="357"/>
      <c r="CFE60" s="357"/>
      <c r="CFF60" s="357"/>
      <c r="CFG60" s="357"/>
      <c r="CFH60" s="357"/>
      <c r="CFI60" s="357"/>
      <c r="CFJ60" s="357"/>
      <c r="CFK60" s="357"/>
      <c r="CFL60" s="357"/>
      <c r="CFM60" s="357"/>
      <c r="CFN60" s="357"/>
      <c r="CFO60" s="357"/>
      <c r="CFP60" s="357"/>
      <c r="CFQ60" s="357"/>
      <c r="CFR60" s="357"/>
      <c r="CFS60" s="357"/>
      <c r="CFT60" s="357"/>
      <c r="CFU60" s="357"/>
      <c r="CFV60" s="357"/>
      <c r="CFW60" s="357"/>
      <c r="CFX60" s="357"/>
      <c r="CFY60" s="357"/>
      <c r="CFZ60" s="357"/>
      <c r="CGA60" s="357"/>
      <c r="CGB60" s="357"/>
      <c r="CGC60" s="357"/>
      <c r="CGD60" s="357"/>
      <c r="CGE60" s="357"/>
      <c r="CGF60" s="357"/>
      <c r="CGG60" s="357"/>
      <c r="CGH60" s="357"/>
      <c r="CGI60" s="357"/>
      <c r="CGJ60" s="357"/>
      <c r="CGK60" s="357"/>
      <c r="CGL60" s="357"/>
      <c r="CGM60" s="357"/>
      <c r="CGN60" s="357"/>
      <c r="CGO60" s="357"/>
      <c r="CGP60" s="357"/>
      <c r="CGQ60" s="357"/>
      <c r="CGR60" s="357"/>
      <c r="CGS60" s="357"/>
      <c r="CGT60" s="357"/>
      <c r="CGU60" s="357"/>
      <c r="CGV60" s="357"/>
      <c r="CGW60" s="357"/>
      <c r="CGX60" s="357"/>
      <c r="CGY60" s="357"/>
      <c r="CGZ60" s="357"/>
      <c r="CHA60" s="357"/>
      <c r="CHB60" s="357"/>
      <c r="CHC60" s="357"/>
      <c r="CHD60" s="357"/>
      <c r="CHE60" s="357"/>
      <c r="CHF60" s="357"/>
      <c r="CHG60" s="357"/>
      <c r="CHH60" s="357"/>
      <c r="CHI60" s="357"/>
      <c r="CHJ60" s="357"/>
      <c r="CHK60" s="357"/>
      <c r="CHL60" s="357"/>
      <c r="CHM60" s="357"/>
      <c r="CHN60" s="357"/>
      <c r="CHO60" s="357"/>
      <c r="CHP60" s="357"/>
      <c r="CHQ60" s="357"/>
      <c r="CHR60" s="357"/>
      <c r="CHS60" s="357"/>
      <c r="CHT60" s="357"/>
      <c r="CHU60" s="357"/>
      <c r="CHV60" s="357"/>
      <c r="CHW60" s="357"/>
      <c r="CHX60" s="357"/>
      <c r="CHY60" s="357"/>
      <c r="CHZ60" s="357"/>
      <c r="CIA60" s="357"/>
      <c r="CIB60" s="357"/>
      <c r="CIC60" s="357"/>
      <c r="CID60" s="357"/>
      <c r="CIE60" s="357"/>
      <c r="CIF60" s="357"/>
      <c r="CIG60" s="357"/>
      <c r="CIH60" s="357"/>
      <c r="CII60" s="357"/>
      <c r="CIJ60" s="357"/>
      <c r="CIK60" s="357"/>
      <c r="CIL60" s="357"/>
      <c r="CIM60" s="357"/>
      <c r="CIN60" s="357"/>
      <c r="CIO60" s="357"/>
      <c r="CIP60" s="357"/>
      <c r="CIQ60" s="357"/>
      <c r="CIR60" s="357"/>
      <c r="CIS60" s="357"/>
      <c r="CIT60" s="357"/>
      <c r="CIU60" s="357"/>
      <c r="CIV60" s="357"/>
      <c r="CIW60" s="357"/>
      <c r="CIX60" s="357"/>
      <c r="CIY60" s="357"/>
      <c r="CIZ60" s="357"/>
      <c r="CJA60" s="357"/>
      <c r="CJB60" s="357"/>
      <c r="CJC60" s="357"/>
      <c r="CJD60" s="357"/>
      <c r="CJE60" s="357"/>
      <c r="CJF60" s="357"/>
      <c r="CJG60" s="357"/>
      <c r="CJH60" s="357"/>
      <c r="CJI60" s="357"/>
      <c r="CJJ60" s="357"/>
      <c r="CJK60" s="357"/>
      <c r="CJL60" s="357"/>
      <c r="CJM60" s="357"/>
      <c r="CJN60" s="357"/>
      <c r="CJO60" s="357"/>
      <c r="CJP60" s="357"/>
      <c r="CJQ60" s="357"/>
      <c r="CJR60" s="357"/>
      <c r="CJS60" s="357"/>
      <c r="CJT60" s="357"/>
      <c r="CJU60" s="357"/>
      <c r="CJV60" s="357"/>
      <c r="CJW60" s="357"/>
      <c r="CJX60" s="357"/>
      <c r="CJY60" s="357"/>
      <c r="CJZ60" s="357"/>
      <c r="CKA60" s="357"/>
      <c r="CKB60" s="357"/>
      <c r="CKC60" s="357"/>
      <c r="CKD60" s="357"/>
      <c r="CKE60" s="357"/>
      <c r="CKF60" s="357"/>
      <c r="CKG60" s="357"/>
      <c r="CKH60" s="357"/>
      <c r="CKI60" s="357"/>
      <c r="CKJ60" s="357"/>
      <c r="CKK60" s="357"/>
      <c r="CKL60" s="357"/>
      <c r="CKM60" s="357"/>
      <c r="CKN60" s="357"/>
      <c r="CKO60" s="357"/>
      <c r="CKP60" s="357"/>
      <c r="CKQ60" s="357"/>
      <c r="CKR60" s="357"/>
      <c r="CKS60" s="357"/>
      <c r="CKT60" s="357"/>
      <c r="CKU60" s="357"/>
      <c r="CKV60" s="357"/>
      <c r="CKW60" s="357"/>
      <c r="CKX60" s="357"/>
      <c r="CKY60" s="357"/>
      <c r="CKZ60" s="357"/>
      <c r="CLA60" s="357"/>
      <c r="CLB60" s="357"/>
      <c r="CLC60" s="357"/>
      <c r="CLD60" s="357"/>
      <c r="CLE60" s="357"/>
      <c r="CLF60" s="357"/>
      <c r="CLG60" s="357"/>
      <c r="CLH60" s="357"/>
      <c r="CLI60" s="357"/>
      <c r="CLJ60" s="357"/>
      <c r="CLK60" s="357"/>
      <c r="CLL60" s="357"/>
      <c r="CLM60" s="357"/>
      <c r="CLN60" s="357"/>
      <c r="CLO60" s="357"/>
      <c r="CLP60" s="357"/>
      <c r="CLQ60" s="357"/>
      <c r="CLR60" s="357"/>
      <c r="CLS60" s="357"/>
      <c r="CLT60" s="357"/>
      <c r="CLU60" s="357"/>
      <c r="CLV60" s="357"/>
      <c r="CLW60" s="357"/>
      <c r="CLX60" s="357"/>
      <c r="CLY60" s="357"/>
      <c r="CLZ60" s="357"/>
      <c r="CMA60" s="357"/>
      <c r="CMB60" s="357"/>
      <c r="CMC60" s="357"/>
      <c r="CMD60" s="357"/>
      <c r="CME60" s="357"/>
      <c r="CMF60" s="357"/>
      <c r="CMG60" s="357"/>
      <c r="CMH60" s="357"/>
      <c r="CMI60" s="357"/>
      <c r="CMJ60" s="357"/>
      <c r="CMK60" s="357"/>
      <c r="CML60" s="357"/>
      <c r="CMM60" s="357"/>
      <c r="CMN60" s="357"/>
      <c r="CMO60" s="357"/>
      <c r="CMP60" s="357"/>
      <c r="CMQ60" s="357"/>
      <c r="CMR60" s="357"/>
      <c r="CMS60" s="357"/>
      <c r="CMT60" s="357"/>
      <c r="CMU60" s="357"/>
      <c r="CMV60" s="357"/>
      <c r="CMW60" s="357"/>
      <c r="CMX60" s="357"/>
      <c r="CMY60" s="357"/>
      <c r="CMZ60" s="357"/>
      <c r="CNA60" s="357"/>
      <c r="CNB60" s="357"/>
      <c r="CNC60" s="357"/>
      <c r="CND60" s="357"/>
      <c r="CNE60" s="357"/>
      <c r="CNF60" s="357"/>
      <c r="CNG60" s="357"/>
      <c r="CNH60" s="357"/>
      <c r="CNI60" s="357"/>
      <c r="CNJ60" s="357"/>
      <c r="CNK60" s="357"/>
      <c r="CNL60" s="357"/>
      <c r="CNM60" s="357"/>
      <c r="CNN60" s="357"/>
      <c r="CNO60" s="357"/>
      <c r="CNP60" s="357"/>
      <c r="CNQ60" s="357"/>
      <c r="CNR60" s="357"/>
      <c r="CNS60" s="357"/>
      <c r="CNT60" s="357"/>
      <c r="CNU60" s="357"/>
      <c r="CNV60" s="357"/>
      <c r="CNW60" s="357"/>
      <c r="CNX60" s="357"/>
      <c r="CNY60" s="357"/>
      <c r="CNZ60" s="357"/>
      <c r="COA60" s="357"/>
      <c r="COB60" s="357"/>
      <c r="COC60" s="357"/>
      <c r="COD60" s="357"/>
      <c r="COE60" s="357"/>
      <c r="COF60" s="357"/>
      <c r="COG60" s="357"/>
      <c r="COH60" s="357"/>
      <c r="COI60" s="357"/>
      <c r="COJ60" s="357"/>
      <c r="COK60" s="357"/>
      <c r="COL60" s="357"/>
      <c r="COM60" s="357"/>
      <c r="CON60" s="357"/>
      <c r="COO60" s="357"/>
      <c r="COP60" s="357"/>
      <c r="COQ60" s="357"/>
      <c r="COR60" s="357"/>
      <c r="COS60" s="357"/>
      <c r="COT60" s="357"/>
      <c r="COU60" s="357"/>
      <c r="COV60" s="357"/>
      <c r="COW60" s="357"/>
      <c r="COX60" s="357"/>
      <c r="COY60" s="357"/>
      <c r="COZ60" s="357"/>
      <c r="CPA60" s="357"/>
      <c r="CPB60" s="357"/>
      <c r="CPC60" s="357"/>
      <c r="CPD60" s="357"/>
      <c r="CPE60" s="357"/>
      <c r="CPF60" s="357"/>
      <c r="CPG60" s="357"/>
      <c r="CPH60" s="357"/>
      <c r="CPI60" s="357"/>
      <c r="CPJ60" s="357"/>
      <c r="CPK60" s="357"/>
      <c r="CPL60" s="357"/>
      <c r="CPM60" s="357"/>
      <c r="CPN60" s="357"/>
      <c r="CPO60" s="357"/>
      <c r="CPP60" s="357"/>
      <c r="CPQ60" s="357"/>
      <c r="CPR60" s="357"/>
      <c r="CPS60" s="357"/>
      <c r="CPT60" s="357"/>
      <c r="CPU60" s="357"/>
      <c r="CPV60" s="357"/>
      <c r="CPW60" s="357"/>
      <c r="CPX60" s="357"/>
      <c r="CPY60" s="357"/>
      <c r="CPZ60" s="357"/>
      <c r="CQA60" s="357"/>
      <c r="CQB60" s="357"/>
      <c r="CQC60" s="357"/>
      <c r="CQD60" s="357"/>
      <c r="CQE60" s="357"/>
      <c r="CQF60" s="357"/>
      <c r="CQG60" s="357"/>
      <c r="CQH60" s="357"/>
      <c r="CQI60" s="357"/>
      <c r="CQJ60" s="357"/>
      <c r="CQK60" s="357"/>
      <c r="CQL60" s="357"/>
      <c r="CQM60" s="357"/>
      <c r="CQN60" s="357"/>
      <c r="CQO60" s="357"/>
      <c r="CQP60" s="357"/>
      <c r="CQQ60" s="357"/>
      <c r="CQR60" s="357"/>
      <c r="CQS60" s="357"/>
      <c r="CQT60" s="357"/>
      <c r="CQU60" s="357"/>
      <c r="CQV60" s="357"/>
      <c r="CQW60" s="357"/>
      <c r="CQX60" s="357"/>
      <c r="CQY60" s="357"/>
      <c r="CQZ60" s="357"/>
      <c r="CRA60" s="357"/>
      <c r="CRB60" s="357"/>
      <c r="CRC60" s="357"/>
      <c r="CRD60" s="357"/>
      <c r="CRE60" s="357"/>
      <c r="CRF60" s="357"/>
      <c r="CRG60" s="357"/>
      <c r="CRH60" s="357"/>
      <c r="CRI60" s="357"/>
      <c r="CRJ60" s="357"/>
      <c r="CRK60" s="357"/>
      <c r="CRL60" s="357"/>
      <c r="CRM60" s="357"/>
      <c r="CRN60" s="357"/>
      <c r="CRO60" s="357"/>
      <c r="CRP60" s="357"/>
      <c r="CRQ60" s="357"/>
      <c r="CRR60" s="357"/>
      <c r="CRS60" s="357"/>
      <c r="CRT60" s="357"/>
      <c r="CRU60" s="357"/>
      <c r="CRV60" s="357"/>
      <c r="CRW60" s="357"/>
      <c r="CRX60" s="357"/>
      <c r="CRY60" s="357"/>
      <c r="CRZ60" s="357"/>
      <c r="CSA60" s="357"/>
      <c r="CSB60" s="357"/>
      <c r="CSC60" s="357"/>
      <c r="CSD60" s="357"/>
      <c r="CSE60" s="357"/>
      <c r="CSF60" s="357"/>
      <c r="CSG60" s="357"/>
      <c r="CSH60" s="357"/>
      <c r="CSI60" s="357"/>
      <c r="CSJ60" s="357"/>
      <c r="CSK60" s="357"/>
      <c r="CSL60" s="357"/>
      <c r="CSM60" s="357"/>
      <c r="CSN60" s="357"/>
      <c r="CSO60" s="357"/>
      <c r="CSP60" s="357"/>
      <c r="CSQ60" s="357"/>
      <c r="CSR60" s="357"/>
      <c r="CSS60" s="357"/>
      <c r="CST60" s="357"/>
      <c r="CSU60" s="357"/>
      <c r="CSV60" s="357"/>
      <c r="CSW60" s="357"/>
      <c r="CSX60" s="357"/>
      <c r="CSY60" s="357"/>
      <c r="CSZ60" s="357"/>
      <c r="CTA60" s="357"/>
      <c r="CTB60" s="357"/>
      <c r="CTC60" s="357"/>
      <c r="CTD60" s="357"/>
      <c r="CTE60" s="357"/>
      <c r="CTF60" s="357"/>
      <c r="CTG60" s="357"/>
      <c r="CTH60" s="357"/>
      <c r="CTI60" s="357"/>
      <c r="CTJ60" s="357"/>
      <c r="CTK60" s="357"/>
      <c r="CTL60" s="357"/>
      <c r="CTM60" s="357"/>
      <c r="CTN60" s="357"/>
      <c r="CTO60" s="357"/>
      <c r="CTP60" s="357"/>
      <c r="CTQ60" s="357"/>
      <c r="CTR60" s="357"/>
      <c r="CTS60" s="357"/>
      <c r="CTT60" s="357"/>
      <c r="CTU60" s="357"/>
      <c r="CTV60" s="357"/>
      <c r="CTW60" s="357"/>
      <c r="CTX60" s="357"/>
      <c r="CTY60" s="357"/>
      <c r="CTZ60" s="357"/>
      <c r="CUA60" s="357"/>
      <c r="CUB60" s="357"/>
      <c r="CUC60" s="357"/>
      <c r="CUD60" s="357"/>
      <c r="CUE60" s="357"/>
      <c r="CUF60" s="357"/>
      <c r="CUG60" s="357"/>
      <c r="CUH60" s="357"/>
      <c r="CUI60" s="357"/>
      <c r="CUJ60" s="357"/>
      <c r="CUK60" s="357"/>
      <c r="CUL60" s="357"/>
      <c r="CUM60" s="357"/>
      <c r="CUN60" s="357"/>
      <c r="CUO60" s="357"/>
      <c r="CUP60" s="357"/>
      <c r="CUQ60" s="357"/>
      <c r="CUR60" s="357"/>
      <c r="CUS60" s="357"/>
      <c r="CUT60" s="357"/>
      <c r="CUU60" s="357"/>
      <c r="CUV60" s="357"/>
      <c r="CUW60" s="357"/>
      <c r="CUX60" s="357"/>
      <c r="CUY60" s="357"/>
      <c r="CUZ60" s="357"/>
      <c r="CVA60" s="357"/>
      <c r="CVB60" s="357"/>
      <c r="CVC60" s="357"/>
      <c r="CVD60" s="357"/>
      <c r="CVE60" s="357"/>
      <c r="CVF60" s="357"/>
      <c r="CVG60" s="357"/>
      <c r="CVH60" s="357"/>
      <c r="CVI60" s="357"/>
      <c r="CVJ60" s="357"/>
      <c r="CVK60" s="357"/>
      <c r="CVL60" s="357"/>
      <c r="CVM60" s="357"/>
      <c r="CVN60" s="357"/>
      <c r="CVO60" s="357"/>
      <c r="CVP60" s="357"/>
      <c r="CVQ60" s="357"/>
      <c r="CVR60" s="357"/>
      <c r="CVS60" s="357"/>
      <c r="CVT60" s="357"/>
      <c r="CVU60" s="357"/>
      <c r="CVV60" s="357"/>
      <c r="CVW60" s="357"/>
      <c r="CVX60" s="357"/>
      <c r="CVY60" s="357"/>
      <c r="CVZ60" s="357"/>
      <c r="CWA60" s="357"/>
      <c r="CWB60" s="357"/>
      <c r="CWC60" s="357"/>
      <c r="CWD60" s="357"/>
      <c r="CWE60" s="357"/>
      <c r="CWF60" s="357"/>
      <c r="CWG60" s="357"/>
      <c r="CWH60" s="357"/>
      <c r="CWI60" s="357"/>
      <c r="CWJ60" s="357"/>
      <c r="CWK60" s="357"/>
      <c r="CWL60" s="357"/>
      <c r="CWM60" s="357"/>
      <c r="CWN60" s="357"/>
      <c r="CWO60" s="357"/>
      <c r="CWP60" s="357"/>
      <c r="CWQ60" s="357"/>
      <c r="CWR60" s="357"/>
      <c r="CWS60" s="357"/>
      <c r="CWT60" s="357"/>
      <c r="CWU60" s="357"/>
      <c r="CWV60" s="357"/>
      <c r="CWW60" s="357"/>
      <c r="CWX60" s="357"/>
      <c r="CWY60" s="357"/>
      <c r="CWZ60" s="357"/>
      <c r="CXA60" s="357"/>
      <c r="CXB60" s="357"/>
      <c r="CXC60" s="357"/>
      <c r="CXD60" s="357"/>
      <c r="CXE60" s="357"/>
      <c r="CXF60" s="357"/>
      <c r="CXG60" s="357"/>
      <c r="CXH60" s="357"/>
      <c r="CXI60" s="357"/>
      <c r="CXJ60" s="357"/>
      <c r="CXK60" s="357"/>
      <c r="CXL60" s="357"/>
      <c r="CXM60" s="357"/>
      <c r="CXN60" s="357"/>
      <c r="CXO60" s="357"/>
      <c r="CXP60" s="357"/>
      <c r="CXQ60" s="357"/>
      <c r="CXR60" s="357"/>
      <c r="CXS60" s="357"/>
      <c r="CXT60" s="357"/>
      <c r="CXU60" s="357"/>
      <c r="CXV60" s="357"/>
      <c r="CXW60" s="357"/>
      <c r="CXX60" s="357"/>
      <c r="CXY60" s="357"/>
      <c r="CXZ60" s="357"/>
      <c r="CYA60" s="357"/>
      <c r="CYB60" s="357"/>
      <c r="CYC60" s="357"/>
      <c r="CYD60" s="357"/>
      <c r="CYE60" s="357"/>
      <c r="CYF60" s="357"/>
      <c r="CYG60" s="357"/>
      <c r="CYH60" s="357"/>
      <c r="CYI60" s="357"/>
      <c r="CYJ60" s="357"/>
      <c r="CYK60" s="357"/>
      <c r="CYL60" s="357"/>
      <c r="CYM60" s="357"/>
      <c r="CYN60" s="357"/>
      <c r="CYO60" s="357"/>
      <c r="CYP60" s="357"/>
      <c r="CYQ60" s="357"/>
      <c r="CYR60" s="357"/>
      <c r="CYS60" s="357"/>
      <c r="CYT60" s="357"/>
      <c r="CYU60" s="357"/>
      <c r="CYV60" s="357"/>
      <c r="CYW60" s="357"/>
      <c r="CYX60" s="357"/>
      <c r="CYY60" s="357"/>
      <c r="CYZ60" s="357"/>
      <c r="CZA60" s="357"/>
      <c r="CZB60" s="357"/>
      <c r="CZC60" s="357"/>
      <c r="CZD60" s="357"/>
      <c r="CZE60" s="357"/>
      <c r="CZF60" s="357"/>
      <c r="CZG60" s="357"/>
      <c r="CZH60" s="357"/>
      <c r="CZI60" s="357"/>
      <c r="CZJ60" s="357"/>
      <c r="CZK60" s="357"/>
      <c r="CZL60" s="357"/>
      <c r="CZM60" s="357"/>
      <c r="CZN60" s="357"/>
      <c r="CZO60" s="357"/>
      <c r="CZP60" s="357"/>
      <c r="CZQ60" s="357"/>
      <c r="CZR60" s="357"/>
      <c r="CZS60" s="357"/>
      <c r="CZT60" s="357"/>
      <c r="CZU60" s="357"/>
      <c r="CZV60" s="357"/>
      <c r="CZW60" s="357"/>
      <c r="CZX60" s="357"/>
      <c r="CZY60" s="357"/>
      <c r="CZZ60" s="357"/>
      <c r="DAA60" s="357"/>
      <c r="DAB60" s="357"/>
      <c r="DAC60" s="357"/>
      <c r="DAD60" s="357"/>
      <c r="DAE60" s="357"/>
      <c r="DAF60" s="357"/>
      <c r="DAG60" s="357"/>
      <c r="DAH60" s="357"/>
      <c r="DAI60" s="357"/>
      <c r="DAJ60" s="357"/>
      <c r="DAK60" s="357"/>
      <c r="DAL60" s="357"/>
      <c r="DAM60" s="357"/>
      <c r="DAN60" s="357"/>
      <c r="DAO60" s="357"/>
      <c r="DAP60" s="357"/>
      <c r="DAQ60" s="357"/>
      <c r="DAR60" s="357"/>
      <c r="DAS60" s="357"/>
      <c r="DAT60" s="357"/>
      <c r="DAU60" s="357"/>
      <c r="DAV60" s="357"/>
      <c r="DAW60" s="357"/>
      <c r="DAX60" s="357"/>
      <c r="DAY60" s="357"/>
      <c r="DAZ60" s="357"/>
      <c r="DBA60" s="357"/>
      <c r="DBB60" s="357"/>
      <c r="DBC60" s="357"/>
      <c r="DBD60" s="357"/>
      <c r="DBE60" s="357"/>
      <c r="DBF60" s="357"/>
      <c r="DBG60" s="357"/>
      <c r="DBH60" s="357"/>
      <c r="DBI60" s="357"/>
      <c r="DBJ60" s="357"/>
      <c r="DBK60" s="357"/>
      <c r="DBL60" s="357"/>
      <c r="DBM60" s="357"/>
      <c r="DBN60" s="357"/>
      <c r="DBO60" s="357"/>
      <c r="DBP60" s="357"/>
      <c r="DBQ60" s="357"/>
      <c r="DBR60" s="357"/>
      <c r="DBS60" s="357"/>
      <c r="DBT60" s="357"/>
      <c r="DBU60" s="357"/>
      <c r="DBV60" s="357"/>
      <c r="DBW60" s="357"/>
      <c r="DBX60" s="357"/>
      <c r="DBY60" s="357"/>
      <c r="DBZ60" s="357"/>
      <c r="DCA60" s="357"/>
      <c r="DCB60" s="357"/>
      <c r="DCC60" s="357"/>
      <c r="DCD60" s="357"/>
      <c r="DCE60" s="357"/>
      <c r="DCF60" s="357"/>
      <c r="DCG60" s="357"/>
      <c r="DCH60" s="357"/>
      <c r="DCI60" s="357"/>
      <c r="DCJ60" s="357"/>
      <c r="DCK60" s="357"/>
      <c r="DCL60" s="357"/>
      <c r="DCM60" s="357"/>
      <c r="DCN60" s="357"/>
      <c r="DCO60" s="357"/>
      <c r="DCP60" s="357"/>
      <c r="DCQ60" s="357"/>
      <c r="DCR60" s="357"/>
      <c r="DCS60" s="357"/>
      <c r="DCT60" s="357"/>
      <c r="DCU60" s="357"/>
      <c r="DCV60" s="357"/>
      <c r="DCW60" s="357"/>
      <c r="DCX60" s="357"/>
      <c r="DCY60" s="357"/>
      <c r="DCZ60" s="357"/>
      <c r="DDA60" s="357"/>
      <c r="DDB60" s="357"/>
      <c r="DDC60" s="357"/>
      <c r="DDD60" s="357"/>
      <c r="DDE60" s="357"/>
      <c r="DDF60" s="357"/>
      <c r="DDG60" s="357"/>
      <c r="DDH60" s="357"/>
      <c r="DDI60" s="357"/>
      <c r="DDJ60" s="357"/>
      <c r="DDK60" s="357"/>
      <c r="DDL60" s="357"/>
      <c r="DDM60" s="357"/>
      <c r="DDN60" s="357"/>
      <c r="DDO60" s="357"/>
      <c r="DDP60" s="357"/>
      <c r="DDQ60" s="357"/>
      <c r="DDR60" s="357"/>
      <c r="DDS60" s="357"/>
      <c r="DDT60" s="357"/>
      <c r="DDU60" s="357"/>
      <c r="DDV60" s="357"/>
      <c r="DDW60" s="357"/>
      <c r="DDX60" s="357"/>
      <c r="DDY60" s="357"/>
      <c r="DDZ60" s="357"/>
      <c r="DEA60" s="357"/>
      <c r="DEB60" s="357"/>
      <c r="DEC60" s="357"/>
      <c r="DED60" s="357"/>
      <c r="DEE60" s="357"/>
      <c r="DEF60" s="357"/>
      <c r="DEG60" s="357"/>
      <c r="DEH60" s="357"/>
      <c r="DEI60" s="357"/>
      <c r="DEJ60" s="357"/>
      <c r="DEK60" s="357"/>
      <c r="DEL60" s="357"/>
      <c r="DEM60" s="357"/>
      <c r="DEN60" s="357"/>
      <c r="DEO60" s="357"/>
      <c r="DEP60" s="357"/>
      <c r="DEQ60" s="357"/>
      <c r="DER60" s="357"/>
      <c r="DES60" s="357"/>
      <c r="DET60" s="357"/>
      <c r="DEU60" s="357"/>
      <c r="DEV60" s="357"/>
      <c r="DEW60" s="357"/>
      <c r="DEX60" s="357"/>
      <c r="DEY60" s="357"/>
      <c r="DEZ60" s="357"/>
      <c r="DFA60" s="357"/>
      <c r="DFB60" s="357"/>
      <c r="DFC60" s="357"/>
      <c r="DFD60" s="357"/>
      <c r="DFE60" s="357"/>
      <c r="DFF60" s="357"/>
      <c r="DFG60" s="357"/>
      <c r="DFH60" s="357"/>
      <c r="DFI60" s="357"/>
      <c r="DFJ60" s="357"/>
      <c r="DFK60" s="357"/>
      <c r="DFL60" s="357"/>
      <c r="DFM60" s="357"/>
      <c r="DFN60" s="357"/>
      <c r="DFO60" s="357"/>
      <c r="DFP60" s="357"/>
      <c r="DFQ60" s="357"/>
      <c r="DFR60" s="357"/>
      <c r="DFS60" s="357"/>
      <c r="DFT60" s="357"/>
      <c r="DFU60" s="357"/>
      <c r="DFV60" s="357"/>
      <c r="DFW60" s="357"/>
      <c r="DFX60" s="357"/>
      <c r="DFY60" s="357"/>
      <c r="DFZ60" s="357"/>
      <c r="DGA60" s="357"/>
      <c r="DGB60" s="357"/>
      <c r="DGC60" s="357"/>
      <c r="DGD60" s="357"/>
      <c r="DGE60" s="357"/>
      <c r="DGF60" s="357"/>
      <c r="DGG60" s="357"/>
      <c r="DGH60" s="357"/>
      <c r="DGI60" s="357"/>
      <c r="DGJ60" s="357"/>
      <c r="DGK60" s="357"/>
      <c r="DGL60" s="357"/>
      <c r="DGM60" s="357"/>
      <c r="DGN60" s="357"/>
      <c r="DGO60" s="357"/>
      <c r="DGP60" s="357"/>
      <c r="DGQ60" s="357"/>
      <c r="DGR60" s="357"/>
      <c r="DGS60" s="357"/>
      <c r="DGT60" s="357"/>
      <c r="DGU60" s="357"/>
      <c r="DGV60" s="357"/>
      <c r="DGW60" s="357"/>
      <c r="DGX60" s="357"/>
      <c r="DGY60" s="357"/>
      <c r="DGZ60" s="357"/>
      <c r="DHA60" s="357"/>
      <c r="DHB60" s="357"/>
      <c r="DHC60" s="357"/>
      <c r="DHD60" s="357"/>
      <c r="DHE60" s="357"/>
      <c r="DHF60" s="357"/>
      <c r="DHG60" s="357"/>
      <c r="DHH60" s="357"/>
      <c r="DHI60" s="357"/>
      <c r="DHJ60" s="357"/>
      <c r="DHK60" s="357"/>
      <c r="DHL60" s="357"/>
      <c r="DHM60" s="357"/>
      <c r="DHN60" s="357"/>
      <c r="DHO60" s="357"/>
      <c r="DHP60" s="357"/>
      <c r="DHQ60" s="357"/>
      <c r="DHR60" s="357"/>
      <c r="DHS60" s="357"/>
      <c r="DHT60" s="357"/>
      <c r="DHU60" s="357"/>
      <c r="DHV60" s="357"/>
      <c r="DHW60" s="357"/>
      <c r="DHX60" s="357"/>
      <c r="DHY60" s="357"/>
      <c r="DHZ60" s="357"/>
      <c r="DIA60" s="357"/>
      <c r="DIB60" s="357"/>
      <c r="DIC60" s="357"/>
      <c r="DID60" s="357"/>
      <c r="DIE60" s="357"/>
      <c r="DIF60" s="357"/>
      <c r="DIG60" s="357"/>
      <c r="DIH60" s="357"/>
      <c r="DII60" s="357"/>
      <c r="DIJ60" s="357"/>
      <c r="DIK60" s="357"/>
      <c r="DIL60" s="357"/>
      <c r="DIM60" s="357"/>
      <c r="DIN60" s="357"/>
      <c r="DIO60" s="357"/>
      <c r="DIP60" s="357"/>
      <c r="DIQ60" s="357"/>
      <c r="DIR60" s="357"/>
      <c r="DIS60" s="357"/>
      <c r="DIT60" s="357"/>
      <c r="DIU60" s="357"/>
      <c r="DIV60" s="357"/>
      <c r="DIW60" s="357"/>
      <c r="DIX60" s="357"/>
      <c r="DIY60" s="357"/>
      <c r="DIZ60" s="357"/>
      <c r="DJA60" s="357"/>
      <c r="DJB60" s="357"/>
      <c r="DJC60" s="357"/>
      <c r="DJD60" s="357"/>
      <c r="DJE60" s="357"/>
      <c r="DJF60" s="357"/>
      <c r="DJG60" s="357"/>
      <c r="DJH60" s="357"/>
      <c r="DJI60" s="357"/>
      <c r="DJJ60" s="357"/>
      <c r="DJK60" s="357"/>
      <c r="DJL60" s="357"/>
      <c r="DJM60" s="357"/>
      <c r="DJN60" s="357"/>
      <c r="DJO60" s="357"/>
      <c r="DJP60" s="357"/>
      <c r="DJQ60" s="357"/>
      <c r="DJR60" s="357"/>
      <c r="DJS60" s="357"/>
      <c r="DJT60" s="357"/>
      <c r="DJU60" s="357"/>
      <c r="DJV60" s="357"/>
      <c r="DJW60" s="357"/>
      <c r="DJX60" s="357"/>
      <c r="DJY60" s="357"/>
      <c r="DJZ60" s="357"/>
      <c r="DKA60" s="357"/>
      <c r="DKB60" s="357"/>
      <c r="DKC60" s="357"/>
      <c r="DKD60" s="357"/>
      <c r="DKE60" s="357"/>
      <c r="DKF60" s="357"/>
      <c r="DKG60" s="357"/>
      <c r="DKH60" s="357"/>
      <c r="DKI60" s="357"/>
      <c r="DKJ60" s="357"/>
      <c r="DKK60" s="357"/>
      <c r="DKL60" s="357"/>
      <c r="DKM60" s="357"/>
      <c r="DKN60" s="357"/>
      <c r="DKO60" s="357"/>
      <c r="DKP60" s="357"/>
      <c r="DKQ60" s="357"/>
      <c r="DKR60" s="357"/>
      <c r="DKS60" s="357"/>
      <c r="DKT60" s="357"/>
      <c r="DKU60" s="357"/>
      <c r="DKV60" s="357"/>
      <c r="DKW60" s="357"/>
      <c r="DKX60" s="357"/>
      <c r="DKY60" s="357"/>
      <c r="DKZ60" s="357"/>
      <c r="DLA60" s="357"/>
      <c r="DLB60" s="357"/>
      <c r="DLC60" s="357"/>
      <c r="DLD60" s="357"/>
      <c r="DLE60" s="357"/>
      <c r="DLF60" s="357"/>
      <c r="DLG60" s="357"/>
      <c r="DLH60" s="357"/>
      <c r="DLI60" s="357"/>
      <c r="DLJ60" s="357"/>
      <c r="DLK60" s="357"/>
      <c r="DLL60" s="357"/>
      <c r="DLM60" s="357"/>
      <c r="DLN60" s="357"/>
      <c r="DLO60" s="357"/>
      <c r="DLP60" s="357"/>
      <c r="DLQ60" s="357"/>
      <c r="DLR60" s="357"/>
      <c r="DLS60" s="357"/>
      <c r="DLT60" s="357"/>
      <c r="DLU60" s="357"/>
      <c r="DLV60" s="357"/>
      <c r="DLW60" s="357"/>
      <c r="DLX60" s="357"/>
      <c r="DLY60" s="357"/>
      <c r="DLZ60" s="357"/>
      <c r="DMA60" s="357"/>
      <c r="DMB60" s="357"/>
      <c r="DMC60" s="357"/>
      <c r="DMD60" s="357"/>
      <c r="DME60" s="357"/>
      <c r="DMF60" s="357"/>
      <c r="DMG60" s="357"/>
      <c r="DMH60" s="357"/>
      <c r="DMI60" s="357"/>
      <c r="DMJ60" s="357"/>
      <c r="DMK60" s="357"/>
      <c r="DML60" s="357"/>
      <c r="DMM60" s="357"/>
      <c r="DMN60" s="357"/>
      <c r="DMO60" s="357"/>
      <c r="DMP60" s="357"/>
      <c r="DMQ60" s="357"/>
      <c r="DMR60" s="357"/>
      <c r="DMS60" s="357"/>
      <c r="DMT60" s="357"/>
      <c r="DMU60" s="357"/>
      <c r="DMV60" s="357"/>
      <c r="DMW60" s="357"/>
      <c r="DMX60" s="357"/>
      <c r="DMY60" s="357"/>
      <c r="DMZ60" s="357"/>
      <c r="DNA60" s="357"/>
      <c r="DNB60" s="357"/>
      <c r="DNC60" s="357"/>
      <c r="DND60" s="357"/>
      <c r="DNE60" s="357"/>
      <c r="DNF60" s="357"/>
      <c r="DNG60" s="357"/>
      <c r="DNH60" s="357"/>
      <c r="DNI60" s="357"/>
      <c r="DNJ60" s="357"/>
      <c r="DNK60" s="357"/>
      <c r="DNL60" s="357"/>
      <c r="DNM60" s="357"/>
      <c r="DNN60" s="357"/>
      <c r="DNO60" s="357"/>
      <c r="DNP60" s="357"/>
      <c r="DNQ60" s="357"/>
      <c r="DNR60" s="357"/>
      <c r="DNS60" s="357"/>
      <c r="DNT60" s="357"/>
      <c r="DNU60" s="357"/>
      <c r="DNV60" s="357"/>
      <c r="DNW60" s="357"/>
      <c r="DNX60" s="357"/>
      <c r="DNY60" s="357"/>
      <c r="DNZ60" s="357"/>
      <c r="DOA60" s="357"/>
      <c r="DOB60" s="357"/>
      <c r="DOC60" s="357"/>
      <c r="DOD60" s="357"/>
      <c r="DOE60" s="357"/>
      <c r="DOF60" s="357"/>
      <c r="DOG60" s="357"/>
      <c r="DOH60" s="357"/>
      <c r="DOI60" s="357"/>
      <c r="DOJ60" s="357"/>
      <c r="DOK60" s="357"/>
      <c r="DOL60" s="357"/>
      <c r="DOM60" s="357"/>
      <c r="DON60" s="357"/>
      <c r="DOO60" s="357"/>
      <c r="DOP60" s="357"/>
      <c r="DOQ60" s="357"/>
      <c r="DOR60" s="357"/>
      <c r="DOS60" s="357"/>
      <c r="DOT60" s="357"/>
      <c r="DOU60" s="357"/>
      <c r="DOV60" s="357"/>
      <c r="DOW60" s="357"/>
      <c r="DOX60" s="357"/>
      <c r="DOY60" s="357"/>
      <c r="DOZ60" s="357"/>
      <c r="DPA60" s="357"/>
      <c r="DPB60" s="357"/>
      <c r="DPC60" s="357"/>
      <c r="DPD60" s="357"/>
      <c r="DPE60" s="357"/>
      <c r="DPF60" s="357"/>
      <c r="DPG60" s="357"/>
      <c r="DPH60" s="357"/>
      <c r="DPI60" s="357"/>
      <c r="DPJ60" s="357"/>
      <c r="DPK60" s="357"/>
      <c r="DPL60" s="357"/>
      <c r="DPM60" s="357"/>
      <c r="DPN60" s="357"/>
      <c r="DPO60" s="357"/>
      <c r="DPP60" s="357"/>
      <c r="DPQ60" s="357"/>
      <c r="DPR60" s="357"/>
      <c r="DPS60" s="357"/>
      <c r="DPT60" s="357"/>
      <c r="DPU60" s="357"/>
      <c r="DPV60" s="357"/>
      <c r="DPW60" s="357"/>
      <c r="DPX60" s="357"/>
      <c r="DPY60" s="357"/>
      <c r="DPZ60" s="357"/>
      <c r="DQA60" s="357"/>
      <c r="DQB60" s="357"/>
      <c r="DQC60" s="357"/>
      <c r="DQD60" s="357"/>
      <c r="DQE60" s="357"/>
      <c r="DQF60" s="357"/>
      <c r="DQG60" s="357"/>
      <c r="DQH60" s="357"/>
      <c r="DQI60" s="357"/>
      <c r="DQJ60" s="357"/>
      <c r="DQK60" s="357"/>
      <c r="DQL60" s="357"/>
      <c r="DQM60" s="357"/>
      <c r="DQN60" s="357"/>
      <c r="DQO60" s="357"/>
      <c r="DQP60" s="357"/>
      <c r="DQQ60" s="357"/>
      <c r="DQR60" s="357"/>
      <c r="DQS60" s="357"/>
      <c r="DQT60" s="357"/>
      <c r="DQU60" s="357"/>
      <c r="DQV60" s="357"/>
      <c r="DQW60" s="357"/>
      <c r="DQX60" s="357"/>
      <c r="DQY60" s="357"/>
      <c r="DQZ60" s="357"/>
      <c r="DRA60" s="357"/>
      <c r="DRB60" s="357"/>
      <c r="DRC60" s="357"/>
      <c r="DRD60" s="357"/>
      <c r="DRE60" s="357"/>
      <c r="DRF60" s="357"/>
      <c r="DRG60" s="357"/>
      <c r="DRH60" s="357"/>
      <c r="DRI60" s="357"/>
      <c r="DRJ60" s="357"/>
      <c r="DRK60" s="357"/>
      <c r="DRL60" s="357"/>
      <c r="DRM60" s="357"/>
      <c r="DRN60" s="357"/>
      <c r="DRO60" s="357"/>
      <c r="DRP60" s="357"/>
      <c r="DRQ60" s="357"/>
      <c r="DRR60" s="357"/>
      <c r="DRS60" s="357"/>
      <c r="DRT60" s="357"/>
      <c r="DRU60" s="357"/>
      <c r="DRV60" s="357"/>
      <c r="DRW60" s="357"/>
      <c r="DRX60" s="357"/>
      <c r="DRY60" s="357"/>
      <c r="DRZ60" s="357"/>
      <c r="DSA60" s="357"/>
      <c r="DSB60" s="357"/>
      <c r="DSC60" s="357"/>
      <c r="DSD60" s="357"/>
      <c r="DSE60" s="357"/>
      <c r="DSF60" s="357"/>
      <c r="DSG60" s="357"/>
      <c r="DSH60" s="357"/>
      <c r="DSI60" s="357"/>
      <c r="DSJ60" s="357"/>
      <c r="DSK60" s="357"/>
      <c r="DSL60" s="357"/>
      <c r="DSM60" s="357"/>
      <c r="DSN60" s="357"/>
      <c r="DSO60" s="357"/>
      <c r="DSP60" s="357"/>
      <c r="DSQ60" s="357"/>
      <c r="DSR60" s="357"/>
      <c r="DSS60" s="357"/>
      <c r="DST60" s="357"/>
      <c r="DSU60" s="357"/>
      <c r="DSV60" s="357"/>
      <c r="DSW60" s="357"/>
      <c r="DSX60" s="357"/>
      <c r="DSY60" s="357"/>
      <c r="DSZ60" s="357"/>
      <c r="DTA60" s="357"/>
      <c r="DTB60" s="357"/>
      <c r="DTC60" s="357"/>
      <c r="DTD60" s="357"/>
      <c r="DTE60" s="357"/>
      <c r="DTF60" s="357"/>
      <c r="DTG60" s="357"/>
      <c r="DTH60" s="357"/>
      <c r="DTI60" s="357"/>
      <c r="DTJ60" s="357"/>
      <c r="DTK60" s="357"/>
      <c r="DTL60" s="357"/>
      <c r="DTM60" s="357"/>
      <c r="DTN60" s="357"/>
      <c r="DTO60" s="357"/>
      <c r="DTP60" s="357"/>
      <c r="DTQ60" s="357"/>
      <c r="DTR60" s="357"/>
      <c r="DTS60" s="357"/>
      <c r="DTT60" s="357"/>
      <c r="DTU60" s="357"/>
      <c r="DTV60" s="357"/>
      <c r="DTW60" s="357"/>
      <c r="DTX60" s="357"/>
      <c r="DTY60" s="357"/>
      <c r="DTZ60" s="357"/>
      <c r="DUA60" s="357"/>
      <c r="DUB60" s="357"/>
      <c r="DUC60" s="357"/>
      <c r="DUD60" s="357"/>
      <c r="DUE60" s="357"/>
      <c r="DUF60" s="357"/>
      <c r="DUG60" s="357"/>
      <c r="DUH60" s="357"/>
      <c r="DUI60" s="357"/>
      <c r="DUJ60" s="357"/>
      <c r="DUK60" s="357"/>
      <c r="DUL60" s="357"/>
      <c r="DUM60" s="357"/>
      <c r="DUN60" s="357"/>
      <c r="DUO60" s="357"/>
      <c r="DUP60" s="357"/>
      <c r="DUQ60" s="357"/>
      <c r="DUR60" s="357"/>
      <c r="DUS60" s="357"/>
      <c r="DUT60" s="357"/>
      <c r="DUU60" s="357"/>
      <c r="DUV60" s="357"/>
      <c r="DUW60" s="357"/>
      <c r="DUX60" s="357"/>
      <c r="DUY60" s="357"/>
      <c r="DUZ60" s="357"/>
      <c r="DVA60" s="357"/>
      <c r="DVB60" s="357"/>
      <c r="DVC60" s="357"/>
      <c r="DVD60" s="357"/>
      <c r="DVE60" s="357"/>
      <c r="DVF60" s="357"/>
      <c r="DVG60" s="357"/>
      <c r="DVH60" s="357"/>
      <c r="DVI60" s="357"/>
      <c r="DVJ60" s="357"/>
      <c r="DVK60" s="357"/>
      <c r="DVL60" s="357"/>
      <c r="DVM60" s="357"/>
      <c r="DVN60" s="357"/>
      <c r="DVO60" s="357"/>
      <c r="DVP60" s="357"/>
      <c r="DVQ60" s="357"/>
      <c r="DVR60" s="357"/>
      <c r="DVS60" s="357"/>
      <c r="DVT60" s="357"/>
      <c r="DVU60" s="357"/>
      <c r="DVV60" s="357"/>
      <c r="DVW60" s="357"/>
      <c r="DVX60" s="357"/>
      <c r="DVY60" s="357"/>
      <c r="DVZ60" s="357"/>
      <c r="DWA60" s="357"/>
      <c r="DWB60" s="357"/>
      <c r="DWC60" s="357"/>
      <c r="DWD60" s="357"/>
      <c r="DWE60" s="357"/>
      <c r="DWF60" s="357"/>
      <c r="DWG60" s="357"/>
      <c r="DWH60" s="357"/>
      <c r="DWI60" s="357"/>
      <c r="DWJ60" s="357"/>
      <c r="DWK60" s="357"/>
      <c r="DWL60" s="357"/>
      <c r="DWM60" s="357"/>
      <c r="DWN60" s="357"/>
      <c r="DWO60" s="357"/>
      <c r="DWP60" s="357"/>
      <c r="DWQ60" s="357"/>
      <c r="DWR60" s="357"/>
      <c r="DWS60" s="357"/>
      <c r="DWT60" s="357"/>
      <c r="DWU60" s="357"/>
      <c r="DWV60" s="357"/>
      <c r="DWW60" s="357"/>
      <c r="DWX60" s="357"/>
      <c r="DWY60" s="357"/>
      <c r="DWZ60" s="357"/>
      <c r="DXA60" s="357"/>
      <c r="DXB60" s="357"/>
      <c r="DXC60" s="357"/>
      <c r="DXD60" s="357"/>
      <c r="DXE60" s="357"/>
      <c r="DXF60" s="357"/>
      <c r="DXG60" s="357"/>
      <c r="DXH60" s="357"/>
      <c r="DXI60" s="357"/>
      <c r="DXJ60" s="357"/>
      <c r="DXK60" s="357"/>
      <c r="DXL60" s="357"/>
      <c r="DXM60" s="357"/>
      <c r="DXN60" s="357"/>
      <c r="DXO60" s="357"/>
      <c r="DXP60" s="357"/>
      <c r="DXQ60" s="357"/>
      <c r="DXR60" s="357"/>
      <c r="DXS60" s="357"/>
      <c r="DXT60" s="357"/>
      <c r="DXU60" s="357"/>
      <c r="DXV60" s="357"/>
      <c r="DXW60" s="357"/>
      <c r="DXX60" s="357"/>
      <c r="DXY60" s="357"/>
      <c r="DXZ60" s="357"/>
      <c r="DYA60" s="357"/>
      <c r="DYB60" s="357"/>
      <c r="DYC60" s="357"/>
      <c r="DYD60" s="357"/>
      <c r="DYE60" s="357"/>
      <c r="DYF60" s="357"/>
      <c r="DYG60" s="357"/>
      <c r="DYH60" s="357"/>
      <c r="DYI60" s="357"/>
      <c r="DYJ60" s="357"/>
      <c r="DYK60" s="357"/>
      <c r="DYL60" s="357"/>
      <c r="DYM60" s="357"/>
      <c r="DYN60" s="357"/>
      <c r="DYO60" s="357"/>
      <c r="DYP60" s="357"/>
      <c r="DYQ60" s="357"/>
      <c r="DYR60" s="357"/>
      <c r="DYS60" s="357"/>
      <c r="DYT60" s="357"/>
      <c r="DYU60" s="357"/>
      <c r="DYV60" s="357"/>
      <c r="DYW60" s="357"/>
      <c r="DYX60" s="357"/>
      <c r="DYY60" s="357"/>
      <c r="DYZ60" s="357"/>
      <c r="DZA60" s="357"/>
      <c r="DZB60" s="357"/>
      <c r="DZC60" s="357"/>
      <c r="DZD60" s="357"/>
      <c r="DZE60" s="357"/>
      <c r="DZF60" s="357"/>
      <c r="DZG60" s="357"/>
      <c r="DZH60" s="357"/>
      <c r="DZI60" s="357"/>
      <c r="DZJ60" s="357"/>
      <c r="DZK60" s="357"/>
      <c r="DZL60" s="357"/>
      <c r="DZM60" s="357"/>
      <c r="DZN60" s="357"/>
      <c r="DZO60" s="357"/>
      <c r="DZP60" s="357"/>
      <c r="DZQ60" s="357"/>
      <c r="DZR60" s="357"/>
      <c r="DZS60" s="357"/>
      <c r="DZT60" s="357"/>
      <c r="DZU60" s="357"/>
      <c r="DZV60" s="357"/>
      <c r="DZW60" s="357"/>
      <c r="DZX60" s="357"/>
      <c r="DZY60" s="357"/>
      <c r="DZZ60" s="357"/>
      <c r="EAA60" s="357"/>
      <c r="EAB60" s="357"/>
      <c r="EAC60" s="357"/>
      <c r="EAD60" s="357"/>
      <c r="EAE60" s="357"/>
      <c r="EAF60" s="357"/>
      <c r="EAG60" s="357"/>
      <c r="EAH60" s="357"/>
      <c r="EAI60" s="357"/>
      <c r="EAJ60" s="357"/>
      <c r="EAK60" s="357"/>
      <c r="EAL60" s="357"/>
      <c r="EAM60" s="357"/>
      <c r="EAN60" s="357"/>
      <c r="EAO60" s="357"/>
      <c r="EAP60" s="357"/>
      <c r="EAQ60" s="357"/>
      <c r="EAR60" s="357"/>
      <c r="EAS60" s="357"/>
      <c r="EAT60" s="357"/>
      <c r="EAU60" s="357"/>
      <c r="EAV60" s="357"/>
      <c r="EAW60" s="357"/>
      <c r="EAX60" s="357"/>
      <c r="EAY60" s="357"/>
      <c r="EAZ60" s="357"/>
      <c r="EBA60" s="357"/>
      <c r="EBB60" s="357"/>
      <c r="EBC60" s="357"/>
      <c r="EBD60" s="357"/>
      <c r="EBE60" s="357"/>
      <c r="EBF60" s="357"/>
      <c r="EBG60" s="357"/>
      <c r="EBH60" s="357"/>
      <c r="EBI60" s="357"/>
      <c r="EBJ60" s="357"/>
      <c r="EBK60" s="357"/>
      <c r="EBL60" s="357"/>
      <c r="EBM60" s="357"/>
      <c r="EBN60" s="357"/>
      <c r="EBO60" s="357"/>
      <c r="EBP60" s="357"/>
      <c r="EBQ60" s="357"/>
      <c r="EBR60" s="357"/>
      <c r="EBS60" s="357"/>
      <c r="EBT60" s="357"/>
      <c r="EBU60" s="357"/>
      <c r="EBV60" s="357"/>
      <c r="EBW60" s="357"/>
      <c r="EBX60" s="357"/>
      <c r="EBY60" s="357"/>
      <c r="EBZ60" s="357"/>
      <c r="ECA60" s="357"/>
      <c r="ECB60" s="357"/>
      <c r="ECC60" s="357"/>
      <c r="ECD60" s="357"/>
      <c r="ECE60" s="357"/>
      <c r="ECF60" s="357"/>
      <c r="ECG60" s="357"/>
      <c r="ECH60" s="357"/>
      <c r="ECI60" s="357"/>
      <c r="ECJ60" s="357"/>
      <c r="ECK60" s="357"/>
      <c r="ECL60" s="357"/>
      <c r="ECM60" s="357"/>
      <c r="ECN60" s="357"/>
      <c r="ECO60" s="357"/>
      <c r="ECP60" s="357"/>
      <c r="ECQ60" s="357"/>
      <c r="ECR60" s="357"/>
      <c r="ECS60" s="357"/>
      <c r="ECT60" s="357"/>
      <c r="ECU60" s="357"/>
      <c r="ECV60" s="357"/>
      <c r="ECW60" s="357"/>
      <c r="ECX60" s="357"/>
      <c r="ECY60" s="357"/>
      <c r="ECZ60" s="357"/>
      <c r="EDA60" s="357"/>
      <c r="EDB60" s="357"/>
      <c r="EDC60" s="357"/>
      <c r="EDD60" s="357"/>
      <c r="EDE60" s="357"/>
      <c r="EDF60" s="357"/>
      <c r="EDG60" s="357"/>
      <c r="EDH60" s="357"/>
      <c r="EDI60" s="357"/>
      <c r="EDJ60" s="357"/>
      <c r="EDK60" s="357"/>
      <c r="EDL60" s="357"/>
      <c r="EDM60" s="357"/>
      <c r="EDN60" s="357"/>
      <c r="EDO60" s="357"/>
      <c r="EDP60" s="357"/>
      <c r="EDQ60" s="357"/>
      <c r="EDR60" s="357"/>
      <c r="EDS60" s="357"/>
      <c r="EDT60" s="357"/>
      <c r="EDU60" s="357"/>
      <c r="EDV60" s="357"/>
      <c r="EDW60" s="357"/>
      <c r="EDX60" s="357"/>
      <c r="EDY60" s="357"/>
      <c r="EDZ60" s="357"/>
      <c r="EEA60" s="357"/>
      <c r="EEB60" s="357"/>
      <c r="EEC60" s="357"/>
      <c r="EED60" s="357"/>
      <c r="EEE60" s="357"/>
      <c r="EEF60" s="357"/>
      <c r="EEG60" s="357"/>
      <c r="EEH60" s="357"/>
      <c r="EEI60" s="357"/>
      <c r="EEJ60" s="357"/>
      <c r="EEK60" s="357"/>
      <c r="EEL60" s="357"/>
      <c r="EEM60" s="357"/>
      <c r="EEN60" s="357"/>
      <c r="EEO60" s="357"/>
      <c r="EEP60" s="357"/>
      <c r="EEQ60" s="357"/>
      <c r="EER60" s="357"/>
      <c r="EES60" s="357"/>
      <c r="EET60" s="357"/>
      <c r="EEU60" s="357"/>
      <c r="EEV60" s="357"/>
      <c r="EEW60" s="357"/>
      <c r="EEX60" s="357"/>
      <c r="EEY60" s="357"/>
      <c r="EEZ60" s="357"/>
      <c r="EFA60" s="357"/>
      <c r="EFB60" s="357"/>
      <c r="EFC60" s="357"/>
      <c r="EFD60" s="357"/>
      <c r="EFE60" s="357"/>
      <c r="EFF60" s="357"/>
      <c r="EFG60" s="357"/>
      <c r="EFH60" s="357"/>
      <c r="EFI60" s="357"/>
      <c r="EFJ60" s="357"/>
      <c r="EFK60" s="357"/>
      <c r="EFL60" s="357"/>
      <c r="EFM60" s="357"/>
      <c r="EFN60" s="357"/>
      <c r="EFO60" s="357"/>
      <c r="EFP60" s="357"/>
      <c r="EFQ60" s="357"/>
      <c r="EFR60" s="357"/>
      <c r="EFS60" s="357"/>
      <c r="EFT60" s="357"/>
      <c r="EFU60" s="357"/>
      <c r="EFV60" s="357"/>
      <c r="EFW60" s="357"/>
      <c r="EFX60" s="357"/>
      <c r="EFY60" s="357"/>
      <c r="EFZ60" s="357"/>
      <c r="EGA60" s="357"/>
      <c r="EGB60" s="357"/>
      <c r="EGC60" s="357"/>
      <c r="EGD60" s="357"/>
      <c r="EGE60" s="357"/>
      <c r="EGF60" s="357"/>
      <c r="EGG60" s="357"/>
      <c r="EGH60" s="357"/>
      <c r="EGI60" s="357"/>
      <c r="EGJ60" s="357"/>
      <c r="EGK60" s="357"/>
      <c r="EGL60" s="357"/>
      <c r="EGM60" s="357"/>
      <c r="EGN60" s="357"/>
      <c r="EGO60" s="357"/>
      <c r="EGP60" s="357"/>
      <c r="EGQ60" s="357"/>
      <c r="EGR60" s="357"/>
      <c r="EGS60" s="357"/>
      <c r="EGT60" s="357"/>
      <c r="EGU60" s="357"/>
      <c r="EGV60" s="357"/>
      <c r="EGW60" s="357"/>
      <c r="EGX60" s="357"/>
      <c r="EGY60" s="357"/>
      <c r="EGZ60" s="357"/>
      <c r="EHA60" s="357"/>
      <c r="EHB60" s="357"/>
      <c r="EHC60" s="357"/>
      <c r="EHD60" s="357"/>
      <c r="EHE60" s="357"/>
      <c r="EHF60" s="357"/>
      <c r="EHG60" s="357"/>
      <c r="EHH60" s="357"/>
      <c r="EHI60" s="357"/>
      <c r="EHJ60" s="357"/>
      <c r="EHK60" s="357"/>
      <c r="EHL60" s="357"/>
      <c r="EHM60" s="357"/>
      <c r="EHN60" s="357"/>
      <c r="EHO60" s="357"/>
      <c r="EHP60" s="357"/>
      <c r="EHQ60" s="357"/>
      <c r="EHR60" s="357"/>
      <c r="EHS60" s="357"/>
      <c r="EHT60" s="357"/>
      <c r="EHU60" s="357"/>
      <c r="EHV60" s="357"/>
      <c r="EHW60" s="357"/>
      <c r="EHX60" s="357"/>
      <c r="EHY60" s="357"/>
      <c r="EHZ60" s="357"/>
      <c r="EIA60" s="357"/>
      <c r="EIB60" s="357"/>
      <c r="EIC60" s="357"/>
      <c r="EID60" s="357"/>
      <c r="EIE60" s="357"/>
      <c r="EIF60" s="357"/>
      <c r="EIG60" s="357"/>
      <c r="EIH60" s="357"/>
      <c r="EII60" s="357"/>
      <c r="EIJ60" s="357"/>
      <c r="EIK60" s="357"/>
      <c r="EIL60" s="357"/>
      <c r="EIM60" s="357"/>
      <c r="EIN60" s="357"/>
      <c r="EIO60" s="357"/>
      <c r="EIP60" s="357"/>
      <c r="EIQ60" s="357"/>
      <c r="EIR60" s="357"/>
      <c r="EIS60" s="357"/>
      <c r="EIT60" s="357"/>
      <c r="EIU60" s="357"/>
      <c r="EIV60" s="357"/>
      <c r="EIW60" s="357"/>
      <c r="EIX60" s="357"/>
      <c r="EIY60" s="357"/>
      <c r="EIZ60" s="357"/>
      <c r="EJA60" s="357"/>
      <c r="EJB60" s="357"/>
      <c r="EJC60" s="357"/>
      <c r="EJD60" s="357"/>
      <c r="EJE60" s="357"/>
      <c r="EJF60" s="357"/>
      <c r="EJG60" s="357"/>
      <c r="EJH60" s="357"/>
      <c r="EJI60" s="357"/>
      <c r="EJJ60" s="357"/>
      <c r="EJK60" s="357"/>
      <c r="EJL60" s="357"/>
      <c r="EJM60" s="357"/>
      <c r="EJN60" s="357"/>
      <c r="EJO60" s="357"/>
      <c r="EJP60" s="357"/>
      <c r="EJQ60" s="357"/>
      <c r="EJR60" s="357"/>
      <c r="EJS60" s="357"/>
      <c r="EJT60" s="357"/>
      <c r="EJU60" s="357"/>
      <c r="EJV60" s="357"/>
      <c r="EJW60" s="357"/>
      <c r="EJX60" s="357"/>
      <c r="EJY60" s="357"/>
      <c r="EJZ60" s="357"/>
      <c r="EKA60" s="357"/>
      <c r="EKB60" s="357"/>
      <c r="EKC60" s="357"/>
      <c r="EKD60" s="357"/>
      <c r="EKE60" s="357"/>
      <c r="EKF60" s="357"/>
      <c r="EKG60" s="357"/>
      <c r="EKH60" s="357"/>
      <c r="EKI60" s="357"/>
      <c r="EKJ60" s="357"/>
      <c r="EKK60" s="357"/>
      <c r="EKL60" s="357"/>
      <c r="EKM60" s="357"/>
      <c r="EKN60" s="357"/>
      <c r="EKO60" s="357"/>
      <c r="EKP60" s="357"/>
      <c r="EKQ60" s="357"/>
      <c r="EKR60" s="357"/>
      <c r="EKS60" s="357"/>
      <c r="EKT60" s="357"/>
      <c r="EKU60" s="357"/>
      <c r="EKV60" s="357"/>
      <c r="EKW60" s="357"/>
      <c r="EKX60" s="357"/>
      <c r="EKY60" s="357"/>
      <c r="EKZ60" s="357"/>
      <c r="ELA60" s="357"/>
      <c r="ELB60" s="357"/>
      <c r="ELC60" s="357"/>
      <c r="ELD60" s="357"/>
      <c r="ELE60" s="357"/>
      <c r="ELF60" s="357"/>
      <c r="ELG60" s="357"/>
      <c r="ELH60" s="357"/>
      <c r="ELI60" s="357"/>
      <c r="ELJ60" s="357"/>
      <c r="ELK60" s="357"/>
      <c r="ELL60" s="357"/>
      <c r="ELM60" s="357"/>
      <c r="ELN60" s="357"/>
      <c r="ELO60" s="357"/>
      <c r="ELP60" s="357"/>
      <c r="ELQ60" s="357"/>
      <c r="ELR60" s="357"/>
      <c r="ELS60" s="357"/>
      <c r="ELT60" s="357"/>
      <c r="ELU60" s="357"/>
      <c r="ELV60" s="357"/>
      <c r="ELW60" s="357"/>
      <c r="ELX60" s="357"/>
      <c r="ELY60" s="357"/>
      <c r="ELZ60" s="357"/>
      <c r="EMA60" s="357"/>
      <c r="EMB60" s="357"/>
      <c r="EMC60" s="357"/>
      <c r="EMD60" s="357"/>
      <c r="EME60" s="357"/>
      <c r="EMF60" s="357"/>
      <c r="EMG60" s="357"/>
      <c r="EMH60" s="357"/>
      <c r="EMI60" s="357"/>
      <c r="EMJ60" s="357"/>
      <c r="EMK60" s="357"/>
      <c r="EML60" s="357"/>
      <c r="EMM60" s="357"/>
      <c r="EMN60" s="357"/>
      <c r="EMO60" s="357"/>
      <c r="EMP60" s="357"/>
      <c r="EMQ60" s="357"/>
      <c r="EMR60" s="357"/>
      <c r="EMS60" s="357"/>
      <c r="EMT60" s="357"/>
      <c r="EMU60" s="357"/>
      <c r="EMV60" s="357"/>
      <c r="EMW60" s="357"/>
      <c r="EMX60" s="357"/>
      <c r="EMY60" s="357"/>
      <c r="EMZ60" s="357"/>
      <c r="ENA60" s="357"/>
      <c r="ENB60" s="357"/>
      <c r="ENC60" s="357"/>
      <c r="END60" s="357"/>
      <c r="ENE60" s="357"/>
      <c r="ENF60" s="357"/>
      <c r="ENG60" s="357"/>
      <c r="ENH60" s="357"/>
      <c r="ENI60" s="357"/>
      <c r="ENJ60" s="357"/>
      <c r="ENK60" s="357"/>
      <c r="ENL60" s="357"/>
      <c r="ENM60" s="357"/>
      <c r="ENN60" s="357"/>
      <c r="ENO60" s="357"/>
      <c r="ENP60" s="357"/>
      <c r="ENQ60" s="357"/>
      <c r="ENR60" s="357"/>
      <c r="ENS60" s="357"/>
      <c r="ENT60" s="357"/>
      <c r="ENU60" s="357"/>
      <c r="ENV60" s="357"/>
      <c r="ENW60" s="357"/>
      <c r="ENX60" s="357"/>
      <c r="ENY60" s="357"/>
      <c r="ENZ60" s="357"/>
      <c r="EOA60" s="357"/>
      <c r="EOB60" s="357"/>
      <c r="EOC60" s="357"/>
      <c r="EOD60" s="357"/>
      <c r="EOE60" s="357"/>
      <c r="EOF60" s="357"/>
      <c r="EOG60" s="357"/>
      <c r="EOH60" s="357"/>
      <c r="EOI60" s="357"/>
      <c r="EOJ60" s="357"/>
      <c r="EOK60" s="357"/>
      <c r="EOL60" s="357"/>
      <c r="EOM60" s="357"/>
      <c r="EON60" s="357"/>
      <c r="EOO60" s="357"/>
      <c r="EOP60" s="357"/>
      <c r="EOQ60" s="357"/>
      <c r="EOR60" s="357"/>
      <c r="EOS60" s="357"/>
      <c r="EOT60" s="357"/>
      <c r="EOU60" s="357"/>
      <c r="EOV60" s="357"/>
      <c r="EOW60" s="357"/>
      <c r="EOX60" s="357"/>
      <c r="EOY60" s="357"/>
      <c r="EOZ60" s="357"/>
      <c r="EPA60" s="357"/>
      <c r="EPB60" s="357"/>
      <c r="EPC60" s="357"/>
      <c r="EPD60" s="357"/>
      <c r="EPE60" s="357"/>
      <c r="EPF60" s="357"/>
      <c r="EPG60" s="357"/>
      <c r="EPH60" s="357"/>
      <c r="EPI60" s="357"/>
      <c r="EPJ60" s="357"/>
      <c r="EPK60" s="357"/>
      <c r="EPL60" s="357"/>
      <c r="EPM60" s="357"/>
      <c r="EPN60" s="357"/>
      <c r="EPO60" s="357"/>
      <c r="EPP60" s="357"/>
      <c r="EPQ60" s="357"/>
      <c r="EPR60" s="357"/>
      <c r="EPS60" s="357"/>
      <c r="EPT60" s="357"/>
      <c r="EPU60" s="357"/>
      <c r="EPV60" s="357"/>
      <c r="EPW60" s="357"/>
      <c r="EPX60" s="357"/>
      <c r="EPY60" s="357"/>
      <c r="EPZ60" s="357"/>
      <c r="EQA60" s="357"/>
      <c r="EQB60" s="357"/>
      <c r="EQC60" s="357"/>
      <c r="EQD60" s="357"/>
      <c r="EQE60" s="357"/>
      <c r="EQF60" s="357"/>
      <c r="EQG60" s="357"/>
      <c r="EQH60" s="357"/>
      <c r="EQI60" s="357"/>
      <c r="EQJ60" s="357"/>
      <c r="EQK60" s="357"/>
      <c r="EQL60" s="357"/>
      <c r="EQM60" s="357"/>
      <c r="EQN60" s="357"/>
      <c r="EQO60" s="357"/>
      <c r="EQP60" s="357"/>
      <c r="EQQ60" s="357"/>
      <c r="EQR60" s="357"/>
      <c r="EQS60" s="357"/>
      <c r="EQT60" s="357"/>
      <c r="EQU60" s="357"/>
      <c r="EQV60" s="357"/>
      <c r="EQW60" s="357"/>
      <c r="EQX60" s="357"/>
      <c r="EQY60" s="357"/>
      <c r="EQZ60" s="357"/>
      <c r="ERA60" s="357"/>
      <c r="ERB60" s="357"/>
      <c r="ERC60" s="357"/>
      <c r="ERD60" s="357"/>
      <c r="ERE60" s="357"/>
      <c r="ERF60" s="357"/>
      <c r="ERG60" s="357"/>
      <c r="ERH60" s="357"/>
      <c r="ERI60" s="357"/>
      <c r="ERJ60" s="357"/>
      <c r="ERK60" s="357"/>
      <c r="ERL60" s="357"/>
      <c r="ERM60" s="357"/>
      <c r="ERN60" s="357"/>
      <c r="ERO60" s="357"/>
      <c r="ERP60" s="357"/>
      <c r="ERQ60" s="357"/>
      <c r="ERR60" s="357"/>
      <c r="ERS60" s="357"/>
      <c r="ERT60" s="357"/>
      <c r="ERU60" s="357"/>
      <c r="ERV60" s="357"/>
      <c r="ERW60" s="357"/>
      <c r="ERX60" s="357"/>
      <c r="ERY60" s="357"/>
      <c r="ERZ60" s="357"/>
      <c r="ESA60" s="357"/>
      <c r="ESB60" s="357"/>
      <c r="ESC60" s="357"/>
      <c r="ESD60" s="357"/>
      <c r="ESE60" s="357"/>
      <c r="ESF60" s="357"/>
      <c r="ESG60" s="357"/>
      <c r="ESH60" s="357"/>
      <c r="ESI60" s="357"/>
      <c r="ESJ60" s="357"/>
      <c r="ESK60" s="357"/>
      <c r="ESL60" s="357"/>
      <c r="ESM60" s="357"/>
      <c r="ESN60" s="357"/>
      <c r="ESO60" s="357"/>
      <c r="ESP60" s="357"/>
      <c r="ESQ60" s="357"/>
      <c r="ESR60" s="357"/>
      <c r="ESS60" s="357"/>
      <c r="EST60" s="357"/>
      <c r="ESU60" s="357"/>
      <c r="ESV60" s="357"/>
      <c r="ESW60" s="357"/>
      <c r="ESX60" s="357"/>
      <c r="ESY60" s="357"/>
      <c r="ESZ60" s="357"/>
      <c r="ETA60" s="357"/>
      <c r="ETB60" s="357"/>
      <c r="ETC60" s="357"/>
      <c r="ETD60" s="357"/>
      <c r="ETE60" s="357"/>
      <c r="ETF60" s="357"/>
      <c r="ETG60" s="357"/>
      <c r="ETH60" s="357"/>
      <c r="ETI60" s="357"/>
      <c r="ETJ60" s="357"/>
      <c r="ETK60" s="357"/>
      <c r="ETL60" s="357"/>
      <c r="ETM60" s="357"/>
      <c r="ETN60" s="357"/>
      <c r="ETO60" s="357"/>
      <c r="ETP60" s="357"/>
      <c r="ETQ60" s="357"/>
      <c r="ETR60" s="357"/>
      <c r="ETS60" s="357"/>
      <c r="ETT60" s="357"/>
      <c r="ETU60" s="357"/>
      <c r="ETV60" s="357"/>
      <c r="ETW60" s="357"/>
      <c r="ETX60" s="357"/>
      <c r="ETY60" s="357"/>
      <c r="ETZ60" s="357"/>
      <c r="EUA60" s="357"/>
      <c r="EUB60" s="357"/>
      <c r="EUC60" s="357"/>
      <c r="EUD60" s="357"/>
      <c r="EUE60" s="357"/>
      <c r="EUF60" s="357"/>
      <c r="EUG60" s="357"/>
      <c r="EUH60" s="357"/>
      <c r="EUI60" s="357"/>
      <c r="EUJ60" s="357"/>
      <c r="EUK60" s="357"/>
      <c r="EUL60" s="357"/>
      <c r="EUM60" s="357"/>
      <c r="EUN60" s="357"/>
      <c r="EUO60" s="357"/>
      <c r="EUP60" s="357"/>
      <c r="EUQ60" s="357"/>
      <c r="EUR60" s="357"/>
      <c r="EUS60" s="357"/>
      <c r="EUT60" s="357"/>
      <c r="EUU60" s="357"/>
      <c r="EUV60" s="357"/>
      <c r="EUW60" s="357"/>
      <c r="EUX60" s="357"/>
      <c r="EUY60" s="357"/>
      <c r="EUZ60" s="357"/>
      <c r="EVA60" s="357"/>
      <c r="EVB60" s="357"/>
      <c r="EVC60" s="357"/>
      <c r="EVD60" s="357"/>
      <c r="EVE60" s="357"/>
      <c r="EVF60" s="357"/>
      <c r="EVG60" s="357"/>
      <c r="EVH60" s="357"/>
      <c r="EVI60" s="357"/>
      <c r="EVJ60" s="357"/>
      <c r="EVK60" s="357"/>
      <c r="EVL60" s="357"/>
      <c r="EVM60" s="357"/>
      <c r="EVN60" s="357"/>
      <c r="EVO60" s="357"/>
      <c r="EVP60" s="357"/>
      <c r="EVQ60" s="357"/>
      <c r="EVR60" s="357"/>
      <c r="EVS60" s="357"/>
      <c r="EVT60" s="357"/>
      <c r="EVU60" s="357"/>
      <c r="EVV60" s="357"/>
      <c r="EVW60" s="357"/>
      <c r="EVX60" s="357"/>
      <c r="EVY60" s="357"/>
      <c r="EVZ60" s="357"/>
      <c r="EWA60" s="357"/>
      <c r="EWB60" s="357"/>
      <c r="EWC60" s="357"/>
      <c r="EWD60" s="357"/>
      <c r="EWE60" s="357"/>
      <c r="EWF60" s="357"/>
      <c r="EWG60" s="357"/>
      <c r="EWH60" s="357"/>
      <c r="EWI60" s="357"/>
      <c r="EWJ60" s="357"/>
      <c r="EWK60" s="357"/>
      <c r="EWL60" s="357"/>
      <c r="EWM60" s="357"/>
      <c r="EWN60" s="357"/>
      <c r="EWO60" s="357"/>
      <c r="EWP60" s="357"/>
      <c r="EWQ60" s="357"/>
      <c r="EWR60" s="357"/>
      <c r="EWS60" s="357"/>
      <c r="EWT60" s="357"/>
      <c r="EWU60" s="357"/>
      <c r="EWV60" s="357"/>
      <c r="EWW60" s="357"/>
      <c r="EWX60" s="357"/>
      <c r="EWY60" s="357"/>
      <c r="EWZ60" s="357"/>
      <c r="EXA60" s="357"/>
      <c r="EXB60" s="357"/>
      <c r="EXC60" s="357"/>
      <c r="EXD60" s="357"/>
      <c r="EXE60" s="357"/>
      <c r="EXF60" s="357"/>
      <c r="EXG60" s="357"/>
      <c r="EXH60" s="357"/>
      <c r="EXI60" s="357"/>
      <c r="EXJ60" s="357"/>
      <c r="EXK60" s="357"/>
      <c r="EXL60" s="357"/>
      <c r="EXM60" s="357"/>
      <c r="EXN60" s="357"/>
      <c r="EXO60" s="357"/>
      <c r="EXP60" s="357"/>
      <c r="EXQ60" s="357"/>
      <c r="EXR60" s="357"/>
      <c r="EXS60" s="357"/>
      <c r="EXT60" s="357"/>
      <c r="EXU60" s="357"/>
      <c r="EXV60" s="357"/>
      <c r="EXW60" s="357"/>
      <c r="EXX60" s="357"/>
      <c r="EXY60" s="357"/>
      <c r="EXZ60" s="357"/>
      <c r="EYA60" s="357"/>
      <c r="EYB60" s="357"/>
      <c r="EYC60" s="357"/>
      <c r="EYD60" s="357"/>
      <c r="EYE60" s="357"/>
      <c r="EYF60" s="357"/>
      <c r="EYG60" s="357"/>
      <c r="EYH60" s="357"/>
      <c r="EYI60" s="357"/>
      <c r="EYJ60" s="357"/>
      <c r="EYK60" s="357"/>
      <c r="EYL60" s="357"/>
      <c r="EYM60" s="357"/>
      <c r="EYN60" s="357"/>
      <c r="EYO60" s="357"/>
      <c r="EYP60" s="357"/>
      <c r="EYQ60" s="357"/>
      <c r="EYR60" s="357"/>
      <c r="EYS60" s="357"/>
      <c r="EYT60" s="357"/>
      <c r="EYU60" s="357"/>
      <c r="EYV60" s="357"/>
      <c r="EYW60" s="357"/>
      <c r="EYX60" s="357"/>
      <c r="EYY60" s="357"/>
      <c r="EYZ60" s="357"/>
      <c r="EZA60" s="357"/>
      <c r="EZB60" s="357"/>
      <c r="EZC60" s="357"/>
      <c r="EZD60" s="357"/>
      <c r="EZE60" s="357"/>
      <c r="EZF60" s="357"/>
      <c r="EZG60" s="357"/>
      <c r="EZH60" s="357"/>
      <c r="EZI60" s="357"/>
      <c r="EZJ60" s="357"/>
      <c r="EZK60" s="357"/>
      <c r="EZL60" s="357"/>
      <c r="EZM60" s="357"/>
      <c r="EZN60" s="357"/>
      <c r="EZO60" s="357"/>
      <c r="EZP60" s="357"/>
      <c r="EZQ60" s="357"/>
      <c r="EZR60" s="357"/>
      <c r="EZS60" s="357"/>
      <c r="EZT60" s="357"/>
      <c r="EZU60" s="357"/>
      <c r="EZV60" s="357"/>
      <c r="EZW60" s="357"/>
      <c r="EZX60" s="357"/>
      <c r="EZY60" s="357"/>
      <c r="EZZ60" s="357"/>
      <c r="FAA60" s="357"/>
      <c r="FAB60" s="357"/>
      <c r="FAC60" s="357"/>
      <c r="FAD60" s="357"/>
      <c r="FAE60" s="357"/>
      <c r="FAF60" s="357"/>
      <c r="FAG60" s="357"/>
      <c r="FAH60" s="357"/>
      <c r="FAI60" s="357"/>
      <c r="FAJ60" s="357"/>
      <c r="FAK60" s="357"/>
      <c r="FAL60" s="357"/>
      <c r="FAM60" s="357"/>
      <c r="FAN60" s="357"/>
      <c r="FAO60" s="357"/>
      <c r="FAP60" s="357"/>
      <c r="FAQ60" s="357"/>
      <c r="FAR60" s="357"/>
      <c r="FAS60" s="357"/>
      <c r="FAT60" s="357"/>
      <c r="FAU60" s="357"/>
      <c r="FAV60" s="357"/>
      <c r="FAW60" s="357"/>
      <c r="FAX60" s="357"/>
      <c r="FAY60" s="357"/>
      <c r="FAZ60" s="357"/>
      <c r="FBA60" s="357"/>
      <c r="FBB60" s="357"/>
      <c r="FBC60" s="357"/>
      <c r="FBD60" s="357"/>
      <c r="FBE60" s="357"/>
      <c r="FBF60" s="357"/>
      <c r="FBG60" s="357"/>
      <c r="FBH60" s="357"/>
      <c r="FBI60" s="357"/>
      <c r="FBJ60" s="357"/>
      <c r="FBK60" s="357"/>
      <c r="FBL60" s="357"/>
      <c r="FBM60" s="357"/>
      <c r="FBN60" s="357"/>
      <c r="FBO60" s="357"/>
      <c r="FBP60" s="357"/>
      <c r="FBQ60" s="357"/>
      <c r="FBR60" s="357"/>
      <c r="FBS60" s="357"/>
      <c r="FBT60" s="357"/>
      <c r="FBU60" s="357"/>
      <c r="FBV60" s="357"/>
      <c r="FBW60" s="357"/>
      <c r="FBX60" s="357"/>
      <c r="FBY60" s="357"/>
      <c r="FBZ60" s="357"/>
      <c r="FCA60" s="357"/>
      <c r="FCB60" s="357"/>
      <c r="FCC60" s="357"/>
      <c r="FCD60" s="357"/>
      <c r="FCE60" s="357"/>
      <c r="FCF60" s="357"/>
      <c r="FCG60" s="357"/>
      <c r="FCH60" s="357"/>
      <c r="FCI60" s="357"/>
      <c r="FCJ60" s="357"/>
      <c r="FCK60" s="357"/>
      <c r="FCL60" s="357"/>
      <c r="FCM60" s="357"/>
      <c r="FCN60" s="357"/>
      <c r="FCO60" s="357"/>
      <c r="FCP60" s="357"/>
      <c r="FCQ60" s="357"/>
      <c r="FCR60" s="357"/>
      <c r="FCS60" s="357"/>
      <c r="FCT60" s="357"/>
      <c r="FCU60" s="357"/>
      <c r="FCV60" s="357"/>
      <c r="FCW60" s="357"/>
      <c r="FCX60" s="357"/>
      <c r="FCY60" s="357"/>
      <c r="FCZ60" s="357"/>
      <c r="FDA60" s="357"/>
      <c r="FDB60" s="357"/>
      <c r="FDC60" s="357"/>
      <c r="FDD60" s="357"/>
      <c r="FDE60" s="357"/>
      <c r="FDF60" s="357"/>
      <c r="FDG60" s="357"/>
      <c r="FDH60" s="357"/>
      <c r="FDI60" s="357"/>
      <c r="FDJ60" s="357"/>
      <c r="FDK60" s="357"/>
      <c r="FDL60" s="357"/>
      <c r="FDM60" s="357"/>
      <c r="FDN60" s="357"/>
      <c r="FDO60" s="357"/>
      <c r="FDP60" s="357"/>
      <c r="FDQ60" s="357"/>
      <c r="FDR60" s="357"/>
      <c r="FDS60" s="357"/>
      <c r="FDT60" s="357"/>
      <c r="FDU60" s="357"/>
      <c r="FDV60" s="357"/>
      <c r="FDW60" s="357"/>
      <c r="FDX60" s="357"/>
      <c r="FDY60" s="357"/>
      <c r="FDZ60" s="357"/>
      <c r="FEA60" s="357"/>
      <c r="FEB60" s="357"/>
      <c r="FEC60" s="357"/>
      <c r="FED60" s="357"/>
      <c r="FEE60" s="357"/>
      <c r="FEF60" s="357"/>
      <c r="FEG60" s="357"/>
      <c r="FEH60" s="357"/>
      <c r="FEI60" s="357"/>
      <c r="FEJ60" s="357"/>
      <c r="FEK60" s="357"/>
      <c r="FEL60" s="357"/>
      <c r="FEM60" s="357"/>
      <c r="FEN60" s="357"/>
      <c r="FEO60" s="357"/>
      <c r="FEP60" s="357"/>
      <c r="FEQ60" s="357"/>
      <c r="FER60" s="357"/>
      <c r="FES60" s="357"/>
      <c r="FET60" s="357"/>
      <c r="FEU60" s="357"/>
      <c r="FEV60" s="357"/>
      <c r="FEW60" s="357"/>
      <c r="FEX60" s="357"/>
      <c r="FEY60" s="357"/>
      <c r="FEZ60" s="357"/>
      <c r="FFA60" s="357"/>
      <c r="FFB60" s="357"/>
      <c r="FFC60" s="357"/>
      <c r="FFD60" s="357"/>
      <c r="FFE60" s="357"/>
      <c r="FFF60" s="357"/>
      <c r="FFG60" s="357"/>
      <c r="FFH60" s="357"/>
      <c r="FFI60" s="357"/>
      <c r="FFJ60" s="357"/>
      <c r="FFK60" s="357"/>
      <c r="FFL60" s="357"/>
      <c r="FFM60" s="357"/>
      <c r="FFN60" s="357"/>
      <c r="FFO60" s="357"/>
      <c r="FFP60" s="357"/>
      <c r="FFQ60" s="357"/>
      <c r="FFR60" s="357"/>
      <c r="FFS60" s="357"/>
      <c r="FFT60" s="357"/>
      <c r="FFU60" s="357"/>
      <c r="FFV60" s="357"/>
      <c r="FFW60" s="357"/>
      <c r="FFX60" s="357"/>
      <c r="FFY60" s="357"/>
      <c r="FFZ60" s="357"/>
      <c r="FGA60" s="357"/>
      <c r="FGB60" s="357"/>
      <c r="FGC60" s="357"/>
      <c r="FGD60" s="357"/>
      <c r="FGE60" s="357"/>
      <c r="FGF60" s="357"/>
      <c r="FGG60" s="357"/>
      <c r="FGH60" s="357"/>
      <c r="FGI60" s="357"/>
      <c r="FGJ60" s="357"/>
      <c r="FGK60" s="357"/>
      <c r="FGL60" s="357"/>
      <c r="FGM60" s="357"/>
      <c r="FGN60" s="357"/>
      <c r="FGO60" s="357"/>
      <c r="FGP60" s="357"/>
      <c r="FGQ60" s="357"/>
      <c r="FGR60" s="357"/>
      <c r="FGS60" s="357"/>
      <c r="FGT60" s="357"/>
      <c r="FGU60" s="357"/>
      <c r="FGV60" s="357"/>
      <c r="FGW60" s="357"/>
      <c r="FGX60" s="357"/>
      <c r="FGY60" s="357"/>
      <c r="FGZ60" s="357"/>
      <c r="FHA60" s="357"/>
      <c r="FHB60" s="357"/>
      <c r="FHC60" s="357"/>
      <c r="FHD60" s="357"/>
      <c r="FHE60" s="357"/>
      <c r="FHF60" s="357"/>
      <c r="FHG60" s="357"/>
      <c r="FHH60" s="357"/>
      <c r="FHI60" s="357"/>
      <c r="FHJ60" s="357"/>
      <c r="FHK60" s="357"/>
      <c r="FHL60" s="357"/>
      <c r="FHM60" s="357"/>
      <c r="FHN60" s="357"/>
      <c r="FHO60" s="357"/>
      <c r="FHP60" s="357"/>
      <c r="FHQ60" s="357"/>
      <c r="FHR60" s="357"/>
      <c r="FHS60" s="357"/>
      <c r="FHT60" s="357"/>
      <c r="FHU60" s="357"/>
      <c r="FHV60" s="357"/>
      <c r="FHW60" s="357"/>
      <c r="FHX60" s="357"/>
      <c r="FHY60" s="357"/>
      <c r="FHZ60" s="357"/>
      <c r="FIA60" s="357"/>
      <c r="FIB60" s="357"/>
      <c r="FIC60" s="357"/>
      <c r="FID60" s="357"/>
      <c r="FIE60" s="357"/>
      <c r="FIF60" s="357"/>
      <c r="FIG60" s="357"/>
      <c r="FIH60" s="357"/>
      <c r="FII60" s="357"/>
      <c r="FIJ60" s="357"/>
      <c r="FIK60" s="357"/>
      <c r="FIL60" s="357"/>
      <c r="FIM60" s="357"/>
      <c r="FIN60" s="357"/>
      <c r="FIO60" s="357"/>
      <c r="FIP60" s="357"/>
      <c r="FIQ60" s="357"/>
      <c r="FIR60" s="357"/>
      <c r="FIS60" s="357"/>
      <c r="FIT60" s="357"/>
      <c r="FIU60" s="357"/>
      <c r="FIV60" s="357"/>
      <c r="FIW60" s="357"/>
      <c r="FIX60" s="357"/>
      <c r="FIY60" s="357"/>
      <c r="FIZ60" s="357"/>
      <c r="FJA60" s="357"/>
      <c r="FJB60" s="357"/>
      <c r="FJC60" s="357"/>
      <c r="FJD60" s="357"/>
      <c r="FJE60" s="357"/>
      <c r="FJF60" s="357"/>
      <c r="FJG60" s="357"/>
      <c r="FJH60" s="357"/>
      <c r="FJI60" s="357"/>
      <c r="FJJ60" s="357"/>
      <c r="FJK60" s="357"/>
      <c r="FJL60" s="357"/>
      <c r="FJM60" s="357"/>
      <c r="FJN60" s="357"/>
      <c r="FJO60" s="357"/>
      <c r="FJP60" s="357"/>
      <c r="FJQ60" s="357"/>
      <c r="FJR60" s="357"/>
      <c r="FJS60" s="357"/>
      <c r="FJT60" s="357"/>
      <c r="FJU60" s="357"/>
      <c r="FJV60" s="357"/>
      <c r="FJW60" s="357"/>
      <c r="FJX60" s="357"/>
      <c r="FJY60" s="357"/>
      <c r="FJZ60" s="357"/>
      <c r="FKA60" s="357"/>
      <c r="FKB60" s="357"/>
      <c r="FKC60" s="357"/>
      <c r="FKD60" s="357"/>
      <c r="FKE60" s="357"/>
      <c r="FKF60" s="357"/>
      <c r="FKG60" s="357"/>
      <c r="FKH60" s="357"/>
      <c r="FKI60" s="357"/>
      <c r="FKJ60" s="357"/>
      <c r="FKK60" s="357"/>
      <c r="FKL60" s="357"/>
      <c r="FKM60" s="357"/>
      <c r="FKN60" s="357"/>
      <c r="FKO60" s="357"/>
      <c r="FKP60" s="357"/>
      <c r="FKQ60" s="357"/>
      <c r="FKR60" s="357"/>
      <c r="FKS60" s="357"/>
      <c r="FKT60" s="357"/>
      <c r="FKU60" s="357"/>
      <c r="FKV60" s="357"/>
      <c r="FKW60" s="357"/>
      <c r="FKX60" s="357"/>
      <c r="FKY60" s="357"/>
      <c r="FKZ60" s="357"/>
      <c r="FLA60" s="357"/>
      <c r="FLB60" s="357"/>
      <c r="FLC60" s="357"/>
      <c r="FLD60" s="357"/>
      <c r="FLE60" s="357"/>
      <c r="FLF60" s="357"/>
      <c r="FLG60" s="357"/>
      <c r="FLH60" s="357"/>
      <c r="FLI60" s="357"/>
      <c r="FLJ60" s="357"/>
      <c r="FLK60" s="357"/>
      <c r="FLL60" s="357"/>
      <c r="FLM60" s="357"/>
      <c r="FLN60" s="357"/>
      <c r="FLO60" s="357"/>
      <c r="FLP60" s="357"/>
      <c r="FLQ60" s="357"/>
      <c r="FLR60" s="357"/>
      <c r="FLS60" s="357"/>
      <c r="FLT60" s="357"/>
      <c r="FLU60" s="357"/>
      <c r="FLV60" s="357"/>
      <c r="FLW60" s="357"/>
      <c r="FLX60" s="357"/>
      <c r="FLY60" s="357"/>
      <c r="FLZ60" s="357"/>
      <c r="FMA60" s="357"/>
      <c r="FMB60" s="357"/>
      <c r="FMC60" s="357"/>
      <c r="FMD60" s="357"/>
      <c r="FME60" s="357"/>
      <c r="FMF60" s="357"/>
      <c r="FMG60" s="357"/>
      <c r="FMH60" s="357"/>
      <c r="FMI60" s="357"/>
      <c r="FMJ60" s="357"/>
      <c r="FMK60" s="357"/>
      <c r="FML60" s="357"/>
      <c r="FMM60" s="357"/>
      <c r="FMN60" s="357"/>
      <c r="FMO60" s="357"/>
      <c r="FMP60" s="357"/>
      <c r="FMQ60" s="357"/>
      <c r="FMR60" s="357"/>
      <c r="FMS60" s="357"/>
      <c r="FMT60" s="357"/>
      <c r="FMU60" s="357"/>
      <c r="FMV60" s="357"/>
      <c r="FMW60" s="357"/>
      <c r="FMX60" s="357"/>
      <c r="FMY60" s="357"/>
      <c r="FMZ60" s="357"/>
      <c r="FNA60" s="357"/>
      <c r="FNB60" s="357"/>
      <c r="FNC60" s="357"/>
      <c r="FND60" s="357"/>
      <c r="FNE60" s="357"/>
      <c r="FNF60" s="357"/>
      <c r="FNG60" s="357"/>
      <c r="FNH60" s="357"/>
      <c r="FNI60" s="357"/>
      <c r="FNJ60" s="357"/>
      <c r="FNK60" s="357"/>
      <c r="FNL60" s="357"/>
      <c r="FNM60" s="357"/>
      <c r="FNN60" s="357"/>
      <c r="FNO60" s="357"/>
      <c r="FNP60" s="357"/>
      <c r="FNQ60" s="357"/>
      <c r="FNR60" s="357"/>
      <c r="FNS60" s="357"/>
      <c r="FNT60" s="357"/>
      <c r="FNU60" s="357"/>
      <c r="FNV60" s="357"/>
      <c r="FNW60" s="357"/>
      <c r="FNX60" s="357"/>
      <c r="FNY60" s="357"/>
      <c r="FNZ60" s="357"/>
      <c r="FOA60" s="357"/>
      <c r="FOB60" s="357"/>
      <c r="FOC60" s="357"/>
      <c r="FOD60" s="357"/>
      <c r="FOE60" s="357"/>
      <c r="FOF60" s="357"/>
      <c r="FOG60" s="357"/>
      <c r="FOH60" s="357"/>
      <c r="FOI60" s="357"/>
      <c r="FOJ60" s="357"/>
      <c r="FOK60" s="357"/>
      <c r="FOL60" s="357"/>
      <c r="FOM60" s="357"/>
      <c r="FON60" s="357"/>
      <c r="FOO60" s="357"/>
      <c r="FOP60" s="357"/>
      <c r="FOQ60" s="357"/>
      <c r="FOR60" s="357"/>
      <c r="FOS60" s="357"/>
      <c r="FOT60" s="357"/>
      <c r="FOU60" s="357"/>
      <c r="FOV60" s="357"/>
      <c r="FOW60" s="357"/>
      <c r="FOX60" s="357"/>
      <c r="FOY60" s="357"/>
      <c r="FOZ60" s="357"/>
      <c r="FPA60" s="357"/>
      <c r="FPB60" s="357"/>
      <c r="FPC60" s="357"/>
      <c r="FPD60" s="357"/>
      <c r="FPE60" s="357"/>
      <c r="FPF60" s="357"/>
      <c r="FPG60" s="357"/>
      <c r="FPH60" s="357"/>
      <c r="FPI60" s="357"/>
      <c r="FPJ60" s="357"/>
      <c r="FPK60" s="357"/>
      <c r="FPL60" s="357"/>
      <c r="FPM60" s="357"/>
      <c r="FPN60" s="357"/>
      <c r="FPO60" s="357"/>
      <c r="FPP60" s="357"/>
      <c r="FPQ60" s="357"/>
      <c r="FPR60" s="357"/>
      <c r="FPS60" s="357"/>
      <c r="FPT60" s="357"/>
      <c r="FPU60" s="357"/>
      <c r="FPV60" s="357"/>
      <c r="FPW60" s="357"/>
      <c r="FPX60" s="357"/>
      <c r="FPY60" s="357"/>
      <c r="FPZ60" s="357"/>
      <c r="FQA60" s="357"/>
      <c r="FQB60" s="357"/>
      <c r="FQC60" s="357"/>
      <c r="FQD60" s="357"/>
      <c r="FQE60" s="357"/>
      <c r="FQF60" s="357"/>
      <c r="FQG60" s="357"/>
      <c r="FQH60" s="357"/>
      <c r="FQI60" s="357"/>
      <c r="FQJ60" s="357"/>
      <c r="FQK60" s="357"/>
      <c r="FQL60" s="357"/>
      <c r="FQM60" s="357"/>
      <c r="FQN60" s="357"/>
      <c r="FQO60" s="357"/>
      <c r="FQP60" s="357"/>
      <c r="FQQ60" s="357"/>
      <c r="FQR60" s="357"/>
      <c r="FQS60" s="357"/>
      <c r="FQT60" s="357"/>
      <c r="FQU60" s="357"/>
      <c r="FQV60" s="357"/>
      <c r="FQW60" s="357"/>
      <c r="FQX60" s="357"/>
      <c r="FQY60" s="357"/>
      <c r="FQZ60" s="357"/>
      <c r="FRA60" s="357"/>
      <c r="FRB60" s="357"/>
      <c r="FRC60" s="357"/>
      <c r="FRD60" s="357"/>
      <c r="FRE60" s="357"/>
      <c r="FRF60" s="357"/>
      <c r="FRG60" s="357"/>
      <c r="FRH60" s="357"/>
      <c r="FRI60" s="357"/>
      <c r="FRJ60" s="357"/>
      <c r="FRK60" s="357"/>
      <c r="FRL60" s="357"/>
      <c r="FRM60" s="357"/>
      <c r="FRN60" s="357"/>
      <c r="FRO60" s="357"/>
      <c r="FRP60" s="357"/>
      <c r="FRQ60" s="357"/>
      <c r="FRR60" s="357"/>
      <c r="FRS60" s="357"/>
      <c r="FRT60" s="357"/>
      <c r="FRU60" s="357"/>
      <c r="FRV60" s="357"/>
      <c r="FRW60" s="357"/>
      <c r="FRX60" s="357"/>
      <c r="FRY60" s="357"/>
      <c r="FRZ60" s="357"/>
      <c r="FSA60" s="357"/>
      <c r="FSB60" s="357"/>
      <c r="FSC60" s="357"/>
      <c r="FSD60" s="357"/>
      <c r="FSE60" s="357"/>
      <c r="FSF60" s="357"/>
      <c r="FSG60" s="357"/>
      <c r="FSH60" s="357"/>
      <c r="FSI60" s="357"/>
      <c r="FSJ60" s="357"/>
      <c r="FSK60" s="357"/>
      <c r="FSL60" s="357"/>
      <c r="FSM60" s="357"/>
      <c r="FSN60" s="357"/>
      <c r="FSO60" s="357"/>
      <c r="FSP60" s="357"/>
      <c r="FSQ60" s="357"/>
      <c r="FSR60" s="357"/>
      <c r="FSS60" s="357"/>
      <c r="FST60" s="357"/>
      <c r="FSU60" s="357"/>
      <c r="FSV60" s="357"/>
      <c r="FSW60" s="357"/>
      <c r="FSX60" s="357"/>
      <c r="FSY60" s="357"/>
      <c r="FSZ60" s="357"/>
      <c r="FTA60" s="357"/>
      <c r="FTB60" s="357"/>
      <c r="FTC60" s="357"/>
      <c r="FTD60" s="357"/>
      <c r="FTE60" s="357"/>
      <c r="FTF60" s="357"/>
      <c r="FTG60" s="357"/>
      <c r="FTH60" s="357"/>
      <c r="FTI60" s="357"/>
      <c r="FTJ60" s="357"/>
      <c r="FTK60" s="357"/>
      <c r="FTL60" s="357"/>
      <c r="FTM60" s="357"/>
      <c r="FTN60" s="357"/>
      <c r="FTO60" s="357"/>
      <c r="FTP60" s="357"/>
      <c r="FTQ60" s="357"/>
      <c r="FTR60" s="357"/>
      <c r="FTS60" s="357"/>
      <c r="FTT60" s="357"/>
      <c r="FTU60" s="357"/>
      <c r="FTV60" s="357"/>
      <c r="FTW60" s="357"/>
      <c r="FTX60" s="357"/>
      <c r="FTY60" s="357"/>
      <c r="FTZ60" s="357"/>
      <c r="FUA60" s="357"/>
      <c r="FUB60" s="357"/>
      <c r="FUC60" s="357"/>
      <c r="FUD60" s="357"/>
      <c r="FUE60" s="357"/>
      <c r="FUF60" s="357"/>
      <c r="FUG60" s="357"/>
      <c r="FUH60" s="357"/>
      <c r="FUI60" s="357"/>
      <c r="FUJ60" s="357"/>
      <c r="FUK60" s="357"/>
      <c r="FUL60" s="357"/>
      <c r="FUM60" s="357"/>
      <c r="FUN60" s="357"/>
      <c r="FUO60" s="357"/>
      <c r="FUP60" s="357"/>
      <c r="FUQ60" s="357"/>
      <c r="FUR60" s="357"/>
      <c r="FUS60" s="357"/>
      <c r="FUT60" s="357"/>
      <c r="FUU60" s="357"/>
      <c r="FUV60" s="357"/>
      <c r="FUW60" s="357"/>
      <c r="FUX60" s="357"/>
      <c r="FUY60" s="357"/>
      <c r="FUZ60" s="357"/>
      <c r="FVA60" s="357"/>
      <c r="FVB60" s="357"/>
      <c r="FVC60" s="357"/>
      <c r="FVD60" s="357"/>
      <c r="FVE60" s="357"/>
      <c r="FVF60" s="357"/>
      <c r="FVG60" s="357"/>
      <c r="FVH60" s="357"/>
      <c r="FVI60" s="357"/>
      <c r="FVJ60" s="357"/>
      <c r="FVK60" s="357"/>
      <c r="FVL60" s="357"/>
      <c r="FVM60" s="357"/>
      <c r="FVN60" s="357"/>
      <c r="FVO60" s="357"/>
      <c r="FVP60" s="357"/>
      <c r="FVQ60" s="357"/>
      <c r="FVR60" s="357"/>
      <c r="FVS60" s="357"/>
      <c r="FVT60" s="357"/>
      <c r="FVU60" s="357"/>
      <c r="FVV60" s="357"/>
      <c r="FVW60" s="357"/>
      <c r="FVX60" s="357"/>
      <c r="FVY60" s="357"/>
      <c r="FVZ60" s="357"/>
      <c r="FWA60" s="357"/>
      <c r="FWB60" s="357"/>
      <c r="FWC60" s="357"/>
      <c r="FWD60" s="357"/>
      <c r="FWE60" s="357"/>
      <c r="FWF60" s="357"/>
      <c r="FWG60" s="357"/>
      <c r="FWH60" s="357"/>
      <c r="FWI60" s="357"/>
      <c r="FWJ60" s="357"/>
      <c r="FWK60" s="357"/>
      <c r="FWL60" s="357"/>
      <c r="FWM60" s="357"/>
      <c r="FWN60" s="357"/>
      <c r="FWO60" s="357"/>
      <c r="FWP60" s="357"/>
      <c r="FWQ60" s="357"/>
      <c r="FWR60" s="357"/>
      <c r="FWS60" s="357"/>
      <c r="FWT60" s="357"/>
      <c r="FWU60" s="357"/>
      <c r="FWV60" s="357"/>
      <c r="FWW60" s="357"/>
      <c r="FWX60" s="357"/>
      <c r="FWY60" s="357"/>
      <c r="FWZ60" s="357"/>
      <c r="FXA60" s="357"/>
      <c r="FXB60" s="357"/>
      <c r="FXC60" s="357"/>
      <c r="FXD60" s="357"/>
      <c r="FXE60" s="357"/>
      <c r="FXF60" s="357"/>
      <c r="FXG60" s="357"/>
      <c r="FXH60" s="357"/>
      <c r="FXI60" s="357"/>
      <c r="FXJ60" s="357"/>
      <c r="FXK60" s="357"/>
      <c r="FXL60" s="357"/>
      <c r="FXM60" s="357"/>
      <c r="FXN60" s="357"/>
      <c r="FXO60" s="357"/>
      <c r="FXP60" s="357"/>
      <c r="FXQ60" s="357"/>
      <c r="FXR60" s="357"/>
      <c r="FXS60" s="357"/>
      <c r="FXT60" s="357"/>
      <c r="FXU60" s="357"/>
      <c r="FXV60" s="357"/>
      <c r="FXW60" s="357"/>
      <c r="FXX60" s="357"/>
      <c r="FXY60" s="357"/>
      <c r="FXZ60" s="357"/>
      <c r="FYA60" s="357"/>
      <c r="FYB60" s="357"/>
      <c r="FYC60" s="357"/>
      <c r="FYD60" s="357"/>
      <c r="FYE60" s="357"/>
      <c r="FYF60" s="357"/>
      <c r="FYG60" s="357"/>
      <c r="FYH60" s="357"/>
      <c r="FYI60" s="357"/>
      <c r="FYJ60" s="357"/>
      <c r="FYK60" s="357"/>
      <c r="FYL60" s="357"/>
      <c r="FYM60" s="357"/>
      <c r="FYN60" s="357"/>
      <c r="FYO60" s="357"/>
      <c r="FYP60" s="357"/>
      <c r="FYQ60" s="357"/>
      <c r="FYR60" s="357"/>
      <c r="FYS60" s="357"/>
      <c r="FYT60" s="357"/>
      <c r="FYU60" s="357"/>
      <c r="FYV60" s="357"/>
      <c r="FYW60" s="357"/>
      <c r="FYX60" s="357"/>
      <c r="FYY60" s="357"/>
      <c r="FYZ60" s="357"/>
      <c r="FZA60" s="357"/>
      <c r="FZB60" s="357"/>
      <c r="FZC60" s="357"/>
      <c r="FZD60" s="357"/>
      <c r="FZE60" s="357"/>
      <c r="FZF60" s="357"/>
      <c r="FZG60" s="357"/>
      <c r="FZH60" s="357"/>
      <c r="FZI60" s="357"/>
      <c r="FZJ60" s="357"/>
      <c r="FZK60" s="357"/>
      <c r="FZL60" s="357"/>
      <c r="FZM60" s="357"/>
      <c r="FZN60" s="357"/>
      <c r="FZO60" s="357"/>
      <c r="FZP60" s="357"/>
      <c r="FZQ60" s="357"/>
      <c r="FZR60" s="357"/>
      <c r="FZS60" s="357"/>
      <c r="FZT60" s="357"/>
      <c r="FZU60" s="357"/>
      <c r="FZV60" s="357"/>
      <c r="FZW60" s="357"/>
      <c r="FZX60" s="357"/>
      <c r="FZY60" s="357"/>
      <c r="FZZ60" s="357"/>
      <c r="GAA60" s="357"/>
      <c r="GAB60" s="357"/>
      <c r="GAC60" s="357"/>
      <c r="GAD60" s="357"/>
      <c r="GAE60" s="357"/>
      <c r="GAF60" s="357"/>
      <c r="GAG60" s="357"/>
      <c r="GAH60" s="357"/>
      <c r="GAI60" s="357"/>
      <c r="GAJ60" s="357"/>
      <c r="GAK60" s="357"/>
      <c r="GAL60" s="357"/>
      <c r="GAM60" s="357"/>
      <c r="GAN60" s="357"/>
      <c r="GAO60" s="357"/>
      <c r="GAP60" s="357"/>
      <c r="GAQ60" s="357"/>
      <c r="GAR60" s="357"/>
      <c r="GAS60" s="357"/>
      <c r="GAT60" s="357"/>
      <c r="GAU60" s="357"/>
      <c r="GAV60" s="357"/>
      <c r="GAW60" s="357"/>
      <c r="GAX60" s="357"/>
      <c r="GAY60" s="357"/>
      <c r="GAZ60" s="357"/>
      <c r="GBA60" s="357"/>
      <c r="GBB60" s="357"/>
      <c r="GBC60" s="357"/>
      <c r="GBD60" s="357"/>
      <c r="GBE60" s="357"/>
      <c r="GBF60" s="357"/>
      <c r="GBG60" s="357"/>
      <c r="GBH60" s="357"/>
      <c r="GBI60" s="357"/>
      <c r="GBJ60" s="357"/>
      <c r="GBK60" s="357"/>
      <c r="GBL60" s="357"/>
      <c r="GBM60" s="357"/>
      <c r="GBN60" s="357"/>
      <c r="GBO60" s="357"/>
      <c r="GBP60" s="357"/>
      <c r="GBQ60" s="357"/>
      <c r="GBR60" s="357"/>
      <c r="GBS60" s="357"/>
      <c r="GBT60" s="357"/>
      <c r="GBU60" s="357"/>
      <c r="GBV60" s="357"/>
      <c r="GBW60" s="357"/>
      <c r="GBX60" s="357"/>
      <c r="GBY60" s="357"/>
      <c r="GBZ60" s="357"/>
      <c r="GCA60" s="357"/>
      <c r="GCB60" s="357"/>
      <c r="GCC60" s="357"/>
      <c r="GCD60" s="357"/>
      <c r="GCE60" s="357"/>
      <c r="GCF60" s="357"/>
      <c r="GCG60" s="357"/>
      <c r="GCH60" s="357"/>
      <c r="GCI60" s="357"/>
      <c r="GCJ60" s="357"/>
      <c r="GCK60" s="357"/>
      <c r="GCL60" s="357"/>
      <c r="GCM60" s="357"/>
      <c r="GCN60" s="357"/>
      <c r="GCO60" s="357"/>
      <c r="GCP60" s="357"/>
      <c r="GCQ60" s="357"/>
      <c r="GCR60" s="357"/>
      <c r="GCS60" s="357"/>
      <c r="GCT60" s="357"/>
      <c r="GCU60" s="357"/>
      <c r="GCV60" s="357"/>
      <c r="GCW60" s="357"/>
      <c r="GCX60" s="357"/>
      <c r="GCY60" s="357"/>
      <c r="GCZ60" s="357"/>
      <c r="GDA60" s="357"/>
      <c r="GDB60" s="357"/>
      <c r="GDC60" s="357"/>
      <c r="GDD60" s="357"/>
      <c r="GDE60" s="357"/>
      <c r="GDF60" s="357"/>
      <c r="GDG60" s="357"/>
      <c r="GDH60" s="357"/>
      <c r="GDI60" s="357"/>
      <c r="GDJ60" s="357"/>
      <c r="GDK60" s="357"/>
      <c r="GDL60" s="357"/>
      <c r="GDM60" s="357"/>
      <c r="GDN60" s="357"/>
      <c r="GDO60" s="357"/>
      <c r="GDP60" s="357"/>
      <c r="GDQ60" s="357"/>
      <c r="GDR60" s="357"/>
      <c r="GDS60" s="357"/>
      <c r="GDT60" s="357"/>
      <c r="GDU60" s="357"/>
      <c r="GDV60" s="357"/>
      <c r="GDW60" s="357"/>
      <c r="GDX60" s="357"/>
      <c r="GDY60" s="357"/>
      <c r="GDZ60" s="357"/>
      <c r="GEA60" s="357"/>
      <c r="GEB60" s="357"/>
      <c r="GEC60" s="357"/>
      <c r="GED60" s="357"/>
      <c r="GEE60" s="357"/>
      <c r="GEF60" s="357"/>
      <c r="GEG60" s="357"/>
      <c r="GEH60" s="357"/>
      <c r="GEI60" s="357"/>
      <c r="GEJ60" s="357"/>
      <c r="GEK60" s="357"/>
      <c r="GEL60" s="357"/>
      <c r="GEM60" s="357"/>
      <c r="GEN60" s="357"/>
      <c r="GEO60" s="357"/>
      <c r="GEP60" s="357"/>
      <c r="GEQ60" s="357"/>
      <c r="GER60" s="357"/>
      <c r="GES60" s="357"/>
      <c r="GET60" s="357"/>
      <c r="GEU60" s="357"/>
      <c r="GEV60" s="357"/>
      <c r="GEW60" s="357"/>
      <c r="GEX60" s="357"/>
      <c r="GEY60" s="357"/>
      <c r="GEZ60" s="357"/>
      <c r="GFA60" s="357"/>
      <c r="GFB60" s="357"/>
      <c r="GFC60" s="357"/>
      <c r="GFD60" s="357"/>
      <c r="GFE60" s="357"/>
      <c r="GFF60" s="357"/>
      <c r="GFG60" s="357"/>
      <c r="GFH60" s="357"/>
      <c r="GFI60" s="357"/>
      <c r="GFJ60" s="357"/>
      <c r="GFK60" s="357"/>
      <c r="GFL60" s="357"/>
      <c r="GFM60" s="357"/>
      <c r="GFN60" s="357"/>
      <c r="GFO60" s="357"/>
      <c r="GFP60" s="357"/>
      <c r="GFQ60" s="357"/>
      <c r="GFR60" s="357"/>
      <c r="GFS60" s="357"/>
      <c r="GFT60" s="357"/>
      <c r="GFU60" s="357"/>
      <c r="GFV60" s="357"/>
      <c r="GFW60" s="357"/>
      <c r="GFX60" s="357"/>
      <c r="GFY60" s="357"/>
      <c r="GFZ60" s="357"/>
      <c r="GGA60" s="357"/>
      <c r="GGB60" s="357"/>
      <c r="GGC60" s="357"/>
      <c r="GGD60" s="357"/>
      <c r="GGE60" s="357"/>
      <c r="GGF60" s="357"/>
      <c r="GGG60" s="357"/>
      <c r="GGH60" s="357"/>
      <c r="GGI60" s="357"/>
      <c r="GGJ60" s="357"/>
      <c r="GGK60" s="357"/>
      <c r="GGL60" s="357"/>
      <c r="GGM60" s="357"/>
      <c r="GGN60" s="357"/>
      <c r="GGO60" s="357"/>
      <c r="GGP60" s="357"/>
      <c r="GGQ60" s="357"/>
      <c r="GGR60" s="357"/>
      <c r="GGS60" s="357"/>
      <c r="GGT60" s="357"/>
      <c r="GGU60" s="357"/>
      <c r="GGV60" s="357"/>
      <c r="GGW60" s="357"/>
      <c r="GGX60" s="357"/>
      <c r="GGY60" s="357"/>
      <c r="GGZ60" s="357"/>
      <c r="GHA60" s="357"/>
      <c r="GHB60" s="357"/>
      <c r="GHC60" s="357"/>
      <c r="GHD60" s="357"/>
      <c r="GHE60" s="357"/>
      <c r="GHF60" s="357"/>
      <c r="GHG60" s="357"/>
      <c r="GHH60" s="357"/>
      <c r="GHI60" s="357"/>
      <c r="GHJ60" s="357"/>
      <c r="GHK60" s="357"/>
      <c r="GHL60" s="357"/>
      <c r="GHM60" s="357"/>
      <c r="GHN60" s="357"/>
      <c r="GHO60" s="357"/>
      <c r="GHP60" s="357"/>
      <c r="GHQ60" s="357"/>
      <c r="GHR60" s="357"/>
      <c r="GHS60" s="357"/>
      <c r="GHT60" s="357"/>
      <c r="GHU60" s="357"/>
      <c r="GHV60" s="357"/>
      <c r="GHW60" s="357"/>
      <c r="GHX60" s="357"/>
      <c r="GHY60" s="357"/>
      <c r="GHZ60" s="357"/>
      <c r="GIA60" s="357"/>
      <c r="GIB60" s="357"/>
      <c r="GIC60" s="357"/>
      <c r="GID60" s="357"/>
      <c r="GIE60" s="357"/>
      <c r="GIF60" s="357"/>
      <c r="GIG60" s="357"/>
      <c r="GIH60" s="357"/>
      <c r="GII60" s="357"/>
      <c r="GIJ60" s="357"/>
      <c r="GIK60" s="357"/>
      <c r="GIL60" s="357"/>
      <c r="GIM60" s="357"/>
      <c r="GIN60" s="357"/>
      <c r="GIO60" s="357"/>
      <c r="GIP60" s="357"/>
      <c r="GIQ60" s="357"/>
      <c r="GIR60" s="357"/>
      <c r="GIS60" s="357"/>
      <c r="GIT60" s="357"/>
      <c r="GIU60" s="357"/>
      <c r="GIV60" s="357"/>
      <c r="GIW60" s="357"/>
      <c r="GIX60" s="357"/>
      <c r="GIY60" s="357"/>
      <c r="GIZ60" s="357"/>
      <c r="GJA60" s="357"/>
      <c r="GJB60" s="357"/>
      <c r="GJC60" s="357"/>
      <c r="GJD60" s="357"/>
      <c r="GJE60" s="357"/>
      <c r="GJF60" s="357"/>
      <c r="GJG60" s="357"/>
      <c r="GJH60" s="357"/>
      <c r="GJI60" s="357"/>
      <c r="GJJ60" s="357"/>
      <c r="GJK60" s="357"/>
      <c r="GJL60" s="357"/>
      <c r="GJM60" s="357"/>
      <c r="GJN60" s="357"/>
      <c r="GJO60" s="357"/>
      <c r="GJP60" s="357"/>
      <c r="GJQ60" s="357"/>
      <c r="GJR60" s="357"/>
      <c r="GJS60" s="357"/>
      <c r="GJT60" s="357"/>
      <c r="GJU60" s="357"/>
      <c r="GJV60" s="357"/>
      <c r="GJW60" s="357"/>
      <c r="GJX60" s="357"/>
      <c r="GJY60" s="357"/>
      <c r="GJZ60" s="357"/>
      <c r="GKA60" s="357"/>
      <c r="GKB60" s="357"/>
      <c r="GKC60" s="357"/>
      <c r="GKD60" s="357"/>
      <c r="GKE60" s="357"/>
      <c r="GKF60" s="357"/>
      <c r="GKG60" s="357"/>
      <c r="GKH60" s="357"/>
      <c r="GKI60" s="357"/>
      <c r="GKJ60" s="357"/>
      <c r="GKK60" s="357"/>
      <c r="GKL60" s="357"/>
      <c r="GKM60" s="357"/>
      <c r="GKN60" s="357"/>
      <c r="GKO60" s="357"/>
      <c r="GKP60" s="357"/>
      <c r="GKQ60" s="357"/>
      <c r="GKR60" s="357"/>
      <c r="GKS60" s="357"/>
      <c r="GKT60" s="357"/>
      <c r="GKU60" s="357"/>
      <c r="GKV60" s="357"/>
      <c r="GKW60" s="357"/>
      <c r="GKX60" s="357"/>
      <c r="GKY60" s="357"/>
      <c r="GKZ60" s="357"/>
      <c r="GLA60" s="357"/>
      <c r="GLB60" s="357"/>
      <c r="GLC60" s="357"/>
      <c r="GLD60" s="357"/>
      <c r="GLE60" s="357"/>
      <c r="GLF60" s="357"/>
      <c r="GLG60" s="357"/>
      <c r="GLH60" s="357"/>
      <c r="GLI60" s="357"/>
      <c r="GLJ60" s="357"/>
      <c r="GLK60" s="357"/>
      <c r="GLL60" s="357"/>
      <c r="GLM60" s="357"/>
      <c r="GLN60" s="357"/>
      <c r="GLO60" s="357"/>
      <c r="GLP60" s="357"/>
      <c r="GLQ60" s="357"/>
      <c r="GLR60" s="357"/>
      <c r="GLS60" s="357"/>
      <c r="GLT60" s="357"/>
      <c r="GLU60" s="357"/>
      <c r="GLV60" s="357"/>
      <c r="GLW60" s="357"/>
      <c r="GLX60" s="357"/>
      <c r="GLY60" s="357"/>
      <c r="GLZ60" s="357"/>
      <c r="GMA60" s="357"/>
      <c r="GMB60" s="357"/>
      <c r="GMC60" s="357"/>
      <c r="GMD60" s="357"/>
      <c r="GME60" s="357"/>
      <c r="GMF60" s="357"/>
      <c r="GMG60" s="357"/>
      <c r="GMH60" s="357"/>
      <c r="GMI60" s="357"/>
      <c r="GMJ60" s="357"/>
      <c r="GMK60" s="357"/>
      <c r="GML60" s="357"/>
      <c r="GMM60" s="357"/>
      <c r="GMN60" s="357"/>
      <c r="GMO60" s="357"/>
      <c r="GMP60" s="357"/>
      <c r="GMQ60" s="357"/>
      <c r="GMR60" s="357"/>
      <c r="GMS60" s="357"/>
      <c r="GMT60" s="357"/>
      <c r="GMU60" s="357"/>
      <c r="GMV60" s="357"/>
      <c r="GMW60" s="357"/>
      <c r="GMX60" s="357"/>
      <c r="GMY60" s="357"/>
      <c r="GMZ60" s="357"/>
      <c r="GNA60" s="357"/>
      <c r="GNB60" s="357"/>
      <c r="GNC60" s="357"/>
      <c r="GND60" s="357"/>
      <c r="GNE60" s="357"/>
      <c r="GNF60" s="357"/>
      <c r="GNG60" s="357"/>
      <c r="GNH60" s="357"/>
      <c r="GNI60" s="357"/>
      <c r="GNJ60" s="357"/>
      <c r="GNK60" s="357"/>
      <c r="GNL60" s="357"/>
      <c r="GNM60" s="357"/>
      <c r="GNN60" s="357"/>
      <c r="GNO60" s="357"/>
      <c r="GNP60" s="357"/>
      <c r="GNQ60" s="357"/>
      <c r="GNR60" s="357"/>
      <c r="GNS60" s="357"/>
      <c r="GNT60" s="357"/>
      <c r="GNU60" s="357"/>
      <c r="GNV60" s="357"/>
      <c r="GNW60" s="357"/>
      <c r="GNX60" s="357"/>
      <c r="GNY60" s="357"/>
      <c r="GNZ60" s="357"/>
      <c r="GOA60" s="357"/>
      <c r="GOB60" s="357"/>
      <c r="GOC60" s="357"/>
      <c r="GOD60" s="357"/>
      <c r="GOE60" s="357"/>
      <c r="GOF60" s="357"/>
      <c r="GOG60" s="357"/>
      <c r="GOH60" s="357"/>
      <c r="GOI60" s="357"/>
      <c r="GOJ60" s="357"/>
      <c r="GOK60" s="357"/>
      <c r="GOL60" s="357"/>
      <c r="GOM60" s="357"/>
      <c r="GON60" s="357"/>
      <c r="GOO60" s="357"/>
      <c r="GOP60" s="357"/>
      <c r="GOQ60" s="357"/>
      <c r="GOR60" s="357"/>
      <c r="GOS60" s="357"/>
      <c r="GOT60" s="357"/>
      <c r="GOU60" s="357"/>
      <c r="GOV60" s="357"/>
      <c r="GOW60" s="357"/>
      <c r="GOX60" s="357"/>
      <c r="GOY60" s="357"/>
      <c r="GOZ60" s="357"/>
      <c r="GPA60" s="357"/>
      <c r="GPB60" s="357"/>
      <c r="GPC60" s="357"/>
      <c r="GPD60" s="357"/>
      <c r="GPE60" s="357"/>
      <c r="GPF60" s="357"/>
      <c r="GPG60" s="357"/>
      <c r="GPH60" s="357"/>
      <c r="GPI60" s="357"/>
      <c r="GPJ60" s="357"/>
      <c r="GPK60" s="357"/>
      <c r="GPL60" s="357"/>
      <c r="GPM60" s="357"/>
      <c r="GPN60" s="357"/>
      <c r="GPO60" s="357"/>
      <c r="GPP60" s="357"/>
      <c r="GPQ60" s="357"/>
      <c r="GPR60" s="357"/>
      <c r="GPS60" s="357"/>
      <c r="GPT60" s="357"/>
      <c r="GPU60" s="357"/>
      <c r="GPV60" s="357"/>
      <c r="GPW60" s="357"/>
      <c r="GPX60" s="357"/>
      <c r="GPY60" s="357"/>
      <c r="GPZ60" s="357"/>
      <c r="GQA60" s="357"/>
      <c r="GQB60" s="357"/>
      <c r="GQC60" s="357"/>
      <c r="GQD60" s="357"/>
      <c r="GQE60" s="357"/>
      <c r="GQF60" s="357"/>
      <c r="GQG60" s="357"/>
      <c r="GQH60" s="357"/>
      <c r="GQI60" s="357"/>
      <c r="GQJ60" s="357"/>
      <c r="GQK60" s="357"/>
      <c r="GQL60" s="357"/>
      <c r="GQM60" s="357"/>
      <c r="GQN60" s="357"/>
      <c r="GQO60" s="357"/>
      <c r="GQP60" s="357"/>
      <c r="GQQ60" s="357"/>
      <c r="GQR60" s="357"/>
      <c r="GQS60" s="357"/>
      <c r="GQT60" s="357"/>
      <c r="GQU60" s="357"/>
      <c r="GQV60" s="357"/>
      <c r="GQW60" s="357"/>
      <c r="GQX60" s="357"/>
      <c r="GQY60" s="357"/>
      <c r="GQZ60" s="357"/>
      <c r="GRA60" s="357"/>
      <c r="GRB60" s="357"/>
      <c r="GRC60" s="357"/>
      <c r="GRD60" s="357"/>
      <c r="GRE60" s="357"/>
      <c r="GRF60" s="357"/>
      <c r="GRG60" s="357"/>
      <c r="GRH60" s="357"/>
      <c r="GRI60" s="357"/>
      <c r="GRJ60" s="357"/>
      <c r="GRK60" s="357"/>
      <c r="GRL60" s="357"/>
      <c r="GRM60" s="357"/>
      <c r="GRN60" s="357"/>
      <c r="GRO60" s="357"/>
      <c r="GRP60" s="357"/>
      <c r="GRQ60" s="357"/>
      <c r="GRR60" s="357"/>
      <c r="GRS60" s="357"/>
      <c r="GRT60" s="357"/>
      <c r="GRU60" s="357"/>
      <c r="GRV60" s="357"/>
      <c r="GRW60" s="357"/>
      <c r="GRX60" s="357"/>
      <c r="GRY60" s="357"/>
      <c r="GRZ60" s="357"/>
      <c r="GSA60" s="357"/>
      <c r="GSB60" s="357"/>
      <c r="GSC60" s="357"/>
      <c r="GSD60" s="357"/>
      <c r="GSE60" s="357"/>
      <c r="GSF60" s="357"/>
      <c r="GSG60" s="357"/>
      <c r="GSH60" s="357"/>
      <c r="GSI60" s="357"/>
      <c r="GSJ60" s="357"/>
      <c r="GSK60" s="357"/>
      <c r="GSL60" s="357"/>
      <c r="GSM60" s="357"/>
      <c r="GSN60" s="357"/>
      <c r="GSO60" s="357"/>
      <c r="GSP60" s="357"/>
      <c r="GSQ60" s="357"/>
      <c r="GSR60" s="357"/>
      <c r="GSS60" s="357"/>
      <c r="GST60" s="357"/>
      <c r="GSU60" s="357"/>
      <c r="GSV60" s="357"/>
      <c r="GSW60" s="357"/>
      <c r="GSX60" s="357"/>
      <c r="GSY60" s="357"/>
      <c r="GSZ60" s="357"/>
      <c r="GTA60" s="357"/>
      <c r="GTB60" s="357"/>
      <c r="GTC60" s="357"/>
      <c r="GTD60" s="357"/>
      <c r="GTE60" s="357"/>
      <c r="GTF60" s="357"/>
      <c r="GTG60" s="357"/>
      <c r="GTH60" s="357"/>
      <c r="GTI60" s="357"/>
      <c r="GTJ60" s="357"/>
      <c r="GTK60" s="357"/>
      <c r="GTL60" s="357"/>
      <c r="GTM60" s="357"/>
      <c r="GTN60" s="357"/>
      <c r="GTO60" s="357"/>
      <c r="GTP60" s="357"/>
      <c r="GTQ60" s="357"/>
      <c r="GTR60" s="357"/>
      <c r="GTS60" s="357"/>
      <c r="GTT60" s="357"/>
      <c r="GTU60" s="357"/>
      <c r="GTV60" s="357"/>
      <c r="GTW60" s="357"/>
      <c r="GTX60" s="357"/>
      <c r="GTY60" s="357"/>
      <c r="GTZ60" s="357"/>
      <c r="GUA60" s="357"/>
      <c r="GUB60" s="357"/>
      <c r="GUC60" s="357"/>
      <c r="GUD60" s="357"/>
      <c r="GUE60" s="357"/>
      <c r="GUF60" s="357"/>
      <c r="GUG60" s="357"/>
      <c r="GUH60" s="357"/>
      <c r="GUI60" s="357"/>
      <c r="GUJ60" s="357"/>
      <c r="GUK60" s="357"/>
      <c r="GUL60" s="357"/>
      <c r="GUM60" s="357"/>
      <c r="GUN60" s="357"/>
      <c r="GUO60" s="357"/>
      <c r="GUP60" s="357"/>
      <c r="GUQ60" s="357"/>
      <c r="GUR60" s="357"/>
      <c r="GUS60" s="357"/>
      <c r="GUT60" s="357"/>
      <c r="GUU60" s="357"/>
      <c r="GUV60" s="357"/>
      <c r="GUW60" s="357"/>
      <c r="GUX60" s="357"/>
      <c r="GUY60" s="357"/>
      <c r="GUZ60" s="357"/>
      <c r="GVA60" s="357"/>
      <c r="GVB60" s="357"/>
      <c r="GVC60" s="357"/>
      <c r="GVD60" s="357"/>
      <c r="GVE60" s="357"/>
      <c r="GVF60" s="357"/>
      <c r="GVG60" s="357"/>
      <c r="GVH60" s="357"/>
      <c r="GVI60" s="357"/>
      <c r="GVJ60" s="357"/>
      <c r="GVK60" s="357"/>
      <c r="GVL60" s="357"/>
      <c r="GVM60" s="357"/>
      <c r="GVN60" s="357"/>
      <c r="GVO60" s="357"/>
      <c r="GVP60" s="357"/>
      <c r="GVQ60" s="357"/>
      <c r="GVR60" s="357"/>
      <c r="GVS60" s="357"/>
      <c r="GVT60" s="357"/>
      <c r="GVU60" s="357"/>
      <c r="GVV60" s="357"/>
      <c r="GVW60" s="357"/>
      <c r="GVX60" s="357"/>
      <c r="GVY60" s="357"/>
      <c r="GVZ60" s="357"/>
      <c r="GWA60" s="357"/>
      <c r="GWB60" s="357"/>
      <c r="GWC60" s="357"/>
      <c r="GWD60" s="357"/>
      <c r="GWE60" s="357"/>
      <c r="GWF60" s="357"/>
      <c r="GWG60" s="357"/>
      <c r="GWH60" s="357"/>
      <c r="GWI60" s="357"/>
      <c r="GWJ60" s="357"/>
      <c r="GWK60" s="357"/>
      <c r="GWL60" s="357"/>
      <c r="GWM60" s="357"/>
      <c r="GWN60" s="357"/>
      <c r="GWO60" s="357"/>
      <c r="GWP60" s="357"/>
      <c r="GWQ60" s="357"/>
      <c r="GWR60" s="357"/>
      <c r="GWS60" s="357"/>
      <c r="GWT60" s="357"/>
      <c r="GWU60" s="357"/>
      <c r="GWV60" s="357"/>
      <c r="GWW60" s="357"/>
      <c r="GWX60" s="357"/>
      <c r="GWY60" s="357"/>
      <c r="GWZ60" s="357"/>
      <c r="GXA60" s="357"/>
      <c r="GXB60" s="357"/>
      <c r="GXC60" s="357"/>
      <c r="GXD60" s="357"/>
      <c r="GXE60" s="357"/>
      <c r="GXF60" s="357"/>
      <c r="GXG60" s="357"/>
      <c r="GXH60" s="357"/>
      <c r="GXI60" s="357"/>
      <c r="GXJ60" s="357"/>
      <c r="GXK60" s="357"/>
      <c r="GXL60" s="357"/>
      <c r="GXM60" s="357"/>
      <c r="GXN60" s="357"/>
      <c r="GXO60" s="357"/>
      <c r="GXP60" s="357"/>
      <c r="GXQ60" s="357"/>
      <c r="GXR60" s="357"/>
      <c r="GXS60" s="357"/>
      <c r="GXT60" s="357"/>
      <c r="GXU60" s="357"/>
      <c r="GXV60" s="357"/>
      <c r="GXW60" s="357"/>
      <c r="GXX60" s="357"/>
      <c r="GXY60" s="357"/>
      <c r="GXZ60" s="357"/>
      <c r="GYA60" s="357"/>
      <c r="GYB60" s="357"/>
      <c r="GYC60" s="357"/>
      <c r="GYD60" s="357"/>
      <c r="GYE60" s="357"/>
      <c r="GYF60" s="357"/>
      <c r="GYG60" s="357"/>
      <c r="GYH60" s="357"/>
      <c r="GYI60" s="357"/>
      <c r="GYJ60" s="357"/>
      <c r="GYK60" s="357"/>
      <c r="GYL60" s="357"/>
      <c r="GYM60" s="357"/>
      <c r="GYN60" s="357"/>
      <c r="GYO60" s="357"/>
      <c r="GYP60" s="357"/>
      <c r="GYQ60" s="357"/>
      <c r="GYR60" s="357"/>
      <c r="GYS60" s="357"/>
      <c r="GYT60" s="357"/>
      <c r="GYU60" s="357"/>
      <c r="GYV60" s="357"/>
      <c r="GYW60" s="357"/>
      <c r="GYX60" s="357"/>
      <c r="GYY60" s="357"/>
      <c r="GYZ60" s="357"/>
      <c r="GZA60" s="357"/>
      <c r="GZB60" s="357"/>
      <c r="GZC60" s="357"/>
      <c r="GZD60" s="357"/>
      <c r="GZE60" s="357"/>
      <c r="GZF60" s="357"/>
      <c r="GZG60" s="357"/>
      <c r="GZH60" s="357"/>
      <c r="GZI60" s="357"/>
      <c r="GZJ60" s="357"/>
      <c r="GZK60" s="357"/>
      <c r="GZL60" s="357"/>
      <c r="GZM60" s="357"/>
      <c r="GZN60" s="357"/>
      <c r="GZO60" s="357"/>
      <c r="GZP60" s="357"/>
      <c r="GZQ60" s="357"/>
      <c r="GZR60" s="357"/>
      <c r="GZS60" s="357"/>
      <c r="GZT60" s="357"/>
      <c r="GZU60" s="357"/>
      <c r="GZV60" s="357"/>
      <c r="GZW60" s="357"/>
      <c r="GZX60" s="357"/>
      <c r="GZY60" s="357"/>
      <c r="GZZ60" s="357"/>
      <c r="HAA60" s="357"/>
      <c r="HAB60" s="357"/>
      <c r="HAC60" s="357"/>
      <c r="HAD60" s="357"/>
      <c r="HAE60" s="357"/>
      <c r="HAF60" s="357"/>
      <c r="HAG60" s="357"/>
      <c r="HAH60" s="357"/>
      <c r="HAI60" s="357"/>
      <c r="HAJ60" s="357"/>
      <c r="HAK60" s="357"/>
      <c r="HAL60" s="357"/>
      <c r="HAM60" s="357"/>
      <c r="HAN60" s="357"/>
      <c r="HAO60" s="357"/>
      <c r="HAP60" s="357"/>
      <c r="HAQ60" s="357"/>
      <c r="HAR60" s="357"/>
      <c r="HAS60" s="357"/>
      <c r="HAT60" s="357"/>
      <c r="HAU60" s="357"/>
      <c r="HAV60" s="357"/>
      <c r="HAW60" s="357"/>
      <c r="HAX60" s="357"/>
      <c r="HAY60" s="357"/>
      <c r="HAZ60" s="357"/>
      <c r="HBA60" s="357"/>
      <c r="HBB60" s="357"/>
      <c r="HBC60" s="357"/>
      <c r="HBD60" s="357"/>
      <c r="HBE60" s="357"/>
      <c r="HBF60" s="357"/>
      <c r="HBG60" s="357"/>
      <c r="HBH60" s="357"/>
      <c r="HBI60" s="357"/>
      <c r="HBJ60" s="357"/>
      <c r="HBK60" s="357"/>
      <c r="HBL60" s="357"/>
      <c r="HBM60" s="357"/>
      <c r="HBN60" s="357"/>
      <c r="HBO60" s="357"/>
      <c r="HBP60" s="357"/>
      <c r="HBQ60" s="357"/>
      <c r="HBR60" s="357"/>
      <c r="HBS60" s="357"/>
      <c r="HBT60" s="357"/>
      <c r="HBU60" s="357"/>
      <c r="HBV60" s="357"/>
      <c r="HBW60" s="357"/>
      <c r="HBX60" s="357"/>
      <c r="HBY60" s="357"/>
      <c r="HBZ60" s="357"/>
      <c r="HCA60" s="357"/>
      <c r="HCB60" s="357"/>
      <c r="HCC60" s="357"/>
      <c r="HCD60" s="357"/>
      <c r="HCE60" s="357"/>
      <c r="HCF60" s="357"/>
      <c r="HCG60" s="357"/>
      <c r="HCH60" s="357"/>
      <c r="HCI60" s="357"/>
      <c r="HCJ60" s="357"/>
      <c r="HCK60" s="357"/>
      <c r="HCL60" s="357"/>
      <c r="HCM60" s="357"/>
      <c r="HCN60" s="357"/>
      <c r="HCO60" s="357"/>
      <c r="HCP60" s="357"/>
      <c r="HCQ60" s="357"/>
      <c r="HCR60" s="357"/>
      <c r="HCS60" s="357"/>
      <c r="HCT60" s="357"/>
      <c r="HCU60" s="357"/>
      <c r="HCV60" s="357"/>
      <c r="HCW60" s="357"/>
      <c r="HCX60" s="357"/>
      <c r="HCY60" s="357"/>
      <c r="HCZ60" s="357"/>
      <c r="HDA60" s="357"/>
      <c r="HDB60" s="357"/>
      <c r="HDC60" s="357"/>
      <c r="HDD60" s="357"/>
      <c r="HDE60" s="357"/>
      <c r="HDF60" s="357"/>
      <c r="HDG60" s="357"/>
      <c r="HDH60" s="357"/>
      <c r="HDI60" s="357"/>
      <c r="HDJ60" s="357"/>
      <c r="HDK60" s="357"/>
      <c r="HDL60" s="357"/>
      <c r="HDM60" s="357"/>
      <c r="HDN60" s="357"/>
      <c r="HDO60" s="357"/>
      <c r="HDP60" s="357"/>
      <c r="HDQ60" s="357"/>
      <c r="HDR60" s="357"/>
      <c r="HDS60" s="357"/>
      <c r="HDT60" s="357"/>
      <c r="HDU60" s="357"/>
      <c r="HDV60" s="357"/>
      <c r="HDW60" s="357"/>
      <c r="HDX60" s="357"/>
      <c r="HDY60" s="357"/>
      <c r="HDZ60" s="357"/>
      <c r="HEA60" s="357"/>
      <c r="HEB60" s="357"/>
      <c r="HEC60" s="357"/>
      <c r="HED60" s="357"/>
      <c r="HEE60" s="357"/>
      <c r="HEF60" s="357"/>
      <c r="HEG60" s="357"/>
      <c r="HEH60" s="357"/>
      <c r="HEI60" s="357"/>
      <c r="HEJ60" s="357"/>
      <c r="HEK60" s="357"/>
      <c r="HEL60" s="357"/>
      <c r="HEM60" s="357"/>
      <c r="HEN60" s="357"/>
      <c r="HEO60" s="357"/>
      <c r="HEP60" s="357"/>
      <c r="HEQ60" s="357"/>
      <c r="HER60" s="357"/>
      <c r="HES60" s="357"/>
      <c r="HET60" s="357"/>
      <c r="HEU60" s="357"/>
      <c r="HEV60" s="357"/>
      <c r="HEW60" s="357"/>
      <c r="HEX60" s="357"/>
      <c r="HEY60" s="357"/>
      <c r="HEZ60" s="357"/>
      <c r="HFA60" s="357"/>
      <c r="HFB60" s="357"/>
      <c r="HFC60" s="357"/>
      <c r="HFD60" s="357"/>
      <c r="HFE60" s="357"/>
      <c r="HFF60" s="357"/>
      <c r="HFG60" s="357"/>
      <c r="HFH60" s="357"/>
      <c r="HFI60" s="357"/>
      <c r="HFJ60" s="357"/>
      <c r="HFK60" s="357"/>
      <c r="HFL60" s="357"/>
      <c r="HFM60" s="357"/>
      <c r="HFN60" s="357"/>
      <c r="HFO60" s="357"/>
      <c r="HFP60" s="357"/>
      <c r="HFQ60" s="357"/>
      <c r="HFR60" s="357"/>
      <c r="HFS60" s="357"/>
      <c r="HFT60" s="357"/>
      <c r="HFU60" s="357"/>
      <c r="HFV60" s="357"/>
      <c r="HFW60" s="357"/>
      <c r="HFX60" s="357"/>
      <c r="HFY60" s="357"/>
      <c r="HFZ60" s="357"/>
      <c r="HGA60" s="357"/>
      <c r="HGB60" s="357"/>
      <c r="HGC60" s="357"/>
      <c r="HGD60" s="357"/>
      <c r="HGE60" s="357"/>
      <c r="HGF60" s="357"/>
      <c r="HGG60" s="357"/>
      <c r="HGH60" s="357"/>
      <c r="HGI60" s="357"/>
      <c r="HGJ60" s="357"/>
      <c r="HGK60" s="357"/>
      <c r="HGL60" s="357"/>
      <c r="HGM60" s="357"/>
      <c r="HGN60" s="357"/>
      <c r="HGO60" s="357"/>
      <c r="HGP60" s="357"/>
      <c r="HGQ60" s="357"/>
      <c r="HGR60" s="357"/>
      <c r="HGS60" s="357"/>
      <c r="HGT60" s="357"/>
      <c r="HGU60" s="357"/>
      <c r="HGV60" s="357"/>
      <c r="HGW60" s="357"/>
      <c r="HGX60" s="357"/>
      <c r="HGY60" s="357"/>
      <c r="HGZ60" s="357"/>
      <c r="HHA60" s="357"/>
      <c r="HHB60" s="357"/>
      <c r="HHC60" s="357"/>
      <c r="HHD60" s="357"/>
      <c r="HHE60" s="357"/>
      <c r="HHF60" s="357"/>
      <c r="HHG60" s="357"/>
      <c r="HHH60" s="357"/>
      <c r="HHI60" s="357"/>
      <c r="HHJ60" s="357"/>
      <c r="HHK60" s="357"/>
      <c r="HHL60" s="357"/>
      <c r="HHM60" s="357"/>
      <c r="HHN60" s="357"/>
      <c r="HHO60" s="357"/>
      <c r="HHP60" s="357"/>
      <c r="HHQ60" s="357"/>
      <c r="HHR60" s="357"/>
      <c r="HHS60" s="357"/>
      <c r="HHT60" s="357"/>
      <c r="HHU60" s="357"/>
      <c r="HHV60" s="357"/>
      <c r="HHW60" s="357"/>
      <c r="HHX60" s="357"/>
      <c r="HHY60" s="357"/>
      <c r="HHZ60" s="357"/>
      <c r="HIA60" s="357"/>
      <c r="HIB60" s="357"/>
      <c r="HIC60" s="357"/>
      <c r="HID60" s="357"/>
      <c r="HIE60" s="357"/>
      <c r="HIF60" s="357"/>
      <c r="HIG60" s="357"/>
      <c r="HIH60" s="357"/>
      <c r="HII60" s="357"/>
      <c r="HIJ60" s="357"/>
      <c r="HIK60" s="357"/>
      <c r="HIL60" s="357"/>
      <c r="HIM60" s="357"/>
      <c r="HIN60" s="357"/>
      <c r="HIO60" s="357"/>
      <c r="HIP60" s="357"/>
      <c r="HIQ60" s="357"/>
      <c r="HIR60" s="357"/>
      <c r="HIS60" s="357"/>
      <c r="HIT60" s="357"/>
      <c r="HIU60" s="357"/>
      <c r="HIV60" s="357"/>
      <c r="HIW60" s="357"/>
      <c r="HIX60" s="357"/>
      <c r="HIY60" s="357"/>
      <c r="HIZ60" s="357"/>
      <c r="HJA60" s="357"/>
      <c r="HJB60" s="357"/>
      <c r="HJC60" s="357"/>
      <c r="HJD60" s="357"/>
      <c r="HJE60" s="357"/>
      <c r="HJF60" s="357"/>
      <c r="HJG60" s="357"/>
      <c r="HJH60" s="357"/>
      <c r="HJI60" s="357"/>
      <c r="HJJ60" s="357"/>
      <c r="HJK60" s="357"/>
      <c r="HJL60" s="357"/>
      <c r="HJM60" s="357"/>
      <c r="HJN60" s="357"/>
      <c r="HJO60" s="357"/>
      <c r="HJP60" s="357"/>
      <c r="HJQ60" s="357"/>
      <c r="HJR60" s="357"/>
      <c r="HJS60" s="357"/>
      <c r="HJT60" s="357"/>
      <c r="HJU60" s="357"/>
      <c r="HJV60" s="357"/>
      <c r="HJW60" s="357"/>
      <c r="HJX60" s="357"/>
      <c r="HJY60" s="357"/>
      <c r="HJZ60" s="357"/>
      <c r="HKA60" s="357"/>
      <c r="HKB60" s="357"/>
      <c r="HKC60" s="357"/>
      <c r="HKD60" s="357"/>
      <c r="HKE60" s="357"/>
      <c r="HKF60" s="357"/>
      <c r="HKG60" s="357"/>
      <c r="HKH60" s="357"/>
      <c r="HKI60" s="357"/>
      <c r="HKJ60" s="357"/>
      <c r="HKK60" s="357"/>
      <c r="HKL60" s="357"/>
      <c r="HKM60" s="357"/>
      <c r="HKN60" s="357"/>
      <c r="HKO60" s="357"/>
      <c r="HKP60" s="357"/>
      <c r="HKQ60" s="357"/>
      <c r="HKR60" s="357"/>
      <c r="HKS60" s="357"/>
      <c r="HKT60" s="357"/>
      <c r="HKU60" s="357"/>
      <c r="HKV60" s="357"/>
      <c r="HKW60" s="357"/>
      <c r="HKX60" s="357"/>
      <c r="HKY60" s="357"/>
      <c r="HKZ60" s="357"/>
      <c r="HLA60" s="357"/>
      <c r="HLB60" s="357"/>
      <c r="HLC60" s="357"/>
      <c r="HLD60" s="357"/>
      <c r="HLE60" s="357"/>
      <c r="HLF60" s="357"/>
      <c r="HLG60" s="357"/>
      <c r="HLH60" s="357"/>
      <c r="HLI60" s="357"/>
      <c r="HLJ60" s="357"/>
      <c r="HLK60" s="357"/>
      <c r="HLL60" s="357"/>
      <c r="HLM60" s="357"/>
      <c r="HLN60" s="357"/>
      <c r="HLO60" s="357"/>
      <c r="HLP60" s="357"/>
      <c r="HLQ60" s="357"/>
      <c r="HLR60" s="357"/>
      <c r="HLS60" s="357"/>
      <c r="HLT60" s="357"/>
      <c r="HLU60" s="357"/>
      <c r="HLV60" s="357"/>
      <c r="HLW60" s="357"/>
      <c r="HLX60" s="357"/>
      <c r="HLY60" s="357"/>
      <c r="HLZ60" s="357"/>
      <c r="HMA60" s="357"/>
      <c r="HMB60" s="357"/>
      <c r="HMC60" s="357"/>
      <c r="HMD60" s="357"/>
      <c r="HME60" s="357"/>
      <c r="HMF60" s="357"/>
      <c r="HMG60" s="357"/>
      <c r="HMH60" s="357"/>
      <c r="HMI60" s="357"/>
      <c r="HMJ60" s="357"/>
      <c r="HMK60" s="357"/>
      <c r="HML60" s="357"/>
      <c r="HMM60" s="357"/>
      <c r="HMN60" s="357"/>
      <c r="HMO60" s="357"/>
      <c r="HMP60" s="357"/>
      <c r="HMQ60" s="357"/>
      <c r="HMR60" s="357"/>
      <c r="HMS60" s="357"/>
      <c r="HMT60" s="357"/>
      <c r="HMU60" s="357"/>
      <c r="HMV60" s="357"/>
      <c r="HMW60" s="357"/>
      <c r="HMX60" s="357"/>
      <c r="HMY60" s="357"/>
      <c r="HMZ60" s="357"/>
      <c r="HNA60" s="357"/>
      <c r="HNB60" s="357"/>
      <c r="HNC60" s="357"/>
      <c r="HND60" s="357"/>
      <c r="HNE60" s="357"/>
      <c r="HNF60" s="357"/>
      <c r="HNG60" s="357"/>
      <c r="HNH60" s="357"/>
      <c r="HNI60" s="357"/>
      <c r="HNJ60" s="357"/>
      <c r="HNK60" s="357"/>
      <c r="HNL60" s="357"/>
      <c r="HNM60" s="357"/>
      <c r="HNN60" s="357"/>
      <c r="HNO60" s="357"/>
      <c r="HNP60" s="357"/>
      <c r="HNQ60" s="357"/>
      <c r="HNR60" s="357"/>
      <c r="HNS60" s="357"/>
      <c r="HNT60" s="357"/>
      <c r="HNU60" s="357"/>
      <c r="HNV60" s="357"/>
      <c r="HNW60" s="357"/>
      <c r="HNX60" s="357"/>
      <c r="HNY60" s="357"/>
      <c r="HNZ60" s="357"/>
      <c r="HOA60" s="357"/>
      <c r="HOB60" s="357"/>
      <c r="HOC60" s="357"/>
      <c r="HOD60" s="357"/>
      <c r="HOE60" s="357"/>
      <c r="HOF60" s="357"/>
      <c r="HOG60" s="357"/>
      <c r="HOH60" s="357"/>
      <c r="HOI60" s="357"/>
      <c r="HOJ60" s="357"/>
      <c r="HOK60" s="357"/>
      <c r="HOL60" s="357"/>
      <c r="HOM60" s="357"/>
      <c r="HON60" s="357"/>
      <c r="HOO60" s="357"/>
      <c r="HOP60" s="357"/>
      <c r="HOQ60" s="357"/>
      <c r="HOR60" s="357"/>
      <c r="HOS60" s="357"/>
      <c r="HOT60" s="357"/>
      <c r="HOU60" s="357"/>
      <c r="HOV60" s="357"/>
      <c r="HOW60" s="357"/>
      <c r="HOX60" s="357"/>
      <c r="HOY60" s="357"/>
      <c r="HOZ60" s="357"/>
      <c r="HPA60" s="357"/>
      <c r="HPB60" s="357"/>
      <c r="HPC60" s="357"/>
      <c r="HPD60" s="357"/>
      <c r="HPE60" s="357"/>
      <c r="HPF60" s="357"/>
      <c r="HPG60" s="357"/>
      <c r="HPH60" s="357"/>
      <c r="HPI60" s="357"/>
      <c r="HPJ60" s="357"/>
      <c r="HPK60" s="357"/>
      <c r="HPL60" s="357"/>
      <c r="HPM60" s="357"/>
      <c r="HPN60" s="357"/>
      <c r="HPO60" s="357"/>
      <c r="HPP60" s="357"/>
      <c r="HPQ60" s="357"/>
      <c r="HPR60" s="357"/>
      <c r="HPS60" s="357"/>
      <c r="HPT60" s="357"/>
      <c r="HPU60" s="357"/>
      <c r="HPV60" s="357"/>
      <c r="HPW60" s="357"/>
      <c r="HPX60" s="357"/>
      <c r="HPY60" s="357"/>
      <c r="HPZ60" s="357"/>
      <c r="HQA60" s="357"/>
      <c r="HQB60" s="357"/>
      <c r="HQC60" s="357"/>
      <c r="HQD60" s="357"/>
      <c r="HQE60" s="357"/>
      <c r="HQF60" s="357"/>
      <c r="HQG60" s="357"/>
      <c r="HQH60" s="357"/>
      <c r="HQI60" s="357"/>
      <c r="HQJ60" s="357"/>
      <c r="HQK60" s="357"/>
      <c r="HQL60" s="357"/>
      <c r="HQM60" s="357"/>
      <c r="HQN60" s="357"/>
      <c r="HQO60" s="357"/>
      <c r="HQP60" s="357"/>
      <c r="HQQ60" s="357"/>
      <c r="HQR60" s="357"/>
      <c r="HQS60" s="357"/>
      <c r="HQT60" s="357"/>
      <c r="HQU60" s="357"/>
      <c r="HQV60" s="357"/>
      <c r="HQW60" s="357"/>
      <c r="HQX60" s="357"/>
      <c r="HQY60" s="357"/>
      <c r="HQZ60" s="357"/>
      <c r="HRA60" s="357"/>
      <c r="HRB60" s="357"/>
      <c r="HRC60" s="357"/>
      <c r="HRD60" s="357"/>
      <c r="HRE60" s="357"/>
      <c r="HRF60" s="357"/>
      <c r="HRG60" s="357"/>
      <c r="HRH60" s="357"/>
      <c r="HRI60" s="357"/>
      <c r="HRJ60" s="357"/>
      <c r="HRK60" s="357"/>
      <c r="HRL60" s="357"/>
      <c r="HRM60" s="357"/>
      <c r="HRN60" s="357"/>
      <c r="HRO60" s="357"/>
      <c r="HRP60" s="357"/>
      <c r="HRQ60" s="357"/>
      <c r="HRR60" s="357"/>
      <c r="HRS60" s="357"/>
      <c r="HRT60" s="357"/>
      <c r="HRU60" s="357"/>
      <c r="HRV60" s="357"/>
      <c r="HRW60" s="357"/>
      <c r="HRX60" s="357"/>
      <c r="HRY60" s="357"/>
      <c r="HRZ60" s="357"/>
      <c r="HSA60" s="357"/>
      <c r="HSB60" s="357"/>
      <c r="HSC60" s="357"/>
      <c r="HSD60" s="357"/>
      <c r="HSE60" s="357"/>
      <c r="HSF60" s="357"/>
      <c r="HSG60" s="357"/>
      <c r="HSH60" s="357"/>
      <c r="HSI60" s="357"/>
      <c r="HSJ60" s="357"/>
      <c r="HSK60" s="357"/>
      <c r="HSL60" s="357"/>
      <c r="HSM60" s="357"/>
      <c r="HSN60" s="357"/>
      <c r="HSO60" s="357"/>
      <c r="HSP60" s="357"/>
      <c r="HSQ60" s="357"/>
      <c r="HSR60" s="357"/>
      <c r="HSS60" s="357"/>
      <c r="HST60" s="357"/>
      <c r="HSU60" s="357"/>
      <c r="HSV60" s="357"/>
      <c r="HSW60" s="357"/>
      <c r="HSX60" s="357"/>
      <c r="HSY60" s="357"/>
      <c r="HSZ60" s="357"/>
      <c r="HTA60" s="357"/>
      <c r="HTB60" s="357"/>
      <c r="HTC60" s="357"/>
      <c r="HTD60" s="357"/>
      <c r="HTE60" s="357"/>
      <c r="HTF60" s="357"/>
      <c r="HTG60" s="357"/>
      <c r="HTH60" s="357"/>
      <c r="HTI60" s="357"/>
      <c r="HTJ60" s="357"/>
      <c r="HTK60" s="357"/>
      <c r="HTL60" s="357"/>
      <c r="HTM60" s="357"/>
      <c r="HTN60" s="357"/>
      <c r="HTO60" s="357"/>
      <c r="HTP60" s="357"/>
      <c r="HTQ60" s="357"/>
      <c r="HTR60" s="357"/>
      <c r="HTS60" s="357"/>
      <c r="HTT60" s="357"/>
      <c r="HTU60" s="357"/>
      <c r="HTV60" s="357"/>
      <c r="HTW60" s="357"/>
      <c r="HTX60" s="357"/>
      <c r="HTY60" s="357"/>
      <c r="HTZ60" s="357"/>
      <c r="HUA60" s="357"/>
      <c r="HUB60" s="357"/>
      <c r="HUC60" s="357"/>
      <c r="HUD60" s="357"/>
      <c r="HUE60" s="357"/>
      <c r="HUF60" s="357"/>
      <c r="HUG60" s="357"/>
      <c r="HUH60" s="357"/>
      <c r="HUI60" s="357"/>
      <c r="HUJ60" s="357"/>
      <c r="HUK60" s="357"/>
      <c r="HUL60" s="357"/>
      <c r="HUM60" s="357"/>
      <c r="HUN60" s="357"/>
      <c r="HUO60" s="357"/>
      <c r="HUP60" s="357"/>
      <c r="HUQ60" s="357"/>
      <c r="HUR60" s="357"/>
      <c r="HUS60" s="357"/>
      <c r="HUT60" s="357"/>
      <c r="HUU60" s="357"/>
      <c r="HUV60" s="357"/>
      <c r="HUW60" s="357"/>
      <c r="HUX60" s="357"/>
      <c r="HUY60" s="357"/>
      <c r="HUZ60" s="357"/>
      <c r="HVA60" s="357"/>
      <c r="HVB60" s="357"/>
      <c r="HVC60" s="357"/>
      <c r="HVD60" s="357"/>
      <c r="HVE60" s="357"/>
      <c r="HVF60" s="357"/>
      <c r="HVG60" s="357"/>
      <c r="HVH60" s="357"/>
      <c r="HVI60" s="357"/>
      <c r="HVJ60" s="357"/>
      <c r="HVK60" s="357"/>
      <c r="HVL60" s="357"/>
      <c r="HVM60" s="357"/>
      <c r="HVN60" s="357"/>
      <c r="HVO60" s="357"/>
      <c r="HVP60" s="357"/>
      <c r="HVQ60" s="357"/>
      <c r="HVR60" s="357"/>
      <c r="HVS60" s="357"/>
      <c r="HVT60" s="357"/>
      <c r="HVU60" s="357"/>
      <c r="HVV60" s="357"/>
      <c r="HVW60" s="357"/>
      <c r="HVX60" s="357"/>
      <c r="HVY60" s="357"/>
      <c r="HVZ60" s="357"/>
      <c r="HWA60" s="357"/>
      <c r="HWB60" s="357"/>
      <c r="HWC60" s="357"/>
      <c r="HWD60" s="357"/>
      <c r="HWE60" s="357"/>
      <c r="HWF60" s="357"/>
      <c r="HWG60" s="357"/>
      <c r="HWH60" s="357"/>
      <c r="HWI60" s="357"/>
      <c r="HWJ60" s="357"/>
      <c r="HWK60" s="357"/>
      <c r="HWL60" s="357"/>
      <c r="HWM60" s="357"/>
      <c r="HWN60" s="357"/>
      <c r="HWO60" s="357"/>
      <c r="HWP60" s="357"/>
      <c r="HWQ60" s="357"/>
      <c r="HWR60" s="357"/>
      <c r="HWS60" s="357"/>
      <c r="HWT60" s="357"/>
      <c r="HWU60" s="357"/>
      <c r="HWV60" s="357"/>
      <c r="HWW60" s="357"/>
      <c r="HWX60" s="357"/>
      <c r="HWY60" s="357"/>
      <c r="HWZ60" s="357"/>
      <c r="HXA60" s="357"/>
      <c r="HXB60" s="357"/>
      <c r="HXC60" s="357"/>
      <c r="HXD60" s="357"/>
      <c r="HXE60" s="357"/>
      <c r="HXF60" s="357"/>
      <c r="HXG60" s="357"/>
      <c r="HXH60" s="357"/>
      <c r="HXI60" s="357"/>
      <c r="HXJ60" s="357"/>
      <c r="HXK60" s="357"/>
      <c r="HXL60" s="357"/>
      <c r="HXM60" s="357"/>
      <c r="HXN60" s="357"/>
      <c r="HXO60" s="357"/>
      <c r="HXP60" s="357"/>
      <c r="HXQ60" s="357"/>
      <c r="HXR60" s="357"/>
      <c r="HXS60" s="357"/>
      <c r="HXT60" s="357"/>
      <c r="HXU60" s="357"/>
      <c r="HXV60" s="357"/>
      <c r="HXW60" s="357"/>
      <c r="HXX60" s="357"/>
      <c r="HXY60" s="357"/>
      <c r="HXZ60" s="357"/>
      <c r="HYA60" s="357"/>
      <c r="HYB60" s="357"/>
      <c r="HYC60" s="357"/>
      <c r="HYD60" s="357"/>
      <c r="HYE60" s="357"/>
      <c r="HYF60" s="357"/>
      <c r="HYG60" s="357"/>
      <c r="HYH60" s="357"/>
      <c r="HYI60" s="357"/>
      <c r="HYJ60" s="357"/>
      <c r="HYK60" s="357"/>
      <c r="HYL60" s="357"/>
      <c r="HYM60" s="357"/>
      <c r="HYN60" s="357"/>
      <c r="HYO60" s="357"/>
      <c r="HYP60" s="357"/>
      <c r="HYQ60" s="357"/>
      <c r="HYR60" s="357"/>
      <c r="HYS60" s="357"/>
      <c r="HYT60" s="357"/>
      <c r="HYU60" s="357"/>
      <c r="HYV60" s="357"/>
      <c r="HYW60" s="357"/>
      <c r="HYX60" s="357"/>
      <c r="HYY60" s="357"/>
      <c r="HYZ60" s="357"/>
      <c r="HZA60" s="357"/>
      <c r="HZB60" s="357"/>
      <c r="HZC60" s="357"/>
      <c r="HZD60" s="357"/>
      <c r="HZE60" s="357"/>
      <c r="HZF60" s="357"/>
      <c r="HZG60" s="357"/>
      <c r="HZH60" s="357"/>
      <c r="HZI60" s="357"/>
      <c r="HZJ60" s="357"/>
      <c r="HZK60" s="357"/>
      <c r="HZL60" s="357"/>
      <c r="HZM60" s="357"/>
      <c r="HZN60" s="357"/>
      <c r="HZO60" s="357"/>
      <c r="HZP60" s="357"/>
      <c r="HZQ60" s="357"/>
      <c r="HZR60" s="357"/>
      <c r="HZS60" s="357"/>
      <c r="HZT60" s="357"/>
      <c r="HZU60" s="357"/>
      <c r="HZV60" s="357"/>
      <c r="HZW60" s="357"/>
      <c r="HZX60" s="357"/>
      <c r="HZY60" s="357"/>
      <c r="HZZ60" s="357"/>
      <c r="IAA60" s="357"/>
      <c r="IAB60" s="357"/>
      <c r="IAC60" s="357"/>
      <c r="IAD60" s="357"/>
      <c r="IAE60" s="357"/>
      <c r="IAF60" s="357"/>
      <c r="IAG60" s="357"/>
      <c r="IAH60" s="357"/>
      <c r="IAI60" s="357"/>
      <c r="IAJ60" s="357"/>
      <c r="IAK60" s="357"/>
      <c r="IAL60" s="357"/>
      <c r="IAM60" s="357"/>
      <c r="IAN60" s="357"/>
      <c r="IAO60" s="357"/>
      <c r="IAP60" s="357"/>
      <c r="IAQ60" s="357"/>
      <c r="IAR60" s="357"/>
      <c r="IAS60" s="357"/>
      <c r="IAT60" s="357"/>
      <c r="IAU60" s="357"/>
      <c r="IAV60" s="357"/>
      <c r="IAW60" s="357"/>
      <c r="IAX60" s="357"/>
      <c r="IAY60" s="357"/>
      <c r="IAZ60" s="357"/>
      <c r="IBA60" s="357"/>
      <c r="IBB60" s="357"/>
      <c r="IBC60" s="357"/>
      <c r="IBD60" s="357"/>
      <c r="IBE60" s="357"/>
      <c r="IBF60" s="357"/>
      <c r="IBG60" s="357"/>
      <c r="IBH60" s="357"/>
      <c r="IBI60" s="357"/>
      <c r="IBJ60" s="357"/>
      <c r="IBK60" s="357"/>
      <c r="IBL60" s="357"/>
      <c r="IBM60" s="357"/>
      <c r="IBN60" s="357"/>
      <c r="IBO60" s="357"/>
      <c r="IBP60" s="357"/>
      <c r="IBQ60" s="357"/>
      <c r="IBR60" s="357"/>
      <c r="IBS60" s="357"/>
      <c r="IBT60" s="357"/>
      <c r="IBU60" s="357"/>
      <c r="IBV60" s="357"/>
      <c r="IBW60" s="357"/>
      <c r="IBX60" s="357"/>
      <c r="IBY60" s="357"/>
      <c r="IBZ60" s="357"/>
      <c r="ICA60" s="357"/>
      <c r="ICB60" s="357"/>
      <c r="ICC60" s="357"/>
      <c r="ICD60" s="357"/>
      <c r="ICE60" s="357"/>
      <c r="ICF60" s="357"/>
      <c r="ICG60" s="357"/>
      <c r="ICH60" s="357"/>
      <c r="ICI60" s="357"/>
      <c r="ICJ60" s="357"/>
      <c r="ICK60" s="357"/>
      <c r="ICL60" s="357"/>
      <c r="ICM60" s="357"/>
      <c r="ICN60" s="357"/>
      <c r="ICO60" s="357"/>
      <c r="ICP60" s="357"/>
      <c r="ICQ60" s="357"/>
      <c r="ICR60" s="357"/>
      <c r="ICS60" s="357"/>
      <c r="ICT60" s="357"/>
      <c r="ICU60" s="357"/>
      <c r="ICV60" s="357"/>
      <c r="ICW60" s="357"/>
      <c r="ICX60" s="357"/>
      <c r="ICY60" s="357"/>
      <c r="ICZ60" s="357"/>
      <c r="IDA60" s="357"/>
      <c r="IDB60" s="357"/>
      <c r="IDC60" s="357"/>
      <c r="IDD60" s="357"/>
      <c r="IDE60" s="357"/>
      <c r="IDF60" s="357"/>
      <c r="IDG60" s="357"/>
      <c r="IDH60" s="357"/>
      <c r="IDI60" s="357"/>
      <c r="IDJ60" s="357"/>
      <c r="IDK60" s="357"/>
      <c r="IDL60" s="357"/>
      <c r="IDM60" s="357"/>
      <c r="IDN60" s="357"/>
      <c r="IDO60" s="357"/>
      <c r="IDP60" s="357"/>
      <c r="IDQ60" s="357"/>
      <c r="IDR60" s="357"/>
      <c r="IDS60" s="357"/>
      <c r="IDT60" s="357"/>
      <c r="IDU60" s="357"/>
      <c r="IDV60" s="357"/>
      <c r="IDW60" s="357"/>
      <c r="IDX60" s="357"/>
      <c r="IDY60" s="357"/>
      <c r="IDZ60" s="357"/>
      <c r="IEA60" s="357"/>
      <c r="IEB60" s="357"/>
      <c r="IEC60" s="357"/>
      <c r="IED60" s="357"/>
      <c r="IEE60" s="357"/>
      <c r="IEF60" s="357"/>
      <c r="IEG60" s="357"/>
      <c r="IEH60" s="357"/>
      <c r="IEI60" s="357"/>
      <c r="IEJ60" s="357"/>
      <c r="IEK60" s="357"/>
      <c r="IEL60" s="357"/>
      <c r="IEM60" s="357"/>
      <c r="IEN60" s="357"/>
      <c r="IEO60" s="357"/>
      <c r="IEP60" s="357"/>
      <c r="IEQ60" s="357"/>
      <c r="IER60" s="357"/>
      <c r="IES60" s="357"/>
      <c r="IET60" s="357"/>
      <c r="IEU60" s="357"/>
      <c r="IEV60" s="357"/>
      <c r="IEW60" s="357"/>
      <c r="IEX60" s="357"/>
      <c r="IEY60" s="357"/>
      <c r="IEZ60" s="357"/>
      <c r="IFA60" s="357"/>
      <c r="IFB60" s="357"/>
      <c r="IFC60" s="357"/>
      <c r="IFD60" s="357"/>
      <c r="IFE60" s="357"/>
      <c r="IFF60" s="357"/>
      <c r="IFG60" s="357"/>
      <c r="IFH60" s="357"/>
      <c r="IFI60" s="357"/>
      <c r="IFJ60" s="357"/>
      <c r="IFK60" s="357"/>
      <c r="IFL60" s="357"/>
      <c r="IFM60" s="357"/>
      <c r="IFN60" s="357"/>
      <c r="IFO60" s="357"/>
      <c r="IFP60" s="357"/>
      <c r="IFQ60" s="357"/>
      <c r="IFR60" s="357"/>
      <c r="IFS60" s="357"/>
      <c r="IFT60" s="357"/>
      <c r="IFU60" s="357"/>
      <c r="IFV60" s="357"/>
      <c r="IFW60" s="357"/>
      <c r="IFX60" s="357"/>
      <c r="IFY60" s="357"/>
      <c r="IFZ60" s="357"/>
      <c r="IGA60" s="357"/>
      <c r="IGB60" s="357"/>
      <c r="IGC60" s="357"/>
      <c r="IGD60" s="357"/>
      <c r="IGE60" s="357"/>
      <c r="IGF60" s="357"/>
      <c r="IGG60" s="357"/>
      <c r="IGH60" s="357"/>
      <c r="IGI60" s="357"/>
      <c r="IGJ60" s="357"/>
      <c r="IGK60" s="357"/>
      <c r="IGL60" s="357"/>
      <c r="IGM60" s="357"/>
      <c r="IGN60" s="357"/>
      <c r="IGO60" s="357"/>
      <c r="IGP60" s="357"/>
      <c r="IGQ60" s="357"/>
      <c r="IGR60" s="357"/>
      <c r="IGS60" s="357"/>
      <c r="IGT60" s="357"/>
      <c r="IGU60" s="357"/>
      <c r="IGV60" s="357"/>
      <c r="IGW60" s="357"/>
      <c r="IGX60" s="357"/>
      <c r="IGY60" s="357"/>
      <c r="IGZ60" s="357"/>
      <c r="IHA60" s="357"/>
      <c r="IHB60" s="357"/>
      <c r="IHC60" s="357"/>
      <c r="IHD60" s="357"/>
      <c r="IHE60" s="357"/>
      <c r="IHF60" s="357"/>
      <c r="IHG60" s="357"/>
      <c r="IHH60" s="357"/>
      <c r="IHI60" s="357"/>
      <c r="IHJ60" s="357"/>
      <c r="IHK60" s="357"/>
      <c r="IHL60" s="357"/>
      <c r="IHM60" s="357"/>
      <c r="IHN60" s="357"/>
      <c r="IHO60" s="357"/>
      <c r="IHP60" s="357"/>
      <c r="IHQ60" s="357"/>
      <c r="IHR60" s="357"/>
      <c r="IHS60" s="357"/>
      <c r="IHT60" s="357"/>
      <c r="IHU60" s="357"/>
      <c r="IHV60" s="357"/>
      <c r="IHW60" s="357"/>
      <c r="IHX60" s="357"/>
      <c r="IHY60" s="357"/>
      <c r="IHZ60" s="357"/>
      <c r="IIA60" s="357"/>
      <c r="IIB60" s="357"/>
      <c r="IIC60" s="357"/>
      <c r="IID60" s="357"/>
      <c r="IIE60" s="357"/>
      <c r="IIF60" s="357"/>
      <c r="IIG60" s="357"/>
      <c r="IIH60" s="357"/>
      <c r="III60" s="357"/>
      <c r="IIJ60" s="357"/>
      <c r="IIK60" s="357"/>
      <c r="IIL60" s="357"/>
      <c r="IIM60" s="357"/>
      <c r="IIN60" s="357"/>
      <c r="IIO60" s="357"/>
      <c r="IIP60" s="357"/>
      <c r="IIQ60" s="357"/>
      <c r="IIR60" s="357"/>
      <c r="IIS60" s="357"/>
      <c r="IIT60" s="357"/>
      <c r="IIU60" s="357"/>
      <c r="IIV60" s="357"/>
      <c r="IIW60" s="357"/>
      <c r="IIX60" s="357"/>
      <c r="IIY60" s="357"/>
      <c r="IIZ60" s="357"/>
      <c r="IJA60" s="357"/>
      <c r="IJB60" s="357"/>
      <c r="IJC60" s="357"/>
      <c r="IJD60" s="357"/>
      <c r="IJE60" s="357"/>
      <c r="IJF60" s="357"/>
      <c r="IJG60" s="357"/>
      <c r="IJH60" s="357"/>
      <c r="IJI60" s="357"/>
      <c r="IJJ60" s="357"/>
      <c r="IJK60" s="357"/>
      <c r="IJL60" s="357"/>
      <c r="IJM60" s="357"/>
      <c r="IJN60" s="357"/>
      <c r="IJO60" s="357"/>
      <c r="IJP60" s="357"/>
      <c r="IJQ60" s="357"/>
      <c r="IJR60" s="357"/>
      <c r="IJS60" s="357"/>
      <c r="IJT60" s="357"/>
      <c r="IJU60" s="357"/>
      <c r="IJV60" s="357"/>
      <c r="IJW60" s="357"/>
      <c r="IJX60" s="357"/>
      <c r="IJY60" s="357"/>
      <c r="IJZ60" s="357"/>
      <c r="IKA60" s="357"/>
      <c r="IKB60" s="357"/>
      <c r="IKC60" s="357"/>
      <c r="IKD60" s="357"/>
      <c r="IKE60" s="357"/>
      <c r="IKF60" s="357"/>
      <c r="IKG60" s="357"/>
      <c r="IKH60" s="357"/>
      <c r="IKI60" s="357"/>
      <c r="IKJ60" s="357"/>
      <c r="IKK60" s="357"/>
      <c r="IKL60" s="357"/>
      <c r="IKM60" s="357"/>
      <c r="IKN60" s="357"/>
      <c r="IKO60" s="357"/>
      <c r="IKP60" s="357"/>
      <c r="IKQ60" s="357"/>
      <c r="IKR60" s="357"/>
      <c r="IKS60" s="357"/>
      <c r="IKT60" s="357"/>
      <c r="IKU60" s="357"/>
      <c r="IKV60" s="357"/>
      <c r="IKW60" s="357"/>
      <c r="IKX60" s="357"/>
      <c r="IKY60" s="357"/>
      <c r="IKZ60" s="357"/>
      <c r="ILA60" s="357"/>
      <c r="ILB60" s="357"/>
      <c r="ILC60" s="357"/>
      <c r="ILD60" s="357"/>
      <c r="ILE60" s="357"/>
      <c r="ILF60" s="357"/>
      <c r="ILG60" s="357"/>
      <c r="ILH60" s="357"/>
      <c r="ILI60" s="357"/>
      <c r="ILJ60" s="357"/>
      <c r="ILK60" s="357"/>
      <c r="ILL60" s="357"/>
      <c r="ILM60" s="357"/>
      <c r="ILN60" s="357"/>
      <c r="ILO60" s="357"/>
      <c r="ILP60" s="357"/>
      <c r="ILQ60" s="357"/>
      <c r="ILR60" s="357"/>
      <c r="ILS60" s="357"/>
      <c r="ILT60" s="357"/>
      <c r="ILU60" s="357"/>
      <c r="ILV60" s="357"/>
      <c r="ILW60" s="357"/>
      <c r="ILX60" s="357"/>
      <c r="ILY60" s="357"/>
      <c r="ILZ60" s="357"/>
      <c r="IMA60" s="357"/>
      <c r="IMB60" s="357"/>
      <c r="IMC60" s="357"/>
      <c r="IMD60" s="357"/>
      <c r="IME60" s="357"/>
      <c r="IMF60" s="357"/>
      <c r="IMG60" s="357"/>
      <c r="IMH60" s="357"/>
      <c r="IMI60" s="357"/>
      <c r="IMJ60" s="357"/>
      <c r="IMK60" s="357"/>
      <c r="IML60" s="357"/>
      <c r="IMM60" s="357"/>
      <c r="IMN60" s="357"/>
      <c r="IMO60" s="357"/>
      <c r="IMP60" s="357"/>
      <c r="IMQ60" s="357"/>
      <c r="IMR60" s="357"/>
      <c r="IMS60" s="357"/>
      <c r="IMT60" s="357"/>
      <c r="IMU60" s="357"/>
      <c r="IMV60" s="357"/>
      <c r="IMW60" s="357"/>
      <c r="IMX60" s="357"/>
      <c r="IMY60" s="357"/>
      <c r="IMZ60" s="357"/>
      <c r="INA60" s="357"/>
      <c r="INB60" s="357"/>
      <c r="INC60" s="357"/>
      <c r="IND60" s="357"/>
      <c r="INE60" s="357"/>
      <c r="INF60" s="357"/>
      <c r="ING60" s="357"/>
      <c r="INH60" s="357"/>
      <c r="INI60" s="357"/>
      <c r="INJ60" s="357"/>
      <c r="INK60" s="357"/>
      <c r="INL60" s="357"/>
      <c r="INM60" s="357"/>
      <c r="INN60" s="357"/>
      <c r="INO60" s="357"/>
      <c r="INP60" s="357"/>
      <c r="INQ60" s="357"/>
      <c r="INR60" s="357"/>
      <c r="INS60" s="357"/>
      <c r="INT60" s="357"/>
      <c r="INU60" s="357"/>
      <c r="INV60" s="357"/>
      <c r="INW60" s="357"/>
      <c r="INX60" s="357"/>
      <c r="INY60" s="357"/>
      <c r="INZ60" s="357"/>
      <c r="IOA60" s="357"/>
      <c r="IOB60" s="357"/>
      <c r="IOC60" s="357"/>
      <c r="IOD60" s="357"/>
      <c r="IOE60" s="357"/>
      <c r="IOF60" s="357"/>
      <c r="IOG60" s="357"/>
      <c r="IOH60" s="357"/>
      <c r="IOI60" s="357"/>
      <c r="IOJ60" s="357"/>
      <c r="IOK60" s="357"/>
      <c r="IOL60" s="357"/>
      <c r="IOM60" s="357"/>
      <c r="ION60" s="357"/>
      <c r="IOO60" s="357"/>
      <c r="IOP60" s="357"/>
      <c r="IOQ60" s="357"/>
      <c r="IOR60" s="357"/>
      <c r="IOS60" s="357"/>
      <c r="IOT60" s="357"/>
      <c r="IOU60" s="357"/>
      <c r="IOV60" s="357"/>
      <c r="IOW60" s="357"/>
      <c r="IOX60" s="357"/>
      <c r="IOY60" s="357"/>
      <c r="IOZ60" s="357"/>
      <c r="IPA60" s="357"/>
      <c r="IPB60" s="357"/>
      <c r="IPC60" s="357"/>
      <c r="IPD60" s="357"/>
      <c r="IPE60" s="357"/>
      <c r="IPF60" s="357"/>
      <c r="IPG60" s="357"/>
      <c r="IPH60" s="357"/>
      <c r="IPI60" s="357"/>
      <c r="IPJ60" s="357"/>
      <c r="IPK60" s="357"/>
      <c r="IPL60" s="357"/>
      <c r="IPM60" s="357"/>
      <c r="IPN60" s="357"/>
      <c r="IPO60" s="357"/>
      <c r="IPP60" s="357"/>
      <c r="IPQ60" s="357"/>
      <c r="IPR60" s="357"/>
      <c r="IPS60" s="357"/>
      <c r="IPT60" s="357"/>
      <c r="IPU60" s="357"/>
      <c r="IPV60" s="357"/>
      <c r="IPW60" s="357"/>
      <c r="IPX60" s="357"/>
      <c r="IPY60" s="357"/>
      <c r="IPZ60" s="357"/>
      <c r="IQA60" s="357"/>
      <c r="IQB60" s="357"/>
      <c r="IQC60" s="357"/>
      <c r="IQD60" s="357"/>
      <c r="IQE60" s="357"/>
      <c r="IQF60" s="357"/>
      <c r="IQG60" s="357"/>
      <c r="IQH60" s="357"/>
      <c r="IQI60" s="357"/>
      <c r="IQJ60" s="357"/>
      <c r="IQK60" s="357"/>
      <c r="IQL60" s="357"/>
      <c r="IQM60" s="357"/>
      <c r="IQN60" s="357"/>
      <c r="IQO60" s="357"/>
      <c r="IQP60" s="357"/>
      <c r="IQQ60" s="357"/>
      <c r="IQR60" s="357"/>
      <c r="IQS60" s="357"/>
      <c r="IQT60" s="357"/>
      <c r="IQU60" s="357"/>
      <c r="IQV60" s="357"/>
      <c r="IQW60" s="357"/>
      <c r="IQX60" s="357"/>
      <c r="IQY60" s="357"/>
      <c r="IQZ60" s="357"/>
      <c r="IRA60" s="357"/>
      <c r="IRB60" s="357"/>
      <c r="IRC60" s="357"/>
      <c r="IRD60" s="357"/>
      <c r="IRE60" s="357"/>
      <c r="IRF60" s="357"/>
      <c r="IRG60" s="357"/>
      <c r="IRH60" s="357"/>
      <c r="IRI60" s="357"/>
      <c r="IRJ60" s="357"/>
      <c r="IRK60" s="357"/>
      <c r="IRL60" s="357"/>
      <c r="IRM60" s="357"/>
      <c r="IRN60" s="357"/>
      <c r="IRO60" s="357"/>
      <c r="IRP60" s="357"/>
      <c r="IRQ60" s="357"/>
      <c r="IRR60" s="357"/>
      <c r="IRS60" s="357"/>
      <c r="IRT60" s="357"/>
      <c r="IRU60" s="357"/>
      <c r="IRV60" s="357"/>
      <c r="IRW60" s="357"/>
      <c r="IRX60" s="357"/>
      <c r="IRY60" s="357"/>
      <c r="IRZ60" s="357"/>
      <c r="ISA60" s="357"/>
      <c r="ISB60" s="357"/>
      <c r="ISC60" s="357"/>
      <c r="ISD60" s="357"/>
      <c r="ISE60" s="357"/>
      <c r="ISF60" s="357"/>
      <c r="ISG60" s="357"/>
      <c r="ISH60" s="357"/>
      <c r="ISI60" s="357"/>
      <c r="ISJ60" s="357"/>
      <c r="ISK60" s="357"/>
      <c r="ISL60" s="357"/>
      <c r="ISM60" s="357"/>
      <c r="ISN60" s="357"/>
      <c r="ISO60" s="357"/>
      <c r="ISP60" s="357"/>
      <c r="ISQ60" s="357"/>
      <c r="ISR60" s="357"/>
      <c r="ISS60" s="357"/>
      <c r="IST60" s="357"/>
      <c r="ISU60" s="357"/>
      <c r="ISV60" s="357"/>
      <c r="ISW60" s="357"/>
      <c r="ISX60" s="357"/>
      <c r="ISY60" s="357"/>
      <c r="ISZ60" s="357"/>
      <c r="ITA60" s="357"/>
      <c r="ITB60" s="357"/>
      <c r="ITC60" s="357"/>
      <c r="ITD60" s="357"/>
      <c r="ITE60" s="357"/>
      <c r="ITF60" s="357"/>
      <c r="ITG60" s="357"/>
      <c r="ITH60" s="357"/>
      <c r="ITI60" s="357"/>
      <c r="ITJ60" s="357"/>
      <c r="ITK60" s="357"/>
      <c r="ITL60" s="357"/>
      <c r="ITM60" s="357"/>
      <c r="ITN60" s="357"/>
      <c r="ITO60" s="357"/>
      <c r="ITP60" s="357"/>
      <c r="ITQ60" s="357"/>
      <c r="ITR60" s="357"/>
      <c r="ITS60" s="357"/>
      <c r="ITT60" s="357"/>
      <c r="ITU60" s="357"/>
      <c r="ITV60" s="357"/>
      <c r="ITW60" s="357"/>
      <c r="ITX60" s="357"/>
      <c r="ITY60" s="357"/>
      <c r="ITZ60" s="357"/>
      <c r="IUA60" s="357"/>
      <c r="IUB60" s="357"/>
      <c r="IUC60" s="357"/>
      <c r="IUD60" s="357"/>
      <c r="IUE60" s="357"/>
      <c r="IUF60" s="357"/>
      <c r="IUG60" s="357"/>
      <c r="IUH60" s="357"/>
      <c r="IUI60" s="357"/>
      <c r="IUJ60" s="357"/>
      <c r="IUK60" s="357"/>
      <c r="IUL60" s="357"/>
      <c r="IUM60" s="357"/>
      <c r="IUN60" s="357"/>
      <c r="IUO60" s="357"/>
      <c r="IUP60" s="357"/>
      <c r="IUQ60" s="357"/>
      <c r="IUR60" s="357"/>
      <c r="IUS60" s="357"/>
      <c r="IUT60" s="357"/>
      <c r="IUU60" s="357"/>
      <c r="IUV60" s="357"/>
      <c r="IUW60" s="357"/>
      <c r="IUX60" s="357"/>
      <c r="IUY60" s="357"/>
      <c r="IUZ60" s="357"/>
      <c r="IVA60" s="357"/>
      <c r="IVB60" s="357"/>
      <c r="IVC60" s="357"/>
      <c r="IVD60" s="357"/>
      <c r="IVE60" s="357"/>
      <c r="IVF60" s="357"/>
      <c r="IVG60" s="357"/>
      <c r="IVH60" s="357"/>
      <c r="IVI60" s="357"/>
      <c r="IVJ60" s="357"/>
      <c r="IVK60" s="357"/>
      <c r="IVL60" s="357"/>
      <c r="IVM60" s="357"/>
      <c r="IVN60" s="357"/>
      <c r="IVO60" s="357"/>
      <c r="IVP60" s="357"/>
      <c r="IVQ60" s="357"/>
      <c r="IVR60" s="357"/>
      <c r="IVS60" s="357"/>
      <c r="IVT60" s="357"/>
      <c r="IVU60" s="357"/>
      <c r="IVV60" s="357"/>
      <c r="IVW60" s="357"/>
      <c r="IVX60" s="357"/>
      <c r="IVY60" s="357"/>
      <c r="IVZ60" s="357"/>
      <c r="IWA60" s="357"/>
      <c r="IWB60" s="357"/>
      <c r="IWC60" s="357"/>
      <c r="IWD60" s="357"/>
      <c r="IWE60" s="357"/>
      <c r="IWF60" s="357"/>
      <c r="IWG60" s="357"/>
      <c r="IWH60" s="357"/>
      <c r="IWI60" s="357"/>
      <c r="IWJ60" s="357"/>
      <c r="IWK60" s="357"/>
      <c r="IWL60" s="357"/>
      <c r="IWM60" s="357"/>
      <c r="IWN60" s="357"/>
      <c r="IWO60" s="357"/>
      <c r="IWP60" s="357"/>
      <c r="IWQ60" s="357"/>
      <c r="IWR60" s="357"/>
      <c r="IWS60" s="357"/>
      <c r="IWT60" s="357"/>
      <c r="IWU60" s="357"/>
      <c r="IWV60" s="357"/>
      <c r="IWW60" s="357"/>
      <c r="IWX60" s="357"/>
      <c r="IWY60" s="357"/>
      <c r="IWZ60" s="357"/>
      <c r="IXA60" s="357"/>
      <c r="IXB60" s="357"/>
      <c r="IXC60" s="357"/>
      <c r="IXD60" s="357"/>
      <c r="IXE60" s="357"/>
      <c r="IXF60" s="357"/>
      <c r="IXG60" s="357"/>
      <c r="IXH60" s="357"/>
      <c r="IXI60" s="357"/>
      <c r="IXJ60" s="357"/>
      <c r="IXK60" s="357"/>
      <c r="IXL60" s="357"/>
      <c r="IXM60" s="357"/>
      <c r="IXN60" s="357"/>
      <c r="IXO60" s="357"/>
      <c r="IXP60" s="357"/>
      <c r="IXQ60" s="357"/>
      <c r="IXR60" s="357"/>
      <c r="IXS60" s="357"/>
      <c r="IXT60" s="357"/>
      <c r="IXU60" s="357"/>
      <c r="IXV60" s="357"/>
      <c r="IXW60" s="357"/>
      <c r="IXX60" s="357"/>
      <c r="IXY60" s="357"/>
      <c r="IXZ60" s="357"/>
      <c r="IYA60" s="357"/>
      <c r="IYB60" s="357"/>
      <c r="IYC60" s="357"/>
      <c r="IYD60" s="357"/>
      <c r="IYE60" s="357"/>
      <c r="IYF60" s="357"/>
      <c r="IYG60" s="357"/>
      <c r="IYH60" s="357"/>
      <c r="IYI60" s="357"/>
      <c r="IYJ60" s="357"/>
      <c r="IYK60" s="357"/>
      <c r="IYL60" s="357"/>
      <c r="IYM60" s="357"/>
      <c r="IYN60" s="357"/>
      <c r="IYO60" s="357"/>
      <c r="IYP60" s="357"/>
      <c r="IYQ60" s="357"/>
      <c r="IYR60" s="357"/>
      <c r="IYS60" s="357"/>
      <c r="IYT60" s="357"/>
      <c r="IYU60" s="357"/>
      <c r="IYV60" s="357"/>
      <c r="IYW60" s="357"/>
      <c r="IYX60" s="357"/>
      <c r="IYY60" s="357"/>
      <c r="IYZ60" s="357"/>
      <c r="IZA60" s="357"/>
      <c r="IZB60" s="357"/>
      <c r="IZC60" s="357"/>
      <c r="IZD60" s="357"/>
      <c r="IZE60" s="357"/>
      <c r="IZF60" s="357"/>
      <c r="IZG60" s="357"/>
      <c r="IZH60" s="357"/>
      <c r="IZI60" s="357"/>
      <c r="IZJ60" s="357"/>
      <c r="IZK60" s="357"/>
      <c r="IZL60" s="357"/>
      <c r="IZM60" s="357"/>
      <c r="IZN60" s="357"/>
      <c r="IZO60" s="357"/>
      <c r="IZP60" s="357"/>
      <c r="IZQ60" s="357"/>
      <c r="IZR60" s="357"/>
      <c r="IZS60" s="357"/>
      <c r="IZT60" s="357"/>
      <c r="IZU60" s="357"/>
      <c r="IZV60" s="357"/>
      <c r="IZW60" s="357"/>
      <c r="IZX60" s="357"/>
      <c r="IZY60" s="357"/>
      <c r="IZZ60" s="357"/>
      <c r="JAA60" s="357"/>
      <c r="JAB60" s="357"/>
      <c r="JAC60" s="357"/>
      <c r="JAD60" s="357"/>
      <c r="JAE60" s="357"/>
      <c r="JAF60" s="357"/>
      <c r="JAG60" s="357"/>
      <c r="JAH60" s="357"/>
      <c r="JAI60" s="357"/>
      <c r="JAJ60" s="357"/>
      <c r="JAK60" s="357"/>
      <c r="JAL60" s="357"/>
      <c r="JAM60" s="357"/>
      <c r="JAN60" s="357"/>
      <c r="JAO60" s="357"/>
      <c r="JAP60" s="357"/>
      <c r="JAQ60" s="357"/>
      <c r="JAR60" s="357"/>
      <c r="JAS60" s="357"/>
      <c r="JAT60" s="357"/>
      <c r="JAU60" s="357"/>
      <c r="JAV60" s="357"/>
      <c r="JAW60" s="357"/>
      <c r="JAX60" s="357"/>
      <c r="JAY60" s="357"/>
      <c r="JAZ60" s="357"/>
      <c r="JBA60" s="357"/>
      <c r="JBB60" s="357"/>
      <c r="JBC60" s="357"/>
      <c r="JBD60" s="357"/>
      <c r="JBE60" s="357"/>
      <c r="JBF60" s="357"/>
      <c r="JBG60" s="357"/>
      <c r="JBH60" s="357"/>
      <c r="JBI60" s="357"/>
      <c r="JBJ60" s="357"/>
      <c r="JBK60" s="357"/>
      <c r="JBL60" s="357"/>
      <c r="JBM60" s="357"/>
      <c r="JBN60" s="357"/>
      <c r="JBO60" s="357"/>
      <c r="JBP60" s="357"/>
      <c r="JBQ60" s="357"/>
      <c r="JBR60" s="357"/>
      <c r="JBS60" s="357"/>
      <c r="JBT60" s="357"/>
      <c r="JBU60" s="357"/>
      <c r="JBV60" s="357"/>
      <c r="JBW60" s="357"/>
      <c r="JBX60" s="357"/>
      <c r="JBY60" s="357"/>
      <c r="JBZ60" s="357"/>
      <c r="JCA60" s="357"/>
      <c r="JCB60" s="357"/>
      <c r="JCC60" s="357"/>
      <c r="JCD60" s="357"/>
      <c r="JCE60" s="357"/>
      <c r="JCF60" s="357"/>
      <c r="JCG60" s="357"/>
      <c r="JCH60" s="357"/>
      <c r="JCI60" s="357"/>
      <c r="JCJ60" s="357"/>
      <c r="JCK60" s="357"/>
      <c r="JCL60" s="357"/>
      <c r="JCM60" s="357"/>
      <c r="JCN60" s="357"/>
      <c r="JCO60" s="357"/>
      <c r="JCP60" s="357"/>
      <c r="JCQ60" s="357"/>
      <c r="JCR60" s="357"/>
      <c r="JCS60" s="357"/>
      <c r="JCT60" s="357"/>
      <c r="JCU60" s="357"/>
      <c r="JCV60" s="357"/>
      <c r="JCW60" s="357"/>
      <c r="JCX60" s="357"/>
      <c r="JCY60" s="357"/>
      <c r="JCZ60" s="357"/>
      <c r="JDA60" s="357"/>
      <c r="JDB60" s="357"/>
      <c r="JDC60" s="357"/>
      <c r="JDD60" s="357"/>
      <c r="JDE60" s="357"/>
      <c r="JDF60" s="357"/>
      <c r="JDG60" s="357"/>
      <c r="JDH60" s="357"/>
      <c r="JDI60" s="357"/>
      <c r="JDJ60" s="357"/>
      <c r="JDK60" s="357"/>
      <c r="JDL60" s="357"/>
      <c r="JDM60" s="357"/>
      <c r="JDN60" s="357"/>
      <c r="JDO60" s="357"/>
      <c r="JDP60" s="357"/>
      <c r="JDQ60" s="357"/>
      <c r="JDR60" s="357"/>
      <c r="JDS60" s="357"/>
      <c r="JDT60" s="357"/>
      <c r="JDU60" s="357"/>
      <c r="JDV60" s="357"/>
      <c r="JDW60" s="357"/>
      <c r="JDX60" s="357"/>
      <c r="JDY60" s="357"/>
      <c r="JDZ60" s="357"/>
      <c r="JEA60" s="357"/>
      <c r="JEB60" s="357"/>
      <c r="JEC60" s="357"/>
      <c r="JED60" s="357"/>
      <c r="JEE60" s="357"/>
      <c r="JEF60" s="357"/>
      <c r="JEG60" s="357"/>
      <c r="JEH60" s="357"/>
      <c r="JEI60" s="357"/>
      <c r="JEJ60" s="357"/>
      <c r="JEK60" s="357"/>
      <c r="JEL60" s="357"/>
      <c r="JEM60" s="357"/>
      <c r="JEN60" s="357"/>
      <c r="JEO60" s="357"/>
      <c r="JEP60" s="357"/>
      <c r="JEQ60" s="357"/>
      <c r="JER60" s="357"/>
      <c r="JES60" s="357"/>
      <c r="JET60" s="357"/>
      <c r="JEU60" s="357"/>
      <c r="JEV60" s="357"/>
      <c r="JEW60" s="357"/>
      <c r="JEX60" s="357"/>
      <c r="JEY60" s="357"/>
      <c r="JEZ60" s="357"/>
      <c r="JFA60" s="357"/>
      <c r="JFB60" s="357"/>
      <c r="JFC60" s="357"/>
      <c r="JFD60" s="357"/>
      <c r="JFE60" s="357"/>
      <c r="JFF60" s="357"/>
      <c r="JFG60" s="357"/>
      <c r="JFH60" s="357"/>
      <c r="JFI60" s="357"/>
      <c r="JFJ60" s="357"/>
      <c r="JFK60" s="357"/>
      <c r="JFL60" s="357"/>
      <c r="JFM60" s="357"/>
      <c r="JFN60" s="357"/>
      <c r="JFO60" s="357"/>
      <c r="JFP60" s="357"/>
      <c r="JFQ60" s="357"/>
      <c r="JFR60" s="357"/>
      <c r="JFS60" s="357"/>
      <c r="JFT60" s="357"/>
      <c r="JFU60" s="357"/>
      <c r="JFV60" s="357"/>
      <c r="JFW60" s="357"/>
      <c r="JFX60" s="357"/>
      <c r="JFY60" s="357"/>
      <c r="JFZ60" s="357"/>
      <c r="JGA60" s="357"/>
      <c r="JGB60" s="357"/>
      <c r="JGC60" s="357"/>
      <c r="JGD60" s="357"/>
      <c r="JGE60" s="357"/>
      <c r="JGF60" s="357"/>
      <c r="JGG60" s="357"/>
      <c r="JGH60" s="357"/>
      <c r="JGI60" s="357"/>
      <c r="JGJ60" s="357"/>
      <c r="JGK60" s="357"/>
      <c r="JGL60" s="357"/>
      <c r="JGM60" s="357"/>
      <c r="JGN60" s="357"/>
      <c r="JGO60" s="357"/>
      <c r="JGP60" s="357"/>
      <c r="JGQ60" s="357"/>
      <c r="JGR60" s="357"/>
      <c r="JGS60" s="357"/>
      <c r="JGT60" s="357"/>
      <c r="JGU60" s="357"/>
      <c r="JGV60" s="357"/>
      <c r="JGW60" s="357"/>
      <c r="JGX60" s="357"/>
      <c r="JGY60" s="357"/>
      <c r="JGZ60" s="357"/>
      <c r="JHA60" s="357"/>
      <c r="JHB60" s="357"/>
      <c r="JHC60" s="357"/>
      <c r="JHD60" s="357"/>
      <c r="JHE60" s="357"/>
      <c r="JHF60" s="357"/>
      <c r="JHG60" s="357"/>
      <c r="JHH60" s="357"/>
      <c r="JHI60" s="357"/>
      <c r="JHJ60" s="357"/>
      <c r="JHK60" s="357"/>
      <c r="JHL60" s="357"/>
      <c r="JHM60" s="357"/>
      <c r="JHN60" s="357"/>
      <c r="JHO60" s="357"/>
      <c r="JHP60" s="357"/>
      <c r="JHQ60" s="357"/>
      <c r="JHR60" s="357"/>
      <c r="JHS60" s="357"/>
      <c r="JHT60" s="357"/>
      <c r="JHU60" s="357"/>
      <c r="JHV60" s="357"/>
      <c r="JHW60" s="357"/>
      <c r="JHX60" s="357"/>
      <c r="JHY60" s="357"/>
      <c r="JHZ60" s="357"/>
      <c r="JIA60" s="357"/>
      <c r="JIB60" s="357"/>
      <c r="JIC60" s="357"/>
      <c r="JID60" s="357"/>
      <c r="JIE60" s="357"/>
      <c r="JIF60" s="357"/>
      <c r="JIG60" s="357"/>
      <c r="JIH60" s="357"/>
      <c r="JII60" s="357"/>
      <c r="JIJ60" s="357"/>
      <c r="JIK60" s="357"/>
      <c r="JIL60" s="357"/>
      <c r="JIM60" s="357"/>
      <c r="JIN60" s="357"/>
      <c r="JIO60" s="357"/>
      <c r="JIP60" s="357"/>
      <c r="JIQ60" s="357"/>
      <c r="JIR60" s="357"/>
      <c r="JIS60" s="357"/>
      <c r="JIT60" s="357"/>
      <c r="JIU60" s="357"/>
      <c r="JIV60" s="357"/>
      <c r="JIW60" s="357"/>
      <c r="JIX60" s="357"/>
      <c r="JIY60" s="357"/>
      <c r="JIZ60" s="357"/>
      <c r="JJA60" s="357"/>
      <c r="JJB60" s="357"/>
      <c r="JJC60" s="357"/>
      <c r="JJD60" s="357"/>
      <c r="JJE60" s="357"/>
      <c r="JJF60" s="357"/>
      <c r="JJG60" s="357"/>
      <c r="JJH60" s="357"/>
      <c r="JJI60" s="357"/>
      <c r="JJJ60" s="357"/>
      <c r="JJK60" s="357"/>
      <c r="JJL60" s="357"/>
      <c r="JJM60" s="357"/>
      <c r="JJN60" s="357"/>
      <c r="JJO60" s="357"/>
      <c r="JJP60" s="357"/>
      <c r="JJQ60" s="357"/>
      <c r="JJR60" s="357"/>
      <c r="JJS60" s="357"/>
      <c r="JJT60" s="357"/>
      <c r="JJU60" s="357"/>
      <c r="JJV60" s="357"/>
      <c r="JJW60" s="357"/>
      <c r="JJX60" s="357"/>
      <c r="JJY60" s="357"/>
      <c r="JJZ60" s="357"/>
      <c r="JKA60" s="357"/>
      <c r="JKB60" s="357"/>
      <c r="JKC60" s="357"/>
      <c r="JKD60" s="357"/>
      <c r="JKE60" s="357"/>
      <c r="JKF60" s="357"/>
      <c r="JKG60" s="357"/>
      <c r="JKH60" s="357"/>
      <c r="JKI60" s="357"/>
      <c r="JKJ60" s="357"/>
      <c r="JKK60" s="357"/>
      <c r="JKL60" s="357"/>
      <c r="JKM60" s="357"/>
      <c r="JKN60" s="357"/>
      <c r="JKO60" s="357"/>
      <c r="JKP60" s="357"/>
      <c r="JKQ60" s="357"/>
      <c r="JKR60" s="357"/>
      <c r="JKS60" s="357"/>
      <c r="JKT60" s="357"/>
      <c r="JKU60" s="357"/>
      <c r="JKV60" s="357"/>
      <c r="JKW60" s="357"/>
      <c r="JKX60" s="357"/>
      <c r="JKY60" s="357"/>
      <c r="JKZ60" s="357"/>
      <c r="JLA60" s="357"/>
      <c r="JLB60" s="357"/>
      <c r="JLC60" s="357"/>
      <c r="JLD60" s="357"/>
      <c r="JLE60" s="357"/>
      <c r="JLF60" s="357"/>
      <c r="JLG60" s="357"/>
      <c r="JLH60" s="357"/>
      <c r="JLI60" s="357"/>
      <c r="JLJ60" s="357"/>
      <c r="JLK60" s="357"/>
      <c r="JLL60" s="357"/>
      <c r="JLM60" s="357"/>
      <c r="JLN60" s="357"/>
      <c r="JLO60" s="357"/>
      <c r="JLP60" s="357"/>
      <c r="JLQ60" s="357"/>
      <c r="JLR60" s="357"/>
      <c r="JLS60" s="357"/>
      <c r="JLT60" s="357"/>
      <c r="JLU60" s="357"/>
      <c r="JLV60" s="357"/>
      <c r="JLW60" s="357"/>
      <c r="JLX60" s="357"/>
      <c r="JLY60" s="357"/>
      <c r="JLZ60" s="357"/>
      <c r="JMA60" s="357"/>
      <c r="JMB60" s="357"/>
      <c r="JMC60" s="357"/>
      <c r="JMD60" s="357"/>
      <c r="JME60" s="357"/>
      <c r="JMF60" s="357"/>
      <c r="JMG60" s="357"/>
      <c r="JMH60" s="357"/>
      <c r="JMI60" s="357"/>
      <c r="JMJ60" s="357"/>
      <c r="JMK60" s="357"/>
      <c r="JML60" s="357"/>
      <c r="JMM60" s="357"/>
      <c r="JMN60" s="357"/>
      <c r="JMO60" s="357"/>
      <c r="JMP60" s="357"/>
      <c r="JMQ60" s="357"/>
      <c r="JMR60" s="357"/>
      <c r="JMS60" s="357"/>
      <c r="JMT60" s="357"/>
      <c r="JMU60" s="357"/>
      <c r="JMV60" s="357"/>
      <c r="JMW60" s="357"/>
      <c r="JMX60" s="357"/>
      <c r="JMY60" s="357"/>
      <c r="JMZ60" s="357"/>
      <c r="JNA60" s="357"/>
      <c r="JNB60" s="357"/>
      <c r="JNC60" s="357"/>
      <c r="JND60" s="357"/>
      <c r="JNE60" s="357"/>
      <c r="JNF60" s="357"/>
      <c r="JNG60" s="357"/>
      <c r="JNH60" s="357"/>
      <c r="JNI60" s="357"/>
      <c r="JNJ60" s="357"/>
      <c r="JNK60" s="357"/>
      <c r="JNL60" s="357"/>
      <c r="JNM60" s="357"/>
      <c r="JNN60" s="357"/>
      <c r="JNO60" s="357"/>
      <c r="JNP60" s="357"/>
      <c r="JNQ60" s="357"/>
      <c r="JNR60" s="357"/>
      <c r="JNS60" s="357"/>
      <c r="JNT60" s="357"/>
      <c r="JNU60" s="357"/>
      <c r="JNV60" s="357"/>
      <c r="JNW60" s="357"/>
      <c r="JNX60" s="357"/>
      <c r="JNY60" s="357"/>
      <c r="JNZ60" s="357"/>
      <c r="JOA60" s="357"/>
      <c r="JOB60" s="357"/>
      <c r="JOC60" s="357"/>
      <c r="JOD60" s="357"/>
      <c r="JOE60" s="357"/>
      <c r="JOF60" s="357"/>
      <c r="JOG60" s="357"/>
      <c r="JOH60" s="357"/>
      <c r="JOI60" s="357"/>
      <c r="JOJ60" s="357"/>
      <c r="JOK60" s="357"/>
      <c r="JOL60" s="357"/>
      <c r="JOM60" s="357"/>
      <c r="JON60" s="357"/>
      <c r="JOO60" s="357"/>
      <c r="JOP60" s="357"/>
      <c r="JOQ60" s="357"/>
      <c r="JOR60" s="357"/>
      <c r="JOS60" s="357"/>
      <c r="JOT60" s="357"/>
      <c r="JOU60" s="357"/>
      <c r="JOV60" s="357"/>
      <c r="JOW60" s="357"/>
      <c r="JOX60" s="357"/>
      <c r="JOY60" s="357"/>
      <c r="JOZ60" s="357"/>
      <c r="JPA60" s="357"/>
      <c r="JPB60" s="357"/>
      <c r="JPC60" s="357"/>
      <c r="JPD60" s="357"/>
      <c r="JPE60" s="357"/>
      <c r="JPF60" s="357"/>
      <c r="JPG60" s="357"/>
      <c r="JPH60" s="357"/>
      <c r="JPI60" s="357"/>
      <c r="JPJ60" s="357"/>
      <c r="JPK60" s="357"/>
      <c r="JPL60" s="357"/>
      <c r="JPM60" s="357"/>
      <c r="JPN60" s="357"/>
      <c r="JPO60" s="357"/>
      <c r="JPP60" s="357"/>
      <c r="JPQ60" s="357"/>
      <c r="JPR60" s="357"/>
      <c r="JPS60" s="357"/>
      <c r="JPT60" s="357"/>
      <c r="JPU60" s="357"/>
      <c r="JPV60" s="357"/>
      <c r="JPW60" s="357"/>
      <c r="JPX60" s="357"/>
      <c r="JPY60" s="357"/>
      <c r="JPZ60" s="357"/>
      <c r="JQA60" s="357"/>
      <c r="JQB60" s="357"/>
      <c r="JQC60" s="357"/>
      <c r="JQD60" s="357"/>
      <c r="JQE60" s="357"/>
      <c r="JQF60" s="357"/>
      <c r="JQG60" s="357"/>
      <c r="JQH60" s="357"/>
      <c r="JQI60" s="357"/>
      <c r="JQJ60" s="357"/>
      <c r="JQK60" s="357"/>
      <c r="JQL60" s="357"/>
      <c r="JQM60" s="357"/>
      <c r="JQN60" s="357"/>
      <c r="JQO60" s="357"/>
      <c r="JQP60" s="357"/>
      <c r="JQQ60" s="357"/>
      <c r="JQR60" s="357"/>
      <c r="JQS60" s="357"/>
      <c r="JQT60" s="357"/>
      <c r="JQU60" s="357"/>
      <c r="JQV60" s="357"/>
      <c r="JQW60" s="357"/>
      <c r="JQX60" s="357"/>
      <c r="JQY60" s="357"/>
      <c r="JQZ60" s="357"/>
      <c r="JRA60" s="357"/>
      <c r="JRB60" s="357"/>
      <c r="JRC60" s="357"/>
      <c r="JRD60" s="357"/>
      <c r="JRE60" s="357"/>
      <c r="JRF60" s="357"/>
      <c r="JRG60" s="357"/>
      <c r="JRH60" s="357"/>
      <c r="JRI60" s="357"/>
      <c r="JRJ60" s="357"/>
      <c r="JRK60" s="357"/>
      <c r="JRL60" s="357"/>
      <c r="JRM60" s="357"/>
      <c r="JRN60" s="357"/>
      <c r="JRO60" s="357"/>
      <c r="JRP60" s="357"/>
      <c r="JRQ60" s="357"/>
      <c r="JRR60" s="357"/>
      <c r="JRS60" s="357"/>
      <c r="JRT60" s="357"/>
      <c r="JRU60" s="357"/>
      <c r="JRV60" s="357"/>
      <c r="JRW60" s="357"/>
      <c r="JRX60" s="357"/>
      <c r="JRY60" s="357"/>
      <c r="JRZ60" s="357"/>
      <c r="JSA60" s="357"/>
      <c r="JSB60" s="357"/>
      <c r="JSC60" s="357"/>
      <c r="JSD60" s="357"/>
      <c r="JSE60" s="357"/>
      <c r="JSF60" s="357"/>
      <c r="JSG60" s="357"/>
      <c r="JSH60" s="357"/>
      <c r="JSI60" s="357"/>
      <c r="JSJ60" s="357"/>
      <c r="JSK60" s="357"/>
      <c r="JSL60" s="357"/>
      <c r="JSM60" s="357"/>
      <c r="JSN60" s="357"/>
      <c r="JSO60" s="357"/>
      <c r="JSP60" s="357"/>
      <c r="JSQ60" s="357"/>
      <c r="JSR60" s="357"/>
      <c r="JSS60" s="357"/>
      <c r="JST60" s="357"/>
      <c r="JSU60" s="357"/>
      <c r="JSV60" s="357"/>
      <c r="JSW60" s="357"/>
      <c r="JSX60" s="357"/>
      <c r="JSY60" s="357"/>
      <c r="JSZ60" s="357"/>
      <c r="JTA60" s="357"/>
      <c r="JTB60" s="357"/>
      <c r="JTC60" s="357"/>
      <c r="JTD60" s="357"/>
      <c r="JTE60" s="357"/>
      <c r="JTF60" s="357"/>
      <c r="JTG60" s="357"/>
      <c r="JTH60" s="357"/>
      <c r="JTI60" s="357"/>
      <c r="JTJ60" s="357"/>
      <c r="JTK60" s="357"/>
      <c r="JTL60" s="357"/>
      <c r="JTM60" s="357"/>
      <c r="JTN60" s="357"/>
      <c r="JTO60" s="357"/>
      <c r="JTP60" s="357"/>
      <c r="JTQ60" s="357"/>
      <c r="JTR60" s="357"/>
      <c r="JTS60" s="357"/>
      <c r="JTT60" s="357"/>
      <c r="JTU60" s="357"/>
      <c r="JTV60" s="357"/>
      <c r="JTW60" s="357"/>
      <c r="JTX60" s="357"/>
      <c r="JTY60" s="357"/>
      <c r="JTZ60" s="357"/>
      <c r="JUA60" s="357"/>
      <c r="JUB60" s="357"/>
      <c r="JUC60" s="357"/>
      <c r="JUD60" s="357"/>
      <c r="JUE60" s="357"/>
      <c r="JUF60" s="357"/>
      <c r="JUG60" s="357"/>
      <c r="JUH60" s="357"/>
      <c r="JUI60" s="357"/>
      <c r="JUJ60" s="357"/>
      <c r="JUK60" s="357"/>
      <c r="JUL60" s="357"/>
      <c r="JUM60" s="357"/>
      <c r="JUN60" s="357"/>
      <c r="JUO60" s="357"/>
      <c r="JUP60" s="357"/>
      <c r="JUQ60" s="357"/>
      <c r="JUR60" s="357"/>
      <c r="JUS60" s="357"/>
      <c r="JUT60" s="357"/>
      <c r="JUU60" s="357"/>
      <c r="JUV60" s="357"/>
      <c r="JUW60" s="357"/>
      <c r="JUX60" s="357"/>
      <c r="JUY60" s="357"/>
      <c r="JUZ60" s="357"/>
      <c r="JVA60" s="357"/>
      <c r="JVB60" s="357"/>
      <c r="JVC60" s="357"/>
      <c r="JVD60" s="357"/>
      <c r="JVE60" s="357"/>
      <c r="JVF60" s="357"/>
      <c r="JVG60" s="357"/>
      <c r="JVH60" s="357"/>
      <c r="JVI60" s="357"/>
      <c r="JVJ60" s="357"/>
      <c r="JVK60" s="357"/>
      <c r="JVL60" s="357"/>
      <c r="JVM60" s="357"/>
      <c r="JVN60" s="357"/>
      <c r="JVO60" s="357"/>
      <c r="JVP60" s="357"/>
      <c r="JVQ60" s="357"/>
      <c r="JVR60" s="357"/>
      <c r="JVS60" s="357"/>
      <c r="JVT60" s="357"/>
      <c r="JVU60" s="357"/>
      <c r="JVV60" s="357"/>
      <c r="JVW60" s="357"/>
      <c r="JVX60" s="357"/>
      <c r="JVY60" s="357"/>
      <c r="JVZ60" s="357"/>
      <c r="JWA60" s="357"/>
      <c r="JWB60" s="357"/>
      <c r="JWC60" s="357"/>
      <c r="JWD60" s="357"/>
      <c r="JWE60" s="357"/>
      <c r="JWF60" s="357"/>
      <c r="JWG60" s="357"/>
      <c r="JWH60" s="357"/>
      <c r="JWI60" s="357"/>
      <c r="JWJ60" s="357"/>
      <c r="JWK60" s="357"/>
      <c r="JWL60" s="357"/>
      <c r="JWM60" s="357"/>
      <c r="JWN60" s="357"/>
      <c r="JWO60" s="357"/>
      <c r="JWP60" s="357"/>
      <c r="JWQ60" s="357"/>
      <c r="JWR60" s="357"/>
      <c r="JWS60" s="357"/>
      <c r="JWT60" s="357"/>
      <c r="JWU60" s="357"/>
      <c r="JWV60" s="357"/>
      <c r="JWW60" s="357"/>
      <c r="JWX60" s="357"/>
      <c r="JWY60" s="357"/>
      <c r="JWZ60" s="357"/>
      <c r="JXA60" s="357"/>
      <c r="JXB60" s="357"/>
      <c r="JXC60" s="357"/>
      <c r="JXD60" s="357"/>
      <c r="JXE60" s="357"/>
      <c r="JXF60" s="357"/>
      <c r="JXG60" s="357"/>
      <c r="JXH60" s="357"/>
      <c r="JXI60" s="357"/>
      <c r="JXJ60" s="357"/>
      <c r="JXK60" s="357"/>
      <c r="JXL60" s="357"/>
      <c r="JXM60" s="357"/>
      <c r="JXN60" s="357"/>
      <c r="JXO60" s="357"/>
      <c r="JXP60" s="357"/>
      <c r="JXQ60" s="357"/>
      <c r="JXR60" s="357"/>
      <c r="JXS60" s="357"/>
      <c r="JXT60" s="357"/>
      <c r="JXU60" s="357"/>
      <c r="JXV60" s="357"/>
      <c r="JXW60" s="357"/>
      <c r="JXX60" s="357"/>
      <c r="JXY60" s="357"/>
      <c r="JXZ60" s="357"/>
      <c r="JYA60" s="357"/>
      <c r="JYB60" s="357"/>
      <c r="JYC60" s="357"/>
      <c r="JYD60" s="357"/>
      <c r="JYE60" s="357"/>
      <c r="JYF60" s="357"/>
      <c r="JYG60" s="357"/>
      <c r="JYH60" s="357"/>
      <c r="JYI60" s="357"/>
      <c r="JYJ60" s="357"/>
      <c r="JYK60" s="357"/>
      <c r="JYL60" s="357"/>
      <c r="JYM60" s="357"/>
      <c r="JYN60" s="357"/>
      <c r="JYO60" s="357"/>
      <c r="JYP60" s="357"/>
      <c r="JYQ60" s="357"/>
      <c r="JYR60" s="357"/>
      <c r="JYS60" s="357"/>
      <c r="JYT60" s="357"/>
      <c r="JYU60" s="357"/>
      <c r="JYV60" s="357"/>
      <c r="JYW60" s="357"/>
      <c r="JYX60" s="357"/>
      <c r="JYY60" s="357"/>
      <c r="JYZ60" s="357"/>
      <c r="JZA60" s="357"/>
      <c r="JZB60" s="357"/>
      <c r="JZC60" s="357"/>
      <c r="JZD60" s="357"/>
      <c r="JZE60" s="357"/>
      <c r="JZF60" s="357"/>
      <c r="JZG60" s="357"/>
      <c r="JZH60" s="357"/>
      <c r="JZI60" s="357"/>
      <c r="JZJ60" s="357"/>
      <c r="JZK60" s="357"/>
      <c r="JZL60" s="357"/>
      <c r="JZM60" s="357"/>
      <c r="JZN60" s="357"/>
      <c r="JZO60" s="357"/>
      <c r="JZP60" s="357"/>
      <c r="JZQ60" s="357"/>
      <c r="JZR60" s="357"/>
      <c r="JZS60" s="357"/>
      <c r="JZT60" s="357"/>
      <c r="JZU60" s="357"/>
      <c r="JZV60" s="357"/>
      <c r="JZW60" s="357"/>
      <c r="JZX60" s="357"/>
      <c r="JZY60" s="357"/>
      <c r="JZZ60" s="357"/>
      <c r="KAA60" s="357"/>
      <c r="KAB60" s="357"/>
      <c r="KAC60" s="357"/>
      <c r="KAD60" s="357"/>
      <c r="KAE60" s="357"/>
      <c r="KAF60" s="357"/>
      <c r="KAG60" s="357"/>
      <c r="KAH60" s="357"/>
      <c r="KAI60" s="357"/>
      <c r="KAJ60" s="357"/>
      <c r="KAK60" s="357"/>
      <c r="KAL60" s="357"/>
      <c r="KAM60" s="357"/>
      <c r="KAN60" s="357"/>
      <c r="KAO60" s="357"/>
      <c r="KAP60" s="357"/>
      <c r="KAQ60" s="357"/>
      <c r="KAR60" s="357"/>
      <c r="KAS60" s="357"/>
      <c r="KAT60" s="357"/>
      <c r="KAU60" s="357"/>
      <c r="KAV60" s="357"/>
      <c r="KAW60" s="357"/>
      <c r="KAX60" s="357"/>
      <c r="KAY60" s="357"/>
      <c r="KAZ60" s="357"/>
      <c r="KBA60" s="357"/>
      <c r="KBB60" s="357"/>
      <c r="KBC60" s="357"/>
      <c r="KBD60" s="357"/>
      <c r="KBE60" s="357"/>
      <c r="KBF60" s="357"/>
      <c r="KBG60" s="357"/>
      <c r="KBH60" s="357"/>
      <c r="KBI60" s="357"/>
      <c r="KBJ60" s="357"/>
      <c r="KBK60" s="357"/>
      <c r="KBL60" s="357"/>
      <c r="KBM60" s="357"/>
      <c r="KBN60" s="357"/>
      <c r="KBO60" s="357"/>
      <c r="KBP60" s="357"/>
      <c r="KBQ60" s="357"/>
      <c r="KBR60" s="357"/>
      <c r="KBS60" s="357"/>
      <c r="KBT60" s="357"/>
      <c r="KBU60" s="357"/>
      <c r="KBV60" s="357"/>
      <c r="KBW60" s="357"/>
      <c r="KBX60" s="357"/>
      <c r="KBY60" s="357"/>
      <c r="KBZ60" s="357"/>
      <c r="KCA60" s="357"/>
      <c r="KCB60" s="357"/>
      <c r="KCC60" s="357"/>
      <c r="KCD60" s="357"/>
      <c r="KCE60" s="357"/>
      <c r="KCF60" s="357"/>
      <c r="KCG60" s="357"/>
      <c r="KCH60" s="357"/>
      <c r="KCI60" s="357"/>
      <c r="KCJ60" s="357"/>
      <c r="KCK60" s="357"/>
      <c r="KCL60" s="357"/>
      <c r="KCM60" s="357"/>
      <c r="KCN60" s="357"/>
      <c r="KCO60" s="357"/>
      <c r="KCP60" s="357"/>
      <c r="KCQ60" s="357"/>
      <c r="KCR60" s="357"/>
      <c r="KCS60" s="357"/>
      <c r="KCT60" s="357"/>
      <c r="KCU60" s="357"/>
      <c r="KCV60" s="357"/>
      <c r="KCW60" s="357"/>
      <c r="KCX60" s="357"/>
      <c r="KCY60" s="357"/>
      <c r="KCZ60" s="357"/>
      <c r="KDA60" s="357"/>
      <c r="KDB60" s="357"/>
      <c r="KDC60" s="357"/>
      <c r="KDD60" s="357"/>
      <c r="KDE60" s="357"/>
      <c r="KDF60" s="357"/>
      <c r="KDG60" s="357"/>
      <c r="KDH60" s="357"/>
      <c r="KDI60" s="357"/>
      <c r="KDJ60" s="357"/>
      <c r="KDK60" s="357"/>
      <c r="KDL60" s="357"/>
      <c r="KDM60" s="357"/>
      <c r="KDN60" s="357"/>
      <c r="KDO60" s="357"/>
      <c r="KDP60" s="357"/>
      <c r="KDQ60" s="357"/>
      <c r="KDR60" s="357"/>
      <c r="KDS60" s="357"/>
      <c r="KDT60" s="357"/>
      <c r="KDU60" s="357"/>
      <c r="KDV60" s="357"/>
      <c r="KDW60" s="357"/>
      <c r="KDX60" s="357"/>
      <c r="KDY60" s="357"/>
      <c r="KDZ60" s="357"/>
      <c r="KEA60" s="357"/>
      <c r="KEB60" s="357"/>
      <c r="KEC60" s="357"/>
      <c r="KED60" s="357"/>
      <c r="KEE60" s="357"/>
      <c r="KEF60" s="357"/>
      <c r="KEG60" s="357"/>
      <c r="KEH60" s="357"/>
      <c r="KEI60" s="357"/>
      <c r="KEJ60" s="357"/>
      <c r="KEK60" s="357"/>
      <c r="KEL60" s="357"/>
      <c r="KEM60" s="357"/>
      <c r="KEN60" s="357"/>
      <c r="KEO60" s="357"/>
      <c r="KEP60" s="357"/>
      <c r="KEQ60" s="357"/>
      <c r="KER60" s="357"/>
      <c r="KES60" s="357"/>
      <c r="KET60" s="357"/>
      <c r="KEU60" s="357"/>
      <c r="KEV60" s="357"/>
      <c r="KEW60" s="357"/>
      <c r="KEX60" s="357"/>
      <c r="KEY60" s="357"/>
      <c r="KEZ60" s="357"/>
      <c r="KFA60" s="357"/>
      <c r="KFB60" s="357"/>
      <c r="KFC60" s="357"/>
      <c r="KFD60" s="357"/>
      <c r="KFE60" s="357"/>
      <c r="KFF60" s="357"/>
      <c r="KFG60" s="357"/>
      <c r="KFH60" s="357"/>
      <c r="KFI60" s="357"/>
      <c r="KFJ60" s="357"/>
      <c r="KFK60" s="357"/>
      <c r="KFL60" s="357"/>
      <c r="KFM60" s="357"/>
      <c r="KFN60" s="357"/>
      <c r="KFO60" s="357"/>
      <c r="KFP60" s="357"/>
      <c r="KFQ60" s="357"/>
      <c r="KFR60" s="357"/>
      <c r="KFS60" s="357"/>
      <c r="KFT60" s="357"/>
      <c r="KFU60" s="357"/>
      <c r="KFV60" s="357"/>
      <c r="KFW60" s="357"/>
      <c r="KFX60" s="357"/>
      <c r="KFY60" s="357"/>
      <c r="KFZ60" s="357"/>
      <c r="KGA60" s="357"/>
      <c r="KGB60" s="357"/>
      <c r="KGC60" s="357"/>
      <c r="KGD60" s="357"/>
      <c r="KGE60" s="357"/>
      <c r="KGF60" s="357"/>
      <c r="KGG60" s="357"/>
      <c r="KGH60" s="357"/>
      <c r="KGI60" s="357"/>
      <c r="KGJ60" s="357"/>
      <c r="KGK60" s="357"/>
      <c r="KGL60" s="357"/>
      <c r="KGM60" s="357"/>
      <c r="KGN60" s="357"/>
      <c r="KGO60" s="357"/>
      <c r="KGP60" s="357"/>
      <c r="KGQ60" s="357"/>
      <c r="KGR60" s="357"/>
      <c r="KGS60" s="357"/>
      <c r="KGT60" s="357"/>
      <c r="KGU60" s="357"/>
      <c r="KGV60" s="357"/>
      <c r="KGW60" s="357"/>
      <c r="KGX60" s="357"/>
      <c r="KGY60" s="357"/>
      <c r="KGZ60" s="357"/>
      <c r="KHA60" s="357"/>
      <c r="KHB60" s="357"/>
      <c r="KHC60" s="357"/>
      <c r="KHD60" s="357"/>
      <c r="KHE60" s="357"/>
      <c r="KHF60" s="357"/>
      <c r="KHG60" s="357"/>
      <c r="KHH60" s="357"/>
      <c r="KHI60" s="357"/>
      <c r="KHJ60" s="357"/>
      <c r="KHK60" s="357"/>
      <c r="KHL60" s="357"/>
      <c r="KHM60" s="357"/>
      <c r="KHN60" s="357"/>
      <c r="KHO60" s="357"/>
      <c r="KHP60" s="357"/>
      <c r="KHQ60" s="357"/>
      <c r="KHR60" s="357"/>
      <c r="KHS60" s="357"/>
      <c r="KHT60" s="357"/>
      <c r="KHU60" s="357"/>
      <c r="KHV60" s="357"/>
      <c r="KHW60" s="357"/>
      <c r="KHX60" s="357"/>
      <c r="KHY60" s="357"/>
      <c r="KHZ60" s="357"/>
      <c r="KIA60" s="357"/>
      <c r="KIB60" s="357"/>
      <c r="KIC60" s="357"/>
      <c r="KID60" s="357"/>
      <c r="KIE60" s="357"/>
      <c r="KIF60" s="357"/>
      <c r="KIG60" s="357"/>
      <c r="KIH60" s="357"/>
      <c r="KII60" s="357"/>
      <c r="KIJ60" s="357"/>
      <c r="KIK60" s="357"/>
      <c r="KIL60" s="357"/>
      <c r="KIM60" s="357"/>
      <c r="KIN60" s="357"/>
      <c r="KIO60" s="357"/>
      <c r="KIP60" s="357"/>
      <c r="KIQ60" s="357"/>
      <c r="KIR60" s="357"/>
      <c r="KIS60" s="357"/>
      <c r="KIT60" s="357"/>
      <c r="KIU60" s="357"/>
      <c r="KIV60" s="357"/>
      <c r="KIW60" s="357"/>
      <c r="KIX60" s="357"/>
      <c r="KIY60" s="357"/>
      <c r="KIZ60" s="357"/>
      <c r="KJA60" s="357"/>
      <c r="KJB60" s="357"/>
      <c r="KJC60" s="357"/>
      <c r="KJD60" s="357"/>
      <c r="KJE60" s="357"/>
      <c r="KJF60" s="357"/>
      <c r="KJG60" s="357"/>
      <c r="KJH60" s="357"/>
      <c r="KJI60" s="357"/>
      <c r="KJJ60" s="357"/>
      <c r="KJK60" s="357"/>
      <c r="KJL60" s="357"/>
      <c r="KJM60" s="357"/>
      <c r="KJN60" s="357"/>
      <c r="KJO60" s="357"/>
      <c r="KJP60" s="357"/>
      <c r="KJQ60" s="357"/>
      <c r="KJR60" s="357"/>
      <c r="KJS60" s="357"/>
      <c r="KJT60" s="357"/>
      <c r="KJU60" s="357"/>
      <c r="KJV60" s="357"/>
      <c r="KJW60" s="357"/>
      <c r="KJX60" s="357"/>
      <c r="KJY60" s="357"/>
      <c r="KJZ60" s="357"/>
      <c r="KKA60" s="357"/>
      <c r="KKB60" s="357"/>
      <c r="KKC60" s="357"/>
      <c r="KKD60" s="357"/>
      <c r="KKE60" s="357"/>
      <c r="KKF60" s="357"/>
      <c r="KKG60" s="357"/>
      <c r="KKH60" s="357"/>
      <c r="KKI60" s="357"/>
      <c r="KKJ60" s="357"/>
      <c r="KKK60" s="357"/>
      <c r="KKL60" s="357"/>
      <c r="KKM60" s="357"/>
      <c r="KKN60" s="357"/>
      <c r="KKO60" s="357"/>
      <c r="KKP60" s="357"/>
      <c r="KKQ60" s="357"/>
      <c r="KKR60" s="357"/>
      <c r="KKS60" s="357"/>
      <c r="KKT60" s="357"/>
      <c r="KKU60" s="357"/>
      <c r="KKV60" s="357"/>
      <c r="KKW60" s="357"/>
      <c r="KKX60" s="357"/>
      <c r="KKY60" s="357"/>
      <c r="KKZ60" s="357"/>
      <c r="KLA60" s="357"/>
      <c r="KLB60" s="357"/>
      <c r="KLC60" s="357"/>
      <c r="KLD60" s="357"/>
      <c r="KLE60" s="357"/>
      <c r="KLF60" s="357"/>
      <c r="KLG60" s="357"/>
      <c r="KLH60" s="357"/>
      <c r="KLI60" s="357"/>
      <c r="KLJ60" s="357"/>
      <c r="KLK60" s="357"/>
      <c r="KLL60" s="357"/>
      <c r="KLM60" s="357"/>
      <c r="KLN60" s="357"/>
      <c r="KLO60" s="357"/>
      <c r="KLP60" s="357"/>
      <c r="KLQ60" s="357"/>
      <c r="KLR60" s="357"/>
      <c r="KLS60" s="357"/>
      <c r="KLT60" s="357"/>
      <c r="KLU60" s="357"/>
      <c r="KLV60" s="357"/>
      <c r="KLW60" s="357"/>
      <c r="KLX60" s="357"/>
      <c r="KLY60" s="357"/>
      <c r="KLZ60" s="357"/>
      <c r="KMA60" s="357"/>
      <c r="KMB60" s="357"/>
      <c r="KMC60" s="357"/>
      <c r="KMD60" s="357"/>
      <c r="KME60" s="357"/>
      <c r="KMF60" s="357"/>
      <c r="KMG60" s="357"/>
      <c r="KMH60" s="357"/>
      <c r="KMI60" s="357"/>
      <c r="KMJ60" s="357"/>
      <c r="KMK60" s="357"/>
      <c r="KML60" s="357"/>
      <c r="KMM60" s="357"/>
      <c r="KMN60" s="357"/>
      <c r="KMO60" s="357"/>
      <c r="KMP60" s="357"/>
      <c r="KMQ60" s="357"/>
      <c r="KMR60" s="357"/>
      <c r="KMS60" s="357"/>
      <c r="KMT60" s="357"/>
      <c r="KMU60" s="357"/>
      <c r="KMV60" s="357"/>
      <c r="KMW60" s="357"/>
      <c r="KMX60" s="357"/>
      <c r="KMY60" s="357"/>
      <c r="KMZ60" s="357"/>
      <c r="KNA60" s="357"/>
      <c r="KNB60" s="357"/>
      <c r="KNC60" s="357"/>
      <c r="KND60" s="357"/>
      <c r="KNE60" s="357"/>
      <c r="KNF60" s="357"/>
      <c r="KNG60" s="357"/>
      <c r="KNH60" s="357"/>
      <c r="KNI60" s="357"/>
      <c r="KNJ60" s="357"/>
      <c r="KNK60" s="357"/>
      <c r="KNL60" s="357"/>
      <c r="KNM60" s="357"/>
      <c r="KNN60" s="357"/>
      <c r="KNO60" s="357"/>
      <c r="KNP60" s="357"/>
      <c r="KNQ60" s="357"/>
      <c r="KNR60" s="357"/>
      <c r="KNS60" s="357"/>
      <c r="KNT60" s="357"/>
      <c r="KNU60" s="357"/>
      <c r="KNV60" s="357"/>
      <c r="KNW60" s="357"/>
      <c r="KNX60" s="357"/>
      <c r="KNY60" s="357"/>
      <c r="KNZ60" s="357"/>
      <c r="KOA60" s="357"/>
      <c r="KOB60" s="357"/>
      <c r="KOC60" s="357"/>
      <c r="KOD60" s="357"/>
      <c r="KOE60" s="357"/>
      <c r="KOF60" s="357"/>
      <c r="KOG60" s="357"/>
      <c r="KOH60" s="357"/>
      <c r="KOI60" s="357"/>
      <c r="KOJ60" s="357"/>
      <c r="KOK60" s="357"/>
      <c r="KOL60" s="357"/>
      <c r="KOM60" s="357"/>
      <c r="KON60" s="357"/>
      <c r="KOO60" s="357"/>
      <c r="KOP60" s="357"/>
      <c r="KOQ60" s="357"/>
      <c r="KOR60" s="357"/>
      <c r="KOS60" s="357"/>
      <c r="KOT60" s="357"/>
      <c r="KOU60" s="357"/>
      <c r="KOV60" s="357"/>
      <c r="KOW60" s="357"/>
      <c r="KOX60" s="357"/>
      <c r="KOY60" s="357"/>
      <c r="KOZ60" s="357"/>
      <c r="KPA60" s="357"/>
      <c r="KPB60" s="357"/>
      <c r="KPC60" s="357"/>
      <c r="KPD60" s="357"/>
      <c r="KPE60" s="357"/>
      <c r="KPF60" s="357"/>
      <c r="KPG60" s="357"/>
      <c r="KPH60" s="357"/>
      <c r="KPI60" s="357"/>
      <c r="KPJ60" s="357"/>
      <c r="KPK60" s="357"/>
      <c r="KPL60" s="357"/>
      <c r="KPM60" s="357"/>
      <c r="KPN60" s="357"/>
      <c r="KPO60" s="357"/>
      <c r="KPP60" s="357"/>
      <c r="KPQ60" s="357"/>
      <c r="KPR60" s="357"/>
      <c r="KPS60" s="357"/>
      <c r="KPT60" s="357"/>
      <c r="KPU60" s="357"/>
      <c r="KPV60" s="357"/>
      <c r="KPW60" s="357"/>
      <c r="KPX60" s="357"/>
      <c r="KPY60" s="357"/>
      <c r="KPZ60" s="357"/>
      <c r="KQA60" s="357"/>
      <c r="KQB60" s="357"/>
      <c r="KQC60" s="357"/>
      <c r="KQD60" s="357"/>
      <c r="KQE60" s="357"/>
      <c r="KQF60" s="357"/>
      <c r="KQG60" s="357"/>
      <c r="KQH60" s="357"/>
      <c r="KQI60" s="357"/>
      <c r="KQJ60" s="357"/>
      <c r="KQK60" s="357"/>
      <c r="KQL60" s="357"/>
      <c r="KQM60" s="357"/>
      <c r="KQN60" s="357"/>
      <c r="KQO60" s="357"/>
      <c r="KQP60" s="357"/>
      <c r="KQQ60" s="357"/>
      <c r="KQR60" s="357"/>
      <c r="KQS60" s="357"/>
      <c r="KQT60" s="357"/>
      <c r="KQU60" s="357"/>
      <c r="KQV60" s="357"/>
      <c r="KQW60" s="357"/>
      <c r="KQX60" s="357"/>
      <c r="KQY60" s="357"/>
      <c r="KQZ60" s="357"/>
      <c r="KRA60" s="357"/>
      <c r="KRB60" s="357"/>
      <c r="KRC60" s="357"/>
      <c r="KRD60" s="357"/>
      <c r="KRE60" s="357"/>
      <c r="KRF60" s="357"/>
      <c r="KRG60" s="357"/>
      <c r="KRH60" s="357"/>
      <c r="KRI60" s="357"/>
      <c r="KRJ60" s="357"/>
      <c r="KRK60" s="357"/>
      <c r="KRL60" s="357"/>
      <c r="KRM60" s="357"/>
      <c r="KRN60" s="357"/>
      <c r="KRO60" s="357"/>
      <c r="KRP60" s="357"/>
      <c r="KRQ60" s="357"/>
      <c r="KRR60" s="357"/>
      <c r="KRS60" s="357"/>
      <c r="KRT60" s="357"/>
      <c r="KRU60" s="357"/>
      <c r="KRV60" s="357"/>
      <c r="KRW60" s="357"/>
      <c r="KRX60" s="357"/>
      <c r="KRY60" s="357"/>
      <c r="KRZ60" s="357"/>
      <c r="KSA60" s="357"/>
      <c r="KSB60" s="357"/>
      <c r="KSC60" s="357"/>
      <c r="KSD60" s="357"/>
      <c r="KSE60" s="357"/>
      <c r="KSF60" s="357"/>
      <c r="KSG60" s="357"/>
      <c r="KSH60" s="357"/>
      <c r="KSI60" s="357"/>
      <c r="KSJ60" s="357"/>
      <c r="KSK60" s="357"/>
      <c r="KSL60" s="357"/>
      <c r="KSM60" s="357"/>
      <c r="KSN60" s="357"/>
      <c r="KSO60" s="357"/>
      <c r="KSP60" s="357"/>
      <c r="KSQ60" s="357"/>
      <c r="KSR60" s="357"/>
      <c r="KSS60" s="357"/>
      <c r="KST60" s="357"/>
      <c r="KSU60" s="357"/>
      <c r="KSV60" s="357"/>
      <c r="KSW60" s="357"/>
      <c r="KSX60" s="357"/>
      <c r="KSY60" s="357"/>
      <c r="KSZ60" s="357"/>
      <c r="KTA60" s="357"/>
      <c r="KTB60" s="357"/>
      <c r="KTC60" s="357"/>
      <c r="KTD60" s="357"/>
      <c r="KTE60" s="357"/>
      <c r="KTF60" s="357"/>
      <c r="KTG60" s="357"/>
      <c r="KTH60" s="357"/>
      <c r="KTI60" s="357"/>
      <c r="KTJ60" s="357"/>
      <c r="KTK60" s="357"/>
      <c r="KTL60" s="357"/>
      <c r="KTM60" s="357"/>
      <c r="KTN60" s="357"/>
      <c r="KTO60" s="357"/>
      <c r="KTP60" s="357"/>
      <c r="KTQ60" s="357"/>
      <c r="KTR60" s="357"/>
      <c r="KTS60" s="357"/>
      <c r="KTT60" s="357"/>
      <c r="KTU60" s="357"/>
      <c r="KTV60" s="357"/>
      <c r="KTW60" s="357"/>
      <c r="KTX60" s="357"/>
      <c r="KTY60" s="357"/>
      <c r="KTZ60" s="357"/>
      <c r="KUA60" s="357"/>
      <c r="KUB60" s="357"/>
      <c r="KUC60" s="357"/>
      <c r="KUD60" s="357"/>
      <c r="KUE60" s="357"/>
      <c r="KUF60" s="357"/>
      <c r="KUG60" s="357"/>
      <c r="KUH60" s="357"/>
      <c r="KUI60" s="357"/>
      <c r="KUJ60" s="357"/>
      <c r="KUK60" s="357"/>
      <c r="KUL60" s="357"/>
      <c r="KUM60" s="357"/>
      <c r="KUN60" s="357"/>
      <c r="KUO60" s="357"/>
      <c r="KUP60" s="357"/>
      <c r="KUQ60" s="357"/>
      <c r="KUR60" s="357"/>
      <c r="KUS60" s="357"/>
      <c r="KUT60" s="357"/>
      <c r="KUU60" s="357"/>
      <c r="KUV60" s="357"/>
      <c r="KUW60" s="357"/>
      <c r="KUX60" s="357"/>
      <c r="KUY60" s="357"/>
      <c r="KUZ60" s="357"/>
      <c r="KVA60" s="357"/>
      <c r="KVB60" s="357"/>
      <c r="KVC60" s="357"/>
      <c r="KVD60" s="357"/>
      <c r="KVE60" s="357"/>
      <c r="KVF60" s="357"/>
      <c r="KVG60" s="357"/>
      <c r="KVH60" s="357"/>
      <c r="KVI60" s="357"/>
      <c r="KVJ60" s="357"/>
      <c r="KVK60" s="357"/>
      <c r="KVL60" s="357"/>
      <c r="KVM60" s="357"/>
      <c r="KVN60" s="357"/>
      <c r="KVO60" s="357"/>
      <c r="KVP60" s="357"/>
      <c r="KVQ60" s="357"/>
      <c r="KVR60" s="357"/>
      <c r="KVS60" s="357"/>
      <c r="KVT60" s="357"/>
      <c r="KVU60" s="357"/>
      <c r="KVV60" s="357"/>
      <c r="KVW60" s="357"/>
      <c r="KVX60" s="357"/>
      <c r="KVY60" s="357"/>
      <c r="KVZ60" s="357"/>
      <c r="KWA60" s="357"/>
      <c r="KWB60" s="357"/>
      <c r="KWC60" s="357"/>
      <c r="KWD60" s="357"/>
      <c r="KWE60" s="357"/>
      <c r="KWF60" s="357"/>
      <c r="KWG60" s="357"/>
      <c r="KWH60" s="357"/>
      <c r="KWI60" s="357"/>
      <c r="KWJ60" s="357"/>
      <c r="KWK60" s="357"/>
      <c r="KWL60" s="357"/>
      <c r="KWM60" s="357"/>
      <c r="KWN60" s="357"/>
      <c r="KWO60" s="357"/>
      <c r="KWP60" s="357"/>
      <c r="KWQ60" s="357"/>
      <c r="KWR60" s="357"/>
      <c r="KWS60" s="357"/>
      <c r="KWT60" s="357"/>
      <c r="KWU60" s="357"/>
      <c r="KWV60" s="357"/>
      <c r="KWW60" s="357"/>
      <c r="KWX60" s="357"/>
      <c r="KWY60" s="357"/>
      <c r="KWZ60" s="357"/>
      <c r="KXA60" s="357"/>
      <c r="KXB60" s="357"/>
      <c r="KXC60" s="357"/>
      <c r="KXD60" s="357"/>
      <c r="KXE60" s="357"/>
      <c r="KXF60" s="357"/>
      <c r="KXG60" s="357"/>
      <c r="KXH60" s="357"/>
      <c r="KXI60" s="357"/>
      <c r="KXJ60" s="357"/>
      <c r="KXK60" s="357"/>
      <c r="KXL60" s="357"/>
      <c r="KXM60" s="357"/>
      <c r="KXN60" s="357"/>
      <c r="KXO60" s="357"/>
      <c r="KXP60" s="357"/>
      <c r="KXQ60" s="357"/>
      <c r="KXR60" s="357"/>
      <c r="KXS60" s="357"/>
      <c r="KXT60" s="357"/>
      <c r="KXU60" s="357"/>
      <c r="KXV60" s="357"/>
      <c r="KXW60" s="357"/>
      <c r="KXX60" s="357"/>
      <c r="KXY60" s="357"/>
      <c r="KXZ60" s="357"/>
      <c r="KYA60" s="357"/>
      <c r="KYB60" s="357"/>
      <c r="KYC60" s="357"/>
      <c r="KYD60" s="357"/>
      <c r="KYE60" s="357"/>
      <c r="KYF60" s="357"/>
      <c r="KYG60" s="357"/>
      <c r="KYH60" s="357"/>
      <c r="KYI60" s="357"/>
      <c r="KYJ60" s="357"/>
      <c r="KYK60" s="357"/>
      <c r="KYL60" s="357"/>
      <c r="KYM60" s="357"/>
      <c r="KYN60" s="357"/>
      <c r="KYO60" s="357"/>
      <c r="KYP60" s="357"/>
      <c r="KYQ60" s="357"/>
      <c r="KYR60" s="357"/>
      <c r="KYS60" s="357"/>
      <c r="KYT60" s="357"/>
      <c r="KYU60" s="357"/>
      <c r="KYV60" s="357"/>
      <c r="KYW60" s="357"/>
      <c r="KYX60" s="357"/>
      <c r="KYY60" s="357"/>
      <c r="KYZ60" s="357"/>
      <c r="KZA60" s="357"/>
      <c r="KZB60" s="357"/>
      <c r="KZC60" s="357"/>
      <c r="KZD60" s="357"/>
      <c r="KZE60" s="357"/>
      <c r="KZF60" s="357"/>
      <c r="KZG60" s="357"/>
      <c r="KZH60" s="357"/>
      <c r="KZI60" s="357"/>
      <c r="KZJ60" s="357"/>
      <c r="KZK60" s="357"/>
      <c r="KZL60" s="357"/>
      <c r="KZM60" s="357"/>
      <c r="KZN60" s="357"/>
      <c r="KZO60" s="357"/>
      <c r="KZP60" s="357"/>
      <c r="KZQ60" s="357"/>
      <c r="KZR60" s="357"/>
      <c r="KZS60" s="357"/>
      <c r="KZT60" s="357"/>
      <c r="KZU60" s="357"/>
      <c r="KZV60" s="357"/>
      <c r="KZW60" s="357"/>
      <c r="KZX60" s="357"/>
      <c r="KZY60" s="357"/>
      <c r="KZZ60" s="357"/>
      <c r="LAA60" s="357"/>
      <c r="LAB60" s="357"/>
      <c r="LAC60" s="357"/>
      <c r="LAD60" s="357"/>
      <c r="LAE60" s="357"/>
      <c r="LAF60" s="357"/>
      <c r="LAG60" s="357"/>
      <c r="LAH60" s="357"/>
      <c r="LAI60" s="357"/>
      <c r="LAJ60" s="357"/>
      <c r="LAK60" s="357"/>
      <c r="LAL60" s="357"/>
      <c r="LAM60" s="357"/>
      <c r="LAN60" s="357"/>
      <c r="LAO60" s="357"/>
      <c r="LAP60" s="357"/>
      <c r="LAQ60" s="357"/>
      <c r="LAR60" s="357"/>
      <c r="LAS60" s="357"/>
      <c r="LAT60" s="357"/>
      <c r="LAU60" s="357"/>
      <c r="LAV60" s="357"/>
      <c r="LAW60" s="357"/>
      <c r="LAX60" s="357"/>
      <c r="LAY60" s="357"/>
      <c r="LAZ60" s="357"/>
      <c r="LBA60" s="357"/>
      <c r="LBB60" s="357"/>
      <c r="LBC60" s="357"/>
      <c r="LBD60" s="357"/>
      <c r="LBE60" s="357"/>
      <c r="LBF60" s="357"/>
      <c r="LBG60" s="357"/>
      <c r="LBH60" s="357"/>
      <c r="LBI60" s="357"/>
      <c r="LBJ60" s="357"/>
      <c r="LBK60" s="357"/>
      <c r="LBL60" s="357"/>
      <c r="LBM60" s="357"/>
      <c r="LBN60" s="357"/>
      <c r="LBO60" s="357"/>
      <c r="LBP60" s="357"/>
      <c r="LBQ60" s="357"/>
      <c r="LBR60" s="357"/>
      <c r="LBS60" s="357"/>
      <c r="LBT60" s="357"/>
      <c r="LBU60" s="357"/>
      <c r="LBV60" s="357"/>
      <c r="LBW60" s="357"/>
      <c r="LBX60" s="357"/>
      <c r="LBY60" s="357"/>
      <c r="LBZ60" s="357"/>
      <c r="LCA60" s="357"/>
      <c r="LCB60" s="357"/>
      <c r="LCC60" s="357"/>
      <c r="LCD60" s="357"/>
      <c r="LCE60" s="357"/>
      <c r="LCF60" s="357"/>
      <c r="LCG60" s="357"/>
      <c r="LCH60" s="357"/>
      <c r="LCI60" s="357"/>
      <c r="LCJ60" s="357"/>
      <c r="LCK60" s="357"/>
      <c r="LCL60" s="357"/>
      <c r="LCM60" s="357"/>
      <c r="LCN60" s="357"/>
      <c r="LCO60" s="357"/>
      <c r="LCP60" s="357"/>
      <c r="LCQ60" s="357"/>
      <c r="LCR60" s="357"/>
      <c r="LCS60" s="357"/>
      <c r="LCT60" s="357"/>
      <c r="LCU60" s="357"/>
      <c r="LCV60" s="357"/>
      <c r="LCW60" s="357"/>
      <c r="LCX60" s="357"/>
      <c r="LCY60" s="357"/>
      <c r="LCZ60" s="357"/>
      <c r="LDA60" s="357"/>
      <c r="LDB60" s="357"/>
      <c r="LDC60" s="357"/>
      <c r="LDD60" s="357"/>
      <c r="LDE60" s="357"/>
      <c r="LDF60" s="357"/>
      <c r="LDG60" s="357"/>
      <c r="LDH60" s="357"/>
      <c r="LDI60" s="357"/>
      <c r="LDJ60" s="357"/>
      <c r="LDK60" s="357"/>
      <c r="LDL60" s="357"/>
      <c r="LDM60" s="357"/>
      <c r="LDN60" s="357"/>
      <c r="LDO60" s="357"/>
      <c r="LDP60" s="357"/>
      <c r="LDQ60" s="357"/>
      <c r="LDR60" s="357"/>
      <c r="LDS60" s="357"/>
      <c r="LDT60" s="357"/>
      <c r="LDU60" s="357"/>
      <c r="LDV60" s="357"/>
      <c r="LDW60" s="357"/>
      <c r="LDX60" s="357"/>
      <c r="LDY60" s="357"/>
      <c r="LDZ60" s="357"/>
      <c r="LEA60" s="357"/>
      <c r="LEB60" s="357"/>
      <c r="LEC60" s="357"/>
      <c r="LED60" s="357"/>
      <c r="LEE60" s="357"/>
      <c r="LEF60" s="357"/>
      <c r="LEG60" s="357"/>
      <c r="LEH60" s="357"/>
      <c r="LEI60" s="357"/>
      <c r="LEJ60" s="357"/>
      <c r="LEK60" s="357"/>
      <c r="LEL60" s="357"/>
      <c r="LEM60" s="357"/>
      <c r="LEN60" s="357"/>
      <c r="LEO60" s="357"/>
      <c r="LEP60" s="357"/>
      <c r="LEQ60" s="357"/>
      <c r="LER60" s="357"/>
      <c r="LES60" s="357"/>
      <c r="LET60" s="357"/>
      <c r="LEU60" s="357"/>
      <c r="LEV60" s="357"/>
      <c r="LEW60" s="357"/>
      <c r="LEX60" s="357"/>
      <c r="LEY60" s="357"/>
      <c r="LEZ60" s="357"/>
      <c r="LFA60" s="357"/>
      <c r="LFB60" s="357"/>
      <c r="LFC60" s="357"/>
      <c r="LFD60" s="357"/>
      <c r="LFE60" s="357"/>
      <c r="LFF60" s="357"/>
      <c r="LFG60" s="357"/>
      <c r="LFH60" s="357"/>
      <c r="LFI60" s="357"/>
      <c r="LFJ60" s="357"/>
      <c r="LFK60" s="357"/>
      <c r="LFL60" s="357"/>
      <c r="LFM60" s="357"/>
      <c r="LFN60" s="357"/>
      <c r="LFO60" s="357"/>
      <c r="LFP60" s="357"/>
      <c r="LFQ60" s="357"/>
      <c r="LFR60" s="357"/>
      <c r="LFS60" s="357"/>
      <c r="LFT60" s="357"/>
      <c r="LFU60" s="357"/>
      <c r="LFV60" s="357"/>
      <c r="LFW60" s="357"/>
      <c r="LFX60" s="357"/>
      <c r="LFY60" s="357"/>
      <c r="LFZ60" s="357"/>
      <c r="LGA60" s="357"/>
      <c r="LGB60" s="357"/>
      <c r="LGC60" s="357"/>
      <c r="LGD60" s="357"/>
      <c r="LGE60" s="357"/>
      <c r="LGF60" s="357"/>
      <c r="LGG60" s="357"/>
      <c r="LGH60" s="357"/>
      <c r="LGI60" s="357"/>
      <c r="LGJ60" s="357"/>
      <c r="LGK60" s="357"/>
      <c r="LGL60" s="357"/>
      <c r="LGM60" s="357"/>
      <c r="LGN60" s="357"/>
      <c r="LGO60" s="357"/>
      <c r="LGP60" s="357"/>
      <c r="LGQ60" s="357"/>
      <c r="LGR60" s="357"/>
      <c r="LGS60" s="357"/>
      <c r="LGT60" s="357"/>
      <c r="LGU60" s="357"/>
      <c r="LGV60" s="357"/>
      <c r="LGW60" s="357"/>
      <c r="LGX60" s="357"/>
      <c r="LGY60" s="357"/>
      <c r="LGZ60" s="357"/>
      <c r="LHA60" s="357"/>
      <c r="LHB60" s="357"/>
      <c r="LHC60" s="357"/>
      <c r="LHD60" s="357"/>
      <c r="LHE60" s="357"/>
      <c r="LHF60" s="357"/>
      <c r="LHG60" s="357"/>
      <c r="LHH60" s="357"/>
      <c r="LHI60" s="357"/>
      <c r="LHJ60" s="357"/>
      <c r="LHK60" s="357"/>
      <c r="LHL60" s="357"/>
      <c r="LHM60" s="357"/>
      <c r="LHN60" s="357"/>
      <c r="LHO60" s="357"/>
      <c r="LHP60" s="357"/>
      <c r="LHQ60" s="357"/>
      <c r="LHR60" s="357"/>
      <c r="LHS60" s="357"/>
      <c r="LHT60" s="357"/>
      <c r="LHU60" s="357"/>
      <c r="LHV60" s="357"/>
      <c r="LHW60" s="357"/>
      <c r="LHX60" s="357"/>
      <c r="LHY60" s="357"/>
      <c r="LHZ60" s="357"/>
      <c r="LIA60" s="357"/>
      <c r="LIB60" s="357"/>
      <c r="LIC60" s="357"/>
      <c r="LID60" s="357"/>
      <c r="LIE60" s="357"/>
      <c r="LIF60" s="357"/>
      <c r="LIG60" s="357"/>
      <c r="LIH60" s="357"/>
      <c r="LII60" s="357"/>
      <c r="LIJ60" s="357"/>
      <c r="LIK60" s="357"/>
      <c r="LIL60" s="357"/>
      <c r="LIM60" s="357"/>
      <c r="LIN60" s="357"/>
      <c r="LIO60" s="357"/>
      <c r="LIP60" s="357"/>
      <c r="LIQ60" s="357"/>
      <c r="LIR60" s="357"/>
      <c r="LIS60" s="357"/>
      <c r="LIT60" s="357"/>
      <c r="LIU60" s="357"/>
      <c r="LIV60" s="357"/>
      <c r="LIW60" s="357"/>
      <c r="LIX60" s="357"/>
      <c r="LIY60" s="357"/>
      <c r="LIZ60" s="357"/>
      <c r="LJA60" s="357"/>
      <c r="LJB60" s="357"/>
      <c r="LJC60" s="357"/>
      <c r="LJD60" s="357"/>
      <c r="LJE60" s="357"/>
      <c r="LJF60" s="357"/>
      <c r="LJG60" s="357"/>
      <c r="LJH60" s="357"/>
      <c r="LJI60" s="357"/>
      <c r="LJJ60" s="357"/>
      <c r="LJK60" s="357"/>
      <c r="LJL60" s="357"/>
      <c r="LJM60" s="357"/>
      <c r="LJN60" s="357"/>
      <c r="LJO60" s="357"/>
      <c r="LJP60" s="357"/>
      <c r="LJQ60" s="357"/>
      <c r="LJR60" s="357"/>
      <c r="LJS60" s="357"/>
      <c r="LJT60" s="357"/>
      <c r="LJU60" s="357"/>
      <c r="LJV60" s="357"/>
      <c r="LJW60" s="357"/>
      <c r="LJX60" s="357"/>
      <c r="LJY60" s="357"/>
      <c r="LJZ60" s="357"/>
      <c r="LKA60" s="357"/>
      <c r="LKB60" s="357"/>
      <c r="LKC60" s="357"/>
      <c r="LKD60" s="357"/>
      <c r="LKE60" s="357"/>
      <c r="LKF60" s="357"/>
      <c r="LKG60" s="357"/>
      <c r="LKH60" s="357"/>
      <c r="LKI60" s="357"/>
      <c r="LKJ60" s="357"/>
      <c r="LKK60" s="357"/>
      <c r="LKL60" s="357"/>
      <c r="LKM60" s="357"/>
      <c r="LKN60" s="357"/>
      <c r="LKO60" s="357"/>
      <c r="LKP60" s="357"/>
      <c r="LKQ60" s="357"/>
      <c r="LKR60" s="357"/>
      <c r="LKS60" s="357"/>
      <c r="LKT60" s="357"/>
      <c r="LKU60" s="357"/>
      <c r="LKV60" s="357"/>
      <c r="LKW60" s="357"/>
      <c r="LKX60" s="357"/>
      <c r="LKY60" s="357"/>
      <c r="LKZ60" s="357"/>
      <c r="LLA60" s="357"/>
      <c r="LLB60" s="357"/>
      <c r="LLC60" s="357"/>
      <c r="LLD60" s="357"/>
      <c r="LLE60" s="357"/>
      <c r="LLF60" s="357"/>
      <c r="LLG60" s="357"/>
      <c r="LLH60" s="357"/>
      <c r="LLI60" s="357"/>
      <c r="LLJ60" s="357"/>
      <c r="LLK60" s="357"/>
      <c r="LLL60" s="357"/>
      <c r="LLM60" s="357"/>
      <c r="LLN60" s="357"/>
      <c r="LLO60" s="357"/>
      <c r="LLP60" s="357"/>
      <c r="LLQ60" s="357"/>
      <c r="LLR60" s="357"/>
      <c r="LLS60" s="357"/>
      <c r="LLT60" s="357"/>
      <c r="LLU60" s="357"/>
      <c r="LLV60" s="357"/>
      <c r="LLW60" s="357"/>
      <c r="LLX60" s="357"/>
      <c r="LLY60" s="357"/>
      <c r="LLZ60" s="357"/>
      <c r="LMA60" s="357"/>
      <c r="LMB60" s="357"/>
      <c r="LMC60" s="357"/>
      <c r="LMD60" s="357"/>
      <c r="LME60" s="357"/>
      <c r="LMF60" s="357"/>
      <c r="LMG60" s="357"/>
      <c r="LMH60" s="357"/>
      <c r="LMI60" s="357"/>
      <c r="LMJ60" s="357"/>
      <c r="LMK60" s="357"/>
      <c r="LML60" s="357"/>
      <c r="LMM60" s="357"/>
      <c r="LMN60" s="357"/>
      <c r="LMO60" s="357"/>
      <c r="LMP60" s="357"/>
      <c r="LMQ60" s="357"/>
      <c r="LMR60" s="357"/>
      <c r="LMS60" s="357"/>
      <c r="LMT60" s="357"/>
      <c r="LMU60" s="357"/>
      <c r="LMV60" s="357"/>
      <c r="LMW60" s="357"/>
      <c r="LMX60" s="357"/>
      <c r="LMY60" s="357"/>
      <c r="LMZ60" s="357"/>
      <c r="LNA60" s="357"/>
      <c r="LNB60" s="357"/>
      <c r="LNC60" s="357"/>
      <c r="LND60" s="357"/>
      <c r="LNE60" s="357"/>
      <c r="LNF60" s="357"/>
      <c r="LNG60" s="357"/>
      <c r="LNH60" s="357"/>
      <c r="LNI60" s="357"/>
      <c r="LNJ60" s="357"/>
      <c r="LNK60" s="357"/>
      <c r="LNL60" s="357"/>
      <c r="LNM60" s="357"/>
      <c r="LNN60" s="357"/>
      <c r="LNO60" s="357"/>
      <c r="LNP60" s="357"/>
      <c r="LNQ60" s="357"/>
      <c r="LNR60" s="357"/>
      <c r="LNS60" s="357"/>
      <c r="LNT60" s="357"/>
      <c r="LNU60" s="357"/>
      <c r="LNV60" s="357"/>
      <c r="LNW60" s="357"/>
      <c r="LNX60" s="357"/>
      <c r="LNY60" s="357"/>
      <c r="LNZ60" s="357"/>
      <c r="LOA60" s="357"/>
      <c r="LOB60" s="357"/>
      <c r="LOC60" s="357"/>
      <c r="LOD60" s="357"/>
      <c r="LOE60" s="357"/>
      <c r="LOF60" s="357"/>
      <c r="LOG60" s="357"/>
      <c r="LOH60" s="357"/>
      <c r="LOI60" s="357"/>
      <c r="LOJ60" s="357"/>
      <c r="LOK60" s="357"/>
      <c r="LOL60" s="357"/>
      <c r="LOM60" s="357"/>
      <c r="LON60" s="357"/>
      <c r="LOO60" s="357"/>
      <c r="LOP60" s="357"/>
      <c r="LOQ60" s="357"/>
      <c r="LOR60" s="357"/>
      <c r="LOS60" s="357"/>
      <c r="LOT60" s="357"/>
      <c r="LOU60" s="357"/>
      <c r="LOV60" s="357"/>
      <c r="LOW60" s="357"/>
      <c r="LOX60" s="357"/>
      <c r="LOY60" s="357"/>
      <c r="LOZ60" s="357"/>
      <c r="LPA60" s="357"/>
      <c r="LPB60" s="357"/>
      <c r="LPC60" s="357"/>
      <c r="LPD60" s="357"/>
      <c r="LPE60" s="357"/>
      <c r="LPF60" s="357"/>
      <c r="LPG60" s="357"/>
      <c r="LPH60" s="357"/>
      <c r="LPI60" s="357"/>
      <c r="LPJ60" s="357"/>
      <c r="LPK60" s="357"/>
      <c r="LPL60" s="357"/>
      <c r="LPM60" s="357"/>
      <c r="LPN60" s="357"/>
      <c r="LPO60" s="357"/>
      <c r="LPP60" s="357"/>
      <c r="LPQ60" s="357"/>
      <c r="LPR60" s="357"/>
      <c r="LPS60" s="357"/>
      <c r="LPT60" s="357"/>
      <c r="LPU60" s="357"/>
      <c r="LPV60" s="357"/>
      <c r="LPW60" s="357"/>
      <c r="LPX60" s="357"/>
      <c r="LPY60" s="357"/>
      <c r="LPZ60" s="357"/>
      <c r="LQA60" s="357"/>
      <c r="LQB60" s="357"/>
      <c r="LQC60" s="357"/>
      <c r="LQD60" s="357"/>
      <c r="LQE60" s="357"/>
      <c r="LQF60" s="357"/>
      <c r="LQG60" s="357"/>
      <c r="LQH60" s="357"/>
      <c r="LQI60" s="357"/>
      <c r="LQJ60" s="357"/>
      <c r="LQK60" s="357"/>
      <c r="LQL60" s="357"/>
      <c r="LQM60" s="357"/>
      <c r="LQN60" s="357"/>
      <c r="LQO60" s="357"/>
      <c r="LQP60" s="357"/>
      <c r="LQQ60" s="357"/>
      <c r="LQR60" s="357"/>
      <c r="LQS60" s="357"/>
      <c r="LQT60" s="357"/>
      <c r="LQU60" s="357"/>
      <c r="LQV60" s="357"/>
      <c r="LQW60" s="357"/>
      <c r="LQX60" s="357"/>
      <c r="LQY60" s="357"/>
      <c r="LQZ60" s="357"/>
      <c r="LRA60" s="357"/>
      <c r="LRB60" s="357"/>
      <c r="LRC60" s="357"/>
      <c r="LRD60" s="357"/>
      <c r="LRE60" s="357"/>
      <c r="LRF60" s="357"/>
      <c r="LRG60" s="357"/>
      <c r="LRH60" s="357"/>
      <c r="LRI60" s="357"/>
      <c r="LRJ60" s="357"/>
      <c r="LRK60" s="357"/>
      <c r="LRL60" s="357"/>
      <c r="LRM60" s="357"/>
      <c r="LRN60" s="357"/>
      <c r="LRO60" s="357"/>
      <c r="LRP60" s="357"/>
      <c r="LRQ60" s="357"/>
      <c r="LRR60" s="357"/>
      <c r="LRS60" s="357"/>
      <c r="LRT60" s="357"/>
      <c r="LRU60" s="357"/>
      <c r="LRV60" s="357"/>
      <c r="LRW60" s="357"/>
      <c r="LRX60" s="357"/>
      <c r="LRY60" s="357"/>
      <c r="LRZ60" s="357"/>
      <c r="LSA60" s="357"/>
      <c r="LSB60" s="357"/>
      <c r="LSC60" s="357"/>
      <c r="LSD60" s="357"/>
      <c r="LSE60" s="357"/>
      <c r="LSF60" s="357"/>
      <c r="LSG60" s="357"/>
      <c r="LSH60" s="357"/>
      <c r="LSI60" s="357"/>
      <c r="LSJ60" s="357"/>
      <c r="LSK60" s="357"/>
      <c r="LSL60" s="357"/>
      <c r="LSM60" s="357"/>
      <c r="LSN60" s="357"/>
      <c r="LSO60" s="357"/>
      <c r="LSP60" s="357"/>
      <c r="LSQ60" s="357"/>
      <c r="LSR60" s="357"/>
      <c r="LSS60" s="357"/>
      <c r="LST60" s="357"/>
      <c r="LSU60" s="357"/>
      <c r="LSV60" s="357"/>
      <c r="LSW60" s="357"/>
      <c r="LSX60" s="357"/>
      <c r="LSY60" s="357"/>
      <c r="LSZ60" s="357"/>
      <c r="LTA60" s="357"/>
      <c r="LTB60" s="357"/>
      <c r="LTC60" s="357"/>
      <c r="LTD60" s="357"/>
      <c r="LTE60" s="357"/>
      <c r="LTF60" s="357"/>
      <c r="LTG60" s="357"/>
      <c r="LTH60" s="357"/>
      <c r="LTI60" s="357"/>
      <c r="LTJ60" s="357"/>
      <c r="LTK60" s="357"/>
      <c r="LTL60" s="357"/>
      <c r="LTM60" s="357"/>
      <c r="LTN60" s="357"/>
      <c r="LTO60" s="357"/>
      <c r="LTP60" s="357"/>
      <c r="LTQ60" s="357"/>
      <c r="LTR60" s="357"/>
      <c r="LTS60" s="357"/>
      <c r="LTT60" s="357"/>
      <c r="LTU60" s="357"/>
      <c r="LTV60" s="357"/>
      <c r="LTW60" s="357"/>
      <c r="LTX60" s="357"/>
      <c r="LTY60" s="357"/>
      <c r="LTZ60" s="357"/>
      <c r="LUA60" s="357"/>
      <c r="LUB60" s="357"/>
      <c r="LUC60" s="357"/>
      <c r="LUD60" s="357"/>
      <c r="LUE60" s="357"/>
      <c r="LUF60" s="357"/>
      <c r="LUG60" s="357"/>
      <c r="LUH60" s="357"/>
      <c r="LUI60" s="357"/>
      <c r="LUJ60" s="357"/>
      <c r="LUK60" s="357"/>
      <c r="LUL60" s="357"/>
      <c r="LUM60" s="357"/>
      <c r="LUN60" s="357"/>
      <c r="LUO60" s="357"/>
      <c r="LUP60" s="357"/>
      <c r="LUQ60" s="357"/>
      <c r="LUR60" s="357"/>
      <c r="LUS60" s="357"/>
      <c r="LUT60" s="357"/>
      <c r="LUU60" s="357"/>
      <c r="LUV60" s="357"/>
      <c r="LUW60" s="357"/>
      <c r="LUX60" s="357"/>
      <c r="LUY60" s="357"/>
      <c r="LUZ60" s="357"/>
      <c r="LVA60" s="357"/>
      <c r="LVB60" s="357"/>
      <c r="LVC60" s="357"/>
      <c r="LVD60" s="357"/>
      <c r="LVE60" s="357"/>
      <c r="LVF60" s="357"/>
      <c r="LVG60" s="357"/>
      <c r="LVH60" s="357"/>
      <c r="LVI60" s="357"/>
      <c r="LVJ60" s="357"/>
      <c r="LVK60" s="357"/>
      <c r="LVL60" s="357"/>
      <c r="LVM60" s="357"/>
      <c r="LVN60" s="357"/>
      <c r="LVO60" s="357"/>
      <c r="LVP60" s="357"/>
      <c r="LVQ60" s="357"/>
      <c r="LVR60" s="357"/>
      <c r="LVS60" s="357"/>
      <c r="LVT60" s="357"/>
      <c r="LVU60" s="357"/>
      <c r="LVV60" s="357"/>
      <c r="LVW60" s="357"/>
      <c r="LVX60" s="357"/>
      <c r="LVY60" s="357"/>
      <c r="LVZ60" s="357"/>
      <c r="LWA60" s="357"/>
      <c r="LWB60" s="357"/>
      <c r="LWC60" s="357"/>
      <c r="LWD60" s="357"/>
      <c r="LWE60" s="357"/>
      <c r="LWF60" s="357"/>
      <c r="LWG60" s="357"/>
      <c r="LWH60" s="357"/>
      <c r="LWI60" s="357"/>
      <c r="LWJ60" s="357"/>
      <c r="LWK60" s="357"/>
      <c r="LWL60" s="357"/>
      <c r="LWM60" s="357"/>
      <c r="LWN60" s="357"/>
      <c r="LWO60" s="357"/>
      <c r="LWP60" s="357"/>
      <c r="LWQ60" s="357"/>
      <c r="LWR60" s="357"/>
      <c r="LWS60" s="357"/>
      <c r="LWT60" s="357"/>
      <c r="LWU60" s="357"/>
      <c r="LWV60" s="357"/>
      <c r="LWW60" s="357"/>
      <c r="LWX60" s="357"/>
      <c r="LWY60" s="357"/>
      <c r="LWZ60" s="357"/>
      <c r="LXA60" s="357"/>
      <c r="LXB60" s="357"/>
      <c r="LXC60" s="357"/>
      <c r="LXD60" s="357"/>
      <c r="LXE60" s="357"/>
      <c r="LXF60" s="357"/>
      <c r="LXG60" s="357"/>
      <c r="LXH60" s="357"/>
      <c r="LXI60" s="357"/>
      <c r="LXJ60" s="357"/>
      <c r="LXK60" s="357"/>
      <c r="LXL60" s="357"/>
      <c r="LXM60" s="357"/>
      <c r="LXN60" s="357"/>
      <c r="LXO60" s="357"/>
      <c r="LXP60" s="357"/>
      <c r="LXQ60" s="357"/>
      <c r="LXR60" s="357"/>
      <c r="LXS60" s="357"/>
      <c r="LXT60" s="357"/>
      <c r="LXU60" s="357"/>
      <c r="LXV60" s="357"/>
      <c r="LXW60" s="357"/>
      <c r="LXX60" s="357"/>
      <c r="LXY60" s="357"/>
      <c r="LXZ60" s="357"/>
      <c r="LYA60" s="357"/>
      <c r="LYB60" s="357"/>
      <c r="LYC60" s="357"/>
      <c r="LYD60" s="357"/>
      <c r="LYE60" s="357"/>
      <c r="LYF60" s="357"/>
      <c r="LYG60" s="357"/>
      <c r="LYH60" s="357"/>
      <c r="LYI60" s="357"/>
      <c r="LYJ60" s="357"/>
      <c r="LYK60" s="357"/>
      <c r="LYL60" s="357"/>
      <c r="LYM60" s="357"/>
      <c r="LYN60" s="357"/>
      <c r="LYO60" s="357"/>
      <c r="LYP60" s="357"/>
      <c r="LYQ60" s="357"/>
      <c r="LYR60" s="357"/>
      <c r="LYS60" s="357"/>
      <c r="LYT60" s="357"/>
      <c r="LYU60" s="357"/>
      <c r="LYV60" s="357"/>
      <c r="LYW60" s="357"/>
      <c r="LYX60" s="357"/>
      <c r="LYY60" s="357"/>
      <c r="LYZ60" s="357"/>
      <c r="LZA60" s="357"/>
      <c r="LZB60" s="357"/>
      <c r="LZC60" s="357"/>
      <c r="LZD60" s="357"/>
      <c r="LZE60" s="357"/>
      <c r="LZF60" s="357"/>
      <c r="LZG60" s="357"/>
      <c r="LZH60" s="357"/>
      <c r="LZI60" s="357"/>
      <c r="LZJ60" s="357"/>
      <c r="LZK60" s="357"/>
      <c r="LZL60" s="357"/>
      <c r="LZM60" s="357"/>
      <c r="LZN60" s="357"/>
      <c r="LZO60" s="357"/>
      <c r="LZP60" s="357"/>
      <c r="LZQ60" s="357"/>
      <c r="LZR60" s="357"/>
      <c r="LZS60" s="357"/>
      <c r="LZT60" s="357"/>
      <c r="LZU60" s="357"/>
      <c r="LZV60" s="357"/>
      <c r="LZW60" s="357"/>
      <c r="LZX60" s="357"/>
      <c r="LZY60" s="357"/>
      <c r="LZZ60" s="357"/>
      <c r="MAA60" s="357"/>
      <c r="MAB60" s="357"/>
      <c r="MAC60" s="357"/>
      <c r="MAD60" s="357"/>
      <c r="MAE60" s="357"/>
      <c r="MAF60" s="357"/>
      <c r="MAG60" s="357"/>
      <c r="MAH60" s="357"/>
      <c r="MAI60" s="357"/>
      <c r="MAJ60" s="357"/>
      <c r="MAK60" s="357"/>
      <c r="MAL60" s="357"/>
      <c r="MAM60" s="357"/>
      <c r="MAN60" s="357"/>
      <c r="MAO60" s="357"/>
      <c r="MAP60" s="357"/>
      <c r="MAQ60" s="357"/>
      <c r="MAR60" s="357"/>
      <c r="MAS60" s="357"/>
      <c r="MAT60" s="357"/>
      <c r="MAU60" s="357"/>
      <c r="MAV60" s="357"/>
      <c r="MAW60" s="357"/>
      <c r="MAX60" s="357"/>
      <c r="MAY60" s="357"/>
      <c r="MAZ60" s="357"/>
      <c r="MBA60" s="357"/>
      <c r="MBB60" s="357"/>
      <c r="MBC60" s="357"/>
      <c r="MBD60" s="357"/>
      <c r="MBE60" s="357"/>
      <c r="MBF60" s="357"/>
      <c r="MBG60" s="357"/>
      <c r="MBH60" s="357"/>
      <c r="MBI60" s="357"/>
      <c r="MBJ60" s="357"/>
      <c r="MBK60" s="357"/>
      <c r="MBL60" s="357"/>
      <c r="MBM60" s="357"/>
      <c r="MBN60" s="357"/>
      <c r="MBO60" s="357"/>
      <c r="MBP60" s="357"/>
      <c r="MBQ60" s="357"/>
      <c r="MBR60" s="357"/>
      <c r="MBS60" s="357"/>
      <c r="MBT60" s="357"/>
      <c r="MBU60" s="357"/>
      <c r="MBV60" s="357"/>
      <c r="MBW60" s="357"/>
      <c r="MBX60" s="357"/>
      <c r="MBY60" s="357"/>
      <c r="MBZ60" s="357"/>
      <c r="MCA60" s="357"/>
      <c r="MCB60" s="357"/>
      <c r="MCC60" s="357"/>
      <c r="MCD60" s="357"/>
      <c r="MCE60" s="357"/>
      <c r="MCF60" s="357"/>
      <c r="MCG60" s="357"/>
      <c r="MCH60" s="357"/>
      <c r="MCI60" s="357"/>
      <c r="MCJ60" s="357"/>
      <c r="MCK60" s="357"/>
      <c r="MCL60" s="357"/>
      <c r="MCM60" s="357"/>
      <c r="MCN60" s="357"/>
      <c r="MCO60" s="357"/>
      <c r="MCP60" s="357"/>
      <c r="MCQ60" s="357"/>
      <c r="MCR60" s="357"/>
      <c r="MCS60" s="357"/>
      <c r="MCT60" s="357"/>
      <c r="MCU60" s="357"/>
      <c r="MCV60" s="357"/>
      <c r="MCW60" s="357"/>
      <c r="MCX60" s="357"/>
      <c r="MCY60" s="357"/>
      <c r="MCZ60" s="357"/>
      <c r="MDA60" s="357"/>
      <c r="MDB60" s="357"/>
      <c r="MDC60" s="357"/>
      <c r="MDD60" s="357"/>
      <c r="MDE60" s="357"/>
      <c r="MDF60" s="357"/>
      <c r="MDG60" s="357"/>
      <c r="MDH60" s="357"/>
      <c r="MDI60" s="357"/>
      <c r="MDJ60" s="357"/>
      <c r="MDK60" s="357"/>
      <c r="MDL60" s="357"/>
      <c r="MDM60" s="357"/>
      <c r="MDN60" s="357"/>
      <c r="MDO60" s="357"/>
      <c r="MDP60" s="357"/>
      <c r="MDQ60" s="357"/>
      <c r="MDR60" s="357"/>
      <c r="MDS60" s="357"/>
      <c r="MDT60" s="357"/>
      <c r="MDU60" s="357"/>
      <c r="MDV60" s="357"/>
      <c r="MDW60" s="357"/>
      <c r="MDX60" s="357"/>
      <c r="MDY60" s="357"/>
      <c r="MDZ60" s="357"/>
      <c r="MEA60" s="357"/>
      <c r="MEB60" s="357"/>
      <c r="MEC60" s="357"/>
      <c r="MED60" s="357"/>
      <c r="MEE60" s="357"/>
      <c r="MEF60" s="357"/>
      <c r="MEG60" s="357"/>
      <c r="MEH60" s="357"/>
      <c r="MEI60" s="357"/>
      <c r="MEJ60" s="357"/>
      <c r="MEK60" s="357"/>
      <c r="MEL60" s="357"/>
      <c r="MEM60" s="357"/>
      <c r="MEN60" s="357"/>
      <c r="MEO60" s="357"/>
      <c r="MEP60" s="357"/>
      <c r="MEQ60" s="357"/>
      <c r="MER60" s="357"/>
      <c r="MES60" s="357"/>
      <c r="MET60" s="357"/>
      <c r="MEU60" s="357"/>
      <c r="MEV60" s="357"/>
      <c r="MEW60" s="357"/>
      <c r="MEX60" s="357"/>
      <c r="MEY60" s="357"/>
      <c r="MEZ60" s="357"/>
      <c r="MFA60" s="357"/>
      <c r="MFB60" s="357"/>
      <c r="MFC60" s="357"/>
      <c r="MFD60" s="357"/>
      <c r="MFE60" s="357"/>
      <c r="MFF60" s="357"/>
      <c r="MFG60" s="357"/>
      <c r="MFH60" s="357"/>
      <c r="MFI60" s="357"/>
      <c r="MFJ60" s="357"/>
      <c r="MFK60" s="357"/>
      <c r="MFL60" s="357"/>
      <c r="MFM60" s="357"/>
      <c r="MFN60" s="357"/>
      <c r="MFO60" s="357"/>
      <c r="MFP60" s="357"/>
      <c r="MFQ60" s="357"/>
      <c r="MFR60" s="357"/>
      <c r="MFS60" s="357"/>
      <c r="MFT60" s="357"/>
      <c r="MFU60" s="357"/>
      <c r="MFV60" s="357"/>
      <c r="MFW60" s="357"/>
      <c r="MFX60" s="357"/>
      <c r="MFY60" s="357"/>
      <c r="MFZ60" s="357"/>
      <c r="MGA60" s="357"/>
      <c r="MGB60" s="357"/>
      <c r="MGC60" s="357"/>
      <c r="MGD60" s="357"/>
      <c r="MGE60" s="357"/>
      <c r="MGF60" s="357"/>
      <c r="MGG60" s="357"/>
      <c r="MGH60" s="357"/>
      <c r="MGI60" s="357"/>
      <c r="MGJ60" s="357"/>
      <c r="MGK60" s="357"/>
      <c r="MGL60" s="357"/>
      <c r="MGM60" s="357"/>
      <c r="MGN60" s="357"/>
      <c r="MGO60" s="357"/>
      <c r="MGP60" s="357"/>
      <c r="MGQ60" s="357"/>
      <c r="MGR60" s="357"/>
      <c r="MGS60" s="357"/>
      <c r="MGT60" s="357"/>
      <c r="MGU60" s="357"/>
      <c r="MGV60" s="357"/>
      <c r="MGW60" s="357"/>
      <c r="MGX60" s="357"/>
      <c r="MGY60" s="357"/>
      <c r="MGZ60" s="357"/>
      <c r="MHA60" s="357"/>
      <c r="MHB60" s="357"/>
      <c r="MHC60" s="357"/>
      <c r="MHD60" s="357"/>
      <c r="MHE60" s="357"/>
      <c r="MHF60" s="357"/>
      <c r="MHG60" s="357"/>
      <c r="MHH60" s="357"/>
      <c r="MHI60" s="357"/>
      <c r="MHJ60" s="357"/>
      <c r="MHK60" s="357"/>
      <c r="MHL60" s="357"/>
      <c r="MHM60" s="357"/>
      <c r="MHN60" s="357"/>
      <c r="MHO60" s="357"/>
      <c r="MHP60" s="357"/>
      <c r="MHQ60" s="357"/>
      <c r="MHR60" s="357"/>
      <c r="MHS60" s="357"/>
      <c r="MHT60" s="357"/>
      <c r="MHU60" s="357"/>
      <c r="MHV60" s="357"/>
      <c r="MHW60" s="357"/>
      <c r="MHX60" s="357"/>
      <c r="MHY60" s="357"/>
      <c r="MHZ60" s="357"/>
      <c r="MIA60" s="357"/>
      <c r="MIB60" s="357"/>
      <c r="MIC60" s="357"/>
      <c r="MID60" s="357"/>
      <c r="MIE60" s="357"/>
      <c r="MIF60" s="357"/>
      <c r="MIG60" s="357"/>
      <c r="MIH60" s="357"/>
      <c r="MII60" s="357"/>
      <c r="MIJ60" s="357"/>
      <c r="MIK60" s="357"/>
      <c r="MIL60" s="357"/>
      <c r="MIM60" s="357"/>
      <c r="MIN60" s="357"/>
      <c r="MIO60" s="357"/>
      <c r="MIP60" s="357"/>
      <c r="MIQ60" s="357"/>
      <c r="MIR60" s="357"/>
      <c r="MIS60" s="357"/>
      <c r="MIT60" s="357"/>
      <c r="MIU60" s="357"/>
      <c r="MIV60" s="357"/>
      <c r="MIW60" s="357"/>
      <c r="MIX60" s="357"/>
      <c r="MIY60" s="357"/>
      <c r="MIZ60" s="357"/>
      <c r="MJA60" s="357"/>
      <c r="MJB60" s="357"/>
      <c r="MJC60" s="357"/>
      <c r="MJD60" s="357"/>
      <c r="MJE60" s="357"/>
      <c r="MJF60" s="357"/>
      <c r="MJG60" s="357"/>
      <c r="MJH60" s="357"/>
      <c r="MJI60" s="357"/>
      <c r="MJJ60" s="357"/>
      <c r="MJK60" s="357"/>
      <c r="MJL60" s="357"/>
      <c r="MJM60" s="357"/>
      <c r="MJN60" s="357"/>
      <c r="MJO60" s="357"/>
      <c r="MJP60" s="357"/>
      <c r="MJQ60" s="357"/>
      <c r="MJR60" s="357"/>
      <c r="MJS60" s="357"/>
      <c r="MJT60" s="357"/>
      <c r="MJU60" s="357"/>
      <c r="MJV60" s="357"/>
      <c r="MJW60" s="357"/>
      <c r="MJX60" s="357"/>
      <c r="MJY60" s="357"/>
      <c r="MJZ60" s="357"/>
      <c r="MKA60" s="357"/>
      <c r="MKB60" s="357"/>
      <c r="MKC60" s="357"/>
      <c r="MKD60" s="357"/>
      <c r="MKE60" s="357"/>
      <c r="MKF60" s="357"/>
      <c r="MKG60" s="357"/>
      <c r="MKH60" s="357"/>
      <c r="MKI60" s="357"/>
      <c r="MKJ60" s="357"/>
      <c r="MKK60" s="357"/>
      <c r="MKL60" s="357"/>
      <c r="MKM60" s="357"/>
      <c r="MKN60" s="357"/>
      <c r="MKO60" s="357"/>
      <c r="MKP60" s="357"/>
      <c r="MKQ60" s="357"/>
      <c r="MKR60" s="357"/>
      <c r="MKS60" s="357"/>
      <c r="MKT60" s="357"/>
      <c r="MKU60" s="357"/>
      <c r="MKV60" s="357"/>
      <c r="MKW60" s="357"/>
      <c r="MKX60" s="357"/>
      <c r="MKY60" s="357"/>
      <c r="MKZ60" s="357"/>
      <c r="MLA60" s="357"/>
      <c r="MLB60" s="357"/>
      <c r="MLC60" s="357"/>
      <c r="MLD60" s="357"/>
      <c r="MLE60" s="357"/>
      <c r="MLF60" s="357"/>
      <c r="MLG60" s="357"/>
      <c r="MLH60" s="357"/>
      <c r="MLI60" s="357"/>
      <c r="MLJ60" s="357"/>
      <c r="MLK60" s="357"/>
      <c r="MLL60" s="357"/>
      <c r="MLM60" s="357"/>
      <c r="MLN60" s="357"/>
      <c r="MLO60" s="357"/>
      <c r="MLP60" s="357"/>
      <c r="MLQ60" s="357"/>
      <c r="MLR60" s="357"/>
      <c r="MLS60" s="357"/>
      <c r="MLT60" s="357"/>
      <c r="MLU60" s="357"/>
      <c r="MLV60" s="357"/>
      <c r="MLW60" s="357"/>
      <c r="MLX60" s="357"/>
      <c r="MLY60" s="357"/>
      <c r="MLZ60" s="357"/>
      <c r="MMA60" s="357"/>
      <c r="MMB60" s="357"/>
      <c r="MMC60" s="357"/>
      <c r="MMD60" s="357"/>
      <c r="MME60" s="357"/>
      <c r="MMF60" s="357"/>
      <c r="MMG60" s="357"/>
      <c r="MMH60" s="357"/>
      <c r="MMI60" s="357"/>
      <c r="MMJ60" s="357"/>
      <c r="MMK60" s="357"/>
      <c r="MML60" s="357"/>
      <c r="MMM60" s="357"/>
      <c r="MMN60" s="357"/>
      <c r="MMO60" s="357"/>
      <c r="MMP60" s="357"/>
      <c r="MMQ60" s="357"/>
      <c r="MMR60" s="357"/>
      <c r="MMS60" s="357"/>
      <c r="MMT60" s="357"/>
      <c r="MMU60" s="357"/>
      <c r="MMV60" s="357"/>
      <c r="MMW60" s="357"/>
      <c r="MMX60" s="357"/>
      <c r="MMY60" s="357"/>
      <c r="MMZ60" s="357"/>
      <c r="MNA60" s="357"/>
      <c r="MNB60" s="357"/>
      <c r="MNC60" s="357"/>
      <c r="MND60" s="357"/>
      <c r="MNE60" s="357"/>
      <c r="MNF60" s="357"/>
      <c r="MNG60" s="357"/>
      <c r="MNH60" s="357"/>
      <c r="MNI60" s="357"/>
      <c r="MNJ60" s="357"/>
      <c r="MNK60" s="357"/>
      <c r="MNL60" s="357"/>
      <c r="MNM60" s="357"/>
      <c r="MNN60" s="357"/>
      <c r="MNO60" s="357"/>
      <c r="MNP60" s="357"/>
      <c r="MNQ60" s="357"/>
      <c r="MNR60" s="357"/>
      <c r="MNS60" s="357"/>
      <c r="MNT60" s="357"/>
      <c r="MNU60" s="357"/>
      <c r="MNV60" s="357"/>
      <c r="MNW60" s="357"/>
      <c r="MNX60" s="357"/>
      <c r="MNY60" s="357"/>
      <c r="MNZ60" s="357"/>
      <c r="MOA60" s="357"/>
      <c r="MOB60" s="357"/>
      <c r="MOC60" s="357"/>
      <c r="MOD60" s="357"/>
      <c r="MOE60" s="357"/>
      <c r="MOF60" s="357"/>
      <c r="MOG60" s="357"/>
      <c r="MOH60" s="357"/>
      <c r="MOI60" s="357"/>
      <c r="MOJ60" s="357"/>
      <c r="MOK60" s="357"/>
      <c r="MOL60" s="357"/>
      <c r="MOM60" s="357"/>
      <c r="MON60" s="357"/>
      <c r="MOO60" s="357"/>
      <c r="MOP60" s="357"/>
      <c r="MOQ60" s="357"/>
      <c r="MOR60" s="357"/>
      <c r="MOS60" s="357"/>
      <c r="MOT60" s="357"/>
      <c r="MOU60" s="357"/>
      <c r="MOV60" s="357"/>
      <c r="MOW60" s="357"/>
      <c r="MOX60" s="357"/>
      <c r="MOY60" s="357"/>
      <c r="MOZ60" s="357"/>
      <c r="MPA60" s="357"/>
      <c r="MPB60" s="357"/>
      <c r="MPC60" s="357"/>
      <c r="MPD60" s="357"/>
      <c r="MPE60" s="357"/>
      <c r="MPF60" s="357"/>
      <c r="MPG60" s="357"/>
      <c r="MPH60" s="357"/>
      <c r="MPI60" s="357"/>
      <c r="MPJ60" s="357"/>
      <c r="MPK60" s="357"/>
      <c r="MPL60" s="357"/>
      <c r="MPM60" s="357"/>
      <c r="MPN60" s="357"/>
      <c r="MPO60" s="357"/>
      <c r="MPP60" s="357"/>
      <c r="MPQ60" s="357"/>
      <c r="MPR60" s="357"/>
      <c r="MPS60" s="357"/>
      <c r="MPT60" s="357"/>
      <c r="MPU60" s="357"/>
      <c r="MPV60" s="357"/>
      <c r="MPW60" s="357"/>
      <c r="MPX60" s="357"/>
      <c r="MPY60" s="357"/>
      <c r="MPZ60" s="357"/>
      <c r="MQA60" s="357"/>
      <c r="MQB60" s="357"/>
      <c r="MQC60" s="357"/>
      <c r="MQD60" s="357"/>
      <c r="MQE60" s="357"/>
      <c r="MQF60" s="357"/>
      <c r="MQG60" s="357"/>
      <c r="MQH60" s="357"/>
      <c r="MQI60" s="357"/>
      <c r="MQJ60" s="357"/>
      <c r="MQK60" s="357"/>
      <c r="MQL60" s="357"/>
      <c r="MQM60" s="357"/>
      <c r="MQN60" s="357"/>
      <c r="MQO60" s="357"/>
      <c r="MQP60" s="357"/>
      <c r="MQQ60" s="357"/>
      <c r="MQR60" s="357"/>
      <c r="MQS60" s="357"/>
      <c r="MQT60" s="357"/>
      <c r="MQU60" s="357"/>
      <c r="MQV60" s="357"/>
      <c r="MQW60" s="357"/>
      <c r="MQX60" s="357"/>
      <c r="MQY60" s="357"/>
      <c r="MQZ60" s="357"/>
      <c r="MRA60" s="357"/>
      <c r="MRB60" s="357"/>
      <c r="MRC60" s="357"/>
      <c r="MRD60" s="357"/>
      <c r="MRE60" s="357"/>
      <c r="MRF60" s="357"/>
      <c r="MRG60" s="357"/>
      <c r="MRH60" s="357"/>
      <c r="MRI60" s="357"/>
      <c r="MRJ60" s="357"/>
      <c r="MRK60" s="357"/>
      <c r="MRL60" s="357"/>
      <c r="MRM60" s="357"/>
      <c r="MRN60" s="357"/>
      <c r="MRO60" s="357"/>
      <c r="MRP60" s="357"/>
      <c r="MRQ60" s="357"/>
      <c r="MRR60" s="357"/>
      <c r="MRS60" s="357"/>
      <c r="MRT60" s="357"/>
      <c r="MRU60" s="357"/>
      <c r="MRV60" s="357"/>
      <c r="MRW60" s="357"/>
      <c r="MRX60" s="357"/>
      <c r="MRY60" s="357"/>
      <c r="MRZ60" s="357"/>
      <c r="MSA60" s="357"/>
      <c r="MSB60" s="357"/>
      <c r="MSC60" s="357"/>
      <c r="MSD60" s="357"/>
      <c r="MSE60" s="357"/>
      <c r="MSF60" s="357"/>
      <c r="MSG60" s="357"/>
      <c r="MSH60" s="357"/>
      <c r="MSI60" s="357"/>
      <c r="MSJ60" s="357"/>
      <c r="MSK60" s="357"/>
      <c r="MSL60" s="357"/>
      <c r="MSM60" s="357"/>
      <c r="MSN60" s="357"/>
      <c r="MSO60" s="357"/>
      <c r="MSP60" s="357"/>
      <c r="MSQ60" s="357"/>
      <c r="MSR60" s="357"/>
      <c r="MSS60" s="357"/>
      <c r="MST60" s="357"/>
      <c r="MSU60" s="357"/>
      <c r="MSV60" s="357"/>
      <c r="MSW60" s="357"/>
      <c r="MSX60" s="357"/>
      <c r="MSY60" s="357"/>
      <c r="MSZ60" s="357"/>
      <c r="MTA60" s="357"/>
      <c r="MTB60" s="357"/>
      <c r="MTC60" s="357"/>
      <c r="MTD60" s="357"/>
      <c r="MTE60" s="357"/>
      <c r="MTF60" s="357"/>
      <c r="MTG60" s="357"/>
      <c r="MTH60" s="357"/>
      <c r="MTI60" s="357"/>
      <c r="MTJ60" s="357"/>
      <c r="MTK60" s="357"/>
      <c r="MTL60" s="357"/>
      <c r="MTM60" s="357"/>
      <c r="MTN60" s="357"/>
      <c r="MTO60" s="357"/>
      <c r="MTP60" s="357"/>
      <c r="MTQ60" s="357"/>
      <c r="MTR60" s="357"/>
      <c r="MTS60" s="357"/>
      <c r="MTT60" s="357"/>
      <c r="MTU60" s="357"/>
      <c r="MTV60" s="357"/>
      <c r="MTW60" s="357"/>
      <c r="MTX60" s="357"/>
      <c r="MTY60" s="357"/>
      <c r="MTZ60" s="357"/>
      <c r="MUA60" s="357"/>
      <c r="MUB60" s="357"/>
      <c r="MUC60" s="357"/>
      <c r="MUD60" s="357"/>
      <c r="MUE60" s="357"/>
      <c r="MUF60" s="357"/>
      <c r="MUG60" s="357"/>
      <c r="MUH60" s="357"/>
      <c r="MUI60" s="357"/>
      <c r="MUJ60" s="357"/>
      <c r="MUK60" s="357"/>
      <c r="MUL60" s="357"/>
      <c r="MUM60" s="357"/>
      <c r="MUN60" s="357"/>
      <c r="MUO60" s="357"/>
      <c r="MUP60" s="357"/>
      <c r="MUQ60" s="357"/>
      <c r="MUR60" s="357"/>
      <c r="MUS60" s="357"/>
      <c r="MUT60" s="357"/>
      <c r="MUU60" s="357"/>
      <c r="MUV60" s="357"/>
      <c r="MUW60" s="357"/>
      <c r="MUX60" s="357"/>
      <c r="MUY60" s="357"/>
      <c r="MUZ60" s="357"/>
      <c r="MVA60" s="357"/>
      <c r="MVB60" s="357"/>
      <c r="MVC60" s="357"/>
      <c r="MVD60" s="357"/>
      <c r="MVE60" s="357"/>
      <c r="MVF60" s="357"/>
      <c r="MVG60" s="357"/>
      <c r="MVH60" s="357"/>
      <c r="MVI60" s="357"/>
      <c r="MVJ60" s="357"/>
      <c r="MVK60" s="357"/>
      <c r="MVL60" s="357"/>
      <c r="MVM60" s="357"/>
      <c r="MVN60" s="357"/>
      <c r="MVO60" s="357"/>
      <c r="MVP60" s="357"/>
      <c r="MVQ60" s="357"/>
      <c r="MVR60" s="357"/>
      <c r="MVS60" s="357"/>
      <c r="MVT60" s="357"/>
      <c r="MVU60" s="357"/>
      <c r="MVV60" s="357"/>
      <c r="MVW60" s="357"/>
      <c r="MVX60" s="357"/>
      <c r="MVY60" s="357"/>
      <c r="MVZ60" s="357"/>
      <c r="MWA60" s="357"/>
      <c r="MWB60" s="357"/>
      <c r="MWC60" s="357"/>
      <c r="MWD60" s="357"/>
      <c r="MWE60" s="357"/>
      <c r="MWF60" s="357"/>
      <c r="MWG60" s="357"/>
      <c r="MWH60" s="357"/>
      <c r="MWI60" s="357"/>
      <c r="MWJ60" s="357"/>
      <c r="MWK60" s="357"/>
      <c r="MWL60" s="357"/>
      <c r="MWM60" s="357"/>
      <c r="MWN60" s="357"/>
      <c r="MWO60" s="357"/>
      <c r="MWP60" s="357"/>
      <c r="MWQ60" s="357"/>
      <c r="MWR60" s="357"/>
      <c r="MWS60" s="357"/>
      <c r="MWT60" s="357"/>
      <c r="MWU60" s="357"/>
      <c r="MWV60" s="357"/>
      <c r="MWW60" s="357"/>
      <c r="MWX60" s="357"/>
      <c r="MWY60" s="357"/>
      <c r="MWZ60" s="357"/>
      <c r="MXA60" s="357"/>
      <c r="MXB60" s="357"/>
      <c r="MXC60" s="357"/>
      <c r="MXD60" s="357"/>
      <c r="MXE60" s="357"/>
      <c r="MXF60" s="357"/>
      <c r="MXG60" s="357"/>
      <c r="MXH60" s="357"/>
      <c r="MXI60" s="357"/>
      <c r="MXJ60" s="357"/>
      <c r="MXK60" s="357"/>
      <c r="MXL60" s="357"/>
      <c r="MXM60" s="357"/>
      <c r="MXN60" s="357"/>
      <c r="MXO60" s="357"/>
      <c r="MXP60" s="357"/>
      <c r="MXQ60" s="357"/>
      <c r="MXR60" s="357"/>
      <c r="MXS60" s="357"/>
      <c r="MXT60" s="357"/>
      <c r="MXU60" s="357"/>
      <c r="MXV60" s="357"/>
      <c r="MXW60" s="357"/>
      <c r="MXX60" s="357"/>
      <c r="MXY60" s="357"/>
      <c r="MXZ60" s="357"/>
      <c r="MYA60" s="357"/>
      <c r="MYB60" s="357"/>
      <c r="MYC60" s="357"/>
      <c r="MYD60" s="357"/>
      <c r="MYE60" s="357"/>
      <c r="MYF60" s="357"/>
      <c r="MYG60" s="357"/>
      <c r="MYH60" s="357"/>
      <c r="MYI60" s="357"/>
      <c r="MYJ60" s="357"/>
      <c r="MYK60" s="357"/>
      <c r="MYL60" s="357"/>
      <c r="MYM60" s="357"/>
      <c r="MYN60" s="357"/>
      <c r="MYO60" s="357"/>
      <c r="MYP60" s="357"/>
      <c r="MYQ60" s="357"/>
      <c r="MYR60" s="357"/>
      <c r="MYS60" s="357"/>
      <c r="MYT60" s="357"/>
      <c r="MYU60" s="357"/>
      <c r="MYV60" s="357"/>
      <c r="MYW60" s="357"/>
      <c r="MYX60" s="357"/>
      <c r="MYY60" s="357"/>
      <c r="MYZ60" s="357"/>
      <c r="MZA60" s="357"/>
      <c r="MZB60" s="357"/>
      <c r="MZC60" s="357"/>
      <c r="MZD60" s="357"/>
      <c r="MZE60" s="357"/>
      <c r="MZF60" s="357"/>
      <c r="MZG60" s="357"/>
      <c r="MZH60" s="357"/>
      <c r="MZI60" s="357"/>
      <c r="MZJ60" s="357"/>
      <c r="MZK60" s="357"/>
      <c r="MZL60" s="357"/>
      <c r="MZM60" s="357"/>
      <c r="MZN60" s="357"/>
      <c r="MZO60" s="357"/>
      <c r="MZP60" s="357"/>
      <c r="MZQ60" s="357"/>
      <c r="MZR60" s="357"/>
      <c r="MZS60" s="357"/>
      <c r="MZT60" s="357"/>
      <c r="MZU60" s="357"/>
      <c r="MZV60" s="357"/>
      <c r="MZW60" s="357"/>
      <c r="MZX60" s="357"/>
      <c r="MZY60" s="357"/>
      <c r="MZZ60" s="357"/>
      <c r="NAA60" s="357"/>
      <c r="NAB60" s="357"/>
      <c r="NAC60" s="357"/>
      <c r="NAD60" s="357"/>
      <c r="NAE60" s="357"/>
      <c r="NAF60" s="357"/>
      <c r="NAG60" s="357"/>
      <c r="NAH60" s="357"/>
      <c r="NAI60" s="357"/>
      <c r="NAJ60" s="357"/>
      <c r="NAK60" s="357"/>
      <c r="NAL60" s="357"/>
      <c r="NAM60" s="357"/>
      <c r="NAN60" s="357"/>
      <c r="NAO60" s="357"/>
      <c r="NAP60" s="357"/>
      <c r="NAQ60" s="357"/>
      <c r="NAR60" s="357"/>
      <c r="NAS60" s="357"/>
      <c r="NAT60" s="357"/>
      <c r="NAU60" s="357"/>
      <c r="NAV60" s="357"/>
      <c r="NAW60" s="357"/>
      <c r="NAX60" s="357"/>
      <c r="NAY60" s="357"/>
      <c r="NAZ60" s="357"/>
      <c r="NBA60" s="357"/>
      <c r="NBB60" s="357"/>
      <c r="NBC60" s="357"/>
      <c r="NBD60" s="357"/>
      <c r="NBE60" s="357"/>
      <c r="NBF60" s="357"/>
      <c r="NBG60" s="357"/>
      <c r="NBH60" s="357"/>
      <c r="NBI60" s="357"/>
      <c r="NBJ60" s="357"/>
      <c r="NBK60" s="357"/>
      <c r="NBL60" s="357"/>
      <c r="NBM60" s="357"/>
      <c r="NBN60" s="357"/>
      <c r="NBO60" s="357"/>
      <c r="NBP60" s="357"/>
      <c r="NBQ60" s="357"/>
      <c r="NBR60" s="357"/>
      <c r="NBS60" s="357"/>
      <c r="NBT60" s="357"/>
      <c r="NBU60" s="357"/>
      <c r="NBV60" s="357"/>
      <c r="NBW60" s="357"/>
      <c r="NBX60" s="357"/>
      <c r="NBY60" s="357"/>
      <c r="NBZ60" s="357"/>
      <c r="NCA60" s="357"/>
      <c r="NCB60" s="357"/>
      <c r="NCC60" s="357"/>
      <c r="NCD60" s="357"/>
      <c r="NCE60" s="357"/>
      <c r="NCF60" s="357"/>
      <c r="NCG60" s="357"/>
      <c r="NCH60" s="357"/>
      <c r="NCI60" s="357"/>
      <c r="NCJ60" s="357"/>
      <c r="NCK60" s="357"/>
      <c r="NCL60" s="357"/>
      <c r="NCM60" s="357"/>
      <c r="NCN60" s="357"/>
      <c r="NCO60" s="357"/>
      <c r="NCP60" s="357"/>
      <c r="NCQ60" s="357"/>
      <c r="NCR60" s="357"/>
      <c r="NCS60" s="357"/>
      <c r="NCT60" s="357"/>
      <c r="NCU60" s="357"/>
      <c r="NCV60" s="357"/>
      <c r="NCW60" s="357"/>
      <c r="NCX60" s="357"/>
      <c r="NCY60" s="357"/>
      <c r="NCZ60" s="357"/>
      <c r="NDA60" s="357"/>
      <c r="NDB60" s="357"/>
      <c r="NDC60" s="357"/>
      <c r="NDD60" s="357"/>
      <c r="NDE60" s="357"/>
      <c r="NDF60" s="357"/>
      <c r="NDG60" s="357"/>
      <c r="NDH60" s="357"/>
      <c r="NDI60" s="357"/>
      <c r="NDJ60" s="357"/>
      <c r="NDK60" s="357"/>
      <c r="NDL60" s="357"/>
      <c r="NDM60" s="357"/>
      <c r="NDN60" s="357"/>
      <c r="NDO60" s="357"/>
      <c r="NDP60" s="357"/>
      <c r="NDQ60" s="357"/>
      <c r="NDR60" s="357"/>
      <c r="NDS60" s="357"/>
      <c r="NDT60" s="357"/>
      <c r="NDU60" s="357"/>
      <c r="NDV60" s="357"/>
      <c r="NDW60" s="357"/>
      <c r="NDX60" s="357"/>
      <c r="NDY60" s="357"/>
      <c r="NDZ60" s="357"/>
      <c r="NEA60" s="357"/>
      <c r="NEB60" s="357"/>
      <c r="NEC60" s="357"/>
      <c r="NED60" s="357"/>
      <c r="NEE60" s="357"/>
      <c r="NEF60" s="357"/>
      <c r="NEG60" s="357"/>
      <c r="NEH60" s="357"/>
      <c r="NEI60" s="357"/>
      <c r="NEJ60" s="357"/>
      <c r="NEK60" s="357"/>
      <c r="NEL60" s="357"/>
      <c r="NEM60" s="357"/>
      <c r="NEN60" s="357"/>
      <c r="NEO60" s="357"/>
      <c r="NEP60" s="357"/>
      <c r="NEQ60" s="357"/>
      <c r="NER60" s="357"/>
      <c r="NES60" s="357"/>
      <c r="NET60" s="357"/>
      <c r="NEU60" s="357"/>
      <c r="NEV60" s="357"/>
      <c r="NEW60" s="357"/>
      <c r="NEX60" s="357"/>
      <c r="NEY60" s="357"/>
      <c r="NEZ60" s="357"/>
      <c r="NFA60" s="357"/>
      <c r="NFB60" s="357"/>
      <c r="NFC60" s="357"/>
      <c r="NFD60" s="357"/>
      <c r="NFE60" s="357"/>
      <c r="NFF60" s="357"/>
      <c r="NFG60" s="357"/>
      <c r="NFH60" s="357"/>
      <c r="NFI60" s="357"/>
      <c r="NFJ60" s="357"/>
      <c r="NFK60" s="357"/>
      <c r="NFL60" s="357"/>
      <c r="NFM60" s="357"/>
      <c r="NFN60" s="357"/>
      <c r="NFO60" s="357"/>
      <c r="NFP60" s="357"/>
      <c r="NFQ60" s="357"/>
      <c r="NFR60" s="357"/>
      <c r="NFS60" s="357"/>
      <c r="NFT60" s="357"/>
      <c r="NFU60" s="357"/>
      <c r="NFV60" s="357"/>
      <c r="NFW60" s="357"/>
      <c r="NFX60" s="357"/>
      <c r="NFY60" s="357"/>
      <c r="NFZ60" s="357"/>
      <c r="NGA60" s="357"/>
      <c r="NGB60" s="357"/>
      <c r="NGC60" s="357"/>
      <c r="NGD60" s="357"/>
      <c r="NGE60" s="357"/>
      <c r="NGF60" s="357"/>
      <c r="NGG60" s="357"/>
      <c r="NGH60" s="357"/>
      <c r="NGI60" s="357"/>
      <c r="NGJ60" s="357"/>
      <c r="NGK60" s="357"/>
      <c r="NGL60" s="357"/>
      <c r="NGM60" s="357"/>
      <c r="NGN60" s="357"/>
      <c r="NGO60" s="357"/>
      <c r="NGP60" s="357"/>
      <c r="NGQ60" s="357"/>
      <c r="NGR60" s="357"/>
      <c r="NGS60" s="357"/>
      <c r="NGT60" s="357"/>
      <c r="NGU60" s="357"/>
      <c r="NGV60" s="357"/>
      <c r="NGW60" s="357"/>
      <c r="NGX60" s="357"/>
      <c r="NGY60" s="357"/>
      <c r="NGZ60" s="357"/>
      <c r="NHA60" s="357"/>
      <c r="NHB60" s="357"/>
      <c r="NHC60" s="357"/>
      <c r="NHD60" s="357"/>
      <c r="NHE60" s="357"/>
      <c r="NHF60" s="357"/>
      <c r="NHG60" s="357"/>
      <c r="NHH60" s="357"/>
      <c r="NHI60" s="357"/>
      <c r="NHJ60" s="357"/>
      <c r="NHK60" s="357"/>
      <c r="NHL60" s="357"/>
      <c r="NHM60" s="357"/>
      <c r="NHN60" s="357"/>
      <c r="NHO60" s="357"/>
      <c r="NHP60" s="357"/>
      <c r="NHQ60" s="357"/>
      <c r="NHR60" s="357"/>
      <c r="NHS60" s="357"/>
      <c r="NHT60" s="357"/>
      <c r="NHU60" s="357"/>
      <c r="NHV60" s="357"/>
      <c r="NHW60" s="357"/>
      <c r="NHX60" s="357"/>
      <c r="NHY60" s="357"/>
      <c r="NHZ60" s="357"/>
      <c r="NIA60" s="357"/>
      <c r="NIB60" s="357"/>
      <c r="NIC60" s="357"/>
      <c r="NID60" s="357"/>
      <c r="NIE60" s="357"/>
      <c r="NIF60" s="357"/>
      <c r="NIG60" s="357"/>
      <c r="NIH60" s="357"/>
      <c r="NII60" s="357"/>
      <c r="NIJ60" s="357"/>
      <c r="NIK60" s="357"/>
      <c r="NIL60" s="357"/>
      <c r="NIM60" s="357"/>
      <c r="NIN60" s="357"/>
      <c r="NIO60" s="357"/>
      <c r="NIP60" s="357"/>
      <c r="NIQ60" s="357"/>
      <c r="NIR60" s="357"/>
      <c r="NIS60" s="357"/>
      <c r="NIT60" s="357"/>
      <c r="NIU60" s="357"/>
      <c r="NIV60" s="357"/>
      <c r="NIW60" s="357"/>
      <c r="NIX60" s="357"/>
      <c r="NIY60" s="357"/>
      <c r="NIZ60" s="357"/>
      <c r="NJA60" s="357"/>
      <c r="NJB60" s="357"/>
      <c r="NJC60" s="357"/>
      <c r="NJD60" s="357"/>
      <c r="NJE60" s="357"/>
      <c r="NJF60" s="357"/>
      <c r="NJG60" s="357"/>
      <c r="NJH60" s="357"/>
      <c r="NJI60" s="357"/>
      <c r="NJJ60" s="357"/>
      <c r="NJK60" s="357"/>
      <c r="NJL60" s="357"/>
      <c r="NJM60" s="357"/>
      <c r="NJN60" s="357"/>
      <c r="NJO60" s="357"/>
      <c r="NJP60" s="357"/>
      <c r="NJQ60" s="357"/>
      <c r="NJR60" s="357"/>
      <c r="NJS60" s="357"/>
      <c r="NJT60" s="357"/>
      <c r="NJU60" s="357"/>
      <c r="NJV60" s="357"/>
      <c r="NJW60" s="357"/>
      <c r="NJX60" s="357"/>
      <c r="NJY60" s="357"/>
      <c r="NJZ60" s="357"/>
      <c r="NKA60" s="357"/>
      <c r="NKB60" s="357"/>
      <c r="NKC60" s="357"/>
      <c r="NKD60" s="357"/>
      <c r="NKE60" s="357"/>
      <c r="NKF60" s="357"/>
      <c r="NKG60" s="357"/>
      <c r="NKH60" s="357"/>
      <c r="NKI60" s="357"/>
      <c r="NKJ60" s="357"/>
      <c r="NKK60" s="357"/>
      <c r="NKL60" s="357"/>
      <c r="NKM60" s="357"/>
      <c r="NKN60" s="357"/>
      <c r="NKO60" s="357"/>
      <c r="NKP60" s="357"/>
      <c r="NKQ60" s="357"/>
      <c r="NKR60" s="357"/>
      <c r="NKS60" s="357"/>
      <c r="NKT60" s="357"/>
      <c r="NKU60" s="357"/>
      <c r="NKV60" s="357"/>
      <c r="NKW60" s="357"/>
      <c r="NKX60" s="357"/>
      <c r="NKY60" s="357"/>
      <c r="NKZ60" s="357"/>
      <c r="NLA60" s="357"/>
      <c r="NLB60" s="357"/>
      <c r="NLC60" s="357"/>
      <c r="NLD60" s="357"/>
      <c r="NLE60" s="357"/>
      <c r="NLF60" s="357"/>
      <c r="NLG60" s="357"/>
      <c r="NLH60" s="357"/>
      <c r="NLI60" s="357"/>
      <c r="NLJ60" s="357"/>
      <c r="NLK60" s="357"/>
      <c r="NLL60" s="357"/>
      <c r="NLM60" s="357"/>
      <c r="NLN60" s="357"/>
      <c r="NLO60" s="357"/>
      <c r="NLP60" s="357"/>
      <c r="NLQ60" s="357"/>
      <c r="NLR60" s="357"/>
      <c r="NLS60" s="357"/>
      <c r="NLT60" s="357"/>
      <c r="NLU60" s="357"/>
      <c r="NLV60" s="357"/>
      <c r="NLW60" s="357"/>
      <c r="NLX60" s="357"/>
      <c r="NLY60" s="357"/>
      <c r="NLZ60" s="357"/>
      <c r="NMA60" s="357"/>
      <c r="NMB60" s="357"/>
      <c r="NMC60" s="357"/>
      <c r="NMD60" s="357"/>
      <c r="NME60" s="357"/>
      <c r="NMF60" s="357"/>
      <c r="NMG60" s="357"/>
      <c r="NMH60" s="357"/>
      <c r="NMI60" s="357"/>
      <c r="NMJ60" s="357"/>
      <c r="NMK60" s="357"/>
      <c r="NML60" s="357"/>
      <c r="NMM60" s="357"/>
      <c r="NMN60" s="357"/>
      <c r="NMO60" s="357"/>
      <c r="NMP60" s="357"/>
      <c r="NMQ60" s="357"/>
      <c r="NMR60" s="357"/>
      <c r="NMS60" s="357"/>
      <c r="NMT60" s="357"/>
      <c r="NMU60" s="357"/>
      <c r="NMV60" s="357"/>
      <c r="NMW60" s="357"/>
      <c r="NMX60" s="357"/>
      <c r="NMY60" s="357"/>
      <c r="NMZ60" s="357"/>
      <c r="NNA60" s="357"/>
      <c r="NNB60" s="357"/>
      <c r="NNC60" s="357"/>
      <c r="NND60" s="357"/>
      <c r="NNE60" s="357"/>
      <c r="NNF60" s="357"/>
      <c r="NNG60" s="357"/>
      <c r="NNH60" s="357"/>
      <c r="NNI60" s="357"/>
      <c r="NNJ60" s="357"/>
      <c r="NNK60" s="357"/>
      <c r="NNL60" s="357"/>
      <c r="NNM60" s="357"/>
      <c r="NNN60" s="357"/>
      <c r="NNO60" s="357"/>
      <c r="NNP60" s="357"/>
      <c r="NNQ60" s="357"/>
      <c r="NNR60" s="357"/>
      <c r="NNS60" s="357"/>
      <c r="NNT60" s="357"/>
      <c r="NNU60" s="357"/>
      <c r="NNV60" s="357"/>
      <c r="NNW60" s="357"/>
      <c r="NNX60" s="357"/>
      <c r="NNY60" s="357"/>
      <c r="NNZ60" s="357"/>
      <c r="NOA60" s="357"/>
      <c r="NOB60" s="357"/>
      <c r="NOC60" s="357"/>
      <c r="NOD60" s="357"/>
      <c r="NOE60" s="357"/>
      <c r="NOF60" s="357"/>
      <c r="NOG60" s="357"/>
      <c r="NOH60" s="357"/>
      <c r="NOI60" s="357"/>
      <c r="NOJ60" s="357"/>
      <c r="NOK60" s="357"/>
      <c r="NOL60" s="357"/>
      <c r="NOM60" s="357"/>
      <c r="NON60" s="357"/>
      <c r="NOO60" s="357"/>
      <c r="NOP60" s="357"/>
      <c r="NOQ60" s="357"/>
      <c r="NOR60" s="357"/>
      <c r="NOS60" s="357"/>
      <c r="NOT60" s="357"/>
      <c r="NOU60" s="357"/>
      <c r="NOV60" s="357"/>
      <c r="NOW60" s="357"/>
      <c r="NOX60" s="357"/>
      <c r="NOY60" s="357"/>
      <c r="NOZ60" s="357"/>
      <c r="NPA60" s="357"/>
      <c r="NPB60" s="357"/>
      <c r="NPC60" s="357"/>
      <c r="NPD60" s="357"/>
      <c r="NPE60" s="357"/>
      <c r="NPF60" s="357"/>
      <c r="NPG60" s="357"/>
      <c r="NPH60" s="357"/>
      <c r="NPI60" s="357"/>
      <c r="NPJ60" s="357"/>
      <c r="NPK60" s="357"/>
      <c r="NPL60" s="357"/>
      <c r="NPM60" s="357"/>
      <c r="NPN60" s="357"/>
      <c r="NPO60" s="357"/>
      <c r="NPP60" s="357"/>
      <c r="NPQ60" s="357"/>
      <c r="NPR60" s="357"/>
      <c r="NPS60" s="357"/>
      <c r="NPT60" s="357"/>
      <c r="NPU60" s="357"/>
      <c r="NPV60" s="357"/>
      <c r="NPW60" s="357"/>
      <c r="NPX60" s="357"/>
      <c r="NPY60" s="357"/>
      <c r="NPZ60" s="357"/>
      <c r="NQA60" s="357"/>
      <c r="NQB60" s="357"/>
      <c r="NQC60" s="357"/>
      <c r="NQD60" s="357"/>
      <c r="NQE60" s="357"/>
      <c r="NQF60" s="357"/>
      <c r="NQG60" s="357"/>
      <c r="NQH60" s="357"/>
      <c r="NQI60" s="357"/>
      <c r="NQJ60" s="357"/>
      <c r="NQK60" s="357"/>
      <c r="NQL60" s="357"/>
      <c r="NQM60" s="357"/>
      <c r="NQN60" s="357"/>
      <c r="NQO60" s="357"/>
      <c r="NQP60" s="357"/>
      <c r="NQQ60" s="357"/>
      <c r="NQR60" s="357"/>
      <c r="NQS60" s="357"/>
      <c r="NQT60" s="357"/>
      <c r="NQU60" s="357"/>
      <c r="NQV60" s="357"/>
      <c r="NQW60" s="357"/>
      <c r="NQX60" s="357"/>
      <c r="NQY60" s="357"/>
      <c r="NQZ60" s="357"/>
      <c r="NRA60" s="357"/>
      <c r="NRB60" s="357"/>
      <c r="NRC60" s="357"/>
      <c r="NRD60" s="357"/>
      <c r="NRE60" s="357"/>
      <c r="NRF60" s="357"/>
      <c r="NRG60" s="357"/>
      <c r="NRH60" s="357"/>
      <c r="NRI60" s="357"/>
      <c r="NRJ60" s="357"/>
      <c r="NRK60" s="357"/>
      <c r="NRL60" s="357"/>
      <c r="NRM60" s="357"/>
      <c r="NRN60" s="357"/>
      <c r="NRO60" s="357"/>
      <c r="NRP60" s="357"/>
      <c r="NRQ60" s="357"/>
      <c r="NRR60" s="357"/>
      <c r="NRS60" s="357"/>
      <c r="NRT60" s="357"/>
      <c r="NRU60" s="357"/>
      <c r="NRV60" s="357"/>
      <c r="NRW60" s="357"/>
      <c r="NRX60" s="357"/>
      <c r="NRY60" s="357"/>
      <c r="NRZ60" s="357"/>
      <c r="NSA60" s="357"/>
      <c r="NSB60" s="357"/>
      <c r="NSC60" s="357"/>
      <c r="NSD60" s="357"/>
      <c r="NSE60" s="357"/>
      <c r="NSF60" s="357"/>
      <c r="NSG60" s="357"/>
      <c r="NSH60" s="357"/>
      <c r="NSI60" s="357"/>
      <c r="NSJ60" s="357"/>
      <c r="NSK60" s="357"/>
      <c r="NSL60" s="357"/>
      <c r="NSM60" s="357"/>
      <c r="NSN60" s="357"/>
      <c r="NSO60" s="357"/>
      <c r="NSP60" s="357"/>
      <c r="NSQ60" s="357"/>
      <c r="NSR60" s="357"/>
      <c r="NSS60" s="357"/>
      <c r="NST60" s="357"/>
      <c r="NSU60" s="357"/>
      <c r="NSV60" s="357"/>
      <c r="NSW60" s="357"/>
      <c r="NSX60" s="357"/>
      <c r="NSY60" s="357"/>
      <c r="NSZ60" s="357"/>
      <c r="NTA60" s="357"/>
      <c r="NTB60" s="357"/>
      <c r="NTC60" s="357"/>
      <c r="NTD60" s="357"/>
      <c r="NTE60" s="357"/>
      <c r="NTF60" s="357"/>
      <c r="NTG60" s="357"/>
      <c r="NTH60" s="357"/>
      <c r="NTI60" s="357"/>
      <c r="NTJ60" s="357"/>
      <c r="NTK60" s="357"/>
      <c r="NTL60" s="357"/>
      <c r="NTM60" s="357"/>
      <c r="NTN60" s="357"/>
      <c r="NTO60" s="357"/>
      <c r="NTP60" s="357"/>
      <c r="NTQ60" s="357"/>
      <c r="NTR60" s="357"/>
      <c r="NTS60" s="357"/>
      <c r="NTT60" s="357"/>
      <c r="NTU60" s="357"/>
      <c r="NTV60" s="357"/>
      <c r="NTW60" s="357"/>
      <c r="NTX60" s="357"/>
      <c r="NTY60" s="357"/>
      <c r="NTZ60" s="357"/>
      <c r="NUA60" s="357"/>
      <c r="NUB60" s="357"/>
      <c r="NUC60" s="357"/>
      <c r="NUD60" s="357"/>
      <c r="NUE60" s="357"/>
      <c r="NUF60" s="357"/>
      <c r="NUG60" s="357"/>
      <c r="NUH60" s="357"/>
      <c r="NUI60" s="357"/>
      <c r="NUJ60" s="357"/>
      <c r="NUK60" s="357"/>
      <c r="NUL60" s="357"/>
      <c r="NUM60" s="357"/>
      <c r="NUN60" s="357"/>
      <c r="NUO60" s="357"/>
      <c r="NUP60" s="357"/>
      <c r="NUQ60" s="357"/>
      <c r="NUR60" s="357"/>
      <c r="NUS60" s="357"/>
      <c r="NUT60" s="357"/>
      <c r="NUU60" s="357"/>
      <c r="NUV60" s="357"/>
      <c r="NUW60" s="357"/>
      <c r="NUX60" s="357"/>
      <c r="NUY60" s="357"/>
      <c r="NUZ60" s="357"/>
      <c r="NVA60" s="357"/>
      <c r="NVB60" s="357"/>
      <c r="NVC60" s="357"/>
      <c r="NVD60" s="357"/>
      <c r="NVE60" s="357"/>
      <c r="NVF60" s="357"/>
      <c r="NVG60" s="357"/>
      <c r="NVH60" s="357"/>
      <c r="NVI60" s="357"/>
      <c r="NVJ60" s="357"/>
      <c r="NVK60" s="357"/>
      <c r="NVL60" s="357"/>
      <c r="NVM60" s="357"/>
      <c r="NVN60" s="357"/>
      <c r="NVO60" s="357"/>
      <c r="NVP60" s="357"/>
      <c r="NVQ60" s="357"/>
      <c r="NVR60" s="357"/>
      <c r="NVS60" s="357"/>
      <c r="NVT60" s="357"/>
      <c r="NVU60" s="357"/>
      <c r="NVV60" s="357"/>
      <c r="NVW60" s="357"/>
      <c r="NVX60" s="357"/>
      <c r="NVY60" s="357"/>
      <c r="NVZ60" s="357"/>
      <c r="NWA60" s="357"/>
      <c r="NWB60" s="357"/>
      <c r="NWC60" s="357"/>
      <c r="NWD60" s="357"/>
      <c r="NWE60" s="357"/>
      <c r="NWF60" s="357"/>
      <c r="NWG60" s="357"/>
      <c r="NWH60" s="357"/>
      <c r="NWI60" s="357"/>
      <c r="NWJ60" s="357"/>
      <c r="NWK60" s="357"/>
      <c r="NWL60" s="357"/>
      <c r="NWM60" s="357"/>
      <c r="NWN60" s="357"/>
      <c r="NWO60" s="357"/>
      <c r="NWP60" s="357"/>
      <c r="NWQ60" s="357"/>
      <c r="NWR60" s="357"/>
      <c r="NWS60" s="357"/>
      <c r="NWT60" s="357"/>
      <c r="NWU60" s="357"/>
      <c r="NWV60" s="357"/>
      <c r="NWW60" s="357"/>
      <c r="NWX60" s="357"/>
      <c r="NWY60" s="357"/>
      <c r="NWZ60" s="357"/>
      <c r="NXA60" s="357"/>
      <c r="NXB60" s="357"/>
      <c r="NXC60" s="357"/>
      <c r="NXD60" s="357"/>
      <c r="NXE60" s="357"/>
      <c r="NXF60" s="357"/>
      <c r="NXG60" s="357"/>
      <c r="NXH60" s="357"/>
      <c r="NXI60" s="357"/>
      <c r="NXJ60" s="357"/>
      <c r="NXK60" s="357"/>
      <c r="NXL60" s="357"/>
      <c r="NXM60" s="357"/>
      <c r="NXN60" s="357"/>
      <c r="NXO60" s="357"/>
      <c r="NXP60" s="357"/>
      <c r="NXQ60" s="357"/>
      <c r="NXR60" s="357"/>
      <c r="NXS60" s="357"/>
      <c r="NXT60" s="357"/>
      <c r="NXU60" s="357"/>
      <c r="NXV60" s="357"/>
      <c r="NXW60" s="357"/>
      <c r="NXX60" s="357"/>
      <c r="NXY60" s="357"/>
      <c r="NXZ60" s="357"/>
      <c r="NYA60" s="357"/>
      <c r="NYB60" s="357"/>
      <c r="NYC60" s="357"/>
      <c r="NYD60" s="357"/>
      <c r="NYE60" s="357"/>
      <c r="NYF60" s="357"/>
      <c r="NYG60" s="357"/>
      <c r="NYH60" s="357"/>
      <c r="NYI60" s="357"/>
      <c r="NYJ60" s="357"/>
      <c r="NYK60" s="357"/>
      <c r="NYL60" s="357"/>
      <c r="NYM60" s="357"/>
      <c r="NYN60" s="357"/>
      <c r="NYO60" s="357"/>
      <c r="NYP60" s="357"/>
      <c r="NYQ60" s="357"/>
      <c r="NYR60" s="357"/>
      <c r="NYS60" s="357"/>
      <c r="NYT60" s="357"/>
      <c r="NYU60" s="357"/>
      <c r="NYV60" s="357"/>
      <c r="NYW60" s="357"/>
      <c r="NYX60" s="357"/>
      <c r="NYY60" s="357"/>
      <c r="NYZ60" s="357"/>
      <c r="NZA60" s="357"/>
      <c r="NZB60" s="357"/>
      <c r="NZC60" s="357"/>
      <c r="NZD60" s="357"/>
      <c r="NZE60" s="357"/>
      <c r="NZF60" s="357"/>
      <c r="NZG60" s="357"/>
      <c r="NZH60" s="357"/>
      <c r="NZI60" s="357"/>
      <c r="NZJ60" s="357"/>
      <c r="NZK60" s="357"/>
      <c r="NZL60" s="357"/>
      <c r="NZM60" s="357"/>
      <c r="NZN60" s="357"/>
      <c r="NZO60" s="357"/>
      <c r="NZP60" s="357"/>
      <c r="NZQ60" s="357"/>
      <c r="NZR60" s="357"/>
      <c r="NZS60" s="357"/>
      <c r="NZT60" s="357"/>
      <c r="NZU60" s="357"/>
      <c r="NZV60" s="357"/>
      <c r="NZW60" s="357"/>
      <c r="NZX60" s="357"/>
      <c r="NZY60" s="357"/>
      <c r="NZZ60" s="357"/>
      <c r="OAA60" s="357"/>
      <c r="OAB60" s="357"/>
      <c r="OAC60" s="357"/>
      <c r="OAD60" s="357"/>
      <c r="OAE60" s="357"/>
      <c r="OAF60" s="357"/>
      <c r="OAG60" s="357"/>
      <c r="OAH60" s="357"/>
      <c r="OAI60" s="357"/>
      <c r="OAJ60" s="357"/>
      <c r="OAK60" s="357"/>
      <c r="OAL60" s="357"/>
      <c r="OAM60" s="357"/>
      <c r="OAN60" s="357"/>
      <c r="OAO60" s="357"/>
      <c r="OAP60" s="357"/>
      <c r="OAQ60" s="357"/>
      <c r="OAR60" s="357"/>
      <c r="OAS60" s="357"/>
      <c r="OAT60" s="357"/>
      <c r="OAU60" s="357"/>
      <c r="OAV60" s="357"/>
      <c r="OAW60" s="357"/>
      <c r="OAX60" s="357"/>
      <c r="OAY60" s="357"/>
      <c r="OAZ60" s="357"/>
      <c r="OBA60" s="357"/>
      <c r="OBB60" s="357"/>
      <c r="OBC60" s="357"/>
      <c r="OBD60" s="357"/>
      <c r="OBE60" s="357"/>
      <c r="OBF60" s="357"/>
      <c r="OBG60" s="357"/>
      <c r="OBH60" s="357"/>
      <c r="OBI60" s="357"/>
      <c r="OBJ60" s="357"/>
      <c r="OBK60" s="357"/>
      <c r="OBL60" s="357"/>
      <c r="OBM60" s="357"/>
      <c r="OBN60" s="357"/>
      <c r="OBO60" s="357"/>
      <c r="OBP60" s="357"/>
      <c r="OBQ60" s="357"/>
      <c r="OBR60" s="357"/>
      <c r="OBS60" s="357"/>
      <c r="OBT60" s="357"/>
      <c r="OBU60" s="357"/>
      <c r="OBV60" s="357"/>
      <c r="OBW60" s="357"/>
      <c r="OBX60" s="357"/>
      <c r="OBY60" s="357"/>
      <c r="OBZ60" s="357"/>
      <c r="OCA60" s="357"/>
      <c r="OCB60" s="357"/>
      <c r="OCC60" s="357"/>
      <c r="OCD60" s="357"/>
      <c r="OCE60" s="357"/>
      <c r="OCF60" s="357"/>
      <c r="OCG60" s="357"/>
      <c r="OCH60" s="357"/>
      <c r="OCI60" s="357"/>
      <c r="OCJ60" s="357"/>
      <c r="OCK60" s="357"/>
      <c r="OCL60" s="357"/>
      <c r="OCM60" s="357"/>
      <c r="OCN60" s="357"/>
      <c r="OCO60" s="357"/>
      <c r="OCP60" s="357"/>
      <c r="OCQ60" s="357"/>
      <c r="OCR60" s="357"/>
      <c r="OCS60" s="357"/>
      <c r="OCT60" s="357"/>
      <c r="OCU60" s="357"/>
      <c r="OCV60" s="357"/>
      <c r="OCW60" s="357"/>
      <c r="OCX60" s="357"/>
      <c r="OCY60" s="357"/>
      <c r="OCZ60" s="357"/>
      <c r="ODA60" s="357"/>
      <c r="ODB60" s="357"/>
      <c r="ODC60" s="357"/>
      <c r="ODD60" s="357"/>
      <c r="ODE60" s="357"/>
      <c r="ODF60" s="357"/>
      <c r="ODG60" s="357"/>
      <c r="ODH60" s="357"/>
      <c r="ODI60" s="357"/>
      <c r="ODJ60" s="357"/>
      <c r="ODK60" s="357"/>
      <c r="ODL60" s="357"/>
      <c r="ODM60" s="357"/>
      <c r="ODN60" s="357"/>
      <c r="ODO60" s="357"/>
      <c r="ODP60" s="357"/>
      <c r="ODQ60" s="357"/>
      <c r="ODR60" s="357"/>
      <c r="ODS60" s="357"/>
      <c r="ODT60" s="357"/>
      <c r="ODU60" s="357"/>
      <c r="ODV60" s="357"/>
      <c r="ODW60" s="357"/>
      <c r="ODX60" s="357"/>
      <c r="ODY60" s="357"/>
      <c r="ODZ60" s="357"/>
      <c r="OEA60" s="357"/>
      <c r="OEB60" s="357"/>
      <c r="OEC60" s="357"/>
      <c r="OED60" s="357"/>
      <c r="OEE60" s="357"/>
      <c r="OEF60" s="357"/>
      <c r="OEG60" s="357"/>
      <c r="OEH60" s="357"/>
      <c r="OEI60" s="357"/>
      <c r="OEJ60" s="357"/>
      <c r="OEK60" s="357"/>
      <c r="OEL60" s="357"/>
      <c r="OEM60" s="357"/>
      <c r="OEN60" s="357"/>
      <c r="OEO60" s="357"/>
      <c r="OEP60" s="357"/>
      <c r="OEQ60" s="357"/>
      <c r="OER60" s="357"/>
      <c r="OES60" s="357"/>
      <c r="OET60" s="357"/>
      <c r="OEU60" s="357"/>
      <c r="OEV60" s="357"/>
      <c r="OEW60" s="357"/>
      <c r="OEX60" s="357"/>
      <c r="OEY60" s="357"/>
      <c r="OEZ60" s="357"/>
      <c r="OFA60" s="357"/>
      <c r="OFB60" s="357"/>
      <c r="OFC60" s="357"/>
      <c r="OFD60" s="357"/>
      <c r="OFE60" s="357"/>
      <c r="OFF60" s="357"/>
      <c r="OFG60" s="357"/>
      <c r="OFH60" s="357"/>
      <c r="OFI60" s="357"/>
      <c r="OFJ60" s="357"/>
      <c r="OFK60" s="357"/>
      <c r="OFL60" s="357"/>
      <c r="OFM60" s="357"/>
      <c r="OFN60" s="357"/>
      <c r="OFO60" s="357"/>
      <c r="OFP60" s="357"/>
      <c r="OFQ60" s="357"/>
      <c r="OFR60" s="357"/>
      <c r="OFS60" s="357"/>
      <c r="OFT60" s="357"/>
      <c r="OFU60" s="357"/>
      <c r="OFV60" s="357"/>
      <c r="OFW60" s="357"/>
      <c r="OFX60" s="357"/>
      <c r="OFY60" s="357"/>
      <c r="OFZ60" s="357"/>
      <c r="OGA60" s="357"/>
      <c r="OGB60" s="357"/>
      <c r="OGC60" s="357"/>
      <c r="OGD60" s="357"/>
      <c r="OGE60" s="357"/>
      <c r="OGF60" s="357"/>
      <c r="OGG60" s="357"/>
      <c r="OGH60" s="357"/>
      <c r="OGI60" s="357"/>
      <c r="OGJ60" s="357"/>
      <c r="OGK60" s="357"/>
      <c r="OGL60" s="357"/>
      <c r="OGM60" s="357"/>
      <c r="OGN60" s="357"/>
      <c r="OGO60" s="357"/>
      <c r="OGP60" s="357"/>
      <c r="OGQ60" s="357"/>
      <c r="OGR60" s="357"/>
      <c r="OGS60" s="357"/>
      <c r="OGT60" s="357"/>
      <c r="OGU60" s="357"/>
      <c r="OGV60" s="357"/>
      <c r="OGW60" s="357"/>
      <c r="OGX60" s="357"/>
      <c r="OGY60" s="357"/>
      <c r="OGZ60" s="357"/>
      <c r="OHA60" s="357"/>
      <c r="OHB60" s="357"/>
      <c r="OHC60" s="357"/>
      <c r="OHD60" s="357"/>
      <c r="OHE60" s="357"/>
      <c r="OHF60" s="357"/>
      <c r="OHG60" s="357"/>
      <c r="OHH60" s="357"/>
      <c r="OHI60" s="357"/>
      <c r="OHJ60" s="357"/>
      <c r="OHK60" s="357"/>
      <c r="OHL60" s="357"/>
      <c r="OHM60" s="357"/>
      <c r="OHN60" s="357"/>
      <c r="OHO60" s="357"/>
      <c r="OHP60" s="357"/>
      <c r="OHQ60" s="357"/>
      <c r="OHR60" s="357"/>
      <c r="OHS60" s="357"/>
      <c r="OHT60" s="357"/>
      <c r="OHU60" s="357"/>
      <c r="OHV60" s="357"/>
      <c r="OHW60" s="357"/>
      <c r="OHX60" s="357"/>
      <c r="OHY60" s="357"/>
      <c r="OHZ60" s="357"/>
      <c r="OIA60" s="357"/>
      <c r="OIB60" s="357"/>
      <c r="OIC60" s="357"/>
      <c r="OID60" s="357"/>
      <c r="OIE60" s="357"/>
      <c r="OIF60" s="357"/>
      <c r="OIG60" s="357"/>
      <c r="OIH60" s="357"/>
      <c r="OII60" s="357"/>
      <c r="OIJ60" s="357"/>
      <c r="OIK60" s="357"/>
      <c r="OIL60" s="357"/>
      <c r="OIM60" s="357"/>
      <c r="OIN60" s="357"/>
      <c r="OIO60" s="357"/>
      <c r="OIP60" s="357"/>
      <c r="OIQ60" s="357"/>
      <c r="OIR60" s="357"/>
      <c r="OIS60" s="357"/>
      <c r="OIT60" s="357"/>
      <c r="OIU60" s="357"/>
      <c r="OIV60" s="357"/>
      <c r="OIW60" s="357"/>
      <c r="OIX60" s="357"/>
      <c r="OIY60" s="357"/>
      <c r="OIZ60" s="357"/>
      <c r="OJA60" s="357"/>
      <c r="OJB60" s="357"/>
      <c r="OJC60" s="357"/>
      <c r="OJD60" s="357"/>
      <c r="OJE60" s="357"/>
      <c r="OJF60" s="357"/>
      <c r="OJG60" s="357"/>
      <c r="OJH60" s="357"/>
      <c r="OJI60" s="357"/>
      <c r="OJJ60" s="357"/>
      <c r="OJK60" s="357"/>
      <c r="OJL60" s="357"/>
      <c r="OJM60" s="357"/>
      <c r="OJN60" s="357"/>
      <c r="OJO60" s="357"/>
      <c r="OJP60" s="357"/>
      <c r="OJQ60" s="357"/>
      <c r="OJR60" s="357"/>
      <c r="OJS60" s="357"/>
      <c r="OJT60" s="357"/>
      <c r="OJU60" s="357"/>
      <c r="OJV60" s="357"/>
      <c r="OJW60" s="357"/>
      <c r="OJX60" s="357"/>
      <c r="OJY60" s="357"/>
      <c r="OJZ60" s="357"/>
      <c r="OKA60" s="357"/>
      <c r="OKB60" s="357"/>
      <c r="OKC60" s="357"/>
      <c r="OKD60" s="357"/>
      <c r="OKE60" s="357"/>
      <c r="OKF60" s="357"/>
      <c r="OKG60" s="357"/>
      <c r="OKH60" s="357"/>
      <c r="OKI60" s="357"/>
      <c r="OKJ60" s="357"/>
      <c r="OKK60" s="357"/>
      <c r="OKL60" s="357"/>
      <c r="OKM60" s="357"/>
      <c r="OKN60" s="357"/>
      <c r="OKO60" s="357"/>
      <c r="OKP60" s="357"/>
      <c r="OKQ60" s="357"/>
      <c r="OKR60" s="357"/>
      <c r="OKS60" s="357"/>
      <c r="OKT60" s="357"/>
      <c r="OKU60" s="357"/>
      <c r="OKV60" s="357"/>
      <c r="OKW60" s="357"/>
      <c r="OKX60" s="357"/>
      <c r="OKY60" s="357"/>
      <c r="OKZ60" s="357"/>
      <c r="OLA60" s="357"/>
      <c r="OLB60" s="357"/>
      <c r="OLC60" s="357"/>
      <c r="OLD60" s="357"/>
      <c r="OLE60" s="357"/>
      <c r="OLF60" s="357"/>
      <c r="OLG60" s="357"/>
      <c r="OLH60" s="357"/>
      <c r="OLI60" s="357"/>
      <c r="OLJ60" s="357"/>
      <c r="OLK60" s="357"/>
      <c r="OLL60" s="357"/>
      <c r="OLM60" s="357"/>
      <c r="OLN60" s="357"/>
      <c r="OLO60" s="357"/>
      <c r="OLP60" s="357"/>
      <c r="OLQ60" s="357"/>
      <c r="OLR60" s="357"/>
      <c r="OLS60" s="357"/>
      <c r="OLT60" s="357"/>
      <c r="OLU60" s="357"/>
      <c r="OLV60" s="357"/>
      <c r="OLW60" s="357"/>
      <c r="OLX60" s="357"/>
      <c r="OLY60" s="357"/>
      <c r="OLZ60" s="357"/>
      <c r="OMA60" s="357"/>
      <c r="OMB60" s="357"/>
      <c r="OMC60" s="357"/>
      <c r="OMD60" s="357"/>
      <c r="OME60" s="357"/>
      <c r="OMF60" s="357"/>
      <c r="OMG60" s="357"/>
      <c r="OMH60" s="357"/>
      <c r="OMI60" s="357"/>
      <c r="OMJ60" s="357"/>
      <c r="OMK60" s="357"/>
      <c r="OML60" s="357"/>
      <c r="OMM60" s="357"/>
      <c r="OMN60" s="357"/>
      <c r="OMO60" s="357"/>
      <c r="OMP60" s="357"/>
      <c r="OMQ60" s="357"/>
      <c r="OMR60" s="357"/>
      <c r="OMS60" s="357"/>
      <c r="OMT60" s="357"/>
      <c r="OMU60" s="357"/>
      <c r="OMV60" s="357"/>
      <c r="OMW60" s="357"/>
      <c r="OMX60" s="357"/>
      <c r="OMY60" s="357"/>
      <c r="OMZ60" s="357"/>
      <c r="ONA60" s="357"/>
      <c r="ONB60" s="357"/>
      <c r="ONC60" s="357"/>
      <c r="OND60" s="357"/>
      <c r="ONE60" s="357"/>
      <c r="ONF60" s="357"/>
      <c r="ONG60" s="357"/>
      <c r="ONH60" s="357"/>
      <c r="ONI60" s="357"/>
      <c r="ONJ60" s="357"/>
      <c r="ONK60" s="357"/>
      <c r="ONL60" s="357"/>
      <c r="ONM60" s="357"/>
      <c r="ONN60" s="357"/>
      <c r="ONO60" s="357"/>
      <c r="ONP60" s="357"/>
      <c r="ONQ60" s="357"/>
      <c r="ONR60" s="357"/>
      <c r="ONS60" s="357"/>
      <c r="ONT60" s="357"/>
      <c r="ONU60" s="357"/>
      <c r="ONV60" s="357"/>
      <c r="ONW60" s="357"/>
      <c r="ONX60" s="357"/>
      <c r="ONY60" s="357"/>
      <c r="ONZ60" s="357"/>
      <c r="OOA60" s="357"/>
      <c r="OOB60" s="357"/>
      <c r="OOC60" s="357"/>
      <c r="OOD60" s="357"/>
      <c r="OOE60" s="357"/>
      <c r="OOF60" s="357"/>
      <c r="OOG60" s="357"/>
      <c r="OOH60" s="357"/>
      <c r="OOI60" s="357"/>
      <c r="OOJ60" s="357"/>
      <c r="OOK60" s="357"/>
      <c r="OOL60" s="357"/>
      <c r="OOM60" s="357"/>
      <c r="OON60" s="357"/>
      <c r="OOO60" s="357"/>
      <c r="OOP60" s="357"/>
      <c r="OOQ60" s="357"/>
      <c r="OOR60" s="357"/>
      <c r="OOS60" s="357"/>
      <c r="OOT60" s="357"/>
      <c r="OOU60" s="357"/>
      <c r="OOV60" s="357"/>
      <c r="OOW60" s="357"/>
      <c r="OOX60" s="357"/>
      <c r="OOY60" s="357"/>
      <c r="OOZ60" s="357"/>
      <c r="OPA60" s="357"/>
      <c r="OPB60" s="357"/>
      <c r="OPC60" s="357"/>
      <c r="OPD60" s="357"/>
      <c r="OPE60" s="357"/>
      <c r="OPF60" s="357"/>
      <c r="OPG60" s="357"/>
      <c r="OPH60" s="357"/>
      <c r="OPI60" s="357"/>
      <c r="OPJ60" s="357"/>
      <c r="OPK60" s="357"/>
      <c r="OPL60" s="357"/>
      <c r="OPM60" s="357"/>
      <c r="OPN60" s="357"/>
      <c r="OPO60" s="357"/>
      <c r="OPP60" s="357"/>
      <c r="OPQ60" s="357"/>
      <c r="OPR60" s="357"/>
      <c r="OPS60" s="357"/>
      <c r="OPT60" s="357"/>
      <c r="OPU60" s="357"/>
      <c r="OPV60" s="357"/>
      <c r="OPW60" s="357"/>
      <c r="OPX60" s="357"/>
      <c r="OPY60" s="357"/>
      <c r="OPZ60" s="357"/>
      <c r="OQA60" s="357"/>
      <c r="OQB60" s="357"/>
      <c r="OQC60" s="357"/>
      <c r="OQD60" s="357"/>
      <c r="OQE60" s="357"/>
      <c r="OQF60" s="357"/>
      <c r="OQG60" s="357"/>
      <c r="OQH60" s="357"/>
      <c r="OQI60" s="357"/>
      <c r="OQJ60" s="357"/>
      <c r="OQK60" s="357"/>
      <c r="OQL60" s="357"/>
      <c r="OQM60" s="357"/>
      <c r="OQN60" s="357"/>
      <c r="OQO60" s="357"/>
      <c r="OQP60" s="357"/>
      <c r="OQQ60" s="357"/>
      <c r="OQR60" s="357"/>
      <c r="OQS60" s="357"/>
      <c r="OQT60" s="357"/>
      <c r="OQU60" s="357"/>
      <c r="OQV60" s="357"/>
      <c r="OQW60" s="357"/>
      <c r="OQX60" s="357"/>
      <c r="OQY60" s="357"/>
      <c r="OQZ60" s="357"/>
      <c r="ORA60" s="357"/>
      <c r="ORB60" s="357"/>
      <c r="ORC60" s="357"/>
      <c r="ORD60" s="357"/>
      <c r="ORE60" s="357"/>
      <c r="ORF60" s="357"/>
      <c r="ORG60" s="357"/>
      <c r="ORH60" s="357"/>
      <c r="ORI60" s="357"/>
      <c r="ORJ60" s="357"/>
      <c r="ORK60" s="357"/>
      <c r="ORL60" s="357"/>
      <c r="ORM60" s="357"/>
      <c r="ORN60" s="357"/>
      <c r="ORO60" s="357"/>
      <c r="ORP60" s="357"/>
      <c r="ORQ60" s="357"/>
      <c r="ORR60" s="357"/>
      <c r="ORS60" s="357"/>
      <c r="ORT60" s="357"/>
      <c r="ORU60" s="357"/>
      <c r="ORV60" s="357"/>
      <c r="ORW60" s="357"/>
      <c r="ORX60" s="357"/>
      <c r="ORY60" s="357"/>
      <c r="ORZ60" s="357"/>
      <c r="OSA60" s="357"/>
      <c r="OSB60" s="357"/>
      <c r="OSC60" s="357"/>
      <c r="OSD60" s="357"/>
      <c r="OSE60" s="357"/>
      <c r="OSF60" s="357"/>
      <c r="OSG60" s="357"/>
      <c r="OSH60" s="357"/>
      <c r="OSI60" s="357"/>
      <c r="OSJ60" s="357"/>
      <c r="OSK60" s="357"/>
      <c r="OSL60" s="357"/>
      <c r="OSM60" s="357"/>
      <c r="OSN60" s="357"/>
      <c r="OSO60" s="357"/>
      <c r="OSP60" s="357"/>
      <c r="OSQ60" s="357"/>
      <c r="OSR60" s="357"/>
      <c r="OSS60" s="357"/>
      <c r="OST60" s="357"/>
      <c r="OSU60" s="357"/>
      <c r="OSV60" s="357"/>
      <c r="OSW60" s="357"/>
      <c r="OSX60" s="357"/>
      <c r="OSY60" s="357"/>
      <c r="OSZ60" s="357"/>
      <c r="OTA60" s="357"/>
      <c r="OTB60" s="357"/>
      <c r="OTC60" s="357"/>
      <c r="OTD60" s="357"/>
      <c r="OTE60" s="357"/>
      <c r="OTF60" s="357"/>
      <c r="OTG60" s="357"/>
      <c r="OTH60" s="357"/>
      <c r="OTI60" s="357"/>
      <c r="OTJ60" s="357"/>
      <c r="OTK60" s="357"/>
      <c r="OTL60" s="357"/>
      <c r="OTM60" s="357"/>
      <c r="OTN60" s="357"/>
      <c r="OTO60" s="357"/>
      <c r="OTP60" s="357"/>
      <c r="OTQ60" s="357"/>
      <c r="OTR60" s="357"/>
      <c r="OTS60" s="357"/>
      <c r="OTT60" s="357"/>
      <c r="OTU60" s="357"/>
      <c r="OTV60" s="357"/>
      <c r="OTW60" s="357"/>
      <c r="OTX60" s="357"/>
      <c r="OTY60" s="357"/>
      <c r="OTZ60" s="357"/>
      <c r="OUA60" s="357"/>
      <c r="OUB60" s="357"/>
      <c r="OUC60" s="357"/>
      <c r="OUD60" s="357"/>
      <c r="OUE60" s="357"/>
      <c r="OUF60" s="357"/>
      <c r="OUG60" s="357"/>
      <c r="OUH60" s="357"/>
      <c r="OUI60" s="357"/>
      <c r="OUJ60" s="357"/>
      <c r="OUK60" s="357"/>
      <c r="OUL60" s="357"/>
      <c r="OUM60" s="357"/>
      <c r="OUN60" s="357"/>
      <c r="OUO60" s="357"/>
      <c r="OUP60" s="357"/>
      <c r="OUQ60" s="357"/>
      <c r="OUR60" s="357"/>
      <c r="OUS60" s="357"/>
      <c r="OUT60" s="357"/>
      <c r="OUU60" s="357"/>
      <c r="OUV60" s="357"/>
      <c r="OUW60" s="357"/>
      <c r="OUX60" s="357"/>
      <c r="OUY60" s="357"/>
      <c r="OUZ60" s="357"/>
      <c r="OVA60" s="357"/>
      <c r="OVB60" s="357"/>
      <c r="OVC60" s="357"/>
      <c r="OVD60" s="357"/>
      <c r="OVE60" s="357"/>
      <c r="OVF60" s="357"/>
      <c r="OVG60" s="357"/>
      <c r="OVH60" s="357"/>
      <c r="OVI60" s="357"/>
      <c r="OVJ60" s="357"/>
      <c r="OVK60" s="357"/>
      <c r="OVL60" s="357"/>
      <c r="OVM60" s="357"/>
      <c r="OVN60" s="357"/>
      <c r="OVO60" s="357"/>
      <c r="OVP60" s="357"/>
      <c r="OVQ60" s="357"/>
      <c r="OVR60" s="357"/>
      <c r="OVS60" s="357"/>
      <c r="OVT60" s="357"/>
      <c r="OVU60" s="357"/>
      <c r="OVV60" s="357"/>
      <c r="OVW60" s="357"/>
      <c r="OVX60" s="357"/>
      <c r="OVY60" s="357"/>
      <c r="OVZ60" s="357"/>
      <c r="OWA60" s="357"/>
      <c r="OWB60" s="357"/>
      <c r="OWC60" s="357"/>
      <c r="OWD60" s="357"/>
      <c r="OWE60" s="357"/>
      <c r="OWF60" s="357"/>
      <c r="OWG60" s="357"/>
      <c r="OWH60" s="357"/>
      <c r="OWI60" s="357"/>
      <c r="OWJ60" s="357"/>
      <c r="OWK60" s="357"/>
      <c r="OWL60" s="357"/>
      <c r="OWM60" s="357"/>
      <c r="OWN60" s="357"/>
      <c r="OWO60" s="357"/>
      <c r="OWP60" s="357"/>
      <c r="OWQ60" s="357"/>
      <c r="OWR60" s="357"/>
      <c r="OWS60" s="357"/>
      <c r="OWT60" s="357"/>
      <c r="OWU60" s="357"/>
      <c r="OWV60" s="357"/>
      <c r="OWW60" s="357"/>
      <c r="OWX60" s="357"/>
      <c r="OWY60" s="357"/>
      <c r="OWZ60" s="357"/>
      <c r="OXA60" s="357"/>
      <c r="OXB60" s="357"/>
      <c r="OXC60" s="357"/>
      <c r="OXD60" s="357"/>
      <c r="OXE60" s="357"/>
      <c r="OXF60" s="357"/>
      <c r="OXG60" s="357"/>
      <c r="OXH60" s="357"/>
      <c r="OXI60" s="357"/>
      <c r="OXJ60" s="357"/>
      <c r="OXK60" s="357"/>
      <c r="OXL60" s="357"/>
      <c r="OXM60" s="357"/>
      <c r="OXN60" s="357"/>
      <c r="OXO60" s="357"/>
      <c r="OXP60" s="357"/>
      <c r="OXQ60" s="357"/>
      <c r="OXR60" s="357"/>
      <c r="OXS60" s="357"/>
      <c r="OXT60" s="357"/>
      <c r="OXU60" s="357"/>
      <c r="OXV60" s="357"/>
      <c r="OXW60" s="357"/>
      <c r="OXX60" s="357"/>
      <c r="OXY60" s="357"/>
      <c r="OXZ60" s="357"/>
      <c r="OYA60" s="357"/>
      <c r="OYB60" s="357"/>
      <c r="OYC60" s="357"/>
      <c r="OYD60" s="357"/>
      <c r="OYE60" s="357"/>
      <c r="OYF60" s="357"/>
      <c r="OYG60" s="357"/>
      <c r="OYH60" s="357"/>
      <c r="OYI60" s="357"/>
      <c r="OYJ60" s="357"/>
      <c r="OYK60" s="357"/>
      <c r="OYL60" s="357"/>
      <c r="OYM60" s="357"/>
      <c r="OYN60" s="357"/>
      <c r="OYO60" s="357"/>
      <c r="OYP60" s="357"/>
      <c r="OYQ60" s="357"/>
      <c r="OYR60" s="357"/>
      <c r="OYS60" s="357"/>
      <c r="OYT60" s="357"/>
      <c r="OYU60" s="357"/>
      <c r="OYV60" s="357"/>
      <c r="OYW60" s="357"/>
      <c r="OYX60" s="357"/>
      <c r="OYY60" s="357"/>
      <c r="OYZ60" s="357"/>
      <c r="OZA60" s="357"/>
      <c r="OZB60" s="357"/>
      <c r="OZC60" s="357"/>
      <c r="OZD60" s="357"/>
      <c r="OZE60" s="357"/>
      <c r="OZF60" s="357"/>
      <c r="OZG60" s="357"/>
      <c r="OZH60" s="357"/>
      <c r="OZI60" s="357"/>
      <c r="OZJ60" s="357"/>
      <c r="OZK60" s="357"/>
      <c r="OZL60" s="357"/>
      <c r="OZM60" s="357"/>
      <c r="OZN60" s="357"/>
      <c r="OZO60" s="357"/>
      <c r="OZP60" s="357"/>
      <c r="OZQ60" s="357"/>
      <c r="OZR60" s="357"/>
      <c r="OZS60" s="357"/>
      <c r="OZT60" s="357"/>
      <c r="OZU60" s="357"/>
      <c r="OZV60" s="357"/>
      <c r="OZW60" s="357"/>
      <c r="OZX60" s="357"/>
      <c r="OZY60" s="357"/>
      <c r="OZZ60" s="357"/>
      <c r="PAA60" s="357"/>
      <c r="PAB60" s="357"/>
      <c r="PAC60" s="357"/>
      <c r="PAD60" s="357"/>
      <c r="PAE60" s="357"/>
      <c r="PAF60" s="357"/>
      <c r="PAG60" s="357"/>
      <c r="PAH60" s="357"/>
      <c r="PAI60" s="357"/>
      <c r="PAJ60" s="357"/>
      <c r="PAK60" s="357"/>
      <c r="PAL60" s="357"/>
      <c r="PAM60" s="357"/>
      <c r="PAN60" s="357"/>
      <c r="PAO60" s="357"/>
      <c r="PAP60" s="357"/>
      <c r="PAQ60" s="357"/>
      <c r="PAR60" s="357"/>
      <c r="PAS60" s="357"/>
      <c r="PAT60" s="357"/>
      <c r="PAU60" s="357"/>
      <c r="PAV60" s="357"/>
      <c r="PAW60" s="357"/>
      <c r="PAX60" s="357"/>
      <c r="PAY60" s="357"/>
      <c r="PAZ60" s="357"/>
      <c r="PBA60" s="357"/>
      <c r="PBB60" s="357"/>
      <c r="PBC60" s="357"/>
      <c r="PBD60" s="357"/>
      <c r="PBE60" s="357"/>
      <c r="PBF60" s="357"/>
      <c r="PBG60" s="357"/>
      <c r="PBH60" s="357"/>
      <c r="PBI60" s="357"/>
      <c r="PBJ60" s="357"/>
      <c r="PBK60" s="357"/>
      <c r="PBL60" s="357"/>
      <c r="PBM60" s="357"/>
      <c r="PBN60" s="357"/>
      <c r="PBO60" s="357"/>
      <c r="PBP60" s="357"/>
      <c r="PBQ60" s="357"/>
      <c r="PBR60" s="357"/>
      <c r="PBS60" s="357"/>
      <c r="PBT60" s="357"/>
      <c r="PBU60" s="357"/>
      <c r="PBV60" s="357"/>
      <c r="PBW60" s="357"/>
      <c r="PBX60" s="357"/>
      <c r="PBY60" s="357"/>
      <c r="PBZ60" s="357"/>
      <c r="PCA60" s="357"/>
      <c r="PCB60" s="357"/>
      <c r="PCC60" s="357"/>
      <c r="PCD60" s="357"/>
      <c r="PCE60" s="357"/>
      <c r="PCF60" s="357"/>
      <c r="PCG60" s="357"/>
      <c r="PCH60" s="357"/>
      <c r="PCI60" s="357"/>
      <c r="PCJ60" s="357"/>
      <c r="PCK60" s="357"/>
      <c r="PCL60" s="357"/>
      <c r="PCM60" s="357"/>
      <c r="PCN60" s="357"/>
      <c r="PCO60" s="357"/>
      <c r="PCP60" s="357"/>
      <c r="PCQ60" s="357"/>
      <c r="PCR60" s="357"/>
      <c r="PCS60" s="357"/>
      <c r="PCT60" s="357"/>
      <c r="PCU60" s="357"/>
      <c r="PCV60" s="357"/>
      <c r="PCW60" s="357"/>
      <c r="PCX60" s="357"/>
      <c r="PCY60" s="357"/>
      <c r="PCZ60" s="357"/>
      <c r="PDA60" s="357"/>
      <c r="PDB60" s="357"/>
      <c r="PDC60" s="357"/>
      <c r="PDD60" s="357"/>
      <c r="PDE60" s="357"/>
      <c r="PDF60" s="357"/>
      <c r="PDG60" s="357"/>
      <c r="PDH60" s="357"/>
      <c r="PDI60" s="357"/>
      <c r="PDJ60" s="357"/>
      <c r="PDK60" s="357"/>
      <c r="PDL60" s="357"/>
      <c r="PDM60" s="357"/>
      <c r="PDN60" s="357"/>
      <c r="PDO60" s="357"/>
      <c r="PDP60" s="357"/>
      <c r="PDQ60" s="357"/>
      <c r="PDR60" s="357"/>
      <c r="PDS60" s="357"/>
      <c r="PDT60" s="357"/>
      <c r="PDU60" s="357"/>
      <c r="PDV60" s="357"/>
      <c r="PDW60" s="357"/>
      <c r="PDX60" s="357"/>
      <c r="PDY60" s="357"/>
      <c r="PDZ60" s="357"/>
      <c r="PEA60" s="357"/>
      <c r="PEB60" s="357"/>
      <c r="PEC60" s="357"/>
      <c r="PED60" s="357"/>
      <c r="PEE60" s="357"/>
      <c r="PEF60" s="357"/>
      <c r="PEG60" s="357"/>
      <c r="PEH60" s="357"/>
      <c r="PEI60" s="357"/>
      <c r="PEJ60" s="357"/>
      <c r="PEK60" s="357"/>
      <c r="PEL60" s="357"/>
      <c r="PEM60" s="357"/>
      <c r="PEN60" s="357"/>
      <c r="PEO60" s="357"/>
      <c r="PEP60" s="357"/>
      <c r="PEQ60" s="357"/>
      <c r="PER60" s="357"/>
      <c r="PES60" s="357"/>
      <c r="PET60" s="357"/>
      <c r="PEU60" s="357"/>
      <c r="PEV60" s="357"/>
      <c r="PEW60" s="357"/>
      <c r="PEX60" s="357"/>
      <c r="PEY60" s="357"/>
      <c r="PEZ60" s="357"/>
      <c r="PFA60" s="357"/>
      <c r="PFB60" s="357"/>
      <c r="PFC60" s="357"/>
      <c r="PFD60" s="357"/>
      <c r="PFE60" s="357"/>
      <c r="PFF60" s="357"/>
      <c r="PFG60" s="357"/>
      <c r="PFH60" s="357"/>
      <c r="PFI60" s="357"/>
      <c r="PFJ60" s="357"/>
      <c r="PFK60" s="357"/>
      <c r="PFL60" s="357"/>
      <c r="PFM60" s="357"/>
      <c r="PFN60" s="357"/>
      <c r="PFO60" s="357"/>
      <c r="PFP60" s="357"/>
      <c r="PFQ60" s="357"/>
      <c r="PFR60" s="357"/>
      <c r="PFS60" s="357"/>
      <c r="PFT60" s="357"/>
      <c r="PFU60" s="357"/>
      <c r="PFV60" s="357"/>
      <c r="PFW60" s="357"/>
      <c r="PFX60" s="357"/>
      <c r="PFY60" s="357"/>
      <c r="PFZ60" s="357"/>
      <c r="PGA60" s="357"/>
      <c r="PGB60" s="357"/>
      <c r="PGC60" s="357"/>
      <c r="PGD60" s="357"/>
      <c r="PGE60" s="357"/>
      <c r="PGF60" s="357"/>
      <c r="PGG60" s="357"/>
      <c r="PGH60" s="357"/>
      <c r="PGI60" s="357"/>
      <c r="PGJ60" s="357"/>
      <c r="PGK60" s="357"/>
      <c r="PGL60" s="357"/>
      <c r="PGM60" s="357"/>
      <c r="PGN60" s="357"/>
      <c r="PGO60" s="357"/>
      <c r="PGP60" s="357"/>
      <c r="PGQ60" s="357"/>
      <c r="PGR60" s="357"/>
      <c r="PGS60" s="357"/>
      <c r="PGT60" s="357"/>
      <c r="PGU60" s="357"/>
      <c r="PGV60" s="357"/>
      <c r="PGW60" s="357"/>
      <c r="PGX60" s="357"/>
      <c r="PGY60" s="357"/>
      <c r="PGZ60" s="357"/>
      <c r="PHA60" s="357"/>
      <c r="PHB60" s="357"/>
      <c r="PHC60" s="357"/>
      <c r="PHD60" s="357"/>
      <c r="PHE60" s="357"/>
      <c r="PHF60" s="357"/>
      <c r="PHG60" s="357"/>
      <c r="PHH60" s="357"/>
      <c r="PHI60" s="357"/>
      <c r="PHJ60" s="357"/>
      <c r="PHK60" s="357"/>
      <c r="PHL60" s="357"/>
      <c r="PHM60" s="357"/>
      <c r="PHN60" s="357"/>
      <c r="PHO60" s="357"/>
      <c r="PHP60" s="357"/>
      <c r="PHQ60" s="357"/>
      <c r="PHR60" s="357"/>
      <c r="PHS60" s="357"/>
      <c r="PHT60" s="357"/>
      <c r="PHU60" s="357"/>
      <c r="PHV60" s="357"/>
      <c r="PHW60" s="357"/>
      <c r="PHX60" s="357"/>
      <c r="PHY60" s="357"/>
      <c r="PHZ60" s="357"/>
      <c r="PIA60" s="357"/>
      <c r="PIB60" s="357"/>
      <c r="PIC60" s="357"/>
      <c r="PID60" s="357"/>
      <c r="PIE60" s="357"/>
      <c r="PIF60" s="357"/>
      <c r="PIG60" s="357"/>
      <c r="PIH60" s="357"/>
      <c r="PII60" s="357"/>
      <c r="PIJ60" s="357"/>
      <c r="PIK60" s="357"/>
      <c r="PIL60" s="357"/>
      <c r="PIM60" s="357"/>
      <c r="PIN60" s="357"/>
      <c r="PIO60" s="357"/>
      <c r="PIP60" s="357"/>
      <c r="PIQ60" s="357"/>
      <c r="PIR60" s="357"/>
      <c r="PIS60" s="357"/>
      <c r="PIT60" s="357"/>
      <c r="PIU60" s="357"/>
      <c r="PIV60" s="357"/>
      <c r="PIW60" s="357"/>
      <c r="PIX60" s="357"/>
      <c r="PIY60" s="357"/>
      <c r="PIZ60" s="357"/>
      <c r="PJA60" s="357"/>
      <c r="PJB60" s="357"/>
      <c r="PJC60" s="357"/>
      <c r="PJD60" s="357"/>
      <c r="PJE60" s="357"/>
      <c r="PJF60" s="357"/>
      <c r="PJG60" s="357"/>
      <c r="PJH60" s="357"/>
      <c r="PJI60" s="357"/>
      <c r="PJJ60" s="357"/>
      <c r="PJK60" s="357"/>
      <c r="PJL60" s="357"/>
      <c r="PJM60" s="357"/>
      <c r="PJN60" s="357"/>
      <c r="PJO60" s="357"/>
      <c r="PJP60" s="357"/>
      <c r="PJQ60" s="357"/>
      <c r="PJR60" s="357"/>
      <c r="PJS60" s="357"/>
      <c r="PJT60" s="357"/>
      <c r="PJU60" s="357"/>
      <c r="PJV60" s="357"/>
      <c r="PJW60" s="357"/>
      <c r="PJX60" s="357"/>
      <c r="PJY60" s="357"/>
      <c r="PJZ60" s="357"/>
      <c r="PKA60" s="357"/>
      <c r="PKB60" s="357"/>
      <c r="PKC60" s="357"/>
      <c r="PKD60" s="357"/>
      <c r="PKE60" s="357"/>
      <c r="PKF60" s="357"/>
      <c r="PKG60" s="357"/>
      <c r="PKH60" s="357"/>
      <c r="PKI60" s="357"/>
      <c r="PKJ60" s="357"/>
      <c r="PKK60" s="357"/>
      <c r="PKL60" s="357"/>
      <c r="PKM60" s="357"/>
      <c r="PKN60" s="357"/>
      <c r="PKO60" s="357"/>
      <c r="PKP60" s="357"/>
      <c r="PKQ60" s="357"/>
      <c r="PKR60" s="357"/>
      <c r="PKS60" s="357"/>
      <c r="PKT60" s="357"/>
      <c r="PKU60" s="357"/>
      <c r="PKV60" s="357"/>
      <c r="PKW60" s="357"/>
      <c r="PKX60" s="357"/>
      <c r="PKY60" s="357"/>
      <c r="PKZ60" s="357"/>
      <c r="PLA60" s="357"/>
      <c r="PLB60" s="357"/>
      <c r="PLC60" s="357"/>
      <c r="PLD60" s="357"/>
      <c r="PLE60" s="357"/>
      <c r="PLF60" s="357"/>
      <c r="PLG60" s="357"/>
      <c r="PLH60" s="357"/>
      <c r="PLI60" s="357"/>
      <c r="PLJ60" s="357"/>
      <c r="PLK60" s="357"/>
      <c r="PLL60" s="357"/>
      <c r="PLM60" s="357"/>
      <c r="PLN60" s="357"/>
      <c r="PLO60" s="357"/>
      <c r="PLP60" s="357"/>
      <c r="PLQ60" s="357"/>
      <c r="PLR60" s="357"/>
      <c r="PLS60" s="357"/>
      <c r="PLT60" s="357"/>
      <c r="PLU60" s="357"/>
      <c r="PLV60" s="357"/>
      <c r="PLW60" s="357"/>
      <c r="PLX60" s="357"/>
      <c r="PLY60" s="357"/>
      <c r="PLZ60" s="357"/>
      <c r="PMA60" s="357"/>
      <c r="PMB60" s="357"/>
      <c r="PMC60" s="357"/>
      <c r="PMD60" s="357"/>
      <c r="PME60" s="357"/>
      <c r="PMF60" s="357"/>
      <c r="PMG60" s="357"/>
      <c r="PMH60" s="357"/>
      <c r="PMI60" s="357"/>
      <c r="PMJ60" s="357"/>
      <c r="PMK60" s="357"/>
      <c r="PML60" s="357"/>
      <c r="PMM60" s="357"/>
      <c r="PMN60" s="357"/>
      <c r="PMO60" s="357"/>
      <c r="PMP60" s="357"/>
      <c r="PMQ60" s="357"/>
      <c r="PMR60" s="357"/>
      <c r="PMS60" s="357"/>
      <c r="PMT60" s="357"/>
      <c r="PMU60" s="357"/>
      <c r="PMV60" s="357"/>
      <c r="PMW60" s="357"/>
      <c r="PMX60" s="357"/>
      <c r="PMY60" s="357"/>
      <c r="PMZ60" s="357"/>
      <c r="PNA60" s="357"/>
      <c r="PNB60" s="357"/>
      <c r="PNC60" s="357"/>
      <c r="PND60" s="357"/>
      <c r="PNE60" s="357"/>
      <c r="PNF60" s="357"/>
      <c r="PNG60" s="357"/>
      <c r="PNH60" s="357"/>
      <c r="PNI60" s="357"/>
      <c r="PNJ60" s="357"/>
      <c r="PNK60" s="357"/>
      <c r="PNL60" s="357"/>
      <c r="PNM60" s="357"/>
      <c r="PNN60" s="357"/>
      <c r="PNO60" s="357"/>
      <c r="PNP60" s="357"/>
      <c r="PNQ60" s="357"/>
      <c r="PNR60" s="357"/>
      <c r="PNS60" s="357"/>
      <c r="PNT60" s="357"/>
      <c r="PNU60" s="357"/>
      <c r="PNV60" s="357"/>
      <c r="PNW60" s="357"/>
      <c r="PNX60" s="357"/>
      <c r="PNY60" s="357"/>
      <c r="PNZ60" s="357"/>
      <c r="POA60" s="357"/>
      <c r="POB60" s="357"/>
      <c r="POC60" s="357"/>
      <c r="POD60" s="357"/>
      <c r="POE60" s="357"/>
      <c r="POF60" s="357"/>
      <c r="POG60" s="357"/>
      <c r="POH60" s="357"/>
      <c r="POI60" s="357"/>
      <c r="POJ60" s="357"/>
      <c r="POK60" s="357"/>
      <c r="POL60" s="357"/>
      <c r="POM60" s="357"/>
      <c r="PON60" s="357"/>
      <c r="POO60" s="357"/>
      <c r="POP60" s="357"/>
      <c r="POQ60" s="357"/>
      <c r="POR60" s="357"/>
      <c r="POS60" s="357"/>
      <c r="POT60" s="357"/>
      <c r="POU60" s="357"/>
      <c r="POV60" s="357"/>
      <c r="POW60" s="357"/>
      <c r="POX60" s="357"/>
      <c r="POY60" s="357"/>
      <c r="POZ60" s="357"/>
      <c r="PPA60" s="357"/>
      <c r="PPB60" s="357"/>
      <c r="PPC60" s="357"/>
      <c r="PPD60" s="357"/>
      <c r="PPE60" s="357"/>
      <c r="PPF60" s="357"/>
      <c r="PPG60" s="357"/>
      <c r="PPH60" s="357"/>
      <c r="PPI60" s="357"/>
      <c r="PPJ60" s="357"/>
      <c r="PPK60" s="357"/>
      <c r="PPL60" s="357"/>
      <c r="PPM60" s="357"/>
      <c r="PPN60" s="357"/>
      <c r="PPO60" s="357"/>
      <c r="PPP60" s="357"/>
      <c r="PPQ60" s="357"/>
      <c r="PPR60" s="357"/>
      <c r="PPS60" s="357"/>
      <c r="PPT60" s="357"/>
      <c r="PPU60" s="357"/>
      <c r="PPV60" s="357"/>
      <c r="PPW60" s="357"/>
      <c r="PPX60" s="357"/>
      <c r="PPY60" s="357"/>
      <c r="PPZ60" s="357"/>
      <c r="PQA60" s="357"/>
      <c r="PQB60" s="357"/>
      <c r="PQC60" s="357"/>
      <c r="PQD60" s="357"/>
      <c r="PQE60" s="357"/>
      <c r="PQF60" s="357"/>
      <c r="PQG60" s="357"/>
      <c r="PQH60" s="357"/>
      <c r="PQI60" s="357"/>
      <c r="PQJ60" s="357"/>
      <c r="PQK60" s="357"/>
      <c r="PQL60" s="357"/>
      <c r="PQM60" s="357"/>
      <c r="PQN60" s="357"/>
      <c r="PQO60" s="357"/>
      <c r="PQP60" s="357"/>
      <c r="PQQ60" s="357"/>
      <c r="PQR60" s="357"/>
      <c r="PQS60" s="357"/>
      <c r="PQT60" s="357"/>
      <c r="PQU60" s="357"/>
      <c r="PQV60" s="357"/>
      <c r="PQW60" s="357"/>
      <c r="PQX60" s="357"/>
      <c r="PQY60" s="357"/>
      <c r="PQZ60" s="357"/>
      <c r="PRA60" s="357"/>
      <c r="PRB60" s="357"/>
      <c r="PRC60" s="357"/>
      <c r="PRD60" s="357"/>
      <c r="PRE60" s="357"/>
      <c r="PRF60" s="357"/>
      <c r="PRG60" s="357"/>
      <c r="PRH60" s="357"/>
      <c r="PRI60" s="357"/>
      <c r="PRJ60" s="357"/>
      <c r="PRK60" s="357"/>
      <c r="PRL60" s="357"/>
      <c r="PRM60" s="357"/>
      <c r="PRN60" s="357"/>
      <c r="PRO60" s="357"/>
      <c r="PRP60" s="357"/>
      <c r="PRQ60" s="357"/>
      <c r="PRR60" s="357"/>
      <c r="PRS60" s="357"/>
      <c r="PRT60" s="357"/>
      <c r="PRU60" s="357"/>
      <c r="PRV60" s="357"/>
      <c r="PRW60" s="357"/>
      <c r="PRX60" s="357"/>
      <c r="PRY60" s="357"/>
      <c r="PRZ60" s="357"/>
      <c r="PSA60" s="357"/>
      <c r="PSB60" s="357"/>
      <c r="PSC60" s="357"/>
      <c r="PSD60" s="357"/>
      <c r="PSE60" s="357"/>
      <c r="PSF60" s="357"/>
      <c r="PSG60" s="357"/>
      <c r="PSH60" s="357"/>
      <c r="PSI60" s="357"/>
      <c r="PSJ60" s="357"/>
      <c r="PSK60" s="357"/>
      <c r="PSL60" s="357"/>
      <c r="PSM60" s="357"/>
      <c r="PSN60" s="357"/>
      <c r="PSO60" s="357"/>
      <c r="PSP60" s="357"/>
      <c r="PSQ60" s="357"/>
      <c r="PSR60" s="357"/>
      <c r="PSS60" s="357"/>
      <c r="PST60" s="357"/>
      <c r="PSU60" s="357"/>
      <c r="PSV60" s="357"/>
      <c r="PSW60" s="357"/>
      <c r="PSX60" s="357"/>
      <c r="PSY60" s="357"/>
      <c r="PSZ60" s="357"/>
      <c r="PTA60" s="357"/>
      <c r="PTB60" s="357"/>
      <c r="PTC60" s="357"/>
      <c r="PTD60" s="357"/>
      <c r="PTE60" s="357"/>
      <c r="PTF60" s="357"/>
      <c r="PTG60" s="357"/>
      <c r="PTH60" s="357"/>
      <c r="PTI60" s="357"/>
      <c r="PTJ60" s="357"/>
      <c r="PTK60" s="357"/>
      <c r="PTL60" s="357"/>
      <c r="PTM60" s="357"/>
      <c r="PTN60" s="357"/>
      <c r="PTO60" s="357"/>
      <c r="PTP60" s="357"/>
      <c r="PTQ60" s="357"/>
      <c r="PTR60" s="357"/>
      <c r="PTS60" s="357"/>
      <c r="PTT60" s="357"/>
      <c r="PTU60" s="357"/>
      <c r="PTV60" s="357"/>
      <c r="PTW60" s="357"/>
      <c r="PTX60" s="357"/>
      <c r="PTY60" s="357"/>
      <c r="PTZ60" s="357"/>
      <c r="PUA60" s="357"/>
      <c r="PUB60" s="357"/>
      <c r="PUC60" s="357"/>
      <c r="PUD60" s="357"/>
      <c r="PUE60" s="357"/>
      <c r="PUF60" s="357"/>
      <c r="PUG60" s="357"/>
      <c r="PUH60" s="357"/>
      <c r="PUI60" s="357"/>
      <c r="PUJ60" s="357"/>
      <c r="PUK60" s="357"/>
      <c r="PUL60" s="357"/>
      <c r="PUM60" s="357"/>
      <c r="PUN60" s="357"/>
      <c r="PUO60" s="357"/>
      <c r="PUP60" s="357"/>
      <c r="PUQ60" s="357"/>
      <c r="PUR60" s="357"/>
      <c r="PUS60" s="357"/>
      <c r="PUT60" s="357"/>
      <c r="PUU60" s="357"/>
      <c r="PUV60" s="357"/>
      <c r="PUW60" s="357"/>
      <c r="PUX60" s="357"/>
      <c r="PUY60" s="357"/>
      <c r="PUZ60" s="357"/>
      <c r="PVA60" s="357"/>
      <c r="PVB60" s="357"/>
      <c r="PVC60" s="357"/>
      <c r="PVD60" s="357"/>
      <c r="PVE60" s="357"/>
      <c r="PVF60" s="357"/>
      <c r="PVG60" s="357"/>
      <c r="PVH60" s="357"/>
      <c r="PVI60" s="357"/>
      <c r="PVJ60" s="357"/>
      <c r="PVK60" s="357"/>
      <c r="PVL60" s="357"/>
      <c r="PVM60" s="357"/>
      <c r="PVN60" s="357"/>
      <c r="PVO60" s="357"/>
      <c r="PVP60" s="357"/>
      <c r="PVQ60" s="357"/>
      <c r="PVR60" s="357"/>
      <c r="PVS60" s="357"/>
      <c r="PVT60" s="357"/>
      <c r="PVU60" s="357"/>
      <c r="PVV60" s="357"/>
      <c r="PVW60" s="357"/>
      <c r="PVX60" s="357"/>
      <c r="PVY60" s="357"/>
      <c r="PVZ60" s="357"/>
      <c r="PWA60" s="357"/>
      <c r="PWB60" s="357"/>
      <c r="PWC60" s="357"/>
      <c r="PWD60" s="357"/>
      <c r="PWE60" s="357"/>
      <c r="PWF60" s="357"/>
      <c r="PWG60" s="357"/>
      <c r="PWH60" s="357"/>
      <c r="PWI60" s="357"/>
      <c r="PWJ60" s="357"/>
      <c r="PWK60" s="357"/>
      <c r="PWL60" s="357"/>
      <c r="PWM60" s="357"/>
      <c r="PWN60" s="357"/>
      <c r="PWO60" s="357"/>
      <c r="PWP60" s="357"/>
      <c r="PWQ60" s="357"/>
      <c r="PWR60" s="357"/>
      <c r="PWS60" s="357"/>
      <c r="PWT60" s="357"/>
      <c r="PWU60" s="357"/>
      <c r="PWV60" s="357"/>
      <c r="PWW60" s="357"/>
      <c r="PWX60" s="357"/>
      <c r="PWY60" s="357"/>
      <c r="PWZ60" s="357"/>
      <c r="PXA60" s="357"/>
      <c r="PXB60" s="357"/>
      <c r="PXC60" s="357"/>
      <c r="PXD60" s="357"/>
      <c r="PXE60" s="357"/>
      <c r="PXF60" s="357"/>
      <c r="PXG60" s="357"/>
      <c r="PXH60" s="357"/>
      <c r="PXI60" s="357"/>
      <c r="PXJ60" s="357"/>
      <c r="PXK60" s="357"/>
      <c r="PXL60" s="357"/>
      <c r="PXM60" s="357"/>
      <c r="PXN60" s="357"/>
      <c r="PXO60" s="357"/>
      <c r="PXP60" s="357"/>
      <c r="PXQ60" s="357"/>
      <c r="PXR60" s="357"/>
      <c r="PXS60" s="357"/>
      <c r="PXT60" s="357"/>
      <c r="PXU60" s="357"/>
      <c r="PXV60" s="357"/>
      <c r="PXW60" s="357"/>
      <c r="PXX60" s="357"/>
      <c r="PXY60" s="357"/>
      <c r="PXZ60" s="357"/>
      <c r="PYA60" s="357"/>
      <c r="PYB60" s="357"/>
      <c r="PYC60" s="357"/>
      <c r="PYD60" s="357"/>
      <c r="PYE60" s="357"/>
      <c r="PYF60" s="357"/>
      <c r="PYG60" s="357"/>
      <c r="PYH60" s="357"/>
      <c r="PYI60" s="357"/>
      <c r="PYJ60" s="357"/>
      <c r="PYK60" s="357"/>
      <c r="PYL60" s="357"/>
      <c r="PYM60" s="357"/>
      <c r="PYN60" s="357"/>
      <c r="PYO60" s="357"/>
      <c r="PYP60" s="357"/>
      <c r="PYQ60" s="357"/>
      <c r="PYR60" s="357"/>
      <c r="PYS60" s="357"/>
      <c r="PYT60" s="357"/>
      <c r="PYU60" s="357"/>
      <c r="PYV60" s="357"/>
      <c r="PYW60" s="357"/>
      <c r="PYX60" s="357"/>
      <c r="PYY60" s="357"/>
      <c r="PYZ60" s="357"/>
      <c r="PZA60" s="357"/>
      <c r="PZB60" s="357"/>
      <c r="PZC60" s="357"/>
      <c r="PZD60" s="357"/>
      <c r="PZE60" s="357"/>
      <c r="PZF60" s="357"/>
      <c r="PZG60" s="357"/>
      <c r="PZH60" s="357"/>
      <c r="PZI60" s="357"/>
      <c r="PZJ60" s="357"/>
      <c r="PZK60" s="357"/>
      <c r="PZL60" s="357"/>
      <c r="PZM60" s="357"/>
      <c r="PZN60" s="357"/>
      <c r="PZO60" s="357"/>
      <c r="PZP60" s="357"/>
      <c r="PZQ60" s="357"/>
      <c r="PZR60" s="357"/>
      <c r="PZS60" s="357"/>
      <c r="PZT60" s="357"/>
      <c r="PZU60" s="357"/>
      <c r="PZV60" s="357"/>
      <c r="PZW60" s="357"/>
      <c r="PZX60" s="357"/>
      <c r="PZY60" s="357"/>
      <c r="PZZ60" s="357"/>
      <c r="QAA60" s="357"/>
      <c r="QAB60" s="357"/>
      <c r="QAC60" s="357"/>
      <c r="QAD60" s="357"/>
      <c r="QAE60" s="357"/>
      <c r="QAF60" s="357"/>
      <c r="QAG60" s="357"/>
      <c r="QAH60" s="357"/>
      <c r="QAI60" s="357"/>
      <c r="QAJ60" s="357"/>
      <c r="QAK60" s="357"/>
      <c r="QAL60" s="357"/>
      <c r="QAM60" s="357"/>
      <c r="QAN60" s="357"/>
      <c r="QAO60" s="357"/>
      <c r="QAP60" s="357"/>
      <c r="QAQ60" s="357"/>
      <c r="QAR60" s="357"/>
      <c r="QAS60" s="357"/>
      <c r="QAT60" s="357"/>
      <c r="QAU60" s="357"/>
      <c r="QAV60" s="357"/>
      <c r="QAW60" s="357"/>
      <c r="QAX60" s="357"/>
      <c r="QAY60" s="357"/>
      <c r="QAZ60" s="357"/>
      <c r="QBA60" s="357"/>
      <c r="QBB60" s="357"/>
      <c r="QBC60" s="357"/>
      <c r="QBD60" s="357"/>
      <c r="QBE60" s="357"/>
      <c r="QBF60" s="357"/>
      <c r="QBG60" s="357"/>
      <c r="QBH60" s="357"/>
      <c r="QBI60" s="357"/>
      <c r="QBJ60" s="357"/>
      <c r="QBK60" s="357"/>
      <c r="QBL60" s="357"/>
      <c r="QBM60" s="357"/>
      <c r="QBN60" s="357"/>
      <c r="QBO60" s="357"/>
      <c r="QBP60" s="357"/>
      <c r="QBQ60" s="357"/>
      <c r="QBR60" s="357"/>
      <c r="QBS60" s="357"/>
      <c r="QBT60" s="357"/>
      <c r="QBU60" s="357"/>
      <c r="QBV60" s="357"/>
      <c r="QBW60" s="357"/>
      <c r="QBX60" s="357"/>
      <c r="QBY60" s="357"/>
      <c r="QBZ60" s="357"/>
      <c r="QCA60" s="357"/>
      <c r="QCB60" s="357"/>
      <c r="QCC60" s="357"/>
      <c r="QCD60" s="357"/>
      <c r="QCE60" s="357"/>
      <c r="QCF60" s="357"/>
      <c r="QCG60" s="357"/>
      <c r="QCH60" s="357"/>
      <c r="QCI60" s="357"/>
      <c r="QCJ60" s="357"/>
      <c r="QCK60" s="357"/>
      <c r="QCL60" s="357"/>
      <c r="QCM60" s="357"/>
      <c r="QCN60" s="357"/>
      <c r="QCO60" s="357"/>
      <c r="QCP60" s="357"/>
      <c r="QCQ60" s="357"/>
      <c r="QCR60" s="357"/>
      <c r="QCS60" s="357"/>
      <c r="QCT60" s="357"/>
      <c r="QCU60" s="357"/>
      <c r="QCV60" s="357"/>
      <c r="QCW60" s="357"/>
      <c r="QCX60" s="357"/>
      <c r="QCY60" s="357"/>
      <c r="QCZ60" s="357"/>
      <c r="QDA60" s="357"/>
      <c r="QDB60" s="357"/>
      <c r="QDC60" s="357"/>
      <c r="QDD60" s="357"/>
      <c r="QDE60" s="357"/>
      <c r="QDF60" s="357"/>
      <c r="QDG60" s="357"/>
      <c r="QDH60" s="357"/>
      <c r="QDI60" s="357"/>
      <c r="QDJ60" s="357"/>
      <c r="QDK60" s="357"/>
      <c r="QDL60" s="357"/>
      <c r="QDM60" s="357"/>
      <c r="QDN60" s="357"/>
      <c r="QDO60" s="357"/>
      <c r="QDP60" s="357"/>
      <c r="QDQ60" s="357"/>
      <c r="QDR60" s="357"/>
      <c r="QDS60" s="357"/>
      <c r="QDT60" s="357"/>
      <c r="QDU60" s="357"/>
      <c r="QDV60" s="357"/>
      <c r="QDW60" s="357"/>
      <c r="QDX60" s="357"/>
      <c r="QDY60" s="357"/>
      <c r="QDZ60" s="357"/>
      <c r="QEA60" s="357"/>
      <c r="QEB60" s="357"/>
      <c r="QEC60" s="357"/>
      <c r="QED60" s="357"/>
      <c r="QEE60" s="357"/>
      <c r="QEF60" s="357"/>
      <c r="QEG60" s="357"/>
      <c r="QEH60" s="357"/>
      <c r="QEI60" s="357"/>
      <c r="QEJ60" s="357"/>
      <c r="QEK60" s="357"/>
      <c r="QEL60" s="357"/>
      <c r="QEM60" s="357"/>
      <c r="QEN60" s="357"/>
      <c r="QEO60" s="357"/>
      <c r="QEP60" s="357"/>
      <c r="QEQ60" s="357"/>
      <c r="QER60" s="357"/>
      <c r="QES60" s="357"/>
      <c r="QET60" s="357"/>
      <c r="QEU60" s="357"/>
      <c r="QEV60" s="357"/>
      <c r="QEW60" s="357"/>
      <c r="QEX60" s="357"/>
      <c r="QEY60" s="357"/>
      <c r="QEZ60" s="357"/>
      <c r="QFA60" s="357"/>
      <c r="QFB60" s="357"/>
      <c r="QFC60" s="357"/>
      <c r="QFD60" s="357"/>
      <c r="QFE60" s="357"/>
      <c r="QFF60" s="357"/>
      <c r="QFG60" s="357"/>
      <c r="QFH60" s="357"/>
      <c r="QFI60" s="357"/>
      <c r="QFJ60" s="357"/>
      <c r="QFK60" s="357"/>
      <c r="QFL60" s="357"/>
      <c r="QFM60" s="357"/>
      <c r="QFN60" s="357"/>
      <c r="QFO60" s="357"/>
      <c r="QFP60" s="357"/>
      <c r="QFQ60" s="357"/>
      <c r="QFR60" s="357"/>
      <c r="QFS60" s="357"/>
      <c r="QFT60" s="357"/>
      <c r="QFU60" s="357"/>
      <c r="QFV60" s="357"/>
      <c r="QFW60" s="357"/>
      <c r="QFX60" s="357"/>
      <c r="QFY60" s="357"/>
      <c r="QFZ60" s="357"/>
      <c r="QGA60" s="357"/>
      <c r="QGB60" s="357"/>
      <c r="QGC60" s="357"/>
      <c r="QGD60" s="357"/>
      <c r="QGE60" s="357"/>
      <c r="QGF60" s="357"/>
      <c r="QGG60" s="357"/>
      <c r="QGH60" s="357"/>
      <c r="QGI60" s="357"/>
      <c r="QGJ60" s="357"/>
      <c r="QGK60" s="357"/>
      <c r="QGL60" s="357"/>
      <c r="QGM60" s="357"/>
      <c r="QGN60" s="357"/>
      <c r="QGO60" s="357"/>
      <c r="QGP60" s="357"/>
      <c r="QGQ60" s="357"/>
      <c r="QGR60" s="357"/>
      <c r="QGS60" s="357"/>
      <c r="QGT60" s="357"/>
      <c r="QGU60" s="357"/>
      <c r="QGV60" s="357"/>
      <c r="QGW60" s="357"/>
      <c r="QGX60" s="357"/>
      <c r="QGY60" s="357"/>
      <c r="QGZ60" s="357"/>
      <c r="QHA60" s="357"/>
      <c r="QHB60" s="357"/>
      <c r="QHC60" s="357"/>
      <c r="QHD60" s="357"/>
      <c r="QHE60" s="357"/>
      <c r="QHF60" s="357"/>
      <c r="QHG60" s="357"/>
      <c r="QHH60" s="357"/>
      <c r="QHI60" s="357"/>
      <c r="QHJ60" s="357"/>
      <c r="QHK60" s="357"/>
      <c r="QHL60" s="357"/>
      <c r="QHM60" s="357"/>
      <c r="QHN60" s="357"/>
      <c r="QHO60" s="357"/>
      <c r="QHP60" s="357"/>
      <c r="QHQ60" s="357"/>
      <c r="QHR60" s="357"/>
      <c r="QHS60" s="357"/>
      <c r="QHT60" s="357"/>
      <c r="QHU60" s="357"/>
      <c r="QHV60" s="357"/>
      <c r="QHW60" s="357"/>
      <c r="QHX60" s="357"/>
      <c r="QHY60" s="357"/>
      <c r="QHZ60" s="357"/>
      <c r="QIA60" s="357"/>
      <c r="QIB60" s="357"/>
      <c r="QIC60" s="357"/>
      <c r="QID60" s="357"/>
      <c r="QIE60" s="357"/>
      <c r="QIF60" s="357"/>
      <c r="QIG60" s="357"/>
      <c r="QIH60" s="357"/>
      <c r="QII60" s="357"/>
      <c r="QIJ60" s="357"/>
      <c r="QIK60" s="357"/>
      <c r="QIL60" s="357"/>
      <c r="QIM60" s="357"/>
      <c r="QIN60" s="357"/>
      <c r="QIO60" s="357"/>
      <c r="QIP60" s="357"/>
      <c r="QIQ60" s="357"/>
      <c r="QIR60" s="357"/>
      <c r="QIS60" s="357"/>
      <c r="QIT60" s="357"/>
      <c r="QIU60" s="357"/>
      <c r="QIV60" s="357"/>
      <c r="QIW60" s="357"/>
      <c r="QIX60" s="357"/>
      <c r="QIY60" s="357"/>
      <c r="QIZ60" s="357"/>
      <c r="QJA60" s="357"/>
      <c r="QJB60" s="357"/>
      <c r="QJC60" s="357"/>
      <c r="QJD60" s="357"/>
      <c r="QJE60" s="357"/>
      <c r="QJF60" s="357"/>
      <c r="QJG60" s="357"/>
      <c r="QJH60" s="357"/>
      <c r="QJI60" s="357"/>
      <c r="QJJ60" s="357"/>
      <c r="QJK60" s="357"/>
      <c r="QJL60" s="357"/>
      <c r="QJM60" s="357"/>
      <c r="QJN60" s="357"/>
      <c r="QJO60" s="357"/>
      <c r="QJP60" s="357"/>
      <c r="QJQ60" s="357"/>
      <c r="QJR60" s="357"/>
      <c r="QJS60" s="357"/>
      <c r="QJT60" s="357"/>
      <c r="QJU60" s="357"/>
      <c r="QJV60" s="357"/>
      <c r="QJW60" s="357"/>
      <c r="QJX60" s="357"/>
      <c r="QJY60" s="357"/>
      <c r="QJZ60" s="357"/>
      <c r="QKA60" s="357"/>
      <c r="QKB60" s="357"/>
      <c r="QKC60" s="357"/>
      <c r="QKD60" s="357"/>
      <c r="QKE60" s="357"/>
      <c r="QKF60" s="357"/>
      <c r="QKG60" s="357"/>
      <c r="QKH60" s="357"/>
      <c r="QKI60" s="357"/>
      <c r="QKJ60" s="357"/>
      <c r="QKK60" s="357"/>
      <c r="QKL60" s="357"/>
      <c r="QKM60" s="357"/>
      <c r="QKN60" s="357"/>
      <c r="QKO60" s="357"/>
      <c r="QKP60" s="357"/>
      <c r="QKQ60" s="357"/>
      <c r="QKR60" s="357"/>
      <c r="QKS60" s="357"/>
      <c r="QKT60" s="357"/>
      <c r="QKU60" s="357"/>
      <c r="QKV60" s="357"/>
      <c r="QKW60" s="357"/>
      <c r="QKX60" s="357"/>
      <c r="QKY60" s="357"/>
      <c r="QKZ60" s="357"/>
      <c r="QLA60" s="357"/>
      <c r="QLB60" s="357"/>
      <c r="QLC60" s="357"/>
      <c r="QLD60" s="357"/>
      <c r="QLE60" s="357"/>
      <c r="QLF60" s="357"/>
      <c r="QLG60" s="357"/>
      <c r="QLH60" s="357"/>
      <c r="QLI60" s="357"/>
      <c r="QLJ60" s="357"/>
      <c r="QLK60" s="357"/>
      <c r="QLL60" s="357"/>
      <c r="QLM60" s="357"/>
      <c r="QLN60" s="357"/>
      <c r="QLO60" s="357"/>
      <c r="QLP60" s="357"/>
      <c r="QLQ60" s="357"/>
      <c r="QLR60" s="357"/>
      <c r="QLS60" s="357"/>
      <c r="QLT60" s="357"/>
      <c r="QLU60" s="357"/>
      <c r="QLV60" s="357"/>
      <c r="QLW60" s="357"/>
      <c r="QLX60" s="357"/>
      <c r="QLY60" s="357"/>
      <c r="QLZ60" s="357"/>
      <c r="QMA60" s="357"/>
      <c r="QMB60" s="357"/>
      <c r="QMC60" s="357"/>
      <c r="QMD60" s="357"/>
      <c r="QME60" s="357"/>
      <c r="QMF60" s="357"/>
      <c r="QMG60" s="357"/>
      <c r="QMH60" s="357"/>
      <c r="QMI60" s="357"/>
      <c r="QMJ60" s="357"/>
      <c r="QMK60" s="357"/>
      <c r="QML60" s="357"/>
      <c r="QMM60" s="357"/>
      <c r="QMN60" s="357"/>
      <c r="QMO60" s="357"/>
      <c r="QMP60" s="357"/>
      <c r="QMQ60" s="357"/>
      <c r="QMR60" s="357"/>
      <c r="QMS60" s="357"/>
      <c r="QMT60" s="357"/>
      <c r="QMU60" s="357"/>
      <c r="QMV60" s="357"/>
      <c r="QMW60" s="357"/>
      <c r="QMX60" s="357"/>
      <c r="QMY60" s="357"/>
      <c r="QMZ60" s="357"/>
      <c r="QNA60" s="357"/>
      <c r="QNB60" s="357"/>
      <c r="QNC60" s="357"/>
      <c r="QND60" s="357"/>
      <c r="QNE60" s="357"/>
      <c r="QNF60" s="357"/>
      <c r="QNG60" s="357"/>
      <c r="QNH60" s="357"/>
      <c r="QNI60" s="357"/>
      <c r="QNJ60" s="357"/>
      <c r="QNK60" s="357"/>
      <c r="QNL60" s="357"/>
      <c r="QNM60" s="357"/>
      <c r="QNN60" s="357"/>
      <c r="QNO60" s="357"/>
      <c r="QNP60" s="357"/>
      <c r="QNQ60" s="357"/>
      <c r="QNR60" s="357"/>
      <c r="QNS60" s="357"/>
      <c r="QNT60" s="357"/>
      <c r="QNU60" s="357"/>
      <c r="QNV60" s="357"/>
      <c r="QNW60" s="357"/>
      <c r="QNX60" s="357"/>
      <c r="QNY60" s="357"/>
      <c r="QNZ60" s="357"/>
      <c r="QOA60" s="357"/>
      <c r="QOB60" s="357"/>
      <c r="QOC60" s="357"/>
      <c r="QOD60" s="357"/>
      <c r="QOE60" s="357"/>
      <c r="QOF60" s="357"/>
      <c r="QOG60" s="357"/>
      <c r="QOH60" s="357"/>
      <c r="QOI60" s="357"/>
      <c r="QOJ60" s="357"/>
      <c r="QOK60" s="357"/>
      <c r="QOL60" s="357"/>
      <c r="QOM60" s="357"/>
      <c r="QON60" s="357"/>
      <c r="QOO60" s="357"/>
      <c r="QOP60" s="357"/>
      <c r="QOQ60" s="357"/>
      <c r="QOR60" s="357"/>
      <c r="QOS60" s="357"/>
      <c r="QOT60" s="357"/>
      <c r="QOU60" s="357"/>
      <c r="QOV60" s="357"/>
      <c r="QOW60" s="357"/>
      <c r="QOX60" s="357"/>
      <c r="QOY60" s="357"/>
      <c r="QOZ60" s="357"/>
      <c r="QPA60" s="357"/>
      <c r="QPB60" s="357"/>
      <c r="QPC60" s="357"/>
      <c r="QPD60" s="357"/>
      <c r="QPE60" s="357"/>
      <c r="QPF60" s="357"/>
      <c r="QPG60" s="357"/>
      <c r="QPH60" s="357"/>
      <c r="QPI60" s="357"/>
      <c r="QPJ60" s="357"/>
      <c r="QPK60" s="357"/>
      <c r="QPL60" s="357"/>
      <c r="QPM60" s="357"/>
      <c r="QPN60" s="357"/>
      <c r="QPO60" s="357"/>
      <c r="QPP60" s="357"/>
      <c r="QPQ60" s="357"/>
      <c r="QPR60" s="357"/>
      <c r="QPS60" s="357"/>
      <c r="QPT60" s="357"/>
      <c r="QPU60" s="357"/>
      <c r="QPV60" s="357"/>
      <c r="QPW60" s="357"/>
      <c r="QPX60" s="357"/>
      <c r="QPY60" s="357"/>
      <c r="QPZ60" s="357"/>
      <c r="QQA60" s="357"/>
      <c r="QQB60" s="357"/>
      <c r="QQC60" s="357"/>
      <c r="QQD60" s="357"/>
      <c r="QQE60" s="357"/>
      <c r="QQF60" s="357"/>
      <c r="QQG60" s="357"/>
      <c r="QQH60" s="357"/>
      <c r="QQI60" s="357"/>
      <c r="QQJ60" s="357"/>
      <c r="QQK60" s="357"/>
      <c r="QQL60" s="357"/>
      <c r="QQM60" s="357"/>
      <c r="QQN60" s="357"/>
      <c r="QQO60" s="357"/>
      <c r="QQP60" s="357"/>
      <c r="QQQ60" s="357"/>
      <c r="QQR60" s="357"/>
      <c r="QQS60" s="357"/>
      <c r="QQT60" s="357"/>
      <c r="QQU60" s="357"/>
      <c r="QQV60" s="357"/>
      <c r="QQW60" s="357"/>
      <c r="QQX60" s="357"/>
      <c r="QQY60" s="357"/>
      <c r="QQZ60" s="357"/>
      <c r="QRA60" s="357"/>
      <c r="QRB60" s="357"/>
      <c r="QRC60" s="357"/>
      <c r="QRD60" s="357"/>
      <c r="QRE60" s="357"/>
      <c r="QRF60" s="357"/>
      <c r="QRG60" s="357"/>
      <c r="QRH60" s="357"/>
      <c r="QRI60" s="357"/>
      <c r="QRJ60" s="357"/>
      <c r="QRK60" s="357"/>
      <c r="QRL60" s="357"/>
      <c r="QRM60" s="357"/>
      <c r="QRN60" s="357"/>
      <c r="QRO60" s="357"/>
      <c r="QRP60" s="357"/>
      <c r="QRQ60" s="357"/>
      <c r="QRR60" s="357"/>
      <c r="QRS60" s="357"/>
      <c r="QRT60" s="357"/>
      <c r="QRU60" s="357"/>
      <c r="QRV60" s="357"/>
      <c r="QRW60" s="357"/>
      <c r="QRX60" s="357"/>
      <c r="QRY60" s="357"/>
      <c r="QRZ60" s="357"/>
      <c r="QSA60" s="357"/>
      <c r="QSB60" s="357"/>
      <c r="QSC60" s="357"/>
      <c r="QSD60" s="357"/>
      <c r="QSE60" s="357"/>
      <c r="QSF60" s="357"/>
      <c r="QSG60" s="357"/>
      <c r="QSH60" s="357"/>
      <c r="QSI60" s="357"/>
      <c r="QSJ60" s="357"/>
      <c r="QSK60" s="357"/>
      <c r="QSL60" s="357"/>
      <c r="QSM60" s="357"/>
      <c r="QSN60" s="357"/>
      <c r="QSO60" s="357"/>
      <c r="QSP60" s="357"/>
      <c r="QSQ60" s="357"/>
      <c r="QSR60" s="357"/>
      <c r="QSS60" s="357"/>
      <c r="QST60" s="357"/>
      <c r="QSU60" s="357"/>
      <c r="QSV60" s="357"/>
      <c r="QSW60" s="357"/>
      <c r="QSX60" s="357"/>
      <c r="QSY60" s="357"/>
      <c r="QSZ60" s="357"/>
      <c r="QTA60" s="357"/>
      <c r="QTB60" s="357"/>
      <c r="QTC60" s="357"/>
      <c r="QTD60" s="357"/>
      <c r="QTE60" s="357"/>
      <c r="QTF60" s="357"/>
      <c r="QTG60" s="357"/>
      <c r="QTH60" s="357"/>
      <c r="QTI60" s="357"/>
      <c r="QTJ60" s="357"/>
      <c r="QTK60" s="357"/>
      <c r="QTL60" s="357"/>
      <c r="QTM60" s="357"/>
      <c r="QTN60" s="357"/>
      <c r="QTO60" s="357"/>
      <c r="QTP60" s="357"/>
      <c r="QTQ60" s="357"/>
      <c r="QTR60" s="357"/>
      <c r="QTS60" s="357"/>
      <c r="QTT60" s="357"/>
      <c r="QTU60" s="357"/>
      <c r="QTV60" s="357"/>
      <c r="QTW60" s="357"/>
      <c r="QTX60" s="357"/>
      <c r="QTY60" s="357"/>
      <c r="QTZ60" s="357"/>
      <c r="QUA60" s="357"/>
      <c r="QUB60" s="357"/>
      <c r="QUC60" s="357"/>
      <c r="QUD60" s="357"/>
      <c r="QUE60" s="357"/>
      <c r="QUF60" s="357"/>
      <c r="QUG60" s="357"/>
      <c r="QUH60" s="357"/>
      <c r="QUI60" s="357"/>
      <c r="QUJ60" s="357"/>
      <c r="QUK60" s="357"/>
      <c r="QUL60" s="357"/>
      <c r="QUM60" s="357"/>
      <c r="QUN60" s="357"/>
      <c r="QUO60" s="357"/>
      <c r="QUP60" s="357"/>
      <c r="QUQ60" s="357"/>
      <c r="QUR60" s="357"/>
      <c r="QUS60" s="357"/>
      <c r="QUT60" s="357"/>
      <c r="QUU60" s="357"/>
      <c r="QUV60" s="357"/>
      <c r="QUW60" s="357"/>
      <c r="QUX60" s="357"/>
      <c r="QUY60" s="357"/>
      <c r="QUZ60" s="357"/>
      <c r="QVA60" s="357"/>
      <c r="QVB60" s="357"/>
      <c r="QVC60" s="357"/>
      <c r="QVD60" s="357"/>
      <c r="QVE60" s="357"/>
      <c r="QVF60" s="357"/>
      <c r="QVG60" s="357"/>
      <c r="QVH60" s="357"/>
      <c r="QVI60" s="357"/>
      <c r="QVJ60" s="357"/>
      <c r="QVK60" s="357"/>
      <c r="QVL60" s="357"/>
      <c r="QVM60" s="357"/>
      <c r="QVN60" s="357"/>
      <c r="QVO60" s="357"/>
      <c r="QVP60" s="357"/>
      <c r="QVQ60" s="357"/>
      <c r="QVR60" s="357"/>
      <c r="QVS60" s="357"/>
      <c r="QVT60" s="357"/>
      <c r="QVU60" s="357"/>
      <c r="QVV60" s="357"/>
      <c r="QVW60" s="357"/>
      <c r="QVX60" s="357"/>
      <c r="QVY60" s="357"/>
      <c r="QVZ60" s="357"/>
      <c r="QWA60" s="357"/>
      <c r="QWB60" s="357"/>
      <c r="QWC60" s="357"/>
      <c r="QWD60" s="357"/>
      <c r="QWE60" s="357"/>
      <c r="QWF60" s="357"/>
      <c r="QWG60" s="357"/>
      <c r="QWH60" s="357"/>
      <c r="QWI60" s="357"/>
      <c r="QWJ60" s="357"/>
      <c r="QWK60" s="357"/>
      <c r="QWL60" s="357"/>
      <c r="QWM60" s="357"/>
      <c r="QWN60" s="357"/>
      <c r="QWO60" s="357"/>
      <c r="QWP60" s="357"/>
      <c r="QWQ60" s="357"/>
      <c r="QWR60" s="357"/>
      <c r="QWS60" s="357"/>
      <c r="QWT60" s="357"/>
      <c r="QWU60" s="357"/>
      <c r="QWV60" s="357"/>
      <c r="QWW60" s="357"/>
      <c r="QWX60" s="357"/>
      <c r="QWY60" s="357"/>
      <c r="QWZ60" s="357"/>
      <c r="QXA60" s="357"/>
      <c r="QXB60" s="357"/>
      <c r="QXC60" s="357"/>
      <c r="QXD60" s="357"/>
      <c r="QXE60" s="357"/>
      <c r="QXF60" s="357"/>
      <c r="QXG60" s="357"/>
      <c r="QXH60" s="357"/>
      <c r="QXI60" s="357"/>
      <c r="QXJ60" s="357"/>
      <c r="QXK60" s="357"/>
      <c r="QXL60" s="357"/>
      <c r="QXM60" s="357"/>
      <c r="QXN60" s="357"/>
      <c r="QXO60" s="357"/>
      <c r="QXP60" s="357"/>
      <c r="QXQ60" s="357"/>
      <c r="QXR60" s="357"/>
      <c r="QXS60" s="357"/>
      <c r="QXT60" s="357"/>
      <c r="QXU60" s="357"/>
      <c r="QXV60" s="357"/>
      <c r="QXW60" s="357"/>
      <c r="QXX60" s="357"/>
      <c r="QXY60" s="357"/>
      <c r="QXZ60" s="357"/>
      <c r="QYA60" s="357"/>
      <c r="QYB60" s="357"/>
      <c r="QYC60" s="357"/>
      <c r="QYD60" s="357"/>
      <c r="QYE60" s="357"/>
      <c r="QYF60" s="357"/>
      <c r="QYG60" s="357"/>
      <c r="QYH60" s="357"/>
      <c r="QYI60" s="357"/>
      <c r="QYJ60" s="357"/>
      <c r="QYK60" s="357"/>
      <c r="QYL60" s="357"/>
      <c r="QYM60" s="357"/>
      <c r="QYN60" s="357"/>
      <c r="QYO60" s="357"/>
      <c r="QYP60" s="357"/>
      <c r="QYQ60" s="357"/>
      <c r="QYR60" s="357"/>
      <c r="QYS60" s="357"/>
      <c r="QYT60" s="357"/>
      <c r="QYU60" s="357"/>
      <c r="QYV60" s="357"/>
      <c r="QYW60" s="357"/>
      <c r="QYX60" s="357"/>
      <c r="QYY60" s="357"/>
      <c r="QYZ60" s="357"/>
      <c r="QZA60" s="357"/>
      <c r="QZB60" s="357"/>
      <c r="QZC60" s="357"/>
      <c r="QZD60" s="357"/>
      <c r="QZE60" s="357"/>
      <c r="QZF60" s="357"/>
      <c r="QZG60" s="357"/>
      <c r="QZH60" s="357"/>
      <c r="QZI60" s="357"/>
      <c r="QZJ60" s="357"/>
      <c r="QZK60" s="357"/>
      <c r="QZL60" s="357"/>
      <c r="QZM60" s="357"/>
      <c r="QZN60" s="357"/>
      <c r="QZO60" s="357"/>
      <c r="QZP60" s="357"/>
      <c r="QZQ60" s="357"/>
      <c r="QZR60" s="357"/>
      <c r="QZS60" s="357"/>
      <c r="QZT60" s="357"/>
      <c r="QZU60" s="357"/>
      <c r="QZV60" s="357"/>
      <c r="QZW60" s="357"/>
      <c r="QZX60" s="357"/>
      <c r="QZY60" s="357"/>
      <c r="QZZ60" s="357"/>
      <c r="RAA60" s="357"/>
      <c r="RAB60" s="357"/>
      <c r="RAC60" s="357"/>
      <c r="RAD60" s="357"/>
      <c r="RAE60" s="357"/>
      <c r="RAF60" s="357"/>
      <c r="RAG60" s="357"/>
      <c r="RAH60" s="357"/>
      <c r="RAI60" s="357"/>
      <c r="RAJ60" s="357"/>
      <c r="RAK60" s="357"/>
      <c r="RAL60" s="357"/>
      <c r="RAM60" s="357"/>
      <c r="RAN60" s="357"/>
      <c r="RAO60" s="357"/>
      <c r="RAP60" s="357"/>
      <c r="RAQ60" s="357"/>
      <c r="RAR60" s="357"/>
      <c r="RAS60" s="357"/>
      <c r="RAT60" s="357"/>
      <c r="RAU60" s="357"/>
      <c r="RAV60" s="357"/>
      <c r="RAW60" s="357"/>
      <c r="RAX60" s="357"/>
      <c r="RAY60" s="357"/>
      <c r="RAZ60" s="357"/>
      <c r="RBA60" s="357"/>
      <c r="RBB60" s="357"/>
      <c r="RBC60" s="357"/>
      <c r="RBD60" s="357"/>
      <c r="RBE60" s="357"/>
      <c r="RBF60" s="357"/>
      <c r="RBG60" s="357"/>
      <c r="RBH60" s="357"/>
      <c r="RBI60" s="357"/>
      <c r="RBJ60" s="357"/>
      <c r="RBK60" s="357"/>
      <c r="RBL60" s="357"/>
      <c r="RBM60" s="357"/>
      <c r="RBN60" s="357"/>
      <c r="RBO60" s="357"/>
      <c r="RBP60" s="357"/>
      <c r="RBQ60" s="357"/>
      <c r="RBR60" s="357"/>
      <c r="RBS60" s="357"/>
      <c r="RBT60" s="357"/>
      <c r="RBU60" s="357"/>
      <c r="RBV60" s="357"/>
      <c r="RBW60" s="357"/>
      <c r="RBX60" s="357"/>
      <c r="RBY60" s="357"/>
      <c r="RBZ60" s="357"/>
      <c r="RCA60" s="357"/>
      <c r="RCB60" s="357"/>
      <c r="RCC60" s="357"/>
      <c r="RCD60" s="357"/>
      <c r="RCE60" s="357"/>
      <c r="RCF60" s="357"/>
      <c r="RCG60" s="357"/>
      <c r="RCH60" s="357"/>
      <c r="RCI60" s="357"/>
      <c r="RCJ60" s="357"/>
      <c r="RCK60" s="357"/>
      <c r="RCL60" s="357"/>
      <c r="RCM60" s="357"/>
      <c r="RCN60" s="357"/>
      <c r="RCO60" s="357"/>
      <c r="RCP60" s="357"/>
      <c r="RCQ60" s="357"/>
      <c r="RCR60" s="357"/>
      <c r="RCS60" s="357"/>
      <c r="RCT60" s="357"/>
      <c r="RCU60" s="357"/>
      <c r="RCV60" s="357"/>
      <c r="RCW60" s="357"/>
      <c r="RCX60" s="357"/>
      <c r="RCY60" s="357"/>
      <c r="RCZ60" s="357"/>
      <c r="RDA60" s="357"/>
      <c r="RDB60" s="357"/>
      <c r="RDC60" s="357"/>
      <c r="RDD60" s="357"/>
      <c r="RDE60" s="357"/>
      <c r="RDF60" s="357"/>
      <c r="RDG60" s="357"/>
      <c r="RDH60" s="357"/>
      <c r="RDI60" s="357"/>
      <c r="RDJ60" s="357"/>
      <c r="RDK60" s="357"/>
      <c r="RDL60" s="357"/>
      <c r="RDM60" s="357"/>
      <c r="RDN60" s="357"/>
      <c r="RDO60" s="357"/>
      <c r="RDP60" s="357"/>
      <c r="RDQ60" s="357"/>
      <c r="RDR60" s="357"/>
      <c r="RDS60" s="357"/>
      <c r="RDT60" s="357"/>
      <c r="RDU60" s="357"/>
      <c r="RDV60" s="357"/>
      <c r="RDW60" s="357"/>
      <c r="RDX60" s="357"/>
      <c r="RDY60" s="357"/>
      <c r="RDZ60" s="357"/>
      <c r="REA60" s="357"/>
      <c r="REB60" s="357"/>
      <c r="REC60" s="357"/>
      <c r="RED60" s="357"/>
      <c r="REE60" s="357"/>
      <c r="REF60" s="357"/>
      <c r="REG60" s="357"/>
      <c r="REH60" s="357"/>
      <c r="REI60" s="357"/>
      <c r="REJ60" s="357"/>
      <c r="REK60" s="357"/>
      <c r="REL60" s="357"/>
      <c r="REM60" s="357"/>
      <c r="REN60" s="357"/>
      <c r="REO60" s="357"/>
      <c r="REP60" s="357"/>
      <c r="REQ60" s="357"/>
      <c r="RER60" s="357"/>
      <c r="RES60" s="357"/>
      <c r="RET60" s="357"/>
      <c r="REU60" s="357"/>
      <c r="REV60" s="357"/>
      <c r="REW60" s="357"/>
      <c r="REX60" s="357"/>
      <c r="REY60" s="357"/>
      <c r="REZ60" s="357"/>
      <c r="RFA60" s="357"/>
      <c r="RFB60" s="357"/>
      <c r="RFC60" s="357"/>
      <c r="RFD60" s="357"/>
      <c r="RFE60" s="357"/>
      <c r="RFF60" s="357"/>
      <c r="RFG60" s="357"/>
      <c r="RFH60" s="357"/>
      <c r="RFI60" s="357"/>
      <c r="RFJ60" s="357"/>
      <c r="RFK60" s="357"/>
      <c r="RFL60" s="357"/>
      <c r="RFM60" s="357"/>
      <c r="RFN60" s="357"/>
      <c r="RFO60" s="357"/>
      <c r="RFP60" s="357"/>
      <c r="RFQ60" s="357"/>
      <c r="RFR60" s="357"/>
      <c r="RFS60" s="357"/>
      <c r="RFT60" s="357"/>
      <c r="RFU60" s="357"/>
      <c r="RFV60" s="357"/>
      <c r="RFW60" s="357"/>
      <c r="RFX60" s="357"/>
      <c r="RFY60" s="357"/>
      <c r="RFZ60" s="357"/>
      <c r="RGA60" s="357"/>
      <c r="RGB60" s="357"/>
      <c r="RGC60" s="357"/>
      <c r="RGD60" s="357"/>
      <c r="RGE60" s="357"/>
      <c r="RGF60" s="357"/>
      <c r="RGG60" s="357"/>
      <c r="RGH60" s="357"/>
      <c r="RGI60" s="357"/>
      <c r="RGJ60" s="357"/>
      <c r="RGK60" s="357"/>
      <c r="RGL60" s="357"/>
      <c r="RGM60" s="357"/>
      <c r="RGN60" s="357"/>
      <c r="RGO60" s="357"/>
      <c r="RGP60" s="357"/>
      <c r="RGQ60" s="357"/>
      <c r="RGR60" s="357"/>
      <c r="RGS60" s="357"/>
      <c r="RGT60" s="357"/>
      <c r="RGU60" s="357"/>
      <c r="RGV60" s="357"/>
      <c r="RGW60" s="357"/>
      <c r="RGX60" s="357"/>
      <c r="RGY60" s="357"/>
      <c r="RGZ60" s="357"/>
      <c r="RHA60" s="357"/>
      <c r="RHB60" s="357"/>
      <c r="RHC60" s="357"/>
      <c r="RHD60" s="357"/>
      <c r="RHE60" s="357"/>
      <c r="RHF60" s="357"/>
      <c r="RHG60" s="357"/>
      <c r="RHH60" s="357"/>
      <c r="RHI60" s="357"/>
      <c r="RHJ60" s="357"/>
      <c r="RHK60" s="357"/>
      <c r="RHL60" s="357"/>
      <c r="RHM60" s="357"/>
      <c r="RHN60" s="357"/>
      <c r="RHO60" s="357"/>
      <c r="RHP60" s="357"/>
      <c r="RHQ60" s="357"/>
      <c r="RHR60" s="357"/>
      <c r="RHS60" s="357"/>
      <c r="RHT60" s="357"/>
      <c r="RHU60" s="357"/>
      <c r="RHV60" s="357"/>
      <c r="RHW60" s="357"/>
      <c r="RHX60" s="357"/>
      <c r="RHY60" s="357"/>
      <c r="RHZ60" s="357"/>
      <c r="RIA60" s="357"/>
      <c r="RIB60" s="357"/>
      <c r="RIC60" s="357"/>
      <c r="RID60" s="357"/>
      <c r="RIE60" s="357"/>
      <c r="RIF60" s="357"/>
      <c r="RIG60" s="357"/>
      <c r="RIH60" s="357"/>
      <c r="RII60" s="357"/>
      <c r="RIJ60" s="357"/>
      <c r="RIK60" s="357"/>
      <c r="RIL60" s="357"/>
      <c r="RIM60" s="357"/>
      <c r="RIN60" s="357"/>
      <c r="RIO60" s="357"/>
      <c r="RIP60" s="357"/>
      <c r="RIQ60" s="357"/>
      <c r="RIR60" s="357"/>
      <c r="RIS60" s="357"/>
      <c r="RIT60" s="357"/>
      <c r="RIU60" s="357"/>
      <c r="RIV60" s="357"/>
      <c r="RIW60" s="357"/>
      <c r="RIX60" s="357"/>
      <c r="RIY60" s="357"/>
      <c r="RIZ60" s="357"/>
      <c r="RJA60" s="357"/>
      <c r="RJB60" s="357"/>
      <c r="RJC60" s="357"/>
      <c r="RJD60" s="357"/>
      <c r="RJE60" s="357"/>
      <c r="RJF60" s="357"/>
      <c r="RJG60" s="357"/>
      <c r="RJH60" s="357"/>
      <c r="RJI60" s="357"/>
      <c r="RJJ60" s="357"/>
      <c r="RJK60" s="357"/>
      <c r="RJL60" s="357"/>
      <c r="RJM60" s="357"/>
      <c r="RJN60" s="357"/>
      <c r="RJO60" s="357"/>
      <c r="RJP60" s="357"/>
      <c r="RJQ60" s="357"/>
      <c r="RJR60" s="357"/>
      <c r="RJS60" s="357"/>
      <c r="RJT60" s="357"/>
      <c r="RJU60" s="357"/>
      <c r="RJV60" s="357"/>
      <c r="RJW60" s="357"/>
      <c r="RJX60" s="357"/>
      <c r="RJY60" s="357"/>
      <c r="RJZ60" s="357"/>
      <c r="RKA60" s="357"/>
      <c r="RKB60" s="357"/>
      <c r="RKC60" s="357"/>
      <c r="RKD60" s="357"/>
      <c r="RKE60" s="357"/>
      <c r="RKF60" s="357"/>
      <c r="RKG60" s="357"/>
      <c r="RKH60" s="357"/>
      <c r="RKI60" s="357"/>
      <c r="RKJ60" s="357"/>
      <c r="RKK60" s="357"/>
      <c r="RKL60" s="357"/>
      <c r="RKM60" s="357"/>
      <c r="RKN60" s="357"/>
      <c r="RKO60" s="357"/>
      <c r="RKP60" s="357"/>
      <c r="RKQ60" s="357"/>
      <c r="RKR60" s="357"/>
      <c r="RKS60" s="357"/>
      <c r="RKT60" s="357"/>
      <c r="RKU60" s="357"/>
      <c r="RKV60" s="357"/>
      <c r="RKW60" s="357"/>
      <c r="RKX60" s="357"/>
      <c r="RKY60" s="357"/>
      <c r="RKZ60" s="357"/>
      <c r="RLA60" s="357"/>
      <c r="RLB60" s="357"/>
      <c r="RLC60" s="357"/>
      <c r="RLD60" s="357"/>
      <c r="RLE60" s="357"/>
      <c r="RLF60" s="357"/>
      <c r="RLG60" s="357"/>
      <c r="RLH60" s="357"/>
      <c r="RLI60" s="357"/>
      <c r="RLJ60" s="357"/>
      <c r="RLK60" s="357"/>
      <c r="RLL60" s="357"/>
      <c r="RLM60" s="357"/>
      <c r="RLN60" s="357"/>
      <c r="RLO60" s="357"/>
      <c r="RLP60" s="357"/>
      <c r="RLQ60" s="357"/>
      <c r="RLR60" s="357"/>
      <c r="RLS60" s="357"/>
      <c r="RLT60" s="357"/>
      <c r="RLU60" s="357"/>
      <c r="RLV60" s="357"/>
      <c r="RLW60" s="357"/>
      <c r="RLX60" s="357"/>
      <c r="RLY60" s="357"/>
      <c r="RLZ60" s="357"/>
      <c r="RMA60" s="357"/>
      <c r="RMB60" s="357"/>
      <c r="RMC60" s="357"/>
      <c r="RMD60" s="357"/>
      <c r="RME60" s="357"/>
      <c r="RMF60" s="357"/>
      <c r="RMG60" s="357"/>
      <c r="RMH60" s="357"/>
      <c r="RMI60" s="357"/>
      <c r="RMJ60" s="357"/>
      <c r="RMK60" s="357"/>
      <c r="RML60" s="357"/>
      <c r="RMM60" s="357"/>
      <c r="RMN60" s="357"/>
      <c r="RMO60" s="357"/>
      <c r="RMP60" s="357"/>
      <c r="RMQ60" s="357"/>
      <c r="RMR60" s="357"/>
      <c r="RMS60" s="357"/>
      <c r="RMT60" s="357"/>
      <c r="RMU60" s="357"/>
      <c r="RMV60" s="357"/>
      <c r="RMW60" s="357"/>
      <c r="RMX60" s="357"/>
      <c r="RMY60" s="357"/>
      <c r="RMZ60" s="357"/>
      <c r="RNA60" s="357"/>
      <c r="RNB60" s="357"/>
      <c r="RNC60" s="357"/>
      <c r="RND60" s="357"/>
      <c r="RNE60" s="357"/>
      <c r="RNF60" s="357"/>
      <c r="RNG60" s="357"/>
      <c r="RNH60" s="357"/>
      <c r="RNI60" s="357"/>
      <c r="RNJ60" s="357"/>
      <c r="RNK60" s="357"/>
      <c r="RNL60" s="357"/>
      <c r="RNM60" s="357"/>
      <c r="RNN60" s="357"/>
      <c r="RNO60" s="357"/>
      <c r="RNP60" s="357"/>
      <c r="RNQ60" s="357"/>
      <c r="RNR60" s="357"/>
      <c r="RNS60" s="357"/>
      <c r="RNT60" s="357"/>
      <c r="RNU60" s="357"/>
      <c r="RNV60" s="357"/>
      <c r="RNW60" s="357"/>
      <c r="RNX60" s="357"/>
      <c r="RNY60" s="357"/>
      <c r="RNZ60" s="357"/>
      <c r="ROA60" s="357"/>
      <c r="ROB60" s="357"/>
      <c r="ROC60" s="357"/>
      <c r="ROD60" s="357"/>
      <c r="ROE60" s="357"/>
      <c r="ROF60" s="357"/>
      <c r="ROG60" s="357"/>
      <c r="ROH60" s="357"/>
      <c r="ROI60" s="357"/>
      <c r="ROJ60" s="357"/>
      <c r="ROK60" s="357"/>
      <c r="ROL60" s="357"/>
      <c r="ROM60" s="357"/>
      <c r="RON60" s="357"/>
      <c r="ROO60" s="357"/>
      <c r="ROP60" s="357"/>
      <c r="ROQ60" s="357"/>
      <c r="ROR60" s="357"/>
      <c r="ROS60" s="357"/>
      <c r="ROT60" s="357"/>
      <c r="ROU60" s="357"/>
      <c r="ROV60" s="357"/>
      <c r="ROW60" s="357"/>
      <c r="ROX60" s="357"/>
      <c r="ROY60" s="357"/>
      <c r="ROZ60" s="357"/>
      <c r="RPA60" s="357"/>
      <c r="RPB60" s="357"/>
      <c r="RPC60" s="357"/>
      <c r="RPD60" s="357"/>
      <c r="RPE60" s="357"/>
      <c r="RPF60" s="357"/>
      <c r="RPG60" s="357"/>
      <c r="RPH60" s="357"/>
      <c r="RPI60" s="357"/>
      <c r="RPJ60" s="357"/>
      <c r="RPK60" s="357"/>
      <c r="RPL60" s="357"/>
      <c r="RPM60" s="357"/>
      <c r="RPN60" s="357"/>
      <c r="RPO60" s="357"/>
      <c r="RPP60" s="357"/>
      <c r="RPQ60" s="357"/>
      <c r="RPR60" s="357"/>
      <c r="RPS60" s="357"/>
      <c r="RPT60" s="357"/>
      <c r="RPU60" s="357"/>
      <c r="RPV60" s="357"/>
      <c r="RPW60" s="357"/>
      <c r="RPX60" s="357"/>
      <c r="RPY60" s="357"/>
      <c r="RPZ60" s="357"/>
      <c r="RQA60" s="357"/>
      <c r="RQB60" s="357"/>
      <c r="RQC60" s="357"/>
      <c r="RQD60" s="357"/>
      <c r="RQE60" s="357"/>
      <c r="RQF60" s="357"/>
      <c r="RQG60" s="357"/>
      <c r="RQH60" s="357"/>
      <c r="RQI60" s="357"/>
      <c r="RQJ60" s="357"/>
      <c r="RQK60" s="357"/>
      <c r="RQL60" s="357"/>
      <c r="RQM60" s="357"/>
      <c r="RQN60" s="357"/>
      <c r="RQO60" s="357"/>
      <c r="RQP60" s="357"/>
      <c r="RQQ60" s="357"/>
      <c r="RQR60" s="357"/>
      <c r="RQS60" s="357"/>
      <c r="RQT60" s="357"/>
      <c r="RQU60" s="357"/>
      <c r="RQV60" s="357"/>
      <c r="RQW60" s="357"/>
      <c r="RQX60" s="357"/>
      <c r="RQY60" s="357"/>
      <c r="RQZ60" s="357"/>
      <c r="RRA60" s="357"/>
      <c r="RRB60" s="357"/>
      <c r="RRC60" s="357"/>
      <c r="RRD60" s="357"/>
      <c r="RRE60" s="357"/>
      <c r="RRF60" s="357"/>
      <c r="RRG60" s="357"/>
      <c r="RRH60" s="357"/>
      <c r="RRI60" s="357"/>
      <c r="RRJ60" s="357"/>
      <c r="RRK60" s="357"/>
      <c r="RRL60" s="357"/>
      <c r="RRM60" s="357"/>
      <c r="RRN60" s="357"/>
      <c r="RRO60" s="357"/>
      <c r="RRP60" s="357"/>
      <c r="RRQ60" s="357"/>
      <c r="RRR60" s="357"/>
      <c r="RRS60" s="357"/>
      <c r="RRT60" s="357"/>
      <c r="RRU60" s="357"/>
      <c r="RRV60" s="357"/>
      <c r="RRW60" s="357"/>
      <c r="RRX60" s="357"/>
      <c r="RRY60" s="357"/>
      <c r="RRZ60" s="357"/>
      <c r="RSA60" s="357"/>
      <c r="RSB60" s="357"/>
      <c r="RSC60" s="357"/>
      <c r="RSD60" s="357"/>
      <c r="RSE60" s="357"/>
      <c r="RSF60" s="357"/>
      <c r="RSG60" s="357"/>
      <c r="RSH60" s="357"/>
      <c r="RSI60" s="357"/>
      <c r="RSJ60" s="357"/>
      <c r="RSK60" s="357"/>
      <c r="RSL60" s="357"/>
      <c r="RSM60" s="357"/>
      <c r="RSN60" s="357"/>
      <c r="RSO60" s="357"/>
      <c r="RSP60" s="357"/>
      <c r="RSQ60" s="357"/>
      <c r="RSR60" s="357"/>
      <c r="RSS60" s="357"/>
      <c r="RST60" s="357"/>
      <c r="RSU60" s="357"/>
      <c r="RSV60" s="357"/>
      <c r="RSW60" s="357"/>
      <c r="RSX60" s="357"/>
      <c r="RSY60" s="357"/>
      <c r="RSZ60" s="357"/>
      <c r="RTA60" s="357"/>
      <c r="RTB60" s="357"/>
      <c r="RTC60" s="357"/>
      <c r="RTD60" s="357"/>
      <c r="RTE60" s="357"/>
      <c r="RTF60" s="357"/>
      <c r="RTG60" s="357"/>
      <c r="RTH60" s="357"/>
      <c r="RTI60" s="357"/>
      <c r="RTJ60" s="357"/>
      <c r="RTK60" s="357"/>
      <c r="RTL60" s="357"/>
      <c r="RTM60" s="357"/>
      <c r="RTN60" s="357"/>
      <c r="RTO60" s="357"/>
      <c r="RTP60" s="357"/>
      <c r="RTQ60" s="357"/>
      <c r="RTR60" s="357"/>
      <c r="RTS60" s="357"/>
      <c r="RTT60" s="357"/>
      <c r="RTU60" s="357"/>
      <c r="RTV60" s="357"/>
      <c r="RTW60" s="357"/>
      <c r="RTX60" s="357"/>
      <c r="RTY60" s="357"/>
      <c r="RTZ60" s="357"/>
      <c r="RUA60" s="357"/>
      <c r="RUB60" s="357"/>
      <c r="RUC60" s="357"/>
      <c r="RUD60" s="357"/>
      <c r="RUE60" s="357"/>
      <c r="RUF60" s="357"/>
      <c r="RUG60" s="357"/>
      <c r="RUH60" s="357"/>
      <c r="RUI60" s="357"/>
      <c r="RUJ60" s="357"/>
      <c r="RUK60" s="357"/>
      <c r="RUL60" s="357"/>
      <c r="RUM60" s="357"/>
      <c r="RUN60" s="357"/>
      <c r="RUO60" s="357"/>
      <c r="RUP60" s="357"/>
      <c r="RUQ60" s="357"/>
      <c r="RUR60" s="357"/>
      <c r="RUS60" s="357"/>
      <c r="RUT60" s="357"/>
      <c r="RUU60" s="357"/>
      <c r="RUV60" s="357"/>
      <c r="RUW60" s="357"/>
      <c r="RUX60" s="357"/>
      <c r="RUY60" s="357"/>
      <c r="RUZ60" s="357"/>
      <c r="RVA60" s="357"/>
      <c r="RVB60" s="357"/>
      <c r="RVC60" s="357"/>
      <c r="RVD60" s="357"/>
      <c r="RVE60" s="357"/>
      <c r="RVF60" s="357"/>
      <c r="RVG60" s="357"/>
      <c r="RVH60" s="357"/>
      <c r="RVI60" s="357"/>
      <c r="RVJ60" s="357"/>
      <c r="RVK60" s="357"/>
      <c r="RVL60" s="357"/>
      <c r="RVM60" s="357"/>
      <c r="RVN60" s="357"/>
      <c r="RVO60" s="357"/>
      <c r="RVP60" s="357"/>
      <c r="RVQ60" s="357"/>
      <c r="RVR60" s="357"/>
      <c r="RVS60" s="357"/>
      <c r="RVT60" s="357"/>
      <c r="RVU60" s="357"/>
      <c r="RVV60" s="357"/>
      <c r="RVW60" s="357"/>
      <c r="RVX60" s="357"/>
      <c r="RVY60" s="357"/>
      <c r="RVZ60" s="357"/>
      <c r="RWA60" s="357"/>
      <c r="RWB60" s="357"/>
      <c r="RWC60" s="357"/>
      <c r="RWD60" s="357"/>
      <c r="RWE60" s="357"/>
      <c r="RWF60" s="357"/>
      <c r="RWG60" s="357"/>
      <c r="RWH60" s="357"/>
      <c r="RWI60" s="357"/>
      <c r="RWJ60" s="357"/>
      <c r="RWK60" s="357"/>
      <c r="RWL60" s="357"/>
      <c r="RWM60" s="357"/>
      <c r="RWN60" s="357"/>
      <c r="RWO60" s="357"/>
      <c r="RWP60" s="357"/>
      <c r="RWQ60" s="357"/>
      <c r="RWR60" s="357"/>
      <c r="RWS60" s="357"/>
      <c r="RWT60" s="357"/>
      <c r="RWU60" s="357"/>
      <c r="RWV60" s="357"/>
      <c r="RWW60" s="357"/>
      <c r="RWX60" s="357"/>
      <c r="RWY60" s="357"/>
      <c r="RWZ60" s="357"/>
      <c r="RXA60" s="357"/>
      <c r="RXB60" s="357"/>
      <c r="RXC60" s="357"/>
      <c r="RXD60" s="357"/>
      <c r="RXE60" s="357"/>
      <c r="RXF60" s="357"/>
      <c r="RXG60" s="357"/>
      <c r="RXH60" s="357"/>
      <c r="RXI60" s="357"/>
      <c r="RXJ60" s="357"/>
      <c r="RXK60" s="357"/>
      <c r="RXL60" s="357"/>
      <c r="RXM60" s="357"/>
      <c r="RXN60" s="357"/>
      <c r="RXO60" s="357"/>
      <c r="RXP60" s="357"/>
      <c r="RXQ60" s="357"/>
      <c r="RXR60" s="357"/>
      <c r="RXS60" s="357"/>
      <c r="RXT60" s="357"/>
      <c r="RXU60" s="357"/>
      <c r="RXV60" s="357"/>
      <c r="RXW60" s="357"/>
      <c r="RXX60" s="357"/>
      <c r="RXY60" s="357"/>
      <c r="RXZ60" s="357"/>
      <c r="RYA60" s="357"/>
      <c r="RYB60" s="357"/>
      <c r="RYC60" s="357"/>
      <c r="RYD60" s="357"/>
      <c r="RYE60" s="357"/>
      <c r="RYF60" s="357"/>
      <c r="RYG60" s="357"/>
      <c r="RYH60" s="357"/>
      <c r="RYI60" s="357"/>
      <c r="RYJ60" s="357"/>
      <c r="RYK60" s="357"/>
      <c r="RYL60" s="357"/>
      <c r="RYM60" s="357"/>
      <c r="RYN60" s="357"/>
      <c r="RYO60" s="357"/>
      <c r="RYP60" s="357"/>
      <c r="RYQ60" s="357"/>
      <c r="RYR60" s="357"/>
      <c r="RYS60" s="357"/>
      <c r="RYT60" s="357"/>
      <c r="RYU60" s="357"/>
      <c r="RYV60" s="357"/>
      <c r="RYW60" s="357"/>
      <c r="RYX60" s="357"/>
      <c r="RYY60" s="357"/>
      <c r="RYZ60" s="357"/>
      <c r="RZA60" s="357"/>
      <c r="RZB60" s="357"/>
      <c r="RZC60" s="357"/>
      <c r="RZD60" s="357"/>
      <c r="RZE60" s="357"/>
      <c r="RZF60" s="357"/>
      <c r="RZG60" s="357"/>
      <c r="RZH60" s="357"/>
      <c r="RZI60" s="357"/>
      <c r="RZJ60" s="357"/>
      <c r="RZK60" s="357"/>
      <c r="RZL60" s="357"/>
      <c r="RZM60" s="357"/>
      <c r="RZN60" s="357"/>
      <c r="RZO60" s="357"/>
      <c r="RZP60" s="357"/>
      <c r="RZQ60" s="357"/>
      <c r="RZR60" s="357"/>
      <c r="RZS60" s="357"/>
      <c r="RZT60" s="357"/>
      <c r="RZU60" s="357"/>
      <c r="RZV60" s="357"/>
      <c r="RZW60" s="357"/>
      <c r="RZX60" s="357"/>
      <c r="RZY60" s="357"/>
      <c r="RZZ60" s="357"/>
      <c r="SAA60" s="357"/>
      <c r="SAB60" s="357"/>
      <c r="SAC60" s="357"/>
      <c r="SAD60" s="357"/>
      <c r="SAE60" s="357"/>
      <c r="SAF60" s="357"/>
      <c r="SAG60" s="357"/>
      <c r="SAH60" s="357"/>
      <c r="SAI60" s="357"/>
      <c r="SAJ60" s="357"/>
      <c r="SAK60" s="357"/>
      <c r="SAL60" s="357"/>
      <c r="SAM60" s="357"/>
      <c r="SAN60" s="357"/>
      <c r="SAO60" s="357"/>
      <c r="SAP60" s="357"/>
      <c r="SAQ60" s="357"/>
      <c r="SAR60" s="357"/>
      <c r="SAS60" s="357"/>
      <c r="SAT60" s="357"/>
      <c r="SAU60" s="357"/>
      <c r="SAV60" s="357"/>
      <c r="SAW60" s="357"/>
      <c r="SAX60" s="357"/>
      <c r="SAY60" s="357"/>
      <c r="SAZ60" s="357"/>
      <c r="SBA60" s="357"/>
      <c r="SBB60" s="357"/>
      <c r="SBC60" s="357"/>
      <c r="SBD60" s="357"/>
      <c r="SBE60" s="357"/>
      <c r="SBF60" s="357"/>
      <c r="SBG60" s="357"/>
      <c r="SBH60" s="357"/>
      <c r="SBI60" s="357"/>
      <c r="SBJ60" s="357"/>
      <c r="SBK60" s="357"/>
      <c r="SBL60" s="357"/>
      <c r="SBM60" s="357"/>
      <c r="SBN60" s="357"/>
      <c r="SBO60" s="357"/>
      <c r="SBP60" s="357"/>
      <c r="SBQ60" s="357"/>
      <c r="SBR60" s="357"/>
      <c r="SBS60" s="357"/>
      <c r="SBT60" s="357"/>
      <c r="SBU60" s="357"/>
      <c r="SBV60" s="357"/>
      <c r="SBW60" s="357"/>
      <c r="SBX60" s="357"/>
      <c r="SBY60" s="357"/>
      <c r="SBZ60" s="357"/>
      <c r="SCA60" s="357"/>
      <c r="SCB60" s="357"/>
      <c r="SCC60" s="357"/>
      <c r="SCD60" s="357"/>
      <c r="SCE60" s="357"/>
      <c r="SCF60" s="357"/>
      <c r="SCG60" s="357"/>
      <c r="SCH60" s="357"/>
      <c r="SCI60" s="357"/>
      <c r="SCJ60" s="357"/>
      <c r="SCK60" s="357"/>
      <c r="SCL60" s="357"/>
      <c r="SCM60" s="357"/>
      <c r="SCN60" s="357"/>
      <c r="SCO60" s="357"/>
      <c r="SCP60" s="357"/>
      <c r="SCQ60" s="357"/>
      <c r="SCR60" s="357"/>
      <c r="SCS60" s="357"/>
      <c r="SCT60" s="357"/>
      <c r="SCU60" s="357"/>
      <c r="SCV60" s="357"/>
      <c r="SCW60" s="357"/>
      <c r="SCX60" s="357"/>
      <c r="SCY60" s="357"/>
      <c r="SCZ60" s="357"/>
      <c r="SDA60" s="357"/>
      <c r="SDB60" s="357"/>
      <c r="SDC60" s="357"/>
      <c r="SDD60" s="357"/>
      <c r="SDE60" s="357"/>
      <c r="SDF60" s="357"/>
      <c r="SDG60" s="357"/>
      <c r="SDH60" s="357"/>
      <c r="SDI60" s="357"/>
      <c r="SDJ60" s="357"/>
      <c r="SDK60" s="357"/>
      <c r="SDL60" s="357"/>
      <c r="SDM60" s="357"/>
      <c r="SDN60" s="357"/>
      <c r="SDO60" s="357"/>
      <c r="SDP60" s="357"/>
      <c r="SDQ60" s="357"/>
      <c r="SDR60" s="357"/>
      <c r="SDS60" s="357"/>
      <c r="SDT60" s="357"/>
      <c r="SDU60" s="357"/>
      <c r="SDV60" s="357"/>
      <c r="SDW60" s="357"/>
      <c r="SDX60" s="357"/>
      <c r="SDY60" s="357"/>
      <c r="SDZ60" s="357"/>
      <c r="SEA60" s="357"/>
      <c r="SEB60" s="357"/>
      <c r="SEC60" s="357"/>
      <c r="SED60" s="357"/>
      <c r="SEE60" s="357"/>
      <c r="SEF60" s="357"/>
      <c r="SEG60" s="357"/>
      <c r="SEH60" s="357"/>
      <c r="SEI60" s="357"/>
      <c r="SEJ60" s="357"/>
      <c r="SEK60" s="357"/>
      <c r="SEL60" s="357"/>
      <c r="SEM60" s="357"/>
      <c r="SEN60" s="357"/>
      <c r="SEO60" s="357"/>
      <c r="SEP60" s="357"/>
      <c r="SEQ60" s="357"/>
      <c r="SER60" s="357"/>
      <c r="SES60" s="357"/>
      <c r="SET60" s="357"/>
      <c r="SEU60" s="357"/>
      <c r="SEV60" s="357"/>
      <c r="SEW60" s="357"/>
      <c r="SEX60" s="357"/>
      <c r="SEY60" s="357"/>
      <c r="SEZ60" s="357"/>
      <c r="SFA60" s="357"/>
      <c r="SFB60" s="357"/>
      <c r="SFC60" s="357"/>
      <c r="SFD60" s="357"/>
      <c r="SFE60" s="357"/>
      <c r="SFF60" s="357"/>
      <c r="SFG60" s="357"/>
      <c r="SFH60" s="357"/>
      <c r="SFI60" s="357"/>
      <c r="SFJ60" s="357"/>
      <c r="SFK60" s="357"/>
      <c r="SFL60" s="357"/>
      <c r="SFM60" s="357"/>
      <c r="SFN60" s="357"/>
      <c r="SFO60" s="357"/>
      <c r="SFP60" s="357"/>
      <c r="SFQ60" s="357"/>
      <c r="SFR60" s="357"/>
      <c r="SFS60" s="357"/>
      <c r="SFT60" s="357"/>
      <c r="SFU60" s="357"/>
      <c r="SFV60" s="357"/>
      <c r="SFW60" s="357"/>
      <c r="SFX60" s="357"/>
      <c r="SFY60" s="357"/>
      <c r="SFZ60" s="357"/>
      <c r="SGA60" s="357"/>
      <c r="SGB60" s="357"/>
      <c r="SGC60" s="357"/>
      <c r="SGD60" s="357"/>
      <c r="SGE60" s="357"/>
      <c r="SGF60" s="357"/>
      <c r="SGG60" s="357"/>
      <c r="SGH60" s="357"/>
      <c r="SGI60" s="357"/>
      <c r="SGJ60" s="357"/>
      <c r="SGK60" s="357"/>
      <c r="SGL60" s="357"/>
      <c r="SGM60" s="357"/>
      <c r="SGN60" s="357"/>
      <c r="SGO60" s="357"/>
      <c r="SGP60" s="357"/>
      <c r="SGQ60" s="357"/>
      <c r="SGR60" s="357"/>
      <c r="SGS60" s="357"/>
      <c r="SGT60" s="357"/>
      <c r="SGU60" s="357"/>
      <c r="SGV60" s="357"/>
      <c r="SGW60" s="357"/>
      <c r="SGX60" s="357"/>
      <c r="SGY60" s="357"/>
      <c r="SGZ60" s="357"/>
      <c r="SHA60" s="357"/>
      <c r="SHB60" s="357"/>
      <c r="SHC60" s="357"/>
      <c r="SHD60" s="357"/>
      <c r="SHE60" s="357"/>
      <c r="SHF60" s="357"/>
      <c r="SHG60" s="357"/>
      <c r="SHH60" s="357"/>
      <c r="SHI60" s="357"/>
      <c r="SHJ60" s="357"/>
      <c r="SHK60" s="357"/>
      <c r="SHL60" s="357"/>
      <c r="SHM60" s="357"/>
      <c r="SHN60" s="357"/>
      <c r="SHO60" s="357"/>
      <c r="SHP60" s="357"/>
      <c r="SHQ60" s="357"/>
      <c r="SHR60" s="357"/>
      <c r="SHS60" s="357"/>
      <c r="SHT60" s="357"/>
      <c r="SHU60" s="357"/>
      <c r="SHV60" s="357"/>
      <c r="SHW60" s="357"/>
      <c r="SHX60" s="357"/>
      <c r="SHY60" s="357"/>
      <c r="SHZ60" s="357"/>
      <c r="SIA60" s="357"/>
      <c r="SIB60" s="357"/>
      <c r="SIC60" s="357"/>
      <c r="SID60" s="357"/>
      <c r="SIE60" s="357"/>
      <c r="SIF60" s="357"/>
      <c r="SIG60" s="357"/>
      <c r="SIH60" s="357"/>
      <c r="SII60" s="357"/>
      <c r="SIJ60" s="357"/>
      <c r="SIK60" s="357"/>
      <c r="SIL60" s="357"/>
      <c r="SIM60" s="357"/>
      <c r="SIN60" s="357"/>
      <c r="SIO60" s="357"/>
      <c r="SIP60" s="357"/>
      <c r="SIQ60" s="357"/>
      <c r="SIR60" s="357"/>
      <c r="SIS60" s="357"/>
      <c r="SIT60" s="357"/>
      <c r="SIU60" s="357"/>
      <c r="SIV60" s="357"/>
      <c r="SIW60" s="357"/>
      <c r="SIX60" s="357"/>
      <c r="SIY60" s="357"/>
      <c r="SIZ60" s="357"/>
      <c r="SJA60" s="357"/>
      <c r="SJB60" s="357"/>
      <c r="SJC60" s="357"/>
      <c r="SJD60" s="357"/>
      <c r="SJE60" s="357"/>
      <c r="SJF60" s="357"/>
      <c r="SJG60" s="357"/>
      <c r="SJH60" s="357"/>
      <c r="SJI60" s="357"/>
      <c r="SJJ60" s="357"/>
      <c r="SJK60" s="357"/>
      <c r="SJL60" s="357"/>
      <c r="SJM60" s="357"/>
      <c r="SJN60" s="357"/>
      <c r="SJO60" s="357"/>
      <c r="SJP60" s="357"/>
      <c r="SJQ60" s="357"/>
      <c r="SJR60" s="357"/>
      <c r="SJS60" s="357"/>
      <c r="SJT60" s="357"/>
      <c r="SJU60" s="357"/>
      <c r="SJV60" s="357"/>
      <c r="SJW60" s="357"/>
      <c r="SJX60" s="357"/>
      <c r="SJY60" s="357"/>
      <c r="SJZ60" s="357"/>
      <c r="SKA60" s="357"/>
      <c r="SKB60" s="357"/>
      <c r="SKC60" s="357"/>
      <c r="SKD60" s="357"/>
      <c r="SKE60" s="357"/>
      <c r="SKF60" s="357"/>
      <c r="SKG60" s="357"/>
      <c r="SKH60" s="357"/>
      <c r="SKI60" s="357"/>
      <c r="SKJ60" s="357"/>
      <c r="SKK60" s="357"/>
      <c r="SKL60" s="357"/>
      <c r="SKM60" s="357"/>
      <c r="SKN60" s="357"/>
      <c r="SKO60" s="357"/>
      <c r="SKP60" s="357"/>
      <c r="SKQ60" s="357"/>
      <c r="SKR60" s="357"/>
      <c r="SKS60" s="357"/>
      <c r="SKT60" s="357"/>
      <c r="SKU60" s="357"/>
      <c r="SKV60" s="357"/>
      <c r="SKW60" s="357"/>
      <c r="SKX60" s="357"/>
      <c r="SKY60" s="357"/>
      <c r="SKZ60" s="357"/>
      <c r="SLA60" s="357"/>
      <c r="SLB60" s="357"/>
      <c r="SLC60" s="357"/>
      <c r="SLD60" s="357"/>
      <c r="SLE60" s="357"/>
      <c r="SLF60" s="357"/>
      <c r="SLG60" s="357"/>
      <c r="SLH60" s="357"/>
      <c r="SLI60" s="357"/>
      <c r="SLJ60" s="357"/>
      <c r="SLK60" s="357"/>
      <c r="SLL60" s="357"/>
      <c r="SLM60" s="357"/>
      <c r="SLN60" s="357"/>
      <c r="SLO60" s="357"/>
      <c r="SLP60" s="357"/>
      <c r="SLQ60" s="357"/>
      <c r="SLR60" s="357"/>
      <c r="SLS60" s="357"/>
      <c r="SLT60" s="357"/>
      <c r="SLU60" s="357"/>
      <c r="SLV60" s="357"/>
      <c r="SLW60" s="357"/>
      <c r="SLX60" s="357"/>
      <c r="SLY60" s="357"/>
      <c r="SLZ60" s="357"/>
      <c r="SMA60" s="357"/>
      <c r="SMB60" s="357"/>
      <c r="SMC60" s="357"/>
      <c r="SMD60" s="357"/>
      <c r="SME60" s="357"/>
      <c r="SMF60" s="357"/>
      <c r="SMG60" s="357"/>
      <c r="SMH60" s="357"/>
      <c r="SMI60" s="357"/>
      <c r="SMJ60" s="357"/>
      <c r="SMK60" s="357"/>
      <c r="SML60" s="357"/>
      <c r="SMM60" s="357"/>
      <c r="SMN60" s="357"/>
      <c r="SMO60" s="357"/>
      <c r="SMP60" s="357"/>
      <c r="SMQ60" s="357"/>
      <c r="SMR60" s="357"/>
      <c r="SMS60" s="357"/>
      <c r="SMT60" s="357"/>
      <c r="SMU60" s="357"/>
      <c r="SMV60" s="357"/>
      <c r="SMW60" s="357"/>
      <c r="SMX60" s="357"/>
      <c r="SMY60" s="357"/>
      <c r="SMZ60" s="357"/>
      <c r="SNA60" s="357"/>
      <c r="SNB60" s="357"/>
      <c r="SNC60" s="357"/>
      <c r="SND60" s="357"/>
      <c r="SNE60" s="357"/>
      <c r="SNF60" s="357"/>
      <c r="SNG60" s="357"/>
      <c r="SNH60" s="357"/>
      <c r="SNI60" s="357"/>
      <c r="SNJ60" s="357"/>
      <c r="SNK60" s="357"/>
      <c r="SNL60" s="357"/>
      <c r="SNM60" s="357"/>
      <c r="SNN60" s="357"/>
      <c r="SNO60" s="357"/>
      <c r="SNP60" s="357"/>
      <c r="SNQ60" s="357"/>
      <c r="SNR60" s="357"/>
      <c r="SNS60" s="357"/>
      <c r="SNT60" s="357"/>
      <c r="SNU60" s="357"/>
      <c r="SNV60" s="357"/>
      <c r="SNW60" s="357"/>
      <c r="SNX60" s="357"/>
      <c r="SNY60" s="357"/>
      <c r="SNZ60" s="357"/>
      <c r="SOA60" s="357"/>
      <c r="SOB60" s="357"/>
      <c r="SOC60" s="357"/>
      <c r="SOD60" s="357"/>
      <c r="SOE60" s="357"/>
      <c r="SOF60" s="357"/>
      <c r="SOG60" s="357"/>
      <c r="SOH60" s="357"/>
      <c r="SOI60" s="357"/>
      <c r="SOJ60" s="357"/>
      <c r="SOK60" s="357"/>
      <c r="SOL60" s="357"/>
      <c r="SOM60" s="357"/>
      <c r="SON60" s="357"/>
      <c r="SOO60" s="357"/>
      <c r="SOP60" s="357"/>
      <c r="SOQ60" s="357"/>
      <c r="SOR60" s="357"/>
      <c r="SOS60" s="357"/>
      <c r="SOT60" s="357"/>
      <c r="SOU60" s="357"/>
      <c r="SOV60" s="357"/>
      <c r="SOW60" s="357"/>
      <c r="SOX60" s="357"/>
      <c r="SOY60" s="357"/>
      <c r="SOZ60" s="357"/>
      <c r="SPA60" s="357"/>
      <c r="SPB60" s="357"/>
      <c r="SPC60" s="357"/>
      <c r="SPD60" s="357"/>
      <c r="SPE60" s="357"/>
      <c r="SPF60" s="357"/>
      <c r="SPG60" s="357"/>
      <c r="SPH60" s="357"/>
      <c r="SPI60" s="357"/>
      <c r="SPJ60" s="357"/>
      <c r="SPK60" s="357"/>
      <c r="SPL60" s="357"/>
      <c r="SPM60" s="357"/>
      <c r="SPN60" s="357"/>
      <c r="SPO60" s="357"/>
      <c r="SPP60" s="357"/>
      <c r="SPQ60" s="357"/>
      <c r="SPR60" s="357"/>
      <c r="SPS60" s="357"/>
      <c r="SPT60" s="357"/>
      <c r="SPU60" s="357"/>
      <c r="SPV60" s="357"/>
      <c r="SPW60" s="357"/>
      <c r="SPX60" s="357"/>
      <c r="SPY60" s="357"/>
      <c r="SPZ60" s="357"/>
      <c r="SQA60" s="357"/>
      <c r="SQB60" s="357"/>
      <c r="SQC60" s="357"/>
      <c r="SQD60" s="357"/>
      <c r="SQE60" s="357"/>
      <c r="SQF60" s="357"/>
      <c r="SQG60" s="357"/>
      <c r="SQH60" s="357"/>
      <c r="SQI60" s="357"/>
      <c r="SQJ60" s="357"/>
      <c r="SQK60" s="357"/>
      <c r="SQL60" s="357"/>
      <c r="SQM60" s="357"/>
      <c r="SQN60" s="357"/>
      <c r="SQO60" s="357"/>
      <c r="SQP60" s="357"/>
      <c r="SQQ60" s="357"/>
      <c r="SQR60" s="357"/>
      <c r="SQS60" s="357"/>
      <c r="SQT60" s="357"/>
      <c r="SQU60" s="357"/>
      <c r="SQV60" s="357"/>
      <c r="SQW60" s="357"/>
      <c r="SQX60" s="357"/>
      <c r="SQY60" s="357"/>
      <c r="SQZ60" s="357"/>
      <c r="SRA60" s="357"/>
      <c r="SRB60" s="357"/>
      <c r="SRC60" s="357"/>
      <c r="SRD60" s="357"/>
      <c r="SRE60" s="357"/>
      <c r="SRF60" s="357"/>
      <c r="SRG60" s="357"/>
      <c r="SRH60" s="357"/>
      <c r="SRI60" s="357"/>
      <c r="SRJ60" s="357"/>
      <c r="SRK60" s="357"/>
      <c r="SRL60" s="357"/>
      <c r="SRM60" s="357"/>
      <c r="SRN60" s="357"/>
      <c r="SRO60" s="357"/>
      <c r="SRP60" s="357"/>
      <c r="SRQ60" s="357"/>
      <c r="SRR60" s="357"/>
      <c r="SRS60" s="357"/>
      <c r="SRT60" s="357"/>
      <c r="SRU60" s="357"/>
      <c r="SRV60" s="357"/>
      <c r="SRW60" s="357"/>
      <c r="SRX60" s="357"/>
      <c r="SRY60" s="357"/>
      <c r="SRZ60" s="357"/>
      <c r="SSA60" s="357"/>
      <c r="SSB60" s="357"/>
      <c r="SSC60" s="357"/>
      <c r="SSD60" s="357"/>
      <c r="SSE60" s="357"/>
      <c r="SSF60" s="357"/>
      <c r="SSG60" s="357"/>
      <c r="SSH60" s="357"/>
      <c r="SSI60" s="357"/>
      <c r="SSJ60" s="357"/>
      <c r="SSK60" s="357"/>
      <c r="SSL60" s="357"/>
      <c r="SSM60" s="357"/>
      <c r="SSN60" s="357"/>
      <c r="SSO60" s="357"/>
      <c r="SSP60" s="357"/>
      <c r="SSQ60" s="357"/>
      <c r="SSR60" s="357"/>
      <c r="SSS60" s="357"/>
      <c r="SST60" s="357"/>
      <c r="SSU60" s="357"/>
      <c r="SSV60" s="357"/>
      <c r="SSW60" s="357"/>
      <c r="SSX60" s="357"/>
      <c r="SSY60" s="357"/>
      <c r="SSZ60" s="357"/>
      <c r="STA60" s="357"/>
      <c r="STB60" s="357"/>
      <c r="STC60" s="357"/>
      <c r="STD60" s="357"/>
      <c r="STE60" s="357"/>
      <c r="STF60" s="357"/>
      <c r="STG60" s="357"/>
      <c r="STH60" s="357"/>
      <c r="STI60" s="357"/>
      <c r="STJ60" s="357"/>
      <c r="STK60" s="357"/>
      <c r="STL60" s="357"/>
      <c r="STM60" s="357"/>
      <c r="STN60" s="357"/>
      <c r="STO60" s="357"/>
      <c r="STP60" s="357"/>
      <c r="STQ60" s="357"/>
      <c r="STR60" s="357"/>
      <c r="STS60" s="357"/>
      <c r="STT60" s="357"/>
      <c r="STU60" s="357"/>
      <c r="STV60" s="357"/>
      <c r="STW60" s="357"/>
      <c r="STX60" s="357"/>
      <c r="STY60" s="357"/>
      <c r="STZ60" s="357"/>
      <c r="SUA60" s="357"/>
      <c r="SUB60" s="357"/>
      <c r="SUC60" s="357"/>
      <c r="SUD60" s="357"/>
      <c r="SUE60" s="357"/>
      <c r="SUF60" s="357"/>
      <c r="SUG60" s="357"/>
      <c r="SUH60" s="357"/>
      <c r="SUI60" s="357"/>
      <c r="SUJ60" s="357"/>
      <c r="SUK60" s="357"/>
      <c r="SUL60" s="357"/>
      <c r="SUM60" s="357"/>
      <c r="SUN60" s="357"/>
      <c r="SUO60" s="357"/>
      <c r="SUP60" s="357"/>
      <c r="SUQ60" s="357"/>
      <c r="SUR60" s="357"/>
      <c r="SUS60" s="357"/>
      <c r="SUT60" s="357"/>
      <c r="SUU60" s="357"/>
      <c r="SUV60" s="357"/>
      <c r="SUW60" s="357"/>
      <c r="SUX60" s="357"/>
      <c r="SUY60" s="357"/>
      <c r="SUZ60" s="357"/>
      <c r="SVA60" s="357"/>
      <c r="SVB60" s="357"/>
      <c r="SVC60" s="357"/>
      <c r="SVD60" s="357"/>
      <c r="SVE60" s="357"/>
      <c r="SVF60" s="357"/>
      <c r="SVG60" s="357"/>
      <c r="SVH60" s="357"/>
      <c r="SVI60" s="357"/>
      <c r="SVJ60" s="357"/>
      <c r="SVK60" s="357"/>
      <c r="SVL60" s="357"/>
      <c r="SVM60" s="357"/>
      <c r="SVN60" s="357"/>
      <c r="SVO60" s="357"/>
      <c r="SVP60" s="357"/>
      <c r="SVQ60" s="357"/>
      <c r="SVR60" s="357"/>
      <c r="SVS60" s="357"/>
      <c r="SVT60" s="357"/>
      <c r="SVU60" s="357"/>
      <c r="SVV60" s="357"/>
      <c r="SVW60" s="357"/>
      <c r="SVX60" s="357"/>
      <c r="SVY60" s="357"/>
      <c r="SVZ60" s="357"/>
      <c r="SWA60" s="357"/>
      <c r="SWB60" s="357"/>
      <c r="SWC60" s="357"/>
      <c r="SWD60" s="357"/>
      <c r="SWE60" s="357"/>
      <c r="SWF60" s="357"/>
      <c r="SWG60" s="357"/>
      <c r="SWH60" s="357"/>
      <c r="SWI60" s="357"/>
      <c r="SWJ60" s="357"/>
      <c r="SWK60" s="357"/>
      <c r="SWL60" s="357"/>
      <c r="SWM60" s="357"/>
      <c r="SWN60" s="357"/>
      <c r="SWO60" s="357"/>
      <c r="SWP60" s="357"/>
      <c r="SWQ60" s="357"/>
      <c r="SWR60" s="357"/>
      <c r="SWS60" s="357"/>
      <c r="SWT60" s="357"/>
      <c r="SWU60" s="357"/>
      <c r="SWV60" s="357"/>
      <c r="SWW60" s="357"/>
      <c r="SWX60" s="357"/>
      <c r="SWY60" s="357"/>
      <c r="SWZ60" s="357"/>
      <c r="SXA60" s="357"/>
      <c r="SXB60" s="357"/>
      <c r="SXC60" s="357"/>
      <c r="SXD60" s="357"/>
      <c r="SXE60" s="357"/>
      <c r="SXF60" s="357"/>
      <c r="SXG60" s="357"/>
      <c r="SXH60" s="357"/>
      <c r="SXI60" s="357"/>
      <c r="SXJ60" s="357"/>
      <c r="SXK60" s="357"/>
      <c r="SXL60" s="357"/>
      <c r="SXM60" s="357"/>
      <c r="SXN60" s="357"/>
      <c r="SXO60" s="357"/>
      <c r="SXP60" s="357"/>
      <c r="SXQ60" s="357"/>
      <c r="SXR60" s="357"/>
      <c r="SXS60" s="357"/>
      <c r="SXT60" s="357"/>
      <c r="SXU60" s="357"/>
      <c r="SXV60" s="357"/>
      <c r="SXW60" s="357"/>
      <c r="SXX60" s="357"/>
      <c r="SXY60" s="357"/>
      <c r="SXZ60" s="357"/>
      <c r="SYA60" s="357"/>
      <c r="SYB60" s="357"/>
      <c r="SYC60" s="357"/>
      <c r="SYD60" s="357"/>
      <c r="SYE60" s="357"/>
      <c r="SYF60" s="357"/>
      <c r="SYG60" s="357"/>
      <c r="SYH60" s="357"/>
      <c r="SYI60" s="357"/>
      <c r="SYJ60" s="357"/>
      <c r="SYK60" s="357"/>
      <c r="SYL60" s="357"/>
      <c r="SYM60" s="357"/>
      <c r="SYN60" s="357"/>
      <c r="SYO60" s="357"/>
      <c r="SYP60" s="357"/>
      <c r="SYQ60" s="357"/>
      <c r="SYR60" s="357"/>
      <c r="SYS60" s="357"/>
      <c r="SYT60" s="357"/>
      <c r="SYU60" s="357"/>
      <c r="SYV60" s="357"/>
      <c r="SYW60" s="357"/>
      <c r="SYX60" s="357"/>
      <c r="SYY60" s="357"/>
      <c r="SYZ60" s="357"/>
      <c r="SZA60" s="357"/>
      <c r="SZB60" s="357"/>
      <c r="SZC60" s="357"/>
      <c r="SZD60" s="357"/>
      <c r="SZE60" s="357"/>
      <c r="SZF60" s="357"/>
      <c r="SZG60" s="357"/>
      <c r="SZH60" s="357"/>
      <c r="SZI60" s="357"/>
      <c r="SZJ60" s="357"/>
      <c r="SZK60" s="357"/>
      <c r="SZL60" s="357"/>
      <c r="SZM60" s="357"/>
      <c r="SZN60" s="357"/>
      <c r="SZO60" s="357"/>
      <c r="SZP60" s="357"/>
      <c r="SZQ60" s="357"/>
      <c r="SZR60" s="357"/>
      <c r="SZS60" s="357"/>
      <c r="SZT60" s="357"/>
      <c r="SZU60" s="357"/>
      <c r="SZV60" s="357"/>
      <c r="SZW60" s="357"/>
      <c r="SZX60" s="357"/>
      <c r="SZY60" s="357"/>
      <c r="SZZ60" s="357"/>
      <c r="TAA60" s="357"/>
      <c r="TAB60" s="357"/>
      <c r="TAC60" s="357"/>
      <c r="TAD60" s="357"/>
      <c r="TAE60" s="357"/>
      <c r="TAF60" s="357"/>
      <c r="TAG60" s="357"/>
      <c r="TAH60" s="357"/>
      <c r="TAI60" s="357"/>
      <c r="TAJ60" s="357"/>
      <c r="TAK60" s="357"/>
      <c r="TAL60" s="357"/>
      <c r="TAM60" s="357"/>
      <c r="TAN60" s="357"/>
      <c r="TAO60" s="357"/>
      <c r="TAP60" s="357"/>
      <c r="TAQ60" s="357"/>
      <c r="TAR60" s="357"/>
      <c r="TAS60" s="357"/>
      <c r="TAT60" s="357"/>
      <c r="TAU60" s="357"/>
      <c r="TAV60" s="357"/>
      <c r="TAW60" s="357"/>
      <c r="TAX60" s="357"/>
      <c r="TAY60" s="357"/>
      <c r="TAZ60" s="357"/>
      <c r="TBA60" s="357"/>
      <c r="TBB60" s="357"/>
      <c r="TBC60" s="357"/>
      <c r="TBD60" s="357"/>
      <c r="TBE60" s="357"/>
      <c r="TBF60" s="357"/>
      <c r="TBG60" s="357"/>
      <c r="TBH60" s="357"/>
      <c r="TBI60" s="357"/>
      <c r="TBJ60" s="357"/>
      <c r="TBK60" s="357"/>
      <c r="TBL60" s="357"/>
      <c r="TBM60" s="357"/>
      <c r="TBN60" s="357"/>
      <c r="TBO60" s="357"/>
      <c r="TBP60" s="357"/>
      <c r="TBQ60" s="357"/>
      <c r="TBR60" s="357"/>
      <c r="TBS60" s="357"/>
      <c r="TBT60" s="357"/>
      <c r="TBU60" s="357"/>
      <c r="TBV60" s="357"/>
      <c r="TBW60" s="357"/>
      <c r="TBX60" s="357"/>
      <c r="TBY60" s="357"/>
      <c r="TBZ60" s="357"/>
      <c r="TCA60" s="357"/>
      <c r="TCB60" s="357"/>
      <c r="TCC60" s="357"/>
      <c r="TCD60" s="357"/>
      <c r="TCE60" s="357"/>
      <c r="TCF60" s="357"/>
      <c r="TCG60" s="357"/>
      <c r="TCH60" s="357"/>
      <c r="TCI60" s="357"/>
      <c r="TCJ60" s="357"/>
      <c r="TCK60" s="357"/>
      <c r="TCL60" s="357"/>
      <c r="TCM60" s="357"/>
      <c r="TCN60" s="357"/>
      <c r="TCO60" s="357"/>
      <c r="TCP60" s="357"/>
      <c r="TCQ60" s="357"/>
      <c r="TCR60" s="357"/>
      <c r="TCS60" s="357"/>
      <c r="TCT60" s="357"/>
      <c r="TCU60" s="357"/>
      <c r="TCV60" s="357"/>
      <c r="TCW60" s="357"/>
      <c r="TCX60" s="357"/>
      <c r="TCY60" s="357"/>
      <c r="TCZ60" s="357"/>
      <c r="TDA60" s="357"/>
      <c r="TDB60" s="357"/>
      <c r="TDC60" s="357"/>
      <c r="TDD60" s="357"/>
      <c r="TDE60" s="357"/>
      <c r="TDF60" s="357"/>
      <c r="TDG60" s="357"/>
      <c r="TDH60" s="357"/>
      <c r="TDI60" s="357"/>
      <c r="TDJ60" s="357"/>
      <c r="TDK60" s="357"/>
      <c r="TDL60" s="357"/>
      <c r="TDM60" s="357"/>
      <c r="TDN60" s="357"/>
      <c r="TDO60" s="357"/>
      <c r="TDP60" s="357"/>
      <c r="TDQ60" s="357"/>
      <c r="TDR60" s="357"/>
      <c r="TDS60" s="357"/>
      <c r="TDT60" s="357"/>
      <c r="TDU60" s="357"/>
      <c r="TDV60" s="357"/>
      <c r="TDW60" s="357"/>
      <c r="TDX60" s="357"/>
      <c r="TDY60" s="357"/>
      <c r="TDZ60" s="357"/>
      <c r="TEA60" s="357"/>
      <c r="TEB60" s="357"/>
      <c r="TEC60" s="357"/>
      <c r="TED60" s="357"/>
      <c r="TEE60" s="357"/>
      <c r="TEF60" s="357"/>
      <c r="TEG60" s="357"/>
      <c r="TEH60" s="357"/>
      <c r="TEI60" s="357"/>
      <c r="TEJ60" s="357"/>
      <c r="TEK60" s="357"/>
      <c r="TEL60" s="357"/>
      <c r="TEM60" s="357"/>
      <c r="TEN60" s="357"/>
      <c r="TEO60" s="357"/>
      <c r="TEP60" s="357"/>
      <c r="TEQ60" s="357"/>
      <c r="TER60" s="357"/>
      <c r="TES60" s="357"/>
      <c r="TET60" s="357"/>
      <c r="TEU60" s="357"/>
      <c r="TEV60" s="357"/>
      <c r="TEW60" s="357"/>
      <c r="TEX60" s="357"/>
      <c r="TEY60" s="357"/>
      <c r="TEZ60" s="357"/>
      <c r="TFA60" s="357"/>
      <c r="TFB60" s="357"/>
      <c r="TFC60" s="357"/>
      <c r="TFD60" s="357"/>
      <c r="TFE60" s="357"/>
      <c r="TFF60" s="357"/>
      <c r="TFG60" s="357"/>
      <c r="TFH60" s="357"/>
      <c r="TFI60" s="357"/>
      <c r="TFJ60" s="357"/>
      <c r="TFK60" s="357"/>
      <c r="TFL60" s="357"/>
      <c r="TFM60" s="357"/>
      <c r="TFN60" s="357"/>
      <c r="TFO60" s="357"/>
      <c r="TFP60" s="357"/>
      <c r="TFQ60" s="357"/>
      <c r="TFR60" s="357"/>
      <c r="TFS60" s="357"/>
      <c r="TFT60" s="357"/>
      <c r="TFU60" s="357"/>
      <c r="TFV60" s="357"/>
      <c r="TFW60" s="357"/>
      <c r="TFX60" s="357"/>
      <c r="TFY60" s="357"/>
      <c r="TFZ60" s="357"/>
      <c r="TGA60" s="357"/>
      <c r="TGB60" s="357"/>
      <c r="TGC60" s="357"/>
      <c r="TGD60" s="357"/>
      <c r="TGE60" s="357"/>
      <c r="TGF60" s="357"/>
      <c r="TGG60" s="357"/>
      <c r="TGH60" s="357"/>
      <c r="TGI60" s="357"/>
      <c r="TGJ60" s="357"/>
      <c r="TGK60" s="357"/>
      <c r="TGL60" s="357"/>
      <c r="TGM60" s="357"/>
      <c r="TGN60" s="357"/>
      <c r="TGO60" s="357"/>
      <c r="TGP60" s="357"/>
      <c r="TGQ60" s="357"/>
      <c r="TGR60" s="357"/>
      <c r="TGS60" s="357"/>
      <c r="TGT60" s="357"/>
      <c r="TGU60" s="357"/>
      <c r="TGV60" s="357"/>
      <c r="TGW60" s="357"/>
      <c r="TGX60" s="357"/>
      <c r="TGY60" s="357"/>
      <c r="TGZ60" s="357"/>
      <c r="THA60" s="357"/>
      <c r="THB60" s="357"/>
      <c r="THC60" s="357"/>
      <c r="THD60" s="357"/>
      <c r="THE60" s="357"/>
      <c r="THF60" s="357"/>
      <c r="THG60" s="357"/>
      <c r="THH60" s="357"/>
      <c r="THI60" s="357"/>
      <c r="THJ60" s="357"/>
      <c r="THK60" s="357"/>
      <c r="THL60" s="357"/>
      <c r="THM60" s="357"/>
      <c r="THN60" s="357"/>
      <c r="THO60" s="357"/>
      <c r="THP60" s="357"/>
      <c r="THQ60" s="357"/>
      <c r="THR60" s="357"/>
      <c r="THS60" s="357"/>
      <c r="THT60" s="357"/>
      <c r="THU60" s="357"/>
      <c r="THV60" s="357"/>
      <c r="THW60" s="357"/>
      <c r="THX60" s="357"/>
      <c r="THY60" s="357"/>
      <c r="THZ60" s="357"/>
      <c r="TIA60" s="357"/>
      <c r="TIB60" s="357"/>
      <c r="TIC60" s="357"/>
      <c r="TID60" s="357"/>
      <c r="TIE60" s="357"/>
      <c r="TIF60" s="357"/>
      <c r="TIG60" s="357"/>
      <c r="TIH60" s="357"/>
      <c r="TII60" s="357"/>
      <c r="TIJ60" s="357"/>
      <c r="TIK60" s="357"/>
      <c r="TIL60" s="357"/>
      <c r="TIM60" s="357"/>
      <c r="TIN60" s="357"/>
      <c r="TIO60" s="357"/>
      <c r="TIP60" s="357"/>
      <c r="TIQ60" s="357"/>
      <c r="TIR60" s="357"/>
      <c r="TIS60" s="357"/>
      <c r="TIT60" s="357"/>
      <c r="TIU60" s="357"/>
      <c r="TIV60" s="357"/>
      <c r="TIW60" s="357"/>
      <c r="TIX60" s="357"/>
      <c r="TIY60" s="357"/>
      <c r="TIZ60" s="357"/>
      <c r="TJA60" s="357"/>
      <c r="TJB60" s="357"/>
      <c r="TJC60" s="357"/>
      <c r="TJD60" s="357"/>
      <c r="TJE60" s="357"/>
      <c r="TJF60" s="357"/>
      <c r="TJG60" s="357"/>
      <c r="TJH60" s="357"/>
      <c r="TJI60" s="357"/>
      <c r="TJJ60" s="357"/>
      <c r="TJK60" s="357"/>
      <c r="TJL60" s="357"/>
      <c r="TJM60" s="357"/>
      <c r="TJN60" s="357"/>
      <c r="TJO60" s="357"/>
      <c r="TJP60" s="357"/>
      <c r="TJQ60" s="357"/>
      <c r="TJR60" s="357"/>
      <c r="TJS60" s="357"/>
      <c r="TJT60" s="357"/>
      <c r="TJU60" s="357"/>
      <c r="TJV60" s="357"/>
      <c r="TJW60" s="357"/>
      <c r="TJX60" s="357"/>
      <c r="TJY60" s="357"/>
      <c r="TJZ60" s="357"/>
      <c r="TKA60" s="357"/>
      <c r="TKB60" s="357"/>
      <c r="TKC60" s="357"/>
      <c r="TKD60" s="357"/>
      <c r="TKE60" s="357"/>
      <c r="TKF60" s="357"/>
      <c r="TKG60" s="357"/>
      <c r="TKH60" s="357"/>
      <c r="TKI60" s="357"/>
      <c r="TKJ60" s="357"/>
      <c r="TKK60" s="357"/>
      <c r="TKL60" s="357"/>
      <c r="TKM60" s="357"/>
      <c r="TKN60" s="357"/>
      <c r="TKO60" s="357"/>
      <c r="TKP60" s="357"/>
      <c r="TKQ60" s="357"/>
      <c r="TKR60" s="357"/>
      <c r="TKS60" s="357"/>
      <c r="TKT60" s="357"/>
      <c r="TKU60" s="357"/>
      <c r="TKV60" s="357"/>
      <c r="TKW60" s="357"/>
      <c r="TKX60" s="357"/>
      <c r="TKY60" s="357"/>
      <c r="TKZ60" s="357"/>
      <c r="TLA60" s="357"/>
      <c r="TLB60" s="357"/>
      <c r="TLC60" s="357"/>
      <c r="TLD60" s="357"/>
      <c r="TLE60" s="357"/>
      <c r="TLF60" s="357"/>
      <c r="TLG60" s="357"/>
      <c r="TLH60" s="357"/>
      <c r="TLI60" s="357"/>
      <c r="TLJ60" s="357"/>
      <c r="TLK60" s="357"/>
      <c r="TLL60" s="357"/>
      <c r="TLM60" s="357"/>
      <c r="TLN60" s="357"/>
      <c r="TLO60" s="357"/>
      <c r="TLP60" s="357"/>
      <c r="TLQ60" s="357"/>
      <c r="TLR60" s="357"/>
      <c r="TLS60" s="357"/>
      <c r="TLT60" s="357"/>
      <c r="TLU60" s="357"/>
      <c r="TLV60" s="357"/>
      <c r="TLW60" s="357"/>
      <c r="TLX60" s="357"/>
      <c r="TLY60" s="357"/>
      <c r="TLZ60" s="357"/>
      <c r="TMA60" s="357"/>
      <c r="TMB60" s="357"/>
      <c r="TMC60" s="357"/>
      <c r="TMD60" s="357"/>
      <c r="TME60" s="357"/>
      <c r="TMF60" s="357"/>
      <c r="TMG60" s="357"/>
      <c r="TMH60" s="357"/>
      <c r="TMI60" s="357"/>
      <c r="TMJ60" s="357"/>
      <c r="TMK60" s="357"/>
      <c r="TML60" s="357"/>
      <c r="TMM60" s="357"/>
      <c r="TMN60" s="357"/>
      <c r="TMO60" s="357"/>
      <c r="TMP60" s="357"/>
      <c r="TMQ60" s="357"/>
      <c r="TMR60" s="357"/>
      <c r="TMS60" s="357"/>
      <c r="TMT60" s="357"/>
      <c r="TMU60" s="357"/>
      <c r="TMV60" s="357"/>
      <c r="TMW60" s="357"/>
      <c r="TMX60" s="357"/>
      <c r="TMY60" s="357"/>
      <c r="TMZ60" s="357"/>
      <c r="TNA60" s="357"/>
      <c r="TNB60" s="357"/>
      <c r="TNC60" s="357"/>
      <c r="TND60" s="357"/>
      <c r="TNE60" s="357"/>
      <c r="TNF60" s="357"/>
      <c r="TNG60" s="357"/>
      <c r="TNH60" s="357"/>
      <c r="TNI60" s="357"/>
      <c r="TNJ60" s="357"/>
      <c r="TNK60" s="357"/>
      <c r="TNL60" s="357"/>
      <c r="TNM60" s="357"/>
      <c r="TNN60" s="357"/>
      <c r="TNO60" s="357"/>
      <c r="TNP60" s="357"/>
      <c r="TNQ60" s="357"/>
      <c r="TNR60" s="357"/>
      <c r="TNS60" s="357"/>
      <c r="TNT60" s="357"/>
      <c r="TNU60" s="357"/>
      <c r="TNV60" s="357"/>
      <c r="TNW60" s="357"/>
      <c r="TNX60" s="357"/>
      <c r="TNY60" s="357"/>
      <c r="TNZ60" s="357"/>
      <c r="TOA60" s="357"/>
      <c r="TOB60" s="357"/>
      <c r="TOC60" s="357"/>
      <c r="TOD60" s="357"/>
      <c r="TOE60" s="357"/>
      <c r="TOF60" s="357"/>
      <c r="TOG60" s="357"/>
      <c r="TOH60" s="357"/>
      <c r="TOI60" s="357"/>
      <c r="TOJ60" s="357"/>
      <c r="TOK60" s="357"/>
      <c r="TOL60" s="357"/>
      <c r="TOM60" s="357"/>
      <c r="TON60" s="357"/>
      <c r="TOO60" s="357"/>
      <c r="TOP60" s="357"/>
      <c r="TOQ60" s="357"/>
      <c r="TOR60" s="357"/>
      <c r="TOS60" s="357"/>
      <c r="TOT60" s="357"/>
      <c r="TOU60" s="357"/>
      <c r="TOV60" s="357"/>
      <c r="TOW60" s="357"/>
      <c r="TOX60" s="357"/>
      <c r="TOY60" s="357"/>
      <c r="TOZ60" s="357"/>
      <c r="TPA60" s="357"/>
      <c r="TPB60" s="357"/>
      <c r="TPC60" s="357"/>
      <c r="TPD60" s="357"/>
      <c r="TPE60" s="357"/>
      <c r="TPF60" s="357"/>
      <c r="TPG60" s="357"/>
      <c r="TPH60" s="357"/>
      <c r="TPI60" s="357"/>
      <c r="TPJ60" s="357"/>
      <c r="TPK60" s="357"/>
      <c r="TPL60" s="357"/>
      <c r="TPM60" s="357"/>
      <c r="TPN60" s="357"/>
      <c r="TPO60" s="357"/>
      <c r="TPP60" s="357"/>
      <c r="TPQ60" s="357"/>
      <c r="TPR60" s="357"/>
      <c r="TPS60" s="357"/>
      <c r="TPT60" s="357"/>
      <c r="TPU60" s="357"/>
      <c r="TPV60" s="357"/>
      <c r="TPW60" s="357"/>
      <c r="TPX60" s="357"/>
      <c r="TPY60" s="357"/>
      <c r="TPZ60" s="357"/>
      <c r="TQA60" s="357"/>
      <c r="TQB60" s="357"/>
      <c r="TQC60" s="357"/>
      <c r="TQD60" s="357"/>
      <c r="TQE60" s="357"/>
      <c r="TQF60" s="357"/>
      <c r="TQG60" s="357"/>
      <c r="TQH60" s="357"/>
      <c r="TQI60" s="357"/>
      <c r="TQJ60" s="357"/>
      <c r="TQK60" s="357"/>
      <c r="TQL60" s="357"/>
      <c r="TQM60" s="357"/>
      <c r="TQN60" s="357"/>
      <c r="TQO60" s="357"/>
      <c r="TQP60" s="357"/>
      <c r="TQQ60" s="357"/>
      <c r="TQR60" s="357"/>
      <c r="TQS60" s="357"/>
      <c r="TQT60" s="357"/>
      <c r="TQU60" s="357"/>
      <c r="TQV60" s="357"/>
      <c r="TQW60" s="357"/>
      <c r="TQX60" s="357"/>
      <c r="TQY60" s="357"/>
      <c r="TQZ60" s="357"/>
      <c r="TRA60" s="357"/>
      <c r="TRB60" s="357"/>
      <c r="TRC60" s="357"/>
      <c r="TRD60" s="357"/>
      <c r="TRE60" s="357"/>
      <c r="TRF60" s="357"/>
      <c r="TRG60" s="357"/>
      <c r="TRH60" s="357"/>
      <c r="TRI60" s="357"/>
      <c r="TRJ60" s="357"/>
      <c r="TRK60" s="357"/>
      <c r="TRL60" s="357"/>
      <c r="TRM60" s="357"/>
      <c r="TRN60" s="357"/>
      <c r="TRO60" s="357"/>
      <c r="TRP60" s="357"/>
      <c r="TRQ60" s="357"/>
      <c r="TRR60" s="357"/>
      <c r="TRS60" s="357"/>
      <c r="TRT60" s="357"/>
      <c r="TRU60" s="357"/>
      <c r="TRV60" s="357"/>
      <c r="TRW60" s="357"/>
      <c r="TRX60" s="357"/>
      <c r="TRY60" s="357"/>
      <c r="TRZ60" s="357"/>
      <c r="TSA60" s="357"/>
      <c r="TSB60" s="357"/>
      <c r="TSC60" s="357"/>
      <c r="TSD60" s="357"/>
      <c r="TSE60" s="357"/>
      <c r="TSF60" s="357"/>
      <c r="TSG60" s="357"/>
      <c r="TSH60" s="357"/>
      <c r="TSI60" s="357"/>
      <c r="TSJ60" s="357"/>
      <c r="TSK60" s="357"/>
      <c r="TSL60" s="357"/>
      <c r="TSM60" s="357"/>
      <c r="TSN60" s="357"/>
      <c r="TSO60" s="357"/>
      <c r="TSP60" s="357"/>
      <c r="TSQ60" s="357"/>
      <c r="TSR60" s="357"/>
      <c r="TSS60" s="357"/>
      <c r="TST60" s="357"/>
      <c r="TSU60" s="357"/>
      <c r="TSV60" s="357"/>
      <c r="TSW60" s="357"/>
      <c r="TSX60" s="357"/>
      <c r="TSY60" s="357"/>
      <c r="TSZ60" s="357"/>
      <c r="TTA60" s="357"/>
      <c r="TTB60" s="357"/>
      <c r="TTC60" s="357"/>
      <c r="TTD60" s="357"/>
      <c r="TTE60" s="357"/>
      <c r="TTF60" s="357"/>
      <c r="TTG60" s="357"/>
      <c r="TTH60" s="357"/>
      <c r="TTI60" s="357"/>
      <c r="TTJ60" s="357"/>
      <c r="TTK60" s="357"/>
      <c r="TTL60" s="357"/>
      <c r="TTM60" s="357"/>
      <c r="TTN60" s="357"/>
      <c r="TTO60" s="357"/>
      <c r="TTP60" s="357"/>
      <c r="TTQ60" s="357"/>
      <c r="TTR60" s="357"/>
      <c r="TTS60" s="357"/>
      <c r="TTT60" s="357"/>
      <c r="TTU60" s="357"/>
      <c r="TTV60" s="357"/>
      <c r="TTW60" s="357"/>
      <c r="TTX60" s="357"/>
      <c r="TTY60" s="357"/>
      <c r="TTZ60" s="357"/>
      <c r="TUA60" s="357"/>
      <c r="TUB60" s="357"/>
      <c r="TUC60" s="357"/>
      <c r="TUD60" s="357"/>
      <c r="TUE60" s="357"/>
      <c r="TUF60" s="357"/>
      <c r="TUG60" s="357"/>
      <c r="TUH60" s="357"/>
      <c r="TUI60" s="357"/>
      <c r="TUJ60" s="357"/>
      <c r="TUK60" s="357"/>
      <c r="TUL60" s="357"/>
      <c r="TUM60" s="357"/>
      <c r="TUN60" s="357"/>
      <c r="TUO60" s="357"/>
      <c r="TUP60" s="357"/>
      <c r="TUQ60" s="357"/>
      <c r="TUR60" s="357"/>
      <c r="TUS60" s="357"/>
      <c r="TUT60" s="357"/>
      <c r="TUU60" s="357"/>
      <c r="TUV60" s="357"/>
      <c r="TUW60" s="357"/>
      <c r="TUX60" s="357"/>
      <c r="TUY60" s="357"/>
      <c r="TUZ60" s="357"/>
      <c r="TVA60" s="357"/>
      <c r="TVB60" s="357"/>
      <c r="TVC60" s="357"/>
      <c r="TVD60" s="357"/>
      <c r="TVE60" s="357"/>
      <c r="TVF60" s="357"/>
      <c r="TVG60" s="357"/>
      <c r="TVH60" s="357"/>
      <c r="TVI60" s="357"/>
      <c r="TVJ60" s="357"/>
      <c r="TVK60" s="357"/>
      <c r="TVL60" s="357"/>
      <c r="TVM60" s="357"/>
      <c r="TVN60" s="357"/>
      <c r="TVO60" s="357"/>
      <c r="TVP60" s="357"/>
      <c r="TVQ60" s="357"/>
      <c r="TVR60" s="357"/>
      <c r="TVS60" s="357"/>
      <c r="TVT60" s="357"/>
      <c r="TVU60" s="357"/>
      <c r="TVV60" s="357"/>
      <c r="TVW60" s="357"/>
      <c r="TVX60" s="357"/>
      <c r="TVY60" s="357"/>
      <c r="TVZ60" s="357"/>
      <c r="TWA60" s="357"/>
      <c r="TWB60" s="357"/>
      <c r="TWC60" s="357"/>
      <c r="TWD60" s="357"/>
      <c r="TWE60" s="357"/>
      <c r="TWF60" s="357"/>
      <c r="TWG60" s="357"/>
      <c r="TWH60" s="357"/>
      <c r="TWI60" s="357"/>
      <c r="TWJ60" s="357"/>
      <c r="TWK60" s="357"/>
      <c r="TWL60" s="357"/>
      <c r="TWM60" s="357"/>
      <c r="TWN60" s="357"/>
      <c r="TWO60" s="357"/>
      <c r="TWP60" s="357"/>
      <c r="TWQ60" s="357"/>
      <c r="TWR60" s="357"/>
      <c r="TWS60" s="357"/>
      <c r="TWT60" s="357"/>
      <c r="TWU60" s="357"/>
      <c r="TWV60" s="357"/>
      <c r="TWW60" s="357"/>
      <c r="TWX60" s="357"/>
      <c r="TWY60" s="357"/>
      <c r="TWZ60" s="357"/>
      <c r="TXA60" s="357"/>
      <c r="TXB60" s="357"/>
      <c r="TXC60" s="357"/>
      <c r="TXD60" s="357"/>
      <c r="TXE60" s="357"/>
      <c r="TXF60" s="357"/>
      <c r="TXG60" s="357"/>
      <c r="TXH60" s="357"/>
      <c r="TXI60" s="357"/>
      <c r="TXJ60" s="357"/>
      <c r="TXK60" s="357"/>
      <c r="TXL60" s="357"/>
      <c r="TXM60" s="357"/>
      <c r="TXN60" s="357"/>
      <c r="TXO60" s="357"/>
      <c r="TXP60" s="357"/>
      <c r="TXQ60" s="357"/>
      <c r="TXR60" s="357"/>
      <c r="TXS60" s="357"/>
      <c r="TXT60" s="357"/>
      <c r="TXU60" s="357"/>
      <c r="TXV60" s="357"/>
      <c r="TXW60" s="357"/>
      <c r="TXX60" s="357"/>
      <c r="TXY60" s="357"/>
      <c r="TXZ60" s="357"/>
      <c r="TYA60" s="357"/>
      <c r="TYB60" s="357"/>
      <c r="TYC60" s="357"/>
      <c r="TYD60" s="357"/>
      <c r="TYE60" s="357"/>
      <c r="TYF60" s="357"/>
      <c r="TYG60" s="357"/>
      <c r="TYH60" s="357"/>
      <c r="TYI60" s="357"/>
      <c r="TYJ60" s="357"/>
      <c r="TYK60" s="357"/>
      <c r="TYL60" s="357"/>
      <c r="TYM60" s="357"/>
      <c r="TYN60" s="357"/>
      <c r="TYO60" s="357"/>
      <c r="TYP60" s="357"/>
      <c r="TYQ60" s="357"/>
      <c r="TYR60" s="357"/>
      <c r="TYS60" s="357"/>
      <c r="TYT60" s="357"/>
      <c r="TYU60" s="357"/>
      <c r="TYV60" s="357"/>
      <c r="TYW60" s="357"/>
      <c r="TYX60" s="357"/>
      <c r="TYY60" s="357"/>
      <c r="TYZ60" s="357"/>
      <c r="TZA60" s="357"/>
      <c r="TZB60" s="357"/>
      <c r="TZC60" s="357"/>
      <c r="TZD60" s="357"/>
      <c r="TZE60" s="357"/>
      <c r="TZF60" s="357"/>
      <c r="TZG60" s="357"/>
      <c r="TZH60" s="357"/>
      <c r="TZI60" s="357"/>
      <c r="TZJ60" s="357"/>
      <c r="TZK60" s="357"/>
      <c r="TZL60" s="357"/>
      <c r="TZM60" s="357"/>
      <c r="TZN60" s="357"/>
      <c r="TZO60" s="357"/>
      <c r="TZP60" s="357"/>
      <c r="TZQ60" s="357"/>
      <c r="TZR60" s="357"/>
      <c r="TZS60" s="357"/>
      <c r="TZT60" s="357"/>
      <c r="TZU60" s="357"/>
      <c r="TZV60" s="357"/>
      <c r="TZW60" s="357"/>
      <c r="TZX60" s="357"/>
      <c r="TZY60" s="357"/>
      <c r="TZZ60" s="357"/>
      <c r="UAA60" s="357"/>
      <c r="UAB60" s="357"/>
      <c r="UAC60" s="357"/>
      <c r="UAD60" s="357"/>
      <c r="UAE60" s="357"/>
      <c r="UAF60" s="357"/>
      <c r="UAG60" s="357"/>
      <c r="UAH60" s="357"/>
      <c r="UAI60" s="357"/>
      <c r="UAJ60" s="357"/>
      <c r="UAK60" s="357"/>
      <c r="UAL60" s="357"/>
      <c r="UAM60" s="357"/>
      <c r="UAN60" s="357"/>
      <c r="UAO60" s="357"/>
      <c r="UAP60" s="357"/>
      <c r="UAQ60" s="357"/>
      <c r="UAR60" s="357"/>
      <c r="UAS60" s="357"/>
      <c r="UAT60" s="357"/>
      <c r="UAU60" s="357"/>
      <c r="UAV60" s="357"/>
      <c r="UAW60" s="357"/>
      <c r="UAX60" s="357"/>
      <c r="UAY60" s="357"/>
      <c r="UAZ60" s="357"/>
      <c r="UBA60" s="357"/>
      <c r="UBB60" s="357"/>
      <c r="UBC60" s="357"/>
      <c r="UBD60" s="357"/>
      <c r="UBE60" s="357"/>
      <c r="UBF60" s="357"/>
      <c r="UBG60" s="357"/>
      <c r="UBH60" s="357"/>
      <c r="UBI60" s="357"/>
      <c r="UBJ60" s="357"/>
      <c r="UBK60" s="357"/>
      <c r="UBL60" s="357"/>
      <c r="UBM60" s="357"/>
      <c r="UBN60" s="357"/>
      <c r="UBO60" s="357"/>
      <c r="UBP60" s="357"/>
      <c r="UBQ60" s="357"/>
      <c r="UBR60" s="357"/>
      <c r="UBS60" s="357"/>
      <c r="UBT60" s="357"/>
      <c r="UBU60" s="357"/>
      <c r="UBV60" s="357"/>
      <c r="UBW60" s="357"/>
      <c r="UBX60" s="357"/>
      <c r="UBY60" s="357"/>
      <c r="UBZ60" s="357"/>
      <c r="UCA60" s="357"/>
      <c r="UCB60" s="357"/>
      <c r="UCC60" s="357"/>
      <c r="UCD60" s="357"/>
      <c r="UCE60" s="357"/>
      <c r="UCF60" s="357"/>
      <c r="UCG60" s="357"/>
      <c r="UCH60" s="357"/>
      <c r="UCI60" s="357"/>
      <c r="UCJ60" s="357"/>
      <c r="UCK60" s="357"/>
      <c r="UCL60" s="357"/>
      <c r="UCM60" s="357"/>
      <c r="UCN60" s="357"/>
      <c r="UCO60" s="357"/>
      <c r="UCP60" s="357"/>
      <c r="UCQ60" s="357"/>
      <c r="UCR60" s="357"/>
      <c r="UCS60" s="357"/>
      <c r="UCT60" s="357"/>
      <c r="UCU60" s="357"/>
      <c r="UCV60" s="357"/>
      <c r="UCW60" s="357"/>
      <c r="UCX60" s="357"/>
      <c r="UCY60" s="357"/>
      <c r="UCZ60" s="357"/>
      <c r="UDA60" s="357"/>
      <c r="UDB60" s="357"/>
      <c r="UDC60" s="357"/>
      <c r="UDD60" s="357"/>
      <c r="UDE60" s="357"/>
      <c r="UDF60" s="357"/>
      <c r="UDG60" s="357"/>
      <c r="UDH60" s="357"/>
      <c r="UDI60" s="357"/>
      <c r="UDJ60" s="357"/>
      <c r="UDK60" s="357"/>
      <c r="UDL60" s="357"/>
      <c r="UDM60" s="357"/>
      <c r="UDN60" s="357"/>
      <c r="UDO60" s="357"/>
      <c r="UDP60" s="357"/>
      <c r="UDQ60" s="357"/>
      <c r="UDR60" s="357"/>
      <c r="UDS60" s="357"/>
      <c r="UDT60" s="357"/>
      <c r="UDU60" s="357"/>
      <c r="UDV60" s="357"/>
      <c r="UDW60" s="357"/>
      <c r="UDX60" s="357"/>
      <c r="UDY60" s="357"/>
      <c r="UDZ60" s="357"/>
      <c r="UEA60" s="357"/>
      <c r="UEB60" s="357"/>
      <c r="UEC60" s="357"/>
      <c r="UED60" s="357"/>
      <c r="UEE60" s="357"/>
      <c r="UEF60" s="357"/>
      <c r="UEG60" s="357"/>
      <c r="UEH60" s="357"/>
      <c r="UEI60" s="357"/>
      <c r="UEJ60" s="357"/>
      <c r="UEK60" s="357"/>
      <c r="UEL60" s="357"/>
      <c r="UEM60" s="357"/>
      <c r="UEN60" s="357"/>
      <c r="UEO60" s="357"/>
      <c r="UEP60" s="357"/>
      <c r="UEQ60" s="357"/>
      <c r="UER60" s="357"/>
      <c r="UES60" s="357"/>
      <c r="UET60" s="357"/>
      <c r="UEU60" s="357"/>
      <c r="UEV60" s="357"/>
      <c r="UEW60" s="357"/>
      <c r="UEX60" s="357"/>
      <c r="UEY60" s="357"/>
      <c r="UEZ60" s="357"/>
      <c r="UFA60" s="357"/>
      <c r="UFB60" s="357"/>
      <c r="UFC60" s="357"/>
      <c r="UFD60" s="357"/>
      <c r="UFE60" s="357"/>
      <c r="UFF60" s="357"/>
      <c r="UFG60" s="357"/>
      <c r="UFH60" s="357"/>
      <c r="UFI60" s="357"/>
      <c r="UFJ60" s="357"/>
      <c r="UFK60" s="357"/>
      <c r="UFL60" s="357"/>
      <c r="UFM60" s="357"/>
      <c r="UFN60" s="357"/>
      <c r="UFO60" s="357"/>
      <c r="UFP60" s="357"/>
      <c r="UFQ60" s="357"/>
      <c r="UFR60" s="357"/>
      <c r="UFS60" s="357"/>
      <c r="UFT60" s="357"/>
      <c r="UFU60" s="357"/>
      <c r="UFV60" s="357"/>
      <c r="UFW60" s="357"/>
      <c r="UFX60" s="357"/>
      <c r="UFY60" s="357"/>
      <c r="UFZ60" s="357"/>
      <c r="UGA60" s="357"/>
      <c r="UGB60" s="357"/>
      <c r="UGC60" s="357"/>
      <c r="UGD60" s="357"/>
      <c r="UGE60" s="357"/>
      <c r="UGF60" s="357"/>
      <c r="UGG60" s="357"/>
      <c r="UGH60" s="357"/>
      <c r="UGI60" s="357"/>
      <c r="UGJ60" s="357"/>
      <c r="UGK60" s="357"/>
      <c r="UGL60" s="357"/>
      <c r="UGM60" s="357"/>
      <c r="UGN60" s="357"/>
      <c r="UGO60" s="357"/>
      <c r="UGP60" s="357"/>
      <c r="UGQ60" s="357"/>
      <c r="UGR60" s="357"/>
      <c r="UGS60" s="357"/>
      <c r="UGT60" s="357"/>
      <c r="UGU60" s="357"/>
      <c r="UGV60" s="357"/>
      <c r="UGW60" s="357"/>
      <c r="UGX60" s="357"/>
      <c r="UGY60" s="357"/>
      <c r="UGZ60" s="357"/>
      <c r="UHA60" s="357"/>
      <c r="UHB60" s="357"/>
      <c r="UHC60" s="357"/>
      <c r="UHD60" s="357"/>
      <c r="UHE60" s="357"/>
      <c r="UHF60" s="357"/>
      <c r="UHG60" s="357"/>
      <c r="UHH60" s="357"/>
      <c r="UHI60" s="357"/>
      <c r="UHJ60" s="357"/>
      <c r="UHK60" s="357"/>
      <c r="UHL60" s="357"/>
      <c r="UHM60" s="357"/>
      <c r="UHN60" s="357"/>
      <c r="UHO60" s="357"/>
      <c r="UHP60" s="357"/>
      <c r="UHQ60" s="357"/>
      <c r="UHR60" s="357"/>
      <c r="UHS60" s="357"/>
      <c r="UHT60" s="357"/>
      <c r="UHU60" s="357"/>
      <c r="UHV60" s="357"/>
      <c r="UHW60" s="357"/>
      <c r="UHX60" s="357"/>
      <c r="UHY60" s="357"/>
      <c r="UHZ60" s="357"/>
      <c r="UIA60" s="357"/>
      <c r="UIB60" s="357"/>
      <c r="UIC60" s="357"/>
      <c r="UID60" s="357"/>
      <c r="UIE60" s="357"/>
      <c r="UIF60" s="357"/>
      <c r="UIG60" s="357"/>
      <c r="UIH60" s="357"/>
      <c r="UII60" s="357"/>
      <c r="UIJ60" s="357"/>
      <c r="UIK60" s="357"/>
      <c r="UIL60" s="357"/>
      <c r="UIM60" s="357"/>
      <c r="UIN60" s="357"/>
      <c r="UIO60" s="357"/>
      <c r="UIP60" s="357"/>
      <c r="UIQ60" s="357"/>
      <c r="UIR60" s="357"/>
      <c r="UIS60" s="357"/>
      <c r="UIT60" s="357"/>
      <c r="UIU60" s="357"/>
      <c r="UIV60" s="357"/>
      <c r="UIW60" s="357"/>
      <c r="UIX60" s="357"/>
      <c r="UIY60" s="357"/>
      <c r="UIZ60" s="357"/>
      <c r="UJA60" s="357"/>
      <c r="UJB60" s="357"/>
      <c r="UJC60" s="357"/>
      <c r="UJD60" s="357"/>
      <c r="UJE60" s="357"/>
      <c r="UJF60" s="357"/>
      <c r="UJG60" s="357"/>
      <c r="UJH60" s="357"/>
      <c r="UJI60" s="357"/>
      <c r="UJJ60" s="357"/>
      <c r="UJK60" s="357"/>
      <c r="UJL60" s="357"/>
      <c r="UJM60" s="357"/>
      <c r="UJN60" s="357"/>
      <c r="UJO60" s="357"/>
      <c r="UJP60" s="357"/>
      <c r="UJQ60" s="357"/>
      <c r="UJR60" s="357"/>
      <c r="UJS60" s="357"/>
      <c r="UJT60" s="357"/>
      <c r="UJU60" s="357"/>
      <c r="UJV60" s="357"/>
      <c r="UJW60" s="357"/>
      <c r="UJX60" s="357"/>
      <c r="UJY60" s="357"/>
      <c r="UJZ60" s="357"/>
      <c r="UKA60" s="357"/>
      <c r="UKB60" s="357"/>
      <c r="UKC60" s="357"/>
      <c r="UKD60" s="357"/>
      <c r="UKE60" s="357"/>
      <c r="UKF60" s="357"/>
      <c r="UKG60" s="357"/>
      <c r="UKH60" s="357"/>
      <c r="UKI60" s="357"/>
      <c r="UKJ60" s="357"/>
      <c r="UKK60" s="357"/>
      <c r="UKL60" s="357"/>
      <c r="UKM60" s="357"/>
      <c r="UKN60" s="357"/>
      <c r="UKO60" s="357"/>
      <c r="UKP60" s="357"/>
      <c r="UKQ60" s="357"/>
      <c r="UKR60" s="357"/>
      <c r="UKS60" s="357"/>
      <c r="UKT60" s="357"/>
      <c r="UKU60" s="357"/>
      <c r="UKV60" s="357"/>
      <c r="UKW60" s="357"/>
      <c r="UKX60" s="357"/>
      <c r="UKY60" s="357"/>
      <c r="UKZ60" s="357"/>
      <c r="ULA60" s="357"/>
      <c r="ULB60" s="357"/>
      <c r="ULC60" s="357"/>
      <c r="ULD60" s="357"/>
      <c r="ULE60" s="357"/>
      <c r="ULF60" s="357"/>
      <c r="ULG60" s="357"/>
      <c r="ULH60" s="357"/>
      <c r="ULI60" s="357"/>
      <c r="ULJ60" s="357"/>
      <c r="ULK60" s="357"/>
      <c r="ULL60" s="357"/>
      <c r="ULM60" s="357"/>
      <c r="ULN60" s="357"/>
      <c r="ULO60" s="357"/>
      <c r="ULP60" s="357"/>
      <c r="ULQ60" s="357"/>
      <c r="ULR60" s="357"/>
      <c r="ULS60" s="357"/>
      <c r="ULT60" s="357"/>
      <c r="ULU60" s="357"/>
      <c r="ULV60" s="357"/>
      <c r="ULW60" s="357"/>
      <c r="ULX60" s="357"/>
      <c r="ULY60" s="357"/>
      <c r="ULZ60" s="357"/>
      <c r="UMA60" s="357"/>
      <c r="UMB60" s="357"/>
      <c r="UMC60" s="357"/>
      <c r="UMD60" s="357"/>
      <c r="UME60" s="357"/>
      <c r="UMF60" s="357"/>
      <c r="UMG60" s="357"/>
      <c r="UMH60" s="357"/>
      <c r="UMI60" s="357"/>
      <c r="UMJ60" s="357"/>
      <c r="UMK60" s="357"/>
      <c r="UML60" s="357"/>
      <c r="UMM60" s="357"/>
      <c r="UMN60" s="357"/>
      <c r="UMO60" s="357"/>
      <c r="UMP60" s="357"/>
      <c r="UMQ60" s="357"/>
      <c r="UMR60" s="357"/>
      <c r="UMS60" s="357"/>
      <c r="UMT60" s="357"/>
      <c r="UMU60" s="357"/>
      <c r="UMV60" s="357"/>
      <c r="UMW60" s="357"/>
      <c r="UMX60" s="357"/>
      <c r="UMY60" s="357"/>
      <c r="UMZ60" s="357"/>
      <c r="UNA60" s="357"/>
      <c r="UNB60" s="357"/>
      <c r="UNC60" s="357"/>
      <c r="UND60" s="357"/>
      <c r="UNE60" s="357"/>
      <c r="UNF60" s="357"/>
      <c r="UNG60" s="357"/>
      <c r="UNH60" s="357"/>
      <c r="UNI60" s="357"/>
      <c r="UNJ60" s="357"/>
      <c r="UNK60" s="357"/>
      <c r="UNL60" s="357"/>
      <c r="UNM60" s="357"/>
      <c r="UNN60" s="357"/>
      <c r="UNO60" s="357"/>
      <c r="UNP60" s="357"/>
      <c r="UNQ60" s="357"/>
      <c r="UNR60" s="357"/>
      <c r="UNS60" s="357"/>
      <c r="UNT60" s="357"/>
      <c r="UNU60" s="357"/>
      <c r="UNV60" s="357"/>
      <c r="UNW60" s="357"/>
      <c r="UNX60" s="357"/>
      <c r="UNY60" s="357"/>
      <c r="UNZ60" s="357"/>
      <c r="UOA60" s="357"/>
      <c r="UOB60" s="357"/>
      <c r="UOC60" s="357"/>
      <c r="UOD60" s="357"/>
      <c r="UOE60" s="357"/>
      <c r="UOF60" s="357"/>
      <c r="UOG60" s="357"/>
      <c r="UOH60" s="357"/>
      <c r="UOI60" s="357"/>
      <c r="UOJ60" s="357"/>
      <c r="UOK60" s="357"/>
      <c r="UOL60" s="357"/>
      <c r="UOM60" s="357"/>
      <c r="UON60" s="357"/>
      <c r="UOO60" s="357"/>
      <c r="UOP60" s="357"/>
      <c r="UOQ60" s="357"/>
      <c r="UOR60" s="357"/>
      <c r="UOS60" s="357"/>
      <c r="UOT60" s="357"/>
      <c r="UOU60" s="357"/>
      <c r="UOV60" s="357"/>
      <c r="UOW60" s="357"/>
      <c r="UOX60" s="357"/>
      <c r="UOY60" s="357"/>
      <c r="UOZ60" s="357"/>
      <c r="UPA60" s="357"/>
      <c r="UPB60" s="357"/>
      <c r="UPC60" s="357"/>
      <c r="UPD60" s="357"/>
      <c r="UPE60" s="357"/>
      <c r="UPF60" s="357"/>
      <c r="UPG60" s="357"/>
      <c r="UPH60" s="357"/>
      <c r="UPI60" s="357"/>
      <c r="UPJ60" s="357"/>
      <c r="UPK60" s="357"/>
      <c r="UPL60" s="357"/>
      <c r="UPM60" s="357"/>
      <c r="UPN60" s="357"/>
      <c r="UPO60" s="357"/>
      <c r="UPP60" s="357"/>
      <c r="UPQ60" s="357"/>
      <c r="UPR60" s="357"/>
      <c r="UPS60" s="357"/>
      <c r="UPT60" s="357"/>
      <c r="UPU60" s="357"/>
      <c r="UPV60" s="357"/>
      <c r="UPW60" s="357"/>
      <c r="UPX60" s="357"/>
      <c r="UPY60" s="357"/>
      <c r="UPZ60" s="357"/>
      <c r="UQA60" s="357"/>
      <c r="UQB60" s="357"/>
      <c r="UQC60" s="357"/>
      <c r="UQD60" s="357"/>
      <c r="UQE60" s="357"/>
      <c r="UQF60" s="357"/>
      <c r="UQG60" s="357"/>
      <c r="UQH60" s="357"/>
      <c r="UQI60" s="357"/>
      <c r="UQJ60" s="357"/>
      <c r="UQK60" s="357"/>
      <c r="UQL60" s="357"/>
      <c r="UQM60" s="357"/>
      <c r="UQN60" s="357"/>
      <c r="UQO60" s="357"/>
      <c r="UQP60" s="357"/>
      <c r="UQQ60" s="357"/>
      <c r="UQR60" s="357"/>
      <c r="UQS60" s="357"/>
      <c r="UQT60" s="357"/>
      <c r="UQU60" s="357"/>
      <c r="UQV60" s="357"/>
      <c r="UQW60" s="357"/>
      <c r="UQX60" s="357"/>
      <c r="UQY60" s="357"/>
      <c r="UQZ60" s="357"/>
      <c r="URA60" s="357"/>
      <c r="URB60" s="357"/>
      <c r="URC60" s="357"/>
      <c r="URD60" s="357"/>
      <c r="URE60" s="357"/>
      <c r="URF60" s="357"/>
      <c r="URG60" s="357"/>
      <c r="URH60" s="357"/>
      <c r="URI60" s="357"/>
      <c r="URJ60" s="357"/>
      <c r="URK60" s="357"/>
      <c r="URL60" s="357"/>
      <c r="URM60" s="357"/>
      <c r="URN60" s="357"/>
      <c r="URO60" s="357"/>
      <c r="URP60" s="357"/>
      <c r="URQ60" s="357"/>
      <c r="URR60" s="357"/>
      <c r="URS60" s="357"/>
      <c r="URT60" s="357"/>
      <c r="URU60" s="357"/>
      <c r="URV60" s="357"/>
      <c r="URW60" s="357"/>
      <c r="URX60" s="357"/>
      <c r="URY60" s="357"/>
      <c r="URZ60" s="357"/>
      <c r="USA60" s="357"/>
      <c r="USB60" s="357"/>
      <c r="USC60" s="357"/>
      <c r="USD60" s="357"/>
      <c r="USE60" s="357"/>
      <c r="USF60" s="357"/>
      <c r="USG60" s="357"/>
      <c r="USH60" s="357"/>
      <c r="USI60" s="357"/>
      <c r="USJ60" s="357"/>
      <c r="USK60" s="357"/>
      <c r="USL60" s="357"/>
      <c r="USM60" s="357"/>
      <c r="USN60" s="357"/>
      <c r="USO60" s="357"/>
      <c r="USP60" s="357"/>
      <c r="USQ60" s="357"/>
      <c r="USR60" s="357"/>
      <c r="USS60" s="357"/>
      <c r="UST60" s="357"/>
      <c r="USU60" s="357"/>
      <c r="USV60" s="357"/>
      <c r="USW60" s="357"/>
      <c r="USX60" s="357"/>
      <c r="USY60" s="357"/>
      <c r="USZ60" s="357"/>
      <c r="UTA60" s="357"/>
      <c r="UTB60" s="357"/>
      <c r="UTC60" s="357"/>
      <c r="UTD60" s="357"/>
      <c r="UTE60" s="357"/>
      <c r="UTF60" s="357"/>
      <c r="UTG60" s="357"/>
      <c r="UTH60" s="357"/>
      <c r="UTI60" s="357"/>
      <c r="UTJ60" s="357"/>
      <c r="UTK60" s="357"/>
      <c r="UTL60" s="357"/>
      <c r="UTM60" s="357"/>
      <c r="UTN60" s="357"/>
      <c r="UTO60" s="357"/>
      <c r="UTP60" s="357"/>
      <c r="UTQ60" s="357"/>
      <c r="UTR60" s="357"/>
      <c r="UTS60" s="357"/>
      <c r="UTT60" s="357"/>
      <c r="UTU60" s="357"/>
      <c r="UTV60" s="357"/>
      <c r="UTW60" s="357"/>
      <c r="UTX60" s="357"/>
      <c r="UTY60" s="357"/>
      <c r="UTZ60" s="357"/>
      <c r="UUA60" s="357"/>
      <c r="UUB60" s="357"/>
      <c r="UUC60" s="357"/>
      <c r="UUD60" s="357"/>
      <c r="UUE60" s="357"/>
      <c r="UUF60" s="357"/>
      <c r="UUG60" s="357"/>
      <c r="UUH60" s="357"/>
      <c r="UUI60" s="357"/>
      <c r="UUJ60" s="357"/>
      <c r="UUK60" s="357"/>
      <c r="UUL60" s="357"/>
      <c r="UUM60" s="357"/>
      <c r="UUN60" s="357"/>
      <c r="UUO60" s="357"/>
      <c r="UUP60" s="357"/>
      <c r="UUQ60" s="357"/>
      <c r="UUR60" s="357"/>
      <c r="UUS60" s="357"/>
      <c r="UUT60" s="357"/>
      <c r="UUU60" s="357"/>
      <c r="UUV60" s="357"/>
      <c r="UUW60" s="357"/>
      <c r="UUX60" s="357"/>
      <c r="UUY60" s="357"/>
      <c r="UUZ60" s="357"/>
      <c r="UVA60" s="357"/>
      <c r="UVB60" s="357"/>
      <c r="UVC60" s="357"/>
      <c r="UVD60" s="357"/>
      <c r="UVE60" s="357"/>
      <c r="UVF60" s="357"/>
      <c r="UVG60" s="357"/>
      <c r="UVH60" s="357"/>
      <c r="UVI60" s="357"/>
      <c r="UVJ60" s="357"/>
      <c r="UVK60" s="357"/>
      <c r="UVL60" s="357"/>
      <c r="UVM60" s="357"/>
      <c r="UVN60" s="357"/>
      <c r="UVO60" s="357"/>
      <c r="UVP60" s="357"/>
      <c r="UVQ60" s="357"/>
      <c r="UVR60" s="357"/>
      <c r="UVS60" s="357"/>
      <c r="UVT60" s="357"/>
      <c r="UVU60" s="357"/>
      <c r="UVV60" s="357"/>
      <c r="UVW60" s="357"/>
      <c r="UVX60" s="357"/>
      <c r="UVY60" s="357"/>
      <c r="UVZ60" s="357"/>
      <c r="UWA60" s="357"/>
      <c r="UWB60" s="357"/>
      <c r="UWC60" s="357"/>
      <c r="UWD60" s="357"/>
      <c r="UWE60" s="357"/>
      <c r="UWF60" s="357"/>
      <c r="UWG60" s="357"/>
      <c r="UWH60" s="357"/>
      <c r="UWI60" s="357"/>
      <c r="UWJ60" s="357"/>
      <c r="UWK60" s="357"/>
      <c r="UWL60" s="357"/>
      <c r="UWM60" s="357"/>
      <c r="UWN60" s="357"/>
      <c r="UWO60" s="357"/>
      <c r="UWP60" s="357"/>
      <c r="UWQ60" s="357"/>
      <c r="UWR60" s="357"/>
      <c r="UWS60" s="357"/>
      <c r="UWT60" s="357"/>
      <c r="UWU60" s="357"/>
      <c r="UWV60" s="357"/>
      <c r="UWW60" s="357"/>
      <c r="UWX60" s="357"/>
      <c r="UWY60" s="357"/>
      <c r="UWZ60" s="357"/>
      <c r="UXA60" s="357"/>
      <c r="UXB60" s="357"/>
      <c r="UXC60" s="357"/>
      <c r="UXD60" s="357"/>
      <c r="UXE60" s="357"/>
      <c r="UXF60" s="357"/>
      <c r="UXG60" s="357"/>
      <c r="UXH60" s="357"/>
      <c r="UXI60" s="357"/>
      <c r="UXJ60" s="357"/>
      <c r="UXK60" s="357"/>
      <c r="UXL60" s="357"/>
      <c r="UXM60" s="357"/>
      <c r="UXN60" s="357"/>
      <c r="UXO60" s="357"/>
      <c r="UXP60" s="357"/>
      <c r="UXQ60" s="357"/>
      <c r="UXR60" s="357"/>
      <c r="UXS60" s="357"/>
      <c r="UXT60" s="357"/>
      <c r="UXU60" s="357"/>
      <c r="UXV60" s="357"/>
      <c r="UXW60" s="357"/>
      <c r="UXX60" s="357"/>
      <c r="UXY60" s="357"/>
      <c r="UXZ60" s="357"/>
      <c r="UYA60" s="357"/>
      <c r="UYB60" s="357"/>
      <c r="UYC60" s="357"/>
      <c r="UYD60" s="357"/>
      <c r="UYE60" s="357"/>
      <c r="UYF60" s="357"/>
      <c r="UYG60" s="357"/>
      <c r="UYH60" s="357"/>
      <c r="UYI60" s="357"/>
      <c r="UYJ60" s="357"/>
      <c r="UYK60" s="357"/>
      <c r="UYL60" s="357"/>
      <c r="UYM60" s="357"/>
      <c r="UYN60" s="357"/>
      <c r="UYO60" s="357"/>
      <c r="UYP60" s="357"/>
      <c r="UYQ60" s="357"/>
      <c r="UYR60" s="357"/>
      <c r="UYS60" s="357"/>
      <c r="UYT60" s="357"/>
      <c r="UYU60" s="357"/>
      <c r="UYV60" s="357"/>
      <c r="UYW60" s="357"/>
      <c r="UYX60" s="357"/>
      <c r="UYY60" s="357"/>
      <c r="UYZ60" s="357"/>
      <c r="UZA60" s="357"/>
      <c r="UZB60" s="357"/>
      <c r="UZC60" s="357"/>
      <c r="UZD60" s="357"/>
      <c r="UZE60" s="357"/>
      <c r="UZF60" s="357"/>
      <c r="UZG60" s="357"/>
      <c r="UZH60" s="357"/>
      <c r="UZI60" s="357"/>
      <c r="UZJ60" s="357"/>
      <c r="UZK60" s="357"/>
      <c r="UZL60" s="357"/>
      <c r="UZM60" s="357"/>
      <c r="UZN60" s="357"/>
      <c r="UZO60" s="357"/>
      <c r="UZP60" s="357"/>
      <c r="UZQ60" s="357"/>
      <c r="UZR60" s="357"/>
      <c r="UZS60" s="357"/>
      <c r="UZT60" s="357"/>
      <c r="UZU60" s="357"/>
      <c r="UZV60" s="357"/>
      <c r="UZW60" s="357"/>
      <c r="UZX60" s="357"/>
      <c r="UZY60" s="357"/>
      <c r="UZZ60" s="357"/>
      <c r="VAA60" s="357"/>
      <c r="VAB60" s="357"/>
      <c r="VAC60" s="357"/>
      <c r="VAD60" s="357"/>
      <c r="VAE60" s="357"/>
      <c r="VAF60" s="357"/>
      <c r="VAG60" s="357"/>
      <c r="VAH60" s="357"/>
      <c r="VAI60" s="357"/>
      <c r="VAJ60" s="357"/>
      <c r="VAK60" s="357"/>
      <c r="VAL60" s="357"/>
      <c r="VAM60" s="357"/>
      <c r="VAN60" s="357"/>
      <c r="VAO60" s="357"/>
      <c r="VAP60" s="357"/>
      <c r="VAQ60" s="357"/>
      <c r="VAR60" s="357"/>
      <c r="VAS60" s="357"/>
      <c r="VAT60" s="357"/>
      <c r="VAU60" s="357"/>
      <c r="VAV60" s="357"/>
      <c r="VAW60" s="357"/>
      <c r="VAX60" s="357"/>
      <c r="VAY60" s="357"/>
      <c r="VAZ60" s="357"/>
      <c r="VBA60" s="357"/>
      <c r="VBB60" s="357"/>
      <c r="VBC60" s="357"/>
      <c r="VBD60" s="357"/>
      <c r="VBE60" s="357"/>
      <c r="VBF60" s="357"/>
      <c r="VBG60" s="357"/>
      <c r="VBH60" s="357"/>
      <c r="VBI60" s="357"/>
      <c r="VBJ60" s="357"/>
      <c r="VBK60" s="357"/>
      <c r="VBL60" s="357"/>
      <c r="VBM60" s="357"/>
      <c r="VBN60" s="357"/>
      <c r="VBO60" s="357"/>
      <c r="VBP60" s="357"/>
      <c r="VBQ60" s="357"/>
      <c r="VBR60" s="357"/>
      <c r="VBS60" s="357"/>
      <c r="VBT60" s="357"/>
      <c r="VBU60" s="357"/>
      <c r="VBV60" s="357"/>
      <c r="VBW60" s="357"/>
      <c r="VBX60" s="357"/>
      <c r="VBY60" s="357"/>
      <c r="VBZ60" s="357"/>
      <c r="VCA60" s="357"/>
      <c r="VCB60" s="357"/>
      <c r="VCC60" s="357"/>
      <c r="VCD60" s="357"/>
      <c r="VCE60" s="357"/>
      <c r="VCF60" s="357"/>
      <c r="VCG60" s="357"/>
      <c r="VCH60" s="357"/>
      <c r="VCI60" s="357"/>
      <c r="VCJ60" s="357"/>
      <c r="VCK60" s="357"/>
      <c r="VCL60" s="357"/>
      <c r="VCM60" s="357"/>
      <c r="VCN60" s="357"/>
      <c r="VCO60" s="357"/>
      <c r="VCP60" s="357"/>
      <c r="VCQ60" s="357"/>
      <c r="VCR60" s="357"/>
      <c r="VCS60" s="357"/>
      <c r="VCT60" s="357"/>
      <c r="VCU60" s="357"/>
      <c r="VCV60" s="357"/>
      <c r="VCW60" s="357"/>
      <c r="VCX60" s="357"/>
      <c r="VCY60" s="357"/>
      <c r="VCZ60" s="357"/>
      <c r="VDA60" s="357"/>
      <c r="VDB60" s="357"/>
      <c r="VDC60" s="357"/>
      <c r="VDD60" s="357"/>
      <c r="VDE60" s="357"/>
      <c r="VDF60" s="357"/>
      <c r="VDG60" s="357"/>
      <c r="VDH60" s="357"/>
      <c r="VDI60" s="357"/>
      <c r="VDJ60" s="357"/>
      <c r="VDK60" s="357"/>
      <c r="VDL60" s="357"/>
      <c r="VDM60" s="357"/>
      <c r="VDN60" s="357"/>
      <c r="VDO60" s="357"/>
      <c r="VDP60" s="357"/>
      <c r="VDQ60" s="357"/>
      <c r="VDR60" s="357"/>
      <c r="VDS60" s="357"/>
      <c r="VDT60" s="357"/>
      <c r="VDU60" s="357"/>
      <c r="VDV60" s="357"/>
      <c r="VDW60" s="357"/>
      <c r="VDX60" s="357"/>
      <c r="VDY60" s="357"/>
      <c r="VDZ60" s="357"/>
      <c r="VEA60" s="357"/>
      <c r="VEB60" s="357"/>
      <c r="VEC60" s="357"/>
      <c r="VED60" s="357"/>
      <c r="VEE60" s="357"/>
      <c r="VEF60" s="357"/>
      <c r="VEG60" s="357"/>
      <c r="VEH60" s="357"/>
      <c r="VEI60" s="357"/>
      <c r="VEJ60" s="357"/>
      <c r="VEK60" s="357"/>
      <c r="VEL60" s="357"/>
      <c r="VEM60" s="357"/>
      <c r="VEN60" s="357"/>
      <c r="VEO60" s="357"/>
      <c r="VEP60" s="357"/>
      <c r="VEQ60" s="357"/>
      <c r="VER60" s="357"/>
      <c r="VES60" s="357"/>
      <c r="VET60" s="357"/>
      <c r="VEU60" s="357"/>
      <c r="VEV60" s="357"/>
      <c r="VEW60" s="357"/>
      <c r="VEX60" s="357"/>
      <c r="VEY60" s="357"/>
      <c r="VEZ60" s="357"/>
      <c r="VFA60" s="357"/>
      <c r="VFB60" s="357"/>
      <c r="VFC60" s="357"/>
      <c r="VFD60" s="357"/>
      <c r="VFE60" s="357"/>
      <c r="VFF60" s="357"/>
      <c r="VFG60" s="357"/>
      <c r="VFH60" s="357"/>
      <c r="VFI60" s="357"/>
      <c r="VFJ60" s="357"/>
      <c r="VFK60" s="357"/>
      <c r="VFL60" s="357"/>
      <c r="VFM60" s="357"/>
      <c r="VFN60" s="357"/>
      <c r="VFO60" s="357"/>
      <c r="VFP60" s="357"/>
      <c r="VFQ60" s="357"/>
      <c r="VFR60" s="357"/>
      <c r="VFS60" s="357"/>
      <c r="VFT60" s="357"/>
      <c r="VFU60" s="357"/>
      <c r="VFV60" s="357"/>
      <c r="VFW60" s="357"/>
      <c r="VFX60" s="357"/>
      <c r="VFY60" s="357"/>
      <c r="VFZ60" s="357"/>
      <c r="VGA60" s="357"/>
      <c r="VGB60" s="357"/>
      <c r="VGC60" s="357"/>
      <c r="VGD60" s="357"/>
      <c r="VGE60" s="357"/>
      <c r="VGF60" s="357"/>
      <c r="VGG60" s="357"/>
      <c r="VGH60" s="357"/>
      <c r="VGI60" s="357"/>
      <c r="VGJ60" s="357"/>
      <c r="VGK60" s="357"/>
      <c r="VGL60" s="357"/>
      <c r="VGM60" s="357"/>
      <c r="VGN60" s="357"/>
      <c r="VGO60" s="357"/>
      <c r="VGP60" s="357"/>
      <c r="VGQ60" s="357"/>
      <c r="VGR60" s="357"/>
      <c r="VGS60" s="357"/>
      <c r="VGT60" s="357"/>
      <c r="VGU60" s="357"/>
      <c r="VGV60" s="357"/>
      <c r="VGW60" s="357"/>
      <c r="VGX60" s="357"/>
      <c r="VGY60" s="357"/>
      <c r="VGZ60" s="357"/>
      <c r="VHA60" s="357"/>
      <c r="VHB60" s="357"/>
      <c r="VHC60" s="357"/>
      <c r="VHD60" s="357"/>
      <c r="VHE60" s="357"/>
      <c r="VHF60" s="357"/>
      <c r="VHG60" s="357"/>
      <c r="VHH60" s="357"/>
      <c r="VHI60" s="357"/>
      <c r="VHJ60" s="357"/>
      <c r="VHK60" s="357"/>
      <c r="VHL60" s="357"/>
      <c r="VHM60" s="357"/>
      <c r="VHN60" s="357"/>
      <c r="VHO60" s="357"/>
      <c r="VHP60" s="357"/>
      <c r="VHQ60" s="357"/>
      <c r="VHR60" s="357"/>
      <c r="VHS60" s="357"/>
      <c r="VHT60" s="357"/>
      <c r="VHU60" s="357"/>
      <c r="VHV60" s="357"/>
      <c r="VHW60" s="357"/>
      <c r="VHX60" s="357"/>
      <c r="VHY60" s="357"/>
      <c r="VHZ60" s="357"/>
      <c r="VIA60" s="357"/>
      <c r="VIB60" s="357"/>
      <c r="VIC60" s="357"/>
      <c r="VID60" s="357"/>
      <c r="VIE60" s="357"/>
      <c r="VIF60" s="357"/>
      <c r="VIG60" s="357"/>
      <c r="VIH60" s="357"/>
      <c r="VII60" s="357"/>
      <c r="VIJ60" s="357"/>
      <c r="VIK60" s="357"/>
      <c r="VIL60" s="357"/>
      <c r="VIM60" s="357"/>
      <c r="VIN60" s="357"/>
      <c r="VIO60" s="357"/>
      <c r="VIP60" s="357"/>
      <c r="VIQ60" s="357"/>
      <c r="VIR60" s="357"/>
      <c r="VIS60" s="357"/>
      <c r="VIT60" s="357"/>
      <c r="VIU60" s="357"/>
      <c r="VIV60" s="357"/>
      <c r="VIW60" s="357"/>
      <c r="VIX60" s="357"/>
      <c r="VIY60" s="357"/>
      <c r="VIZ60" s="357"/>
      <c r="VJA60" s="357"/>
      <c r="VJB60" s="357"/>
      <c r="VJC60" s="357"/>
      <c r="VJD60" s="357"/>
      <c r="VJE60" s="357"/>
      <c r="VJF60" s="357"/>
      <c r="VJG60" s="357"/>
      <c r="VJH60" s="357"/>
      <c r="VJI60" s="357"/>
      <c r="VJJ60" s="357"/>
      <c r="VJK60" s="357"/>
      <c r="VJL60" s="357"/>
      <c r="VJM60" s="357"/>
      <c r="VJN60" s="357"/>
      <c r="VJO60" s="357"/>
      <c r="VJP60" s="357"/>
      <c r="VJQ60" s="357"/>
      <c r="VJR60" s="357"/>
      <c r="VJS60" s="357"/>
      <c r="VJT60" s="357"/>
      <c r="VJU60" s="357"/>
      <c r="VJV60" s="357"/>
      <c r="VJW60" s="357"/>
      <c r="VJX60" s="357"/>
      <c r="VJY60" s="357"/>
      <c r="VJZ60" s="357"/>
      <c r="VKA60" s="357"/>
      <c r="VKB60" s="357"/>
      <c r="VKC60" s="357"/>
      <c r="VKD60" s="357"/>
      <c r="VKE60" s="357"/>
      <c r="VKF60" s="357"/>
      <c r="VKG60" s="357"/>
      <c r="VKH60" s="357"/>
      <c r="VKI60" s="357"/>
      <c r="VKJ60" s="357"/>
      <c r="VKK60" s="357"/>
      <c r="VKL60" s="357"/>
      <c r="VKM60" s="357"/>
      <c r="VKN60" s="357"/>
      <c r="VKO60" s="357"/>
      <c r="VKP60" s="357"/>
      <c r="VKQ60" s="357"/>
      <c r="VKR60" s="357"/>
      <c r="VKS60" s="357"/>
      <c r="VKT60" s="357"/>
      <c r="VKU60" s="357"/>
      <c r="VKV60" s="357"/>
      <c r="VKW60" s="357"/>
      <c r="VKX60" s="357"/>
      <c r="VKY60" s="357"/>
      <c r="VKZ60" s="357"/>
      <c r="VLA60" s="357"/>
      <c r="VLB60" s="357"/>
      <c r="VLC60" s="357"/>
      <c r="VLD60" s="357"/>
      <c r="VLE60" s="357"/>
      <c r="VLF60" s="357"/>
      <c r="VLG60" s="357"/>
      <c r="VLH60" s="357"/>
      <c r="VLI60" s="357"/>
      <c r="VLJ60" s="357"/>
      <c r="VLK60" s="357"/>
      <c r="VLL60" s="357"/>
      <c r="VLM60" s="357"/>
      <c r="VLN60" s="357"/>
      <c r="VLO60" s="357"/>
      <c r="VLP60" s="357"/>
      <c r="VLQ60" s="357"/>
      <c r="VLR60" s="357"/>
      <c r="VLS60" s="357"/>
      <c r="VLT60" s="357"/>
      <c r="VLU60" s="357"/>
      <c r="VLV60" s="357"/>
      <c r="VLW60" s="357"/>
      <c r="VLX60" s="357"/>
      <c r="VLY60" s="357"/>
      <c r="VLZ60" s="357"/>
      <c r="VMA60" s="357"/>
      <c r="VMB60" s="357"/>
      <c r="VMC60" s="357"/>
      <c r="VMD60" s="357"/>
      <c r="VME60" s="357"/>
      <c r="VMF60" s="357"/>
      <c r="VMG60" s="357"/>
      <c r="VMH60" s="357"/>
      <c r="VMI60" s="357"/>
      <c r="VMJ60" s="357"/>
      <c r="VMK60" s="357"/>
      <c r="VML60" s="357"/>
      <c r="VMM60" s="357"/>
      <c r="VMN60" s="357"/>
      <c r="VMO60" s="357"/>
      <c r="VMP60" s="357"/>
      <c r="VMQ60" s="357"/>
      <c r="VMR60" s="357"/>
      <c r="VMS60" s="357"/>
      <c r="VMT60" s="357"/>
      <c r="VMU60" s="357"/>
      <c r="VMV60" s="357"/>
      <c r="VMW60" s="357"/>
      <c r="VMX60" s="357"/>
      <c r="VMY60" s="357"/>
      <c r="VMZ60" s="357"/>
      <c r="VNA60" s="357"/>
      <c r="VNB60" s="357"/>
      <c r="VNC60" s="357"/>
      <c r="VND60" s="357"/>
      <c r="VNE60" s="357"/>
      <c r="VNF60" s="357"/>
      <c r="VNG60" s="357"/>
      <c r="VNH60" s="357"/>
      <c r="VNI60" s="357"/>
      <c r="VNJ60" s="357"/>
      <c r="VNK60" s="357"/>
      <c r="VNL60" s="357"/>
      <c r="VNM60" s="357"/>
      <c r="VNN60" s="357"/>
      <c r="VNO60" s="357"/>
      <c r="VNP60" s="357"/>
      <c r="VNQ60" s="357"/>
      <c r="VNR60" s="357"/>
      <c r="VNS60" s="357"/>
      <c r="VNT60" s="357"/>
      <c r="VNU60" s="357"/>
      <c r="VNV60" s="357"/>
      <c r="VNW60" s="357"/>
      <c r="VNX60" s="357"/>
      <c r="VNY60" s="357"/>
      <c r="VNZ60" s="357"/>
      <c r="VOA60" s="357"/>
      <c r="VOB60" s="357"/>
      <c r="VOC60" s="357"/>
      <c r="VOD60" s="357"/>
      <c r="VOE60" s="357"/>
      <c r="VOF60" s="357"/>
      <c r="VOG60" s="357"/>
      <c r="VOH60" s="357"/>
      <c r="VOI60" s="357"/>
      <c r="VOJ60" s="357"/>
      <c r="VOK60" s="357"/>
      <c r="VOL60" s="357"/>
      <c r="VOM60" s="357"/>
      <c r="VON60" s="357"/>
      <c r="VOO60" s="357"/>
      <c r="VOP60" s="357"/>
      <c r="VOQ60" s="357"/>
      <c r="VOR60" s="357"/>
      <c r="VOS60" s="357"/>
      <c r="VOT60" s="357"/>
      <c r="VOU60" s="357"/>
      <c r="VOV60" s="357"/>
      <c r="VOW60" s="357"/>
      <c r="VOX60" s="357"/>
      <c r="VOY60" s="357"/>
      <c r="VOZ60" s="357"/>
      <c r="VPA60" s="357"/>
      <c r="VPB60" s="357"/>
      <c r="VPC60" s="357"/>
      <c r="VPD60" s="357"/>
      <c r="VPE60" s="357"/>
      <c r="VPF60" s="357"/>
      <c r="VPG60" s="357"/>
      <c r="VPH60" s="357"/>
      <c r="VPI60" s="357"/>
      <c r="VPJ60" s="357"/>
      <c r="VPK60" s="357"/>
      <c r="VPL60" s="357"/>
      <c r="VPM60" s="357"/>
      <c r="VPN60" s="357"/>
      <c r="VPO60" s="357"/>
      <c r="VPP60" s="357"/>
      <c r="VPQ60" s="357"/>
      <c r="VPR60" s="357"/>
      <c r="VPS60" s="357"/>
      <c r="VPT60" s="357"/>
      <c r="VPU60" s="357"/>
      <c r="VPV60" s="357"/>
      <c r="VPW60" s="357"/>
      <c r="VPX60" s="357"/>
      <c r="VPY60" s="357"/>
      <c r="VPZ60" s="357"/>
      <c r="VQA60" s="357"/>
      <c r="VQB60" s="357"/>
      <c r="VQC60" s="357"/>
      <c r="VQD60" s="357"/>
      <c r="VQE60" s="357"/>
      <c r="VQF60" s="357"/>
      <c r="VQG60" s="357"/>
      <c r="VQH60" s="357"/>
      <c r="VQI60" s="357"/>
      <c r="VQJ60" s="357"/>
      <c r="VQK60" s="357"/>
      <c r="VQL60" s="357"/>
      <c r="VQM60" s="357"/>
      <c r="VQN60" s="357"/>
      <c r="VQO60" s="357"/>
      <c r="VQP60" s="357"/>
      <c r="VQQ60" s="357"/>
      <c r="VQR60" s="357"/>
      <c r="VQS60" s="357"/>
      <c r="VQT60" s="357"/>
      <c r="VQU60" s="357"/>
      <c r="VQV60" s="357"/>
      <c r="VQW60" s="357"/>
      <c r="VQX60" s="357"/>
      <c r="VQY60" s="357"/>
      <c r="VQZ60" s="357"/>
      <c r="VRA60" s="357"/>
      <c r="VRB60" s="357"/>
      <c r="VRC60" s="357"/>
      <c r="VRD60" s="357"/>
      <c r="VRE60" s="357"/>
      <c r="VRF60" s="357"/>
      <c r="VRG60" s="357"/>
      <c r="VRH60" s="357"/>
      <c r="VRI60" s="357"/>
      <c r="VRJ60" s="357"/>
      <c r="VRK60" s="357"/>
      <c r="VRL60" s="357"/>
      <c r="VRM60" s="357"/>
      <c r="VRN60" s="357"/>
      <c r="VRO60" s="357"/>
      <c r="VRP60" s="357"/>
      <c r="VRQ60" s="357"/>
      <c r="VRR60" s="357"/>
      <c r="VRS60" s="357"/>
      <c r="VRT60" s="357"/>
      <c r="VRU60" s="357"/>
      <c r="VRV60" s="357"/>
      <c r="VRW60" s="357"/>
      <c r="VRX60" s="357"/>
      <c r="VRY60" s="357"/>
      <c r="VRZ60" s="357"/>
      <c r="VSA60" s="357"/>
      <c r="VSB60" s="357"/>
      <c r="VSC60" s="357"/>
      <c r="VSD60" s="357"/>
      <c r="VSE60" s="357"/>
      <c r="VSF60" s="357"/>
      <c r="VSG60" s="357"/>
      <c r="VSH60" s="357"/>
      <c r="VSI60" s="357"/>
      <c r="VSJ60" s="357"/>
      <c r="VSK60" s="357"/>
      <c r="VSL60" s="357"/>
      <c r="VSM60" s="357"/>
      <c r="VSN60" s="357"/>
      <c r="VSO60" s="357"/>
      <c r="VSP60" s="357"/>
      <c r="VSQ60" s="357"/>
      <c r="VSR60" s="357"/>
      <c r="VSS60" s="357"/>
      <c r="VST60" s="357"/>
      <c r="VSU60" s="357"/>
      <c r="VSV60" s="357"/>
      <c r="VSW60" s="357"/>
      <c r="VSX60" s="357"/>
      <c r="VSY60" s="357"/>
      <c r="VSZ60" s="357"/>
      <c r="VTA60" s="357"/>
      <c r="VTB60" s="357"/>
      <c r="VTC60" s="357"/>
      <c r="VTD60" s="357"/>
      <c r="VTE60" s="357"/>
      <c r="VTF60" s="357"/>
      <c r="VTG60" s="357"/>
      <c r="VTH60" s="357"/>
      <c r="VTI60" s="357"/>
      <c r="VTJ60" s="357"/>
      <c r="VTK60" s="357"/>
      <c r="VTL60" s="357"/>
      <c r="VTM60" s="357"/>
      <c r="VTN60" s="357"/>
      <c r="VTO60" s="357"/>
      <c r="VTP60" s="357"/>
      <c r="VTQ60" s="357"/>
      <c r="VTR60" s="357"/>
      <c r="VTS60" s="357"/>
      <c r="VTT60" s="357"/>
      <c r="VTU60" s="357"/>
      <c r="VTV60" s="357"/>
      <c r="VTW60" s="357"/>
      <c r="VTX60" s="357"/>
      <c r="VTY60" s="357"/>
      <c r="VTZ60" s="357"/>
      <c r="VUA60" s="357"/>
      <c r="VUB60" s="357"/>
      <c r="VUC60" s="357"/>
      <c r="VUD60" s="357"/>
      <c r="VUE60" s="357"/>
      <c r="VUF60" s="357"/>
      <c r="VUG60" s="357"/>
      <c r="VUH60" s="357"/>
      <c r="VUI60" s="357"/>
      <c r="VUJ60" s="357"/>
      <c r="VUK60" s="357"/>
      <c r="VUL60" s="357"/>
      <c r="VUM60" s="357"/>
      <c r="VUN60" s="357"/>
      <c r="VUO60" s="357"/>
      <c r="VUP60" s="357"/>
      <c r="VUQ60" s="357"/>
      <c r="VUR60" s="357"/>
      <c r="VUS60" s="357"/>
      <c r="VUT60" s="357"/>
      <c r="VUU60" s="357"/>
      <c r="VUV60" s="357"/>
      <c r="VUW60" s="357"/>
      <c r="VUX60" s="357"/>
      <c r="VUY60" s="357"/>
      <c r="VUZ60" s="357"/>
      <c r="VVA60" s="357"/>
      <c r="VVB60" s="357"/>
      <c r="VVC60" s="357"/>
      <c r="VVD60" s="357"/>
      <c r="VVE60" s="357"/>
      <c r="VVF60" s="357"/>
      <c r="VVG60" s="357"/>
      <c r="VVH60" s="357"/>
      <c r="VVI60" s="357"/>
      <c r="VVJ60" s="357"/>
      <c r="VVK60" s="357"/>
      <c r="VVL60" s="357"/>
      <c r="VVM60" s="357"/>
      <c r="VVN60" s="357"/>
      <c r="VVO60" s="357"/>
      <c r="VVP60" s="357"/>
      <c r="VVQ60" s="357"/>
      <c r="VVR60" s="357"/>
      <c r="VVS60" s="357"/>
      <c r="VVT60" s="357"/>
      <c r="VVU60" s="357"/>
      <c r="VVV60" s="357"/>
      <c r="VVW60" s="357"/>
      <c r="VVX60" s="357"/>
      <c r="VVY60" s="357"/>
      <c r="VVZ60" s="357"/>
      <c r="VWA60" s="357"/>
      <c r="VWB60" s="357"/>
      <c r="VWC60" s="357"/>
      <c r="VWD60" s="357"/>
      <c r="VWE60" s="357"/>
      <c r="VWF60" s="357"/>
      <c r="VWG60" s="357"/>
      <c r="VWH60" s="357"/>
      <c r="VWI60" s="357"/>
      <c r="VWJ60" s="357"/>
      <c r="VWK60" s="357"/>
      <c r="VWL60" s="357"/>
      <c r="VWM60" s="357"/>
      <c r="VWN60" s="357"/>
      <c r="VWO60" s="357"/>
      <c r="VWP60" s="357"/>
      <c r="VWQ60" s="357"/>
      <c r="VWR60" s="357"/>
      <c r="VWS60" s="357"/>
      <c r="VWT60" s="357"/>
      <c r="VWU60" s="357"/>
      <c r="VWV60" s="357"/>
      <c r="VWW60" s="357"/>
      <c r="VWX60" s="357"/>
      <c r="VWY60" s="357"/>
      <c r="VWZ60" s="357"/>
      <c r="VXA60" s="357"/>
      <c r="VXB60" s="357"/>
      <c r="VXC60" s="357"/>
      <c r="VXD60" s="357"/>
      <c r="VXE60" s="357"/>
      <c r="VXF60" s="357"/>
      <c r="VXG60" s="357"/>
      <c r="VXH60" s="357"/>
      <c r="VXI60" s="357"/>
      <c r="VXJ60" s="357"/>
      <c r="VXK60" s="357"/>
      <c r="VXL60" s="357"/>
      <c r="VXM60" s="357"/>
      <c r="VXN60" s="357"/>
      <c r="VXO60" s="357"/>
      <c r="VXP60" s="357"/>
      <c r="VXQ60" s="357"/>
      <c r="VXR60" s="357"/>
      <c r="VXS60" s="357"/>
      <c r="VXT60" s="357"/>
      <c r="VXU60" s="357"/>
      <c r="VXV60" s="357"/>
      <c r="VXW60" s="357"/>
      <c r="VXX60" s="357"/>
      <c r="VXY60" s="357"/>
      <c r="VXZ60" s="357"/>
      <c r="VYA60" s="357"/>
      <c r="VYB60" s="357"/>
      <c r="VYC60" s="357"/>
      <c r="VYD60" s="357"/>
      <c r="VYE60" s="357"/>
      <c r="VYF60" s="357"/>
      <c r="VYG60" s="357"/>
      <c r="VYH60" s="357"/>
      <c r="VYI60" s="357"/>
      <c r="VYJ60" s="357"/>
      <c r="VYK60" s="357"/>
      <c r="VYL60" s="357"/>
      <c r="VYM60" s="357"/>
      <c r="VYN60" s="357"/>
      <c r="VYO60" s="357"/>
      <c r="VYP60" s="357"/>
      <c r="VYQ60" s="357"/>
      <c r="VYR60" s="357"/>
      <c r="VYS60" s="357"/>
      <c r="VYT60" s="357"/>
      <c r="VYU60" s="357"/>
      <c r="VYV60" s="357"/>
      <c r="VYW60" s="357"/>
      <c r="VYX60" s="357"/>
      <c r="VYY60" s="357"/>
      <c r="VYZ60" s="357"/>
      <c r="VZA60" s="357"/>
      <c r="VZB60" s="357"/>
      <c r="VZC60" s="357"/>
      <c r="VZD60" s="357"/>
      <c r="VZE60" s="357"/>
      <c r="VZF60" s="357"/>
      <c r="VZG60" s="357"/>
      <c r="VZH60" s="357"/>
      <c r="VZI60" s="357"/>
      <c r="VZJ60" s="357"/>
      <c r="VZK60" s="357"/>
      <c r="VZL60" s="357"/>
      <c r="VZM60" s="357"/>
      <c r="VZN60" s="357"/>
      <c r="VZO60" s="357"/>
      <c r="VZP60" s="357"/>
      <c r="VZQ60" s="357"/>
      <c r="VZR60" s="357"/>
      <c r="VZS60" s="357"/>
      <c r="VZT60" s="357"/>
      <c r="VZU60" s="357"/>
      <c r="VZV60" s="357"/>
      <c r="VZW60" s="357"/>
      <c r="VZX60" s="357"/>
      <c r="VZY60" s="357"/>
      <c r="VZZ60" s="357"/>
      <c r="WAA60" s="357"/>
      <c r="WAB60" s="357"/>
      <c r="WAC60" s="357"/>
      <c r="WAD60" s="357"/>
      <c r="WAE60" s="357"/>
      <c r="WAF60" s="357"/>
      <c r="WAG60" s="357"/>
      <c r="WAH60" s="357"/>
      <c r="WAI60" s="357"/>
      <c r="WAJ60" s="357"/>
      <c r="WAK60" s="357"/>
      <c r="WAL60" s="357"/>
      <c r="WAM60" s="357"/>
      <c r="WAN60" s="357"/>
      <c r="WAO60" s="357"/>
      <c r="WAP60" s="357"/>
      <c r="WAQ60" s="357"/>
      <c r="WAR60" s="357"/>
      <c r="WAS60" s="357"/>
      <c r="WAT60" s="357"/>
      <c r="WAU60" s="357"/>
      <c r="WAV60" s="357"/>
      <c r="WAW60" s="357"/>
      <c r="WAX60" s="357"/>
      <c r="WAY60" s="357"/>
      <c r="WAZ60" s="357"/>
      <c r="WBA60" s="357"/>
      <c r="WBB60" s="357"/>
      <c r="WBC60" s="357"/>
      <c r="WBD60" s="357"/>
      <c r="WBE60" s="357"/>
      <c r="WBF60" s="357"/>
      <c r="WBG60" s="357"/>
      <c r="WBH60" s="357"/>
      <c r="WBI60" s="357"/>
      <c r="WBJ60" s="357"/>
      <c r="WBK60" s="357"/>
      <c r="WBL60" s="357"/>
      <c r="WBM60" s="357"/>
      <c r="WBN60" s="357"/>
      <c r="WBO60" s="357"/>
      <c r="WBP60" s="357"/>
      <c r="WBQ60" s="357"/>
      <c r="WBR60" s="357"/>
      <c r="WBS60" s="357"/>
      <c r="WBT60" s="357"/>
      <c r="WBU60" s="357"/>
      <c r="WBV60" s="357"/>
      <c r="WBW60" s="357"/>
      <c r="WBX60" s="357"/>
      <c r="WBY60" s="357"/>
      <c r="WBZ60" s="357"/>
      <c r="WCA60" s="357"/>
      <c r="WCB60" s="357"/>
      <c r="WCC60" s="357"/>
      <c r="WCD60" s="357"/>
      <c r="WCE60" s="357"/>
      <c r="WCF60" s="357"/>
      <c r="WCG60" s="357"/>
      <c r="WCH60" s="357"/>
      <c r="WCI60" s="357"/>
      <c r="WCJ60" s="357"/>
      <c r="WCK60" s="357"/>
      <c r="WCL60" s="357"/>
      <c r="WCM60" s="357"/>
      <c r="WCN60" s="357"/>
      <c r="WCO60" s="357"/>
      <c r="WCP60" s="357"/>
      <c r="WCQ60" s="357"/>
      <c r="WCR60" s="357"/>
      <c r="WCS60" s="357"/>
      <c r="WCT60" s="357"/>
      <c r="WCU60" s="357"/>
      <c r="WCV60" s="357"/>
      <c r="WCW60" s="357"/>
      <c r="WCX60" s="357"/>
      <c r="WCY60" s="357"/>
      <c r="WCZ60" s="357"/>
      <c r="WDA60" s="357"/>
      <c r="WDB60" s="357"/>
      <c r="WDC60" s="357"/>
      <c r="WDD60" s="357"/>
      <c r="WDE60" s="357"/>
      <c r="WDF60" s="357"/>
      <c r="WDG60" s="357"/>
      <c r="WDH60" s="357"/>
      <c r="WDI60" s="357"/>
      <c r="WDJ60" s="357"/>
      <c r="WDK60" s="357"/>
      <c r="WDL60" s="357"/>
      <c r="WDM60" s="357"/>
      <c r="WDN60" s="357"/>
      <c r="WDO60" s="357"/>
      <c r="WDP60" s="357"/>
      <c r="WDQ60" s="357"/>
      <c r="WDR60" s="357"/>
      <c r="WDS60" s="357"/>
      <c r="WDT60" s="357"/>
      <c r="WDU60" s="357"/>
      <c r="WDV60" s="357"/>
      <c r="WDW60" s="357"/>
      <c r="WDX60" s="357"/>
      <c r="WDY60" s="357"/>
      <c r="WDZ60" s="357"/>
      <c r="WEA60" s="357"/>
      <c r="WEB60" s="357"/>
      <c r="WEC60" s="357"/>
      <c r="WED60" s="357"/>
      <c r="WEE60" s="357"/>
      <c r="WEF60" s="357"/>
      <c r="WEG60" s="357"/>
      <c r="WEH60" s="357"/>
      <c r="WEI60" s="357"/>
      <c r="WEJ60" s="357"/>
      <c r="WEK60" s="357"/>
      <c r="WEL60" s="357"/>
      <c r="WEM60" s="357"/>
      <c r="WEN60" s="357"/>
      <c r="WEO60" s="357"/>
      <c r="WEP60" s="357"/>
      <c r="WEQ60" s="357"/>
      <c r="WER60" s="357"/>
      <c r="WES60" s="357"/>
      <c r="WET60" s="357"/>
      <c r="WEU60" s="357"/>
      <c r="WEV60" s="357"/>
      <c r="WEW60" s="357"/>
      <c r="WEX60" s="357"/>
      <c r="WEY60" s="357"/>
      <c r="WEZ60" s="357"/>
      <c r="WFA60" s="357"/>
      <c r="WFB60" s="357"/>
      <c r="WFC60" s="357"/>
      <c r="WFD60" s="357"/>
      <c r="WFE60" s="357"/>
      <c r="WFF60" s="357"/>
      <c r="WFG60" s="357"/>
      <c r="WFH60" s="357"/>
      <c r="WFI60" s="357"/>
      <c r="WFJ60" s="357"/>
      <c r="WFK60" s="357"/>
      <c r="WFL60" s="357"/>
      <c r="WFM60" s="357"/>
      <c r="WFN60" s="357"/>
      <c r="WFO60" s="357"/>
      <c r="WFP60" s="357"/>
      <c r="WFQ60" s="357"/>
      <c r="WFR60" s="357"/>
      <c r="WFS60" s="357"/>
      <c r="WFT60" s="357"/>
      <c r="WFU60" s="357"/>
      <c r="WFV60" s="357"/>
      <c r="WFW60" s="357"/>
      <c r="WFX60" s="357"/>
      <c r="WFY60" s="357"/>
      <c r="WFZ60" s="357"/>
      <c r="WGA60" s="357"/>
      <c r="WGB60" s="357"/>
      <c r="WGC60" s="357"/>
      <c r="WGD60" s="357"/>
      <c r="WGE60" s="357"/>
      <c r="WGF60" s="357"/>
      <c r="WGG60" s="357"/>
      <c r="WGH60" s="357"/>
      <c r="WGI60" s="357"/>
      <c r="WGJ60" s="357"/>
      <c r="WGK60" s="357"/>
      <c r="WGL60" s="357"/>
      <c r="WGM60" s="357"/>
      <c r="WGN60" s="357"/>
      <c r="WGO60" s="357"/>
      <c r="WGP60" s="357"/>
      <c r="WGQ60" s="357"/>
      <c r="WGR60" s="357"/>
      <c r="WGS60" s="357"/>
      <c r="WGT60" s="357"/>
      <c r="WGU60" s="357"/>
      <c r="WGV60" s="357"/>
      <c r="WGW60" s="357"/>
      <c r="WGX60" s="357"/>
      <c r="WGY60" s="357"/>
      <c r="WGZ60" s="357"/>
      <c r="WHA60" s="357"/>
      <c r="WHB60" s="357"/>
      <c r="WHC60" s="357"/>
      <c r="WHD60" s="357"/>
      <c r="WHE60" s="357"/>
      <c r="WHF60" s="357"/>
      <c r="WHG60" s="357"/>
      <c r="WHH60" s="357"/>
      <c r="WHI60" s="357"/>
      <c r="WHJ60" s="357"/>
      <c r="WHK60" s="357"/>
      <c r="WHL60" s="357"/>
      <c r="WHM60" s="357"/>
      <c r="WHN60" s="357"/>
      <c r="WHO60" s="357"/>
      <c r="WHP60" s="357"/>
      <c r="WHQ60" s="357"/>
      <c r="WHR60" s="357"/>
      <c r="WHS60" s="357"/>
      <c r="WHT60" s="357"/>
      <c r="WHU60" s="357"/>
      <c r="WHV60" s="357"/>
      <c r="WHW60" s="357"/>
      <c r="WHX60" s="357"/>
      <c r="WHY60" s="357"/>
      <c r="WHZ60" s="357"/>
      <c r="WIA60" s="357"/>
      <c r="WIB60" s="357"/>
      <c r="WIC60" s="357"/>
      <c r="WID60" s="357"/>
      <c r="WIE60" s="357"/>
      <c r="WIF60" s="357"/>
      <c r="WIG60" s="357"/>
      <c r="WIH60" s="357"/>
      <c r="WII60" s="357"/>
      <c r="WIJ60" s="357"/>
      <c r="WIK60" s="357"/>
      <c r="WIL60" s="357"/>
      <c r="WIM60" s="357"/>
      <c r="WIN60" s="357"/>
      <c r="WIO60" s="357"/>
      <c r="WIP60" s="357"/>
      <c r="WIQ60" s="357"/>
      <c r="WIR60" s="357"/>
      <c r="WIS60" s="357"/>
      <c r="WIT60" s="357"/>
      <c r="WIU60" s="357"/>
      <c r="WIV60" s="357"/>
      <c r="WIW60" s="357"/>
      <c r="WIX60" s="357"/>
      <c r="WIY60" s="357"/>
      <c r="WIZ60" s="357"/>
      <c r="WJA60" s="357"/>
      <c r="WJB60" s="357"/>
      <c r="WJC60" s="357"/>
      <c r="WJD60" s="357"/>
      <c r="WJE60" s="357"/>
      <c r="WJF60" s="357"/>
      <c r="WJG60" s="357"/>
      <c r="WJH60" s="357"/>
      <c r="WJI60" s="357"/>
      <c r="WJJ60" s="357"/>
      <c r="WJK60" s="357"/>
      <c r="WJL60" s="357"/>
      <c r="WJM60" s="357"/>
      <c r="WJN60" s="357"/>
      <c r="WJO60" s="357"/>
      <c r="WJP60" s="357"/>
      <c r="WJQ60" s="357"/>
      <c r="WJR60" s="357"/>
      <c r="WJS60" s="357"/>
      <c r="WJT60" s="357"/>
      <c r="WJU60" s="357"/>
      <c r="WJV60" s="357"/>
      <c r="WJW60" s="357"/>
      <c r="WJX60" s="357"/>
      <c r="WJY60" s="357"/>
      <c r="WJZ60" s="357"/>
      <c r="WKA60" s="357"/>
      <c r="WKB60" s="357"/>
      <c r="WKC60" s="357"/>
      <c r="WKD60" s="357"/>
      <c r="WKE60" s="357"/>
      <c r="WKF60" s="357"/>
      <c r="WKG60" s="357"/>
      <c r="WKH60" s="357"/>
      <c r="WKI60" s="357"/>
      <c r="WKJ60" s="357"/>
      <c r="WKK60" s="357"/>
      <c r="WKL60" s="357"/>
      <c r="WKM60" s="357"/>
      <c r="WKN60" s="357"/>
      <c r="WKO60" s="357"/>
      <c r="WKP60" s="357"/>
      <c r="WKQ60" s="357"/>
      <c r="WKR60" s="357"/>
      <c r="WKS60" s="357"/>
      <c r="WKT60" s="357"/>
      <c r="WKU60" s="357"/>
      <c r="WKV60" s="357"/>
      <c r="WKW60" s="357"/>
      <c r="WKX60" s="357"/>
      <c r="WKY60" s="357"/>
      <c r="WKZ60" s="357"/>
      <c r="WLA60" s="357"/>
      <c r="WLB60" s="357"/>
      <c r="WLC60" s="357"/>
      <c r="WLD60" s="357"/>
      <c r="WLE60" s="357"/>
      <c r="WLF60" s="357"/>
      <c r="WLG60" s="357"/>
      <c r="WLH60" s="357"/>
      <c r="WLI60" s="357"/>
      <c r="WLJ60" s="357"/>
      <c r="WLK60" s="357"/>
      <c r="WLL60" s="357"/>
      <c r="WLM60" s="357"/>
      <c r="WLN60" s="357"/>
      <c r="WLO60" s="357"/>
      <c r="WLP60" s="357"/>
      <c r="WLQ60" s="357"/>
      <c r="WLR60" s="357"/>
      <c r="WLS60" s="357"/>
      <c r="WLT60" s="357"/>
      <c r="WLU60" s="357"/>
      <c r="WLV60" s="357"/>
      <c r="WLW60" s="357"/>
      <c r="WLX60" s="357"/>
      <c r="WLY60" s="357"/>
      <c r="WLZ60" s="357"/>
      <c r="WMA60" s="357"/>
      <c r="WMB60" s="357"/>
      <c r="WMC60" s="357"/>
      <c r="WMD60" s="357"/>
      <c r="WME60" s="357"/>
      <c r="WMF60" s="357"/>
      <c r="WMG60" s="357"/>
      <c r="WMH60" s="357"/>
      <c r="WMI60" s="357"/>
      <c r="WMJ60" s="357"/>
      <c r="WMK60" s="357"/>
      <c r="WML60" s="357"/>
      <c r="WMM60" s="357"/>
      <c r="WMN60" s="357"/>
      <c r="WMO60" s="357"/>
      <c r="WMP60" s="357"/>
      <c r="WMQ60" s="357"/>
      <c r="WMR60" s="357"/>
      <c r="WMS60" s="357"/>
      <c r="WMT60" s="357"/>
      <c r="WMU60" s="357"/>
      <c r="WMV60" s="357"/>
      <c r="WMW60" s="357"/>
      <c r="WMX60" s="357"/>
      <c r="WMY60" s="357"/>
      <c r="WMZ60" s="357"/>
      <c r="WNA60" s="357"/>
      <c r="WNB60" s="357"/>
      <c r="WNC60" s="357"/>
      <c r="WND60" s="357"/>
      <c r="WNE60" s="357"/>
      <c r="WNF60" s="357"/>
      <c r="WNG60" s="357"/>
      <c r="WNH60" s="357"/>
      <c r="WNI60" s="357"/>
      <c r="WNJ60" s="357"/>
      <c r="WNK60" s="357"/>
      <c r="WNL60" s="357"/>
      <c r="WNM60" s="357"/>
      <c r="WNN60" s="357"/>
      <c r="WNO60" s="357"/>
      <c r="WNP60" s="357"/>
      <c r="WNQ60" s="357"/>
      <c r="WNR60" s="357"/>
      <c r="WNS60" s="357"/>
      <c r="WNT60" s="357"/>
      <c r="WNU60" s="357"/>
      <c r="WNV60" s="357"/>
      <c r="WNW60" s="357"/>
      <c r="WNX60" s="357"/>
      <c r="WNY60" s="357"/>
      <c r="WNZ60" s="357"/>
      <c r="WOA60" s="357"/>
      <c r="WOB60" s="357"/>
      <c r="WOC60" s="357"/>
      <c r="WOD60" s="357"/>
      <c r="WOE60" s="357"/>
      <c r="WOF60" s="357"/>
      <c r="WOG60" s="357"/>
      <c r="WOH60" s="357"/>
      <c r="WOI60" s="357"/>
      <c r="WOJ60" s="357"/>
      <c r="WOK60" s="357"/>
      <c r="WOL60" s="357"/>
      <c r="WOM60" s="357"/>
      <c r="WON60" s="357"/>
      <c r="WOO60" s="357"/>
      <c r="WOP60" s="357"/>
      <c r="WOQ60" s="357"/>
      <c r="WOR60" s="357"/>
      <c r="WOS60" s="357"/>
      <c r="WOT60" s="357"/>
      <c r="WOU60" s="357"/>
      <c r="WOV60" s="357"/>
      <c r="WOW60" s="357"/>
      <c r="WOX60" s="357"/>
      <c r="WOY60" s="357"/>
      <c r="WOZ60" s="357"/>
      <c r="WPA60" s="357"/>
      <c r="WPB60" s="357"/>
      <c r="WPC60" s="357"/>
      <c r="WPD60" s="357"/>
      <c r="WPE60" s="357"/>
      <c r="WPF60" s="357"/>
      <c r="WPG60" s="357"/>
      <c r="WPH60" s="357"/>
      <c r="WPI60" s="357"/>
      <c r="WPJ60" s="357"/>
      <c r="WPK60" s="357"/>
      <c r="WPL60" s="357"/>
      <c r="WPM60" s="357"/>
      <c r="WPN60" s="357"/>
      <c r="WPO60" s="357"/>
      <c r="WPP60" s="357"/>
      <c r="WPQ60" s="357"/>
      <c r="WPR60" s="357"/>
      <c r="WPS60" s="357"/>
      <c r="WPT60" s="357"/>
      <c r="WPU60" s="357"/>
      <c r="WPV60" s="357"/>
      <c r="WPW60" s="357"/>
      <c r="WPX60" s="357"/>
      <c r="WPY60" s="357"/>
      <c r="WPZ60" s="357"/>
      <c r="WQA60" s="357"/>
      <c r="WQB60" s="357"/>
      <c r="WQC60" s="357"/>
      <c r="WQD60" s="357"/>
      <c r="WQE60" s="357"/>
      <c r="WQF60" s="357"/>
      <c r="WQG60" s="357"/>
      <c r="WQH60" s="357"/>
      <c r="WQI60" s="357"/>
      <c r="WQJ60" s="357"/>
      <c r="WQK60" s="357"/>
      <c r="WQL60" s="357"/>
      <c r="WQM60" s="357"/>
      <c r="WQN60" s="357"/>
      <c r="WQO60" s="357"/>
      <c r="WQP60" s="357"/>
      <c r="WQQ60" s="357"/>
      <c r="WQR60" s="357"/>
      <c r="WQS60" s="357"/>
      <c r="WQT60" s="357"/>
      <c r="WQU60" s="357"/>
      <c r="WQV60" s="357"/>
      <c r="WQW60" s="357"/>
      <c r="WQX60" s="357"/>
      <c r="WQY60" s="357"/>
      <c r="WQZ60" s="357"/>
      <c r="WRA60" s="357"/>
      <c r="WRB60" s="357"/>
      <c r="WRC60" s="357"/>
      <c r="WRD60" s="357"/>
      <c r="WRE60" s="357"/>
      <c r="WRF60" s="357"/>
      <c r="WRG60" s="357"/>
      <c r="WRH60" s="357"/>
      <c r="WRI60" s="357"/>
      <c r="WRJ60" s="357"/>
      <c r="WRK60" s="357"/>
      <c r="WRL60" s="357"/>
      <c r="WRM60" s="357"/>
      <c r="WRN60" s="357"/>
      <c r="WRO60" s="357"/>
      <c r="WRP60" s="357"/>
      <c r="WRQ60" s="357"/>
      <c r="WRR60" s="357"/>
      <c r="WRS60" s="357"/>
      <c r="WRT60" s="357"/>
      <c r="WRU60" s="357"/>
      <c r="WRV60" s="357"/>
      <c r="WRW60" s="357"/>
      <c r="WRX60" s="357"/>
      <c r="WRY60" s="357"/>
      <c r="WRZ60" s="357"/>
      <c r="WSA60" s="357"/>
      <c r="WSB60" s="357"/>
      <c r="WSC60" s="357"/>
      <c r="WSD60" s="357"/>
      <c r="WSE60" s="357"/>
      <c r="WSF60" s="357"/>
      <c r="WSG60" s="357"/>
      <c r="WSH60" s="357"/>
      <c r="WSI60" s="357"/>
      <c r="WSJ60" s="357"/>
      <c r="WSK60" s="357"/>
      <c r="WSL60" s="357"/>
      <c r="WSM60" s="357"/>
      <c r="WSN60" s="357"/>
      <c r="WSO60" s="357"/>
      <c r="WSP60" s="357"/>
      <c r="WSQ60" s="357"/>
      <c r="WSR60" s="357"/>
      <c r="WSS60" s="357"/>
      <c r="WST60" s="357"/>
      <c r="WSU60" s="357"/>
      <c r="WSV60" s="357"/>
      <c r="WSW60" s="357"/>
      <c r="WSX60" s="357"/>
      <c r="WSY60" s="357"/>
      <c r="WSZ60" s="357"/>
      <c r="WTA60" s="357"/>
      <c r="WTB60" s="357"/>
      <c r="WTC60" s="357"/>
      <c r="WTD60" s="357"/>
      <c r="WTE60" s="357"/>
      <c r="WTF60" s="357"/>
      <c r="WTG60" s="357"/>
      <c r="WTH60" s="357"/>
      <c r="WTI60" s="357"/>
      <c r="WTJ60" s="357"/>
      <c r="WTK60" s="357"/>
      <c r="WTL60" s="357"/>
      <c r="WTM60" s="357"/>
      <c r="WTN60" s="357"/>
      <c r="WTO60" s="357"/>
      <c r="WTP60" s="357"/>
      <c r="WTQ60" s="357"/>
      <c r="WTR60" s="357"/>
      <c r="WTS60" s="357"/>
      <c r="WTT60" s="357"/>
      <c r="WTU60" s="357"/>
      <c r="WTV60" s="357"/>
      <c r="WTW60" s="357"/>
      <c r="WTX60" s="357"/>
      <c r="WTY60" s="357"/>
      <c r="WTZ60" s="357"/>
      <c r="WUA60" s="357"/>
      <c r="WUB60" s="357"/>
      <c r="WUC60" s="357"/>
      <c r="WUD60" s="357"/>
      <c r="WUE60" s="357"/>
      <c r="WUF60" s="357"/>
      <c r="WUG60" s="357"/>
      <c r="WUH60" s="357"/>
      <c r="WUI60" s="357"/>
      <c r="WUJ60" s="357"/>
      <c r="WUK60" s="357"/>
      <c r="WUL60" s="357"/>
      <c r="WUM60" s="357"/>
      <c r="WUN60" s="357"/>
      <c r="WUO60" s="357"/>
      <c r="WUP60" s="357"/>
      <c r="WUQ60" s="357"/>
      <c r="WUR60" s="357"/>
      <c r="WUS60" s="357"/>
      <c r="WUT60" s="357"/>
      <c r="WUU60" s="357"/>
      <c r="WUV60" s="357"/>
      <c r="WUW60" s="357"/>
      <c r="WUX60" s="357"/>
      <c r="WUY60" s="357"/>
      <c r="WUZ60" s="357"/>
      <c r="WVA60" s="357"/>
      <c r="WVB60" s="357"/>
      <c r="WVC60" s="357"/>
      <c r="WVD60" s="357"/>
      <c r="WVE60" s="357"/>
      <c r="WVF60" s="357"/>
      <c r="WVG60" s="357"/>
      <c r="WVH60" s="357"/>
      <c r="WVI60" s="357"/>
      <c r="WVJ60" s="357"/>
      <c r="WVK60" s="357"/>
      <c r="WVL60" s="357"/>
      <c r="WVM60" s="357"/>
      <c r="WVN60" s="357"/>
      <c r="WVO60" s="357"/>
      <c r="WVP60" s="357"/>
      <c r="WVQ60" s="357"/>
      <c r="WVR60" s="357"/>
      <c r="WVS60" s="357"/>
      <c r="WVT60" s="357"/>
      <c r="WVU60" s="357"/>
      <c r="WVV60" s="357"/>
      <c r="WVW60" s="357"/>
      <c r="WVX60" s="357"/>
      <c r="WVY60" s="357"/>
      <c r="WVZ60" s="357"/>
      <c r="WWA60" s="357"/>
      <c r="WWB60" s="357"/>
      <c r="WWC60" s="357"/>
      <c r="WWD60" s="357"/>
      <c r="WWE60" s="357"/>
      <c r="WWF60" s="357"/>
      <c r="WWG60" s="357"/>
      <c r="WWH60" s="357"/>
      <c r="WWI60" s="357"/>
      <c r="WWJ60" s="357"/>
      <c r="WWK60" s="357"/>
      <c r="WWL60" s="357"/>
      <c r="WWM60" s="357"/>
      <c r="WWN60" s="357"/>
      <c r="WWO60" s="357"/>
      <c r="WWP60" s="357"/>
      <c r="WWQ60" s="357"/>
      <c r="WWR60" s="357"/>
      <c r="WWS60" s="357"/>
      <c r="WWT60" s="357"/>
      <c r="WWU60" s="357"/>
      <c r="WWV60" s="357"/>
      <c r="WWW60" s="357"/>
      <c r="WWX60" s="357"/>
      <c r="WWY60" s="357"/>
      <c r="WWZ60" s="357"/>
      <c r="WXA60" s="357"/>
      <c r="WXB60" s="357"/>
      <c r="WXC60" s="357"/>
      <c r="WXD60" s="357"/>
      <c r="WXE60" s="357"/>
      <c r="WXF60" s="357"/>
      <c r="WXG60" s="357"/>
      <c r="WXH60" s="357"/>
      <c r="WXI60" s="357"/>
      <c r="WXJ60" s="357"/>
      <c r="WXK60" s="357"/>
      <c r="WXL60" s="357"/>
      <c r="WXM60" s="357"/>
      <c r="WXN60" s="357"/>
      <c r="WXO60" s="357"/>
      <c r="WXP60" s="357"/>
      <c r="WXQ60" s="357"/>
      <c r="WXR60" s="357"/>
      <c r="WXS60" s="357"/>
      <c r="WXT60" s="357"/>
      <c r="WXU60" s="357"/>
      <c r="WXV60" s="357"/>
      <c r="WXW60" s="357"/>
      <c r="WXX60" s="357"/>
      <c r="WXY60" s="357"/>
      <c r="WXZ60" s="357"/>
      <c r="WYA60" s="357"/>
      <c r="WYB60" s="357"/>
      <c r="WYC60" s="357"/>
      <c r="WYD60" s="357"/>
      <c r="WYE60" s="357"/>
      <c r="WYF60" s="357"/>
      <c r="WYG60" s="357"/>
      <c r="WYH60" s="357"/>
      <c r="WYI60" s="357"/>
      <c r="WYJ60" s="357"/>
      <c r="WYK60" s="357"/>
      <c r="WYL60" s="357"/>
      <c r="WYM60" s="357"/>
      <c r="WYN60" s="357"/>
      <c r="WYO60" s="357"/>
      <c r="WYP60" s="357"/>
      <c r="WYQ60" s="357"/>
      <c r="WYR60" s="357"/>
      <c r="WYS60" s="357"/>
      <c r="WYT60" s="357"/>
      <c r="WYU60" s="357"/>
      <c r="WYV60" s="357"/>
      <c r="WYW60" s="357"/>
      <c r="WYX60" s="357"/>
      <c r="WYY60" s="357"/>
      <c r="WYZ60" s="357"/>
      <c r="WZA60" s="357"/>
      <c r="WZB60" s="357"/>
      <c r="WZC60" s="357"/>
      <c r="WZD60" s="357"/>
      <c r="WZE60" s="357"/>
      <c r="WZF60" s="357"/>
      <c r="WZG60" s="357"/>
      <c r="WZH60" s="357"/>
      <c r="WZI60" s="357"/>
      <c r="WZJ60" s="357"/>
      <c r="WZK60" s="357"/>
      <c r="WZL60" s="357"/>
      <c r="WZM60" s="357"/>
      <c r="WZN60" s="357"/>
      <c r="WZO60" s="357"/>
      <c r="WZP60" s="357"/>
      <c r="WZQ60" s="357"/>
      <c r="WZR60" s="357"/>
      <c r="WZS60" s="357"/>
      <c r="WZT60" s="357"/>
      <c r="WZU60" s="357"/>
      <c r="WZV60" s="357"/>
      <c r="WZW60" s="357"/>
      <c r="WZX60" s="357"/>
      <c r="WZY60" s="357"/>
      <c r="WZZ60" s="357"/>
      <c r="XAA60" s="357"/>
      <c r="XAB60" s="357"/>
      <c r="XAC60" s="357"/>
      <c r="XAD60" s="357"/>
      <c r="XAE60" s="357"/>
      <c r="XAF60" s="357"/>
      <c r="XAG60" s="357"/>
      <c r="XAH60" s="357"/>
      <c r="XAI60" s="357"/>
      <c r="XAJ60" s="357"/>
      <c r="XAK60" s="357"/>
      <c r="XAL60" s="357"/>
      <c r="XAM60" s="357"/>
      <c r="XAN60" s="357"/>
      <c r="XAO60" s="357"/>
      <c r="XAP60" s="357"/>
      <c r="XAQ60" s="357"/>
      <c r="XAR60" s="357"/>
      <c r="XAS60" s="357"/>
      <c r="XAT60" s="357"/>
      <c r="XAU60" s="357"/>
      <c r="XAV60" s="357"/>
      <c r="XAW60" s="357"/>
      <c r="XAX60" s="357"/>
      <c r="XAY60" s="357"/>
      <c r="XAZ60" s="357"/>
      <c r="XBA60" s="357"/>
      <c r="XBB60" s="357"/>
      <c r="XBC60" s="357"/>
      <c r="XBD60" s="357"/>
      <c r="XBE60" s="357"/>
      <c r="XBF60" s="357"/>
      <c r="XBG60" s="357"/>
      <c r="XBH60" s="357"/>
      <c r="XBI60" s="357"/>
      <c r="XBJ60" s="357"/>
      <c r="XBK60" s="357"/>
      <c r="XBL60" s="357"/>
      <c r="XBM60" s="357"/>
      <c r="XBN60" s="357"/>
      <c r="XBO60" s="357"/>
      <c r="XBP60" s="357"/>
      <c r="XBQ60" s="357"/>
      <c r="XBR60" s="357"/>
      <c r="XBS60" s="357"/>
      <c r="XBT60" s="357"/>
      <c r="XBU60" s="357"/>
      <c r="XBV60" s="357"/>
      <c r="XBW60" s="357"/>
      <c r="XBX60" s="357"/>
      <c r="XBY60" s="357"/>
      <c r="XBZ60" s="357"/>
      <c r="XCA60" s="357"/>
      <c r="XCB60" s="357"/>
      <c r="XCC60" s="357"/>
      <c r="XCD60" s="357"/>
      <c r="XCE60" s="357"/>
      <c r="XCF60" s="357"/>
      <c r="XCG60" s="357"/>
      <c r="XCH60" s="357"/>
      <c r="XCI60" s="357"/>
      <c r="XCJ60" s="357"/>
      <c r="XCK60" s="357"/>
      <c r="XCL60" s="357"/>
      <c r="XCM60" s="357"/>
      <c r="XCN60" s="357"/>
      <c r="XCO60" s="357"/>
      <c r="XCP60" s="357"/>
      <c r="XCQ60" s="357"/>
      <c r="XCR60" s="357"/>
      <c r="XCS60" s="357"/>
      <c r="XCT60" s="357"/>
      <c r="XCU60" s="357"/>
      <c r="XCV60" s="357"/>
      <c r="XCW60" s="357"/>
      <c r="XCX60" s="357"/>
      <c r="XCY60" s="357"/>
      <c r="XCZ60" s="357"/>
      <c r="XDA60" s="357"/>
      <c r="XDB60" s="357"/>
      <c r="XDC60" s="357"/>
      <c r="XDD60" s="357"/>
      <c r="XDE60" s="357"/>
      <c r="XDF60" s="357"/>
      <c r="XDG60" s="357"/>
      <c r="XDH60" s="357"/>
      <c r="XDI60" s="357"/>
      <c r="XDJ60" s="357"/>
      <c r="XDK60" s="357"/>
      <c r="XDL60" s="357"/>
      <c r="XDM60" s="357"/>
      <c r="XDN60" s="357"/>
      <c r="XDO60" s="357"/>
      <c r="XDP60" s="357"/>
      <c r="XDQ60" s="357"/>
      <c r="XDR60" s="357"/>
      <c r="XDS60" s="357"/>
      <c r="XDT60" s="357"/>
      <c r="XDU60" s="357"/>
      <c r="XDV60" s="357"/>
      <c r="XDW60" s="357"/>
      <c r="XDX60" s="357"/>
      <c r="XDY60" s="357"/>
      <c r="XDZ60" s="357"/>
      <c r="XEA60" s="357"/>
      <c r="XEB60" s="357"/>
      <c r="XEC60" s="357"/>
      <c r="XED60" s="357"/>
      <c r="XEE60" s="357"/>
      <c r="XEF60" s="357"/>
      <c r="XEG60" s="357"/>
      <c r="XEH60" s="357"/>
      <c r="XEI60" s="357"/>
      <c r="XEJ60" s="357"/>
      <c r="XEK60" s="357"/>
      <c r="XEL60" s="357"/>
      <c r="XEM60" s="357"/>
      <c r="XEN60" s="357"/>
      <c r="XEO60" s="357"/>
      <c r="XEP60" s="357"/>
      <c r="XEQ60" s="357"/>
      <c r="XER60" s="357"/>
      <c r="XES60" s="357"/>
    </row>
    <row r="61" spans="1:16373" s="328" customFormat="1" ht="80.099999999999994" customHeight="1" x14ac:dyDescent="0.25">
      <c r="B61" s="490" t="s">
        <v>388</v>
      </c>
      <c r="C61" s="490" t="s">
        <v>1014</v>
      </c>
      <c r="D61" s="495" t="s">
        <v>23</v>
      </c>
      <c r="E61" s="491" t="s">
        <v>534</v>
      </c>
      <c r="F61" s="491" t="s">
        <v>534</v>
      </c>
      <c r="G61" s="510" t="s">
        <v>59</v>
      </c>
      <c r="H61" s="639">
        <v>5</v>
      </c>
      <c r="I61" s="498" t="s">
        <v>1056</v>
      </c>
      <c r="J61" s="501">
        <f t="shared" si="14"/>
        <v>6.6666666666666666E-2</v>
      </c>
      <c r="K61" s="501">
        <v>1</v>
      </c>
      <c r="L61" s="501" t="s">
        <v>184</v>
      </c>
      <c r="M61" s="360" t="s">
        <v>1064</v>
      </c>
      <c r="N61" s="360" t="s">
        <v>1036</v>
      </c>
      <c r="O61" s="501">
        <v>0.33</v>
      </c>
      <c r="P61" s="501">
        <v>0.5</v>
      </c>
      <c r="Q61" s="501">
        <v>0.83</v>
      </c>
      <c r="R61" s="501">
        <v>1</v>
      </c>
      <c r="S61" s="396"/>
      <c r="T61" s="391"/>
      <c r="U61" s="613"/>
      <c r="V61" s="613"/>
      <c r="W61" s="608"/>
      <c r="X61" s="74"/>
      <c r="Y61" s="357"/>
      <c r="Z61" s="1"/>
      <c r="AA61" s="1"/>
      <c r="AB61" s="1"/>
      <c r="AC61" s="1"/>
    </row>
    <row r="62" spans="1:16373" s="328" customFormat="1" ht="80.099999999999994" customHeight="1" x14ac:dyDescent="0.25">
      <c r="A62" s="357"/>
      <c r="B62" s="58" t="s">
        <v>388</v>
      </c>
      <c r="C62" s="58" t="s">
        <v>1014</v>
      </c>
      <c r="D62" s="56" t="s">
        <v>23</v>
      </c>
      <c r="E62" s="494" t="s">
        <v>534</v>
      </c>
      <c r="F62" s="494" t="s">
        <v>534</v>
      </c>
      <c r="G62" s="496" t="s">
        <v>59</v>
      </c>
      <c r="H62" s="639">
        <v>6</v>
      </c>
      <c r="I62" s="611" t="s">
        <v>1057</v>
      </c>
      <c r="J62" s="613">
        <f t="shared" si="14"/>
        <v>6.6666666666666666E-2</v>
      </c>
      <c r="K62" s="613">
        <v>1</v>
      </c>
      <c r="L62" s="613" t="s">
        <v>184</v>
      </c>
      <c r="M62" s="613" t="s">
        <v>1065</v>
      </c>
      <c r="N62" s="613" t="s">
        <v>1037</v>
      </c>
      <c r="O62" s="613">
        <v>0.25</v>
      </c>
      <c r="P62" s="613">
        <v>0.5</v>
      </c>
      <c r="Q62" s="613">
        <v>0.75</v>
      </c>
      <c r="R62" s="613">
        <v>1</v>
      </c>
      <c r="S62" s="567"/>
      <c r="T62" s="567"/>
      <c r="U62" s="611"/>
      <c r="V62" s="568"/>
      <c r="W62" s="357"/>
      <c r="X62" s="1"/>
      <c r="Y62" s="1"/>
      <c r="Z62" s="1"/>
      <c r="AA62" s="1"/>
      <c r="AB62" s="357"/>
      <c r="AC62" s="357"/>
      <c r="AD62" s="357"/>
      <c r="AE62" s="357"/>
      <c r="AF62" s="357"/>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57"/>
      <c r="IK62" s="357"/>
      <c r="IL62" s="357"/>
      <c r="IM62" s="357"/>
      <c r="IN62" s="357"/>
      <c r="IO62" s="357"/>
      <c r="IP62" s="357"/>
      <c r="IQ62" s="357"/>
      <c r="IR62" s="357"/>
      <c r="IS62" s="357"/>
      <c r="IT62" s="357"/>
      <c r="IU62" s="357"/>
      <c r="IV62" s="357"/>
      <c r="IW62" s="357"/>
      <c r="IX62" s="357"/>
      <c r="IY62" s="357"/>
      <c r="IZ62" s="357"/>
      <c r="JA62" s="357"/>
      <c r="JB62" s="357"/>
      <c r="JC62" s="357"/>
      <c r="JD62" s="357"/>
      <c r="JE62" s="357"/>
      <c r="JF62" s="357"/>
      <c r="JG62" s="357"/>
      <c r="JH62" s="357"/>
      <c r="JI62" s="357"/>
      <c r="JJ62" s="357"/>
      <c r="JK62" s="357"/>
      <c r="JL62" s="357"/>
      <c r="JM62" s="357"/>
      <c r="JN62" s="357"/>
      <c r="JO62" s="357"/>
      <c r="JP62" s="357"/>
      <c r="JQ62" s="357"/>
      <c r="JR62" s="357"/>
      <c r="JS62" s="357"/>
      <c r="JT62" s="357"/>
      <c r="JU62" s="357"/>
      <c r="JV62" s="357"/>
      <c r="JW62" s="357"/>
      <c r="JX62" s="357"/>
      <c r="JY62" s="357"/>
      <c r="JZ62" s="357"/>
      <c r="KA62" s="357"/>
      <c r="KB62" s="357"/>
      <c r="KC62" s="357"/>
      <c r="KD62" s="357"/>
      <c r="KE62" s="357"/>
      <c r="KF62" s="357"/>
      <c r="KG62" s="357"/>
      <c r="KH62" s="357"/>
      <c r="KI62" s="357"/>
      <c r="KJ62" s="357"/>
      <c r="KK62" s="357"/>
      <c r="KL62" s="357"/>
      <c r="KM62" s="357"/>
      <c r="KN62" s="357"/>
      <c r="KO62" s="357"/>
      <c r="KP62" s="357"/>
      <c r="KQ62" s="357"/>
      <c r="KR62" s="357"/>
      <c r="KS62" s="357"/>
      <c r="KT62" s="357"/>
      <c r="KU62" s="357"/>
      <c r="KV62" s="357"/>
      <c r="KW62" s="357"/>
      <c r="KX62" s="357"/>
      <c r="KY62" s="357"/>
      <c r="KZ62" s="357"/>
      <c r="LA62" s="357"/>
      <c r="LB62" s="357"/>
      <c r="LC62" s="357"/>
      <c r="LD62" s="357"/>
      <c r="LE62" s="357"/>
      <c r="LF62" s="357"/>
      <c r="LG62" s="357"/>
      <c r="LH62" s="357"/>
      <c r="LI62" s="357"/>
      <c r="LJ62" s="357"/>
      <c r="LK62" s="357"/>
      <c r="LL62" s="357"/>
      <c r="LM62" s="357"/>
      <c r="LN62" s="357"/>
      <c r="LO62" s="357"/>
      <c r="LP62" s="357"/>
      <c r="LQ62" s="357"/>
      <c r="LR62" s="357"/>
      <c r="LS62" s="357"/>
      <c r="LT62" s="357"/>
      <c r="LU62" s="357"/>
      <c r="LV62" s="357"/>
      <c r="LW62" s="357"/>
      <c r="LX62" s="357"/>
      <c r="LY62" s="357"/>
      <c r="LZ62" s="357"/>
      <c r="MA62" s="357"/>
      <c r="MB62" s="357"/>
      <c r="MC62" s="357"/>
      <c r="MD62" s="357"/>
      <c r="ME62" s="357"/>
      <c r="MF62" s="357"/>
      <c r="MG62" s="357"/>
      <c r="MH62" s="357"/>
      <c r="MI62" s="357"/>
      <c r="MJ62" s="357"/>
      <c r="MK62" s="357"/>
      <c r="ML62" s="357"/>
      <c r="MM62" s="357"/>
      <c r="MN62" s="357"/>
      <c r="MO62" s="357"/>
      <c r="MP62" s="357"/>
      <c r="MQ62" s="357"/>
      <c r="MR62" s="357"/>
      <c r="MS62" s="357"/>
      <c r="MT62" s="357"/>
      <c r="MU62" s="357"/>
      <c r="MV62" s="357"/>
      <c r="MW62" s="357"/>
      <c r="MX62" s="357"/>
      <c r="MY62" s="357"/>
      <c r="MZ62" s="357"/>
      <c r="NA62" s="357"/>
      <c r="NB62" s="357"/>
      <c r="NC62" s="357"/>
      <c r="ND62" s="357"/>
      <c r="NE62" s="357"/>
      <c r="NF62" s="357"/>
      <c r="NG62" s="357"/>
      <c r="NH62" s="357"/>
      <c r="NI62" s="357"/>
      <c r="NJ62" s="357"/>
      <c r="NK62" s="357"/>
      <c r="NL62" s="357"/>
      <c r="NM62" s="357"/>
      <c r="NN62" s="357"/>
      <c r="NO62" s="357"/>
      <c r="NP62" s="357"/>
      <c r="NQ62" s="357"/>
      <c r="NR62" s="357"/>
      <c r="NS62" s="357"/>
      <c r="NT62" s="357"/>
      <c r="NU62" s="357"/>
      <c r="NV62" s="357"/>
      <c r="NW62" s="357"/>
      <c r="NX62" s="357"/>
      <c r="NY62" s="357"/>
      <c r="NZ62" s="357"/>
      <c r="OA62" s="357"/>
      <c r="OB62" s="357"/>
      <c r="OC62" s="357"/>
      <c r="OD62" s="357"/>
      <c r="OE62" s="357"/>
      <c r="OF62" s="357"/>
      <c r="OG62" s="357"/>
      <c r="OH62" s="357"/>
      <c r="OI62" s="357"/>
      <c r="OJ62" s="357"/>
      <c r="OK62" s="357"/>
      <c r="OL62" s="357"/>
      <c r="OM62" s="357"/>
      <c r="ON62" s="357"/>
      <c r="OO62" s="357"/>
      <c r="OP62" s="357"/>
      <c r="OQ62" s="357"/>
      <c r="OR62" s="357"/>
      <c r="OS62" s="357"/>
      <c r="OT62" s="357"/>
      <c r="OU62" s="357"/>
      <c r="OV62" s="357"/>
      <c r="OW62" s="357"/>
      <c r="OX62" s="357"/>
      <c r="OY62" s="357"/>
      <c r="OZ62" s="357"/>
      <c r="PA62" s="357"/>
      <c r="PB62" s="357"/>
      <c r="PC62" s="357"/>
      <c r="PD62" s="357"/>
      <c r="PE62" s="357"/>
      <c r="PF62" s="357"/>
      <c r="PG62" s="357"/>
      <c r="PH62" s="357"/>
      <c r="PI62" s="357"/>
      <c r="PJ62" s="357"/>
      <c r="PK62" s="357"/>
      <c r="PL62" s="357"/>
      <c r="PM62" s="357"/>
      <c r="PN62" s="357"/>
      <c r="PO62" s="357"/>
      <c r="PP62" s="357"/>
      <c r="PQ62" s="357"/>
      <c r="PR62" s="357"/>
      <c r="PS62" s="357"/>
      <c r="PT62" s="357"/>
      <c r="PU62" s="357"/>
      <c r="PV62" s="357"/>
      <c r="PW62" s="357"/>
      <c r="PX62" s="357"/>
      <c r="PY62" s="357"/>
      <c r="PZ62" s="357"/>
      <c r="QA62" s="357"/>
      <c r="QB62" s="357"/>
      <c r="QC62" s="357"/>
      <c r="QD62" s="357"/>
      <c r="QE62" s="357"/>
      <c r="QF62" s="357"/>
      <c r="QG62" s="357"/>
      <c r="QH62" s="357"/>
      <c r="QI62" s="357"/>
      <c r="QJ62" s="357"/>
      <c r="QK62" s="357"/>
      <c r="QL62" s="357"/>
      <c r="QM62" s="357"/>
      <c r="QN62" s="357"/>
      <c r="QO62" s="357"/>
      <c r="QP62" s="357"/>
      <c r="QQ62" s="357"/>
      <c r="QR62" s="357"/>
      <c r="QS62" s="357"/>
      <c r="QT62" s="357"/>
      <c r="QU62" s="357"/>
      <c r="QV62" s="357"/>
      <c r="QW62" s="357"/>
      <c r="QX62" s="357"/>
      <c r="QY62" s="357"/>
      <c r="QZ62" s="357"/>
      <c r="RA62" s="357"/>
      <c r="RB62" s="357"/>
      <c r="RC62" s="357"/>
      <c r="RD62" s="357"/>
      <c r="RE62" s="357"/>
      <c r="RF62" s="357"/>
      <c r="RG62" s="357"/>
      <c r="RH62" s="357"/>
      <c r="RI62" s="357"/>
      <c r="RJ62" s="357"/>
      <c r="RK62" s="357"/>
      <c r="RL62" s="357"/>
      <c r="RM62" s="357"/>
      <c r="RN62" s="357"/>
      <c r="RO62" s="357"/>
      <c r="RP62" s="357"/>
      <c r="RQ62" s="357"/>
      <c r="RR62" s="357"/>
      <c r="RS62" s="357"/>
      <c r="RT62" s="357"/>
      <c r="RU62" s="357"/>
      <c r="RV62" s="357"/>
      <c r="RW62" s="357"/>
      <c r="RX62" s="357"/>
      <c r="RY62" s="357"/>
      <c r="RZ62" s="357"/>
      <c r="SA62" s="357"/>
      <c r="SB62" s="357"/>
      <c r="SC62" s="357"/>
      <c r="SD62" s="357"/>
      <c r="SE62" s="357"/>
      <c r="SF62" s="357"/>
      <c r="SG62" s="357"/>
      <c r="SH62" s="357"/>
      <c r="SI62" s="357"/>
      <c r="SJ62" s="357"/>
      <c r="SK62" s="357"/>
      <c r="SL62" s="357"/>
      <c r="SM62" s="357"/>
      <c r="SN62" s="357"/>
      <c r="SO62" s="357"/>
      <c r="SP62" s="357"/>
      <c r="SQ62" s="357"/>
      <c r="SR62" s="357"/>
      <c r="SS62" s="357"/>
      <c r="ST62" s="357"/>
      <c r="SU62" s="357"/>
      <c r="SV62" s="357"/>
      <c r="SW62" s="357"/>
      <c r="SX62" s="357"/>
      <c r="SY62" s="357"/>
      <c r="SZ62" s="357"/>
      <c r="TA62" s="357"/>
      <c r="TB62" s="357"/>
      <c r="TC62" s="357"/>
      <c r="TD62" s="357"/>
      <c r="TE62" s="357"/>
      <c r="TF62" s="357"/>
      <c r="TG62" s="357"/>
      <c r="TH62" s="357"/>
      <c r="TI62" s="357"/>
      <c r="TJ62" s="357"/>
      <c r="TK62" s="357"/>
      <c r="TL62" s="357"/>
      <c r="TM62" s="357"/>
      <c r="TN62" s="357"/>
      <c r="TO62" s="357"/>
      <c r="TP62" s="357"/>
      <c r="TQ62" s="357"/>
      <c r="TR62" s="357"/>
      <c r="TS62" s="357"/>
      <c r="TT62" s="357"/>
      <c r="TU62" s="357"/>
      <c r="TV62" s="357"/>
      <c r="TW62" s="357"/>
      <c r="TX62" s="357"/>
      <c r="TY62" s="357"/>
      <c r="TZ62" s="357"/>
      <c r="UA62" s="357"/>
      <c r="UB62" s="357"/>
      <c r="UC62" s="357"/>
      <c r="UD62" s="357"/>
      <c r="UE62" s="357"/>
      <c r="UF62" s="357"/>
      <c r="UG62" s="357"/>
      <c r="UH62" s="357"/>
      <c r="UI62" s="357"/>
      <c r="UJ62" s="357"/>
      <c r="UK62" s="357"/>
      <c r="UL62" s="357"/>
      <c r="UM62" s="357"/>
      <c r="UN62" s="357"/>
      <c r="UO62" s="357"/>
      <c r="UP62" s="357"/>
      <c r="UQ62" s="357"/>
      <c r="UR62" s="357"/>
      <c r="US62" s="357"/>
      <c r="UT62" s="357"/>
      <c r="UU62" s="357"/>
      <c r="UV62" s="357"/>
      <c r="UW62" s="357"/>
      <c r="UX62" s="357"/>
      <c r="UY62" s="357"/>
      <c r="UZ62" s="357"/>
      <c r="VA62" s="357"/>
      <c r="VB62" s="357"/>
      <c r="VC62" s="357"/>
      <c r="VD62" s="357"/>
      <c r="VE62" s="357"/>
      <c r="VF62" s="357"/>
      <c r="VG62" s="357"/>
      <c r="VH62" s="357"/>
      <c r="VI62" s="357"/>
      <c r="VJ62" s="357"/>
      <c r="VK62" s="357"/>
      <c r="VL62" s="357"/>
      <c r="VM62" s="357"/>
      <c r="VN62" s="357"/>
      <c r="VO62" s="357"/>
      <c r="VP62" s="357"/>
      <c r="VQ62" s="357"/>
      <c r="VR62" s="357"/>
      <c r="VS62" s="357"/>
      <c r="VT62" s="357"/>
      <c r="VU62" s="357"/>
      <c r="VV62" s="357"/>
      <c r="VW62" s="357"/>
      <c r="VX62" s="357"/>
      <c r="VY62" s="357"/>
      <c r="VZ62" s="357"/>
      <c r="WA62" s="357"/>
      <c r="WB62" s="357"/>
      <c r="WC62" s="357"/>
      <c r="WD62" s="357"/>
      <c r="WE62" s="357"/>
      <c r="WF62" s="357"/>
      <c r="WG62" s="357"/>
      <c r="WH62" s="357"/>
      <c r="WI62" s="357"/>
      <c r="WJ62" s="357"/>
      <c r="WK62" s="357"/>
      <c r="WL62" s="357"/>
      <c r="WM62" s="357"/>
      <c r="WN62" s="357"/>
      <c r="WO62" s="357"/>
      <c r="WP62" s="357"/>
      <c r="WQ62" s="357"/>
      <c r="WR62" s="357"/>
      <c r="WS62" s="357"/>
      <c r="WT62" s="357"/>
      <c r="WU62" s="357"/>
      <c r="WV62" s="357"/>
      <c r="WW62" s="357"/>
      <c r="WX62" s="357"/>
      <c r="WY62" s="357"/>
      <c r="WZ62" s="357"/>
      <c r="XA62" s="357"/>
      <c r="XB62" s="357"/>
      <c r="XC62" s="357"/>
      <c r="XD62" s="357"/>
      <c r="XE62" s="357"/>
      <c r="XF62" s="357"/>
      <c r="XG62" s="357"/>
      <c r="XH62" s="357"/>
      <c r="XI62" s="357"/>
      <c r="XJ62" s="357"/>
      <c r="XK62" s="357"/>
      <c r="XL62" s="357"/>
      <c r="XM62" s="357"/>
      <c r="XN62" s="357"/>
      <c r="XO62" s="357"/>
      <c r="XP62" s="357"/>
      <c r="XQ62" s="357"/>
      <c r="XR62" s="357"/>
      <c r="XS62" s="357"/>
      <c r="XT62" s="357"/>
      <c r="XU62" s="357"/>
      <c r="XV62" s="357"/>
      <c r="XW62" s="357"/>
      <c r="XX62" s="357"/>
      <c r="XY62" s="357"/>
      <c r="XZ62" s="357"/>
      <c r="YA62" s="357"/>
      <c r="YB62" s="357"/>
      <c r="YC62" s="357"/>
      <c r="YD62" s="357"/>
      <c r="YE62" s="357"/>
      <c r="YF62" s="357"/>
      <c r="YG62" s="357"/>
      <c r="YH62" s="357"/>
      <c r="YI62" s="357"/>
      <c r="YJ62" s="357"/>
      <c r="YK62" s="357"/>
      <c r="YL62" s="357"/>
      <c r="YM62" s="357"/>
      <c r="YN62" s="357"/>
      <c r="YO62" s="357"/>
      <c r="YP62" s="357"/>
      <c r="YQ62" s="357"/>
      <c r="YR62" s="357"/>
      <c r="YS62" s="357"/>
      <c r="YT62" s="357"/>
      <c r="YU62" s="357"/>
      <c r="YV62" s="357"/>
      <c r="YW62" s="357"/>
      <c r="YX62" s="357"/>
      <c r="YY62" s="357"/>
      <c r="YZ62" s="357"/>
      <c r="ZA62" s="357"/>
      <c r="ZB62" s="357"/>
      <c r="ZC62" s="357"/>
      <c r="ZD62" s="357"/>
      <c r="ZE62" s="357"/>
      <c r="ZF62" s="357"/>
      <c r="ZG62" s="357"/>
      <c r="ZH62" s="357"/>
      <c r="ZI62" s="357"/>
      <c r="ZJ62" s="357"/>
      <c r="ZK62" s="357"/>
      <c r="ZL62" s="357"/>
      <c r="ZM62" s="357"/>
      <c r="ZN62" s="357"/>
      <c r="ZO62" s="357"/>
      <c r="ZP62" s="357"/>
      <c r="ZQ62" s="357"/>
      <c r="ZR62" s="357"/>
      <c r="ZS62" s="357"/>
      <c r="ZT62" s="357"/>
      <c r="ZU62" s="357"/>
      <c r="ZV62" s="357"/>
      <c r="ZW62" s="357"/>
      <c r="ZX62" s="357"/>
      <c r="ZY62" s="357"/>
      <c r="ZZ62" s="357"/>
      <c r="AAA62" s="357"/>
      <c r="AAB62" s="357"/>
      <c r="AAC62" s="357"/>
      <c r="AAD62" s="357"/>
      <c r="AAE62" s="357"/>
      <c r="AAF62" s="357"/>
      <c r="AAG62" s="357"/>
      <c r="AAH62" s="357"/>
      <c r="AAI62" s="357"/>
      <c r="AAJ62" s="357"/>
      <c r="AAK62" s="357"/>
      <c r="AAL62" s="357"/>
      <c r="AAM62" s="357"/>
      <c r="AAN62" s="357"/>
      <c r="AAO62" s="357"/>
      <c r="AAP62" s="357"/>
      <c r="AAQ62" s="357"/>
      <c r="AAR62" s="357"/>
      <c r="AAS62" s="357"/>
      <c r="AAT62" s="357"/>
      <c r="AAU62" s="357"/>
      <c r="AAV62" s="357"/>
      <c r="AAW62" s="357"/>
      <c r="AAX62" s="357"/>
      <c r="AAY62" s="357"/>
      <c r="AAZ62" s="357"/>
      <c r="ABA62" s="357"/>
      <c r="ABB62" s="357"/>
      <c r="ABC62" s="357"/>
      <c r="ABD62" s="357"/>
      <c r="ABE62" s="357"/>
      <c r="ABF62" s="357"/>
      <c r="ABG62" s="357"/>
      <c r="ABH62" s="357"/>
      <c r="ABI62" s="357"/>
      <c r="ABJ62" s="357"/>
      <c r="ABK62" s="357"/>
      <c r="ABL62" s="357"/>
      <c r="ABM62" s="357"/>
      <c r="ABN62" s="357"/>
      <c r="ABO62" s="357"/>
      <c r="ABP62" s="357"/>
      <c r="ABQ62" s="357"/>
      <c r="ABR62" s="357"/>
      <c r="ABS62" s="357"/>
      <c r="ABT62" s="357"/>
      <c r="ABU62" s="357"/>
      <c r="ABV62" s="357"/>
      <c r="ABW62" s="357"/>
      <c r="ABX62" s="357"/>
      <c r="ABY62" s="357"/>
      <c r="ABZ62" s="357"/>
      <c r="ACA62" s="357"/>
      <c r="ACB62" s="357"/>
      <c r="ACC62" s="357"/>
      <c r="ACD62" s="357"/>
      <c r="ACE62" s="357"/>
      <c r="ACF62" s="357"/>
      <c r="ACG62" s="357"/>
      <c r="ACH62" s="357"/>
      <c r="ACI62" s="357"/>
      <c r="ACJ62" s="357"/>
      <c r="ACK62" s="357"/>
      <c r="ACL62" s="357"/>
      <c r="ACM62" s="357"/>
      <c r="ACN62" s="357"/>
      <c r="ACO62" s="357"/>
      <c r="ACP62" s="357"/>
      <c r="ACQ62" s="357"/>
      <c r="ACR62" s="357"/>
      <c r="ACS62" s="357"/>
      <c r="ACT62" s="357"/>
      <c r="ACU62" s="357"/>
      <c r="ACV62" s="357"/>
      <c r="ACW62" s="357"/>
      <c r="ACX62" s="357"/>
      <c r="ACY62" s="357"/>
      <c r="ACZ62" s="357"/>
      <c r="ADA62" s="357"/>
      <c r="ADB62" s="357"/>
      <c r="ADC62" s="357"/>
      <c r="ADD62" s="357"/>
      <c r="ADE62" s="357"/>
      <c r="ADF62" s="357"/>
      <c r="ADG62" s="357"/>
      <c r="ADH62" s="357"/>
      <c r="ADI62" s="357"/>
      <c r="ADJ62" s="357"/>
      <c r="ADK62" s="357"/>
      <c r="ADL62" s="357"/>
      <c r="ADM62" s="357"/>
      <c r="ADN62" s="357"/>
      <c r="ADO62" s="357"/>
      <c r="ADP62" s="357"/>
      <c r="ADQ62" s="357"/>
      <c r="ADR62" s="357"/>
      <c r="ADS62" s="357"/>
      <c r="ADT62" s="357"/>
      <c r="ADU62" s="357"/>
      <c r="ADV62" s="357"/>
      <c r="ADW62" s="357"/>
      <c r="ADX62" s="357"/>
      <c r="ADY62" s="357"/>
      <c r="ADZ62" s="357"/>
      <c r="AEA62" s="357"/>
      <c r="AEB62" s="357"/>
      <c r="AEC62" s="357"/>
      <c r="AED62" s="357"/>
      <c r="AEE62" s="357"/>
      <c r="AEF62" s="357"/>
      <c r="AEG62" s="357"/>
      <c r="AEH62" s="357"/>
      <c r="AEI62" s="357"/>
      <c r="AEJ62" s="357"/>
      <c r="AEK62" s="357"/>
      <c r="AEL62" s="357"/>
      <c r="AEM62" s="357"/>
      <c r="AEN62" s="357"/>
      <c r="AEO62" s="357"/>
      <c r="AEP62" s="357"/>
      <c r="AEQ62" s="357"/>
      <c r="AER62" s="357"/>
      <c r="AES62" s="357"/>
      <c r="AET62" s="357"/>
      <c r="AEU62" s="357"/>
      <c r="AEV62" s="357"/>
      <c r="AEW62" s="357"/>
      <c r="AEX62" s="357"/>
      <c r="AEY62" s="357"/>
      <c r="AEZ62" s="357"/>
      <c r="AFA62" s="357"/>
      <c r="AFB62" s="357"/>
      <c r="AFC62" s="357"/>
      <c r="AFD62" s="357"/>
      <c r="AFE62" s="357"/>
      <c r="AFF62" s="357"/>
      <c r="AFG62" s="357"/>
      <c r="AFH62" s="357"/>
      <c r="AFI62" s="357"/>
      <c r="AFJ62" s="357"/>
      <c r="AFK62" s="357"/>
      <c r="AFL62" s="357"/>
      <c r="AFM62" s="357"/>
      <c r="AFN62" s="357"/>
      <c r="AFO62" s="357"/>
      <c r="AFP62" s="357"/>
      <c r="AFQ62" s="357"/>
      <c r="AFR62" s="357"/>
      <c r="AFS62" s="357"/>
      <c r="AFT62" s="357"/>
      <c r="AFU62" s="357"/>
      <c r="AFV62" s="357"/>
      <c r="AFW62" s="357"/>
      <c r="AFX62" s="357"/>
      <c r="AFY62" s="357"/>
      <c r="AFZ62" s="357"/>
      <c r="AGA62" s="357"/>
      <c r="AGB62" s="357"/>
      <c r="AGC62" s="357"/>
      <c r="AGD62" s="357"/>
      <c r="AGE62" s="357"/>
      <c r="AGF62" s="357"/>
      <c r="AGG62" s="357"/>
      <c r="AGH62" s="357"/>
      <c r="AGI62" s="357"/>
      <c r="AGJ62" s="357"/>
      <c r="AGK62" s="357"/>
      <c r="AGL62" s="357"/>
      <c r="AGM62" s="357"/>
      <c r="AGN62" s="357"/>
      <c r="AGO62" s="357"/>
      <c r="AGP62" s="357"/>
      <c r="AGQ62" s="357"/>
      <c r="AGR62" s="357"/>
      <c r="AGS62" s="357"/>
      <c r="AGT62" s="357"/>
      <c r="AGU62" s="357"/>
      <c r="AGV62" s="357"/>
      <c r="AGW62" s="357"/>
      <c r="AGX62" s="357"/>
      <c r="AGY62" s="357"/>
      <c r="AGZ62" s="357"/>
      <c r="AHA62" s="357"/>
      <c r="AHB62" s="357"/>
      <c r="AHC62" s="357"/>
      <c r="AHD62" s="357"/>
      <c r="AHE62" s="357"/>
      <c r="AHF62" s="357"/>
      <c r="AHG62" s="357"/>
      <c r="AHH62" s="357"/>
      <c r="AHI62" s="357"/>
      <c r="AHJ62" s="357"/>
      <c r="AHK62" s="357"/>
      <c r="AHL62" s="357"/>
      <c r="AHM62" s="357"/>
      <c r="AHN62" s="357"/>
      <c r="AHO62" s="357"/>
      <c r="AHP62" s="357"/>
      <c r="AHQ62" s="357"/>
      <c r="AHR62" s="357"/>
      <c r="AHS62" s="357"/>
      <c r="AHT62" s="357"/>
      <c r="AHU62" s="357"/>
      <c r="AHV62" s="357"/>
      <c r="AHW62" s="357"/>
      <c r="AHX62" s="357"/>
      <c r="AHY62" s="357"/>
      <c r="AHZ62" s="357"/>
      <c r="AIA62" s="357"/>
      <c r="AIB62" s="357"/>
      <c r="AIC62" s="357"/>
      <c r="AID62" s="357"/>
      <c r="AIE62" s="357"/>
      <c r="AIF62" s="357"/>
      <c r="AIG62" s="357"/>
      <c r="AIH62" s="357"/>
      <c r="AII62" s="357"/>
      <c r="AIJ62" s="357"/>
      <c r="AIK62" s="357"/>
      <c r="AIL62" s="357"/>
      <c r="AIM62" s="357"/>
      <c r="AIN62" s="357"/>
      <c r="AIO62" s="357"/>
      <c r="AIP62" s="357"/>
      <c r="AIQ62" s="357"/>
      <c r="AIR62" s="357"/>
      <c r="AIS62" s="357"/>
      <c r="AIT62" s="357"/>
      <c r="AIU62" s="357"/>
      <c r="AIV62" s="357"/>
      <c r="AIW62" s="357"/>
      <c r="AIX62" s="357"/>
      <c r="AIY62" s="357"/>
      <c r="AIZ62" s="357"/>
      <c r="AJA62" s="357"/>
      <c r="AJB62" s="357"/>
      <c r="AJC62" s="357"/>
      <c r="AJD62" s="357"/>
      <c r="AJE62" s="357"/>
      <c r="AJF62" s="357"/>
      <c r="AJG62" s="357"/>
      <c r="AJH62" s="357"/>
      <c r="AJI62" s="357"/>
      <c r="AJJ62" s="357"/>
      <c r="AJK62" s="357"/>
      <c r="AJL62" s="357"/>
      <c r="AJM62" s="357"/>
      <c r="AJN62" s="357"/>
      <c r="AJO62" s="357"/>
      <c r="AJP62" s="357"/>
      <c r="AJQ62" s="357"/>
      <c r="AJR62" s="357"/>
      <c r="AJS62" s="357"/>
      <c r="AJT62" s="357"/>
      <c r="AJU62" s="357"/>
      <c r="AJV62" s="357"/>
      <c r="AJW62" s="357"/>
      <c r="AJX62" s="357"/>
      <c r="AJY62" s="357"/>
      <c r="AJZ62" s="357"/>
      <c r="AKA62" s="357"/>
      <c r="AKB62" s="357"/>
      <c r="AKC62" s="357"/>
      <c r="AKD62" s="357"/>
      <c r="AKE62" s="357"/>
      <c r="AKF62" s="357"/>
      <c r="AKG62" s="357"/>
      <c r="AKH62" s="357"/>
      <c r="AKI62" s="357"/>
      <c r="AKJ62" s="357"/>
      <c r="AKK62" s="357"/>
      <c r="AKL62" s="357"/>
      <c r="AKM62" s="357"/>
      <c r="AKN62" s="357"/>
      <c r="AKO62" s="357"/>
      <c r="AKP62" s="357"/>
      <c r="AKQ62" s="357"/>
      <c r="AKR62" s="357"/>
      <c r="AKS62" s="357"/>
      <c r="AKT62" s="357"/>
      <c r="AKU62" s="357"/>
      <c r="AKV62" s="357"/>
      <c r="AKW62" s="357"/>
      <c r="AKX62" s="357"/>
      <c r="AKY62" s="357"/>
      <c r="AKZ62" s="357"/>
      <c r="ALA62" s="357"/>
      <c r="ALB62" s="357"/>
      <c r="ALC62" s="357"/>
      <c r="ALD62" s="357"/>
      <c r="ALE62" s="357"/>
      <c r="ALF62" s="357"/>
      <c r="ALG62" s="357"/>
      <c r="ALH62" s="357"/>
      <c r="ALI62" s="357"/>
      <c r="ALJ62" s="357"/>
      <c r="ALK62" s="357"/>
      <c r="ALL62" s="357"/>
      <c r="ALM62" s="357"/>
      <c r="ALN62" s="357"/>
      <c r="ALO62" s="357"/>
      <c r="ALP62" s="357"/>
      <c r="ALQ62" s="357"/>
      <c r="ALR62" s="357"/>
      <c r="ALS62" s="357"/>
      <c r="ALT62" s="357"/>
      <c r="ALU62" s="357"/>
      <c r="ALV62" s="357"/>
      <c r="ALW62" s="357"/>
      <c r="ALX62" s="357"/>
      <c r="ALY62" s="357"/>
      <c r="ALZ62" s="357"/>
      <c r="AMA62" s="357"/>
      <c r="AMB62" s="357"/>
      <c r="AMC62" s="357"/>
      <c r="AMD62" s="357"/>
      <c r="AME62" s="357"/>
      <c r="AMF62" s="357"/>
      <c r="AMG62" s="357"/>
      <c r="AMH62" s="357"/>
      <c r="AMI62" s="357"/>
      <c r="AMJ62" s="357"/>
      <c r="AMK62" s="357"/>
      <c r="AML62" s="357"/>
      <c r="AMM62" s="357"/>
      <c r="AMN62" s="357"/>
      <c r="AMO62" s="357"/>
      <c r="AMP62" s="357"/>
      <c r="AMQ62" s="357"/>
      <c r="AMR62" s="357"/>
      <c r="AMS62" s="357"/>
      <c r="AMT62" s="357"/>
      <c r="AMU62" s="357"/>
      <c r="AMV62" s="357"/>
      <c r="AMW62" s="357"/>
      <c r="AMX62" s="357"/>
      <c r="AMY62" s="357"/>
      <c r="AMZ62" s="357"/>
      <c r="ANA62" s="357"/>
      <c r="ANB62" s="357"/>
      <c r="ANC62" s="357"/>
      <c r="AND62" s="357"/>
      <c r="ANE62" s="357"/>
      <c r="ANF62" s="357"/>
      <c r="ANG62" s="357"/>
      <c r="ANH62" s="357"/>
      <c r="ANI62" s="357"/>
      <c r="ANJ62" s="357"/>
      <c r="ANK62" s="357"/>
      <c r="ANL62" s="357"/>
      <c r="ANM62" s="357"/>
      <c r="ANN62" s="357"/>
      <c r="ANO62" s="357"/>
      <c r="ANP62" s="357"/>
      <c r="ANQ62" s="357"/>
      <c r="ANR62" s="357"/>
      <c r="ANS62" s="357"/>
      <c r="ANT62" s="357"/>
      <c r="ANU62" s="357"/>
      <c r="ANV62" s="357"/>
      <c r="ANW62" s="357"/>
      <c r="ANX62" s="357"/>
      <c r="ANY62" s="357"/>
      <c r="ANZ62" s="357"/>
      <c r="AOA62" s="357"/>
      <c r="AOB62" s="357"/>
      <c r="AOC62" s="357"/>
      <c r="AOD62" s="357"/>
      <c r="AOE62" s="357"/>
      <c r="AOF62" s="357"/>
      <c r="AOG62" s="357"/>
      <c r="AOH62" s="357"/>
      <c r="AOI62" s="357"/>
      <c r="AOJ62" s="357"/>
      <c r="AOK62" s="357"/>
      <c r="AOL62" s="357"/>
      <c r="AOM62" s="357"/>
      <c r="AON62" s="357"/>
      <c r="AOO62" s="357"/>
      <c r="AOP62" s="357"/>
      <c r="AOQ62" s="357"/>
      <c r="AOR62" s="357"/>
      <c r="AOS62" s="357"/>
      <c r="AOT62" s="357"/>
      <c r="AOU62" s="357"/>
      <c r="AOV62" s="357"/>
      <c r="AOW62" s="357"/>
      <c r="AOX62" s="357"/>
      <c r="AOY62" s="357"/>
      <c r="AOZ62" s="357"/>
      <c r="APA62" s="357"/>
      <c r="APB62" s="357"/>
      <c r="APC62" s="357"/>
      <c r="APD62" s="357"/>
      <c r="APE62" s="357"/>
      <c r="APF62" s="357"/>
      <c r="APG62" s="357"/>
      <c r="APH62" s="357"/>
      <c r="API62" s="357"/>
      <c r="APJ62" s="357"/>
      <c r="APK62" s="357"/>
      <c r="APL62" s="357"/>
      <c r="APM62" s="357"/>
      <c r="APN62" s="357"/>
      <c r="APO62" s="357"/>
      <c r="APP62" s="357"/>
      <c r="APQ62" s="357"/>
      <c r="APR62" s="357"/>
      <c r="APS62" s="357"/>
      <c r="APT62" s="357"/>
      <c r="APU62" s="357"/>
      <c r="APV62" s="357"/>
      <c r="APW62" s="357"/>
      <c r="APX62" s="357"/>
      <c r="APY62" s="357"/>
      <c r="APZ62" s="357"/>
      <c r="AQA62" s="357"/>
      <c r="AQB62" s="357"/>
      <c r="AQC62" s="357"/>
      <c r="AQD62" s="357"/>
      <c r="AQE62" s="357"/>
      <c r="AQF62" s="357"/>
      <c r="AQG62" s="357"/>
      <c r="AQH62" s="357"/>
      <c r="AQI62" s="357"/>
      <c r="AQJ62" s="357"/>
      <c r="AQK62" s="357"/>
      <c r="AQL62" s="357"/>
      <c r="AQM62" s="357"/>
      <c r="AQN62" s="357"/>
      <c r="AQO62" s="357"/>
      <c r="AQP62" s="357"/>
      <c r="AQQ62" s="357"/>
      <c r="AQR62" s="357"/>
      <c r="AQS62" s="357"/>
      <c r="AQT62" s="357"/>
      <c r="AQU62" s="357"/>
      <c r="AQV62" s="357"/>
      <c r="AQW62" s="357"/>
      <c r="AQX62" s="357"/>
      <c r="AQY62" s="357"/>
      <c r="AQZ62" s="357"/>
      <c r="ARA62" s="357"/>
      <c r="ARB62" s="357"/>
      <c r="ARC62" s="357"/>
      <c r="ARD62" s="357"/>
      <c r="ARE62" s="357"/>
      <c r="ARF62" s="357"/>
      <c r="ARG62" s="357"/>
      <c r="ARH62" s="357"/>
      <c r="ARI62" s="357"/>
      <c r="ARJ62" s="357"/>
      <c r="ARK62" s="357"/>
      <c r="ARL62" s="357"/>
      <c r="ARM62" s="357"/>
      <c r="ARN62" s="357"/>
      <c r="ARO62" s="357"/>
      <c r="ARP62" s="357"/>
      <c r="ARQ62" s="357"/>
      <c r="ARR62" s="357"/>
      <c r="ARS62" s="357"/>
      <c r="ART62" s="357"/>
      <c r="ARU62" s="357"/>
      <c r="ARV62" s="357"/>
      <c r="ARW62" s="357"/>
      <c r="ARX62" s="357"/>
      <c r="ARY62" s="357"/>
      <c r="ARZ62" s="357"/>
      <c r="ASA62" s="357"/>
      <c r="ASB62" s="357"/>
      <c r="ASC62" s="357"/>
      <c r="ASD62" s="357"/>
      <c r="ASE62" s="357"/>
      <c r="ASF62" s="357"/>
      <c r="ASG62" s="357"/>
      <c r="ASH62" s="357"/>
      <c r="ASI62" s="357"/>
      <c r="ASJ62" s="357"/>
      <c r="ASK62" s="357"/>
      <c r="ASL62" s="357"/>
      <c r="ASM62" s="357"/>
      <c r="ASN62" s="357"/>
      <c r="ASO62" s="357"/>
      <c r="ASP62" s="357"/>
      <c r="ASQ62" s="357"/>
      <c r="ASR62" s="357"/>
      <c r="ASS62" s="357"/>
      <c r="AST62" s="357"/>
      <c r="ASU62" s="357"/>
      <c r="ASV62" s="357"/>
      <c r="ASW62" s="357"/>
      <c r="ASX62" s="357"/>
      <c r="ASY62" s="357"/>
      <c r="ASZ62" s="357"/>
      <c r="ATA62" s="357"/>
      <c r="ATB62" s="357"/>
      <c r="ATC62" s="357"/>
      <c r="ATD62" s="357"/>
      <c r="ATE62" s="357"/>
      <c r="ATF62" s="357"/>
      <c r="ATG62" s="357"/>
      <c r="ATH62" s="357"/>
      <c r="ATI62" s="357"/>
      <c r="ATJ62" s="357"/>
      <c r="ATK62" s="357"/>
      <c r="ATL62" s="357"/>
      <c r="ATM62" s="357"/>
      <c r="ATN62" s="357"/>
      <c r="ATO62" s="357"/>
      <c r="ATP62" s="357"/>
      <c r="ATQ62" s="357"/>
      <c r="ATR62" s="357"/>
      <c r="ATS62" s="357"/>
      <c r="ATT62" s="357"/>
      <c r="ATU62" s="357"/>
      <c r="ATV62" s="357"/>
      <c r="ATW62" s="357"/>
      <c r="ATX62" s="357"/>
      <c r="ATY62" s="357"/>
      <c r="ATZ62" s="357"/>
      <c r="AUA62" s="357"/>
      <c r="AUB62" s="357"/>
      <c r="AUC62" s="357"/>
      <c r="AUD62" s="357"/>
      <c r="AUE62" s="357"/>
      <c r="AUF62" s="357"/>
      <c r="AUG62" s="357"/>
      <c r="AUH62" s="357"/>
      <c r="AUI62" s="357"/>
      <c r="AUJ62" s="357"/>
      <c r="AUK62" s="357"/>
      <c r="AUL62" s="357"/>
      <c r="AUM62" s="357"/>
      <c r="AUN62" s="357"/>
      <c r="AUO62" s="357"/>
      <c r="AUP62" s="357"/>
      <c r="AUQ62" s="357"/>
      <c r="AUR62" s="357"/>
      <c r="AUS62" s="357"/>
      <c r="AUT62" s="357"/>
      <c r="AUU62" s="357"/>
      <c r="AUV62" s="357"/>
      <c r="AUW62" s="357"/>
      <c r="AUX62" s="357"/>
      <c r="AUY62" s="357"/>
      <c r="AUZ62" s="357"/>
      <c r="AVA62" s="357"/>
      <c r="AVB62" s="357"/>
      <c r="AVC62" s="357"/>
      <c r="AVD62" s="357"/>
      <c r="AVE62" s="357"/>
      <c r="AVF62" s="357"/>
      <c r="AVG62" s="357"/>
      <c r="AVH62" s="357"/>
      <c r="AVI62" s="357"/>
      <c r="AVJ62" s="357"/>
      <c r="AVK62" s="357"/>
      <c r="AVL62" s="357"/>
      <c r="AVM62" s="357"/>
      <c r="AVN62" s="357"/>
      <c r="AVO62" s="357"/>
      <c r="AVP62" s="357"/>
      <c r="AVQ62" s="357"/>
      <c r="AVR62" s="357"/>
      <c r="AVS62" s="357"/>
      <c r="AVT62" s="357"/>
      <c r="AVU62" s="357"/>
      <c r="AVV62" s="357"/>
      <c r="AVW62" s="357"/>
      <c r="AVX62" s="357"/>
      <c r="AVY62" s="357"/>
      <c r="AVZ62" s="357"/>
      <c r="AWA62" s="357"/>
      <c r="AWB62" s="357"/>
      <c r="AWC62" s="357"/>
      <c r="AWD62" s="357"/>
      <c r="AWE62" s="357"/>
      <c r="AWF62" s="357"/>
      <c r="AWG62" s="357"/>
      <c r="AWH62" s="357"/>
      <c r="AWI62" s="357"/>
      <c r="AWJ62" s="357"/>
      <c r="AWK62" s="357"/>
      <c r="AWL62" s="357"/>
      <c r="AWM62" s="357"/>
      <c r="AWN62" s="357"/>
      <c r="AWO62" s="357"/>
      <c r="AWP62" s="357"/>
      <c r="AWQ62" s="357"/>
      <c r="AWR62" s="357"/>
      <c r="AWS62" s="357"/>
      <c r="AWT62" s="357"/>
      <c r="AWU62" s="357"/>
      <c r="AWV62" s="357"/>
      <c r="AWW62" s="357"/>
      <c r="AWX62" s="357"/>
      <c r="AWY62" s="357"/>
      <c r="AWZ62" s="357"/>
      <c r="AXA62" s="357"/>
      <c r="AXB62" s="357"/>
      <c r="AXC62" s="357"/>
      <c r="AXD62" s="357"/>
      <c r="AXE62" s="357"/>
      <c r="AXF62" s="357"/>
      <c r="AXG62" s="357"/>
      <c r="AXH62" s="357"/>
      <c r="AXI62" s="357"/>
      <c r="AXJ62" s="357"/>
      <c r="AXK62" s="357"/>
      <c r="AXL62" s="357"/>
      <c r="AXM62" s="357"/>
      <c r="AXN62" s="357"/>
      <c r="AXO62" s="357"/>
      <c r="AXP62" s="357"/>
      <c r="AXQ62" s="357"/>
      <c r="AXR62" s="357"/>
      <c r="AXS62" s="357"/>
      <c r="AXT62" s="357"/>
      <c r="AXU62" s="357"/>
      <c r="AXV62" s="357"/>
      <c r="AXW62" s="357"/>
      <c r="AXX62" s="357"/>
      <c r="AXY62" s="357"/>
      <c r="AXZ62" s="357"/>
      <c r="AYA62" s="357"/>
      <c r="AYB62" s="357"/>
      <c r="AYC62" s="357"/>
      <c r="AYD62" s="357"/>
      <c r="AYE62" s="357"/>
      <c r="AYF62" s="357"/>
      <c r="AYG62" s="357"/>
      <c r="AYH62" s="357"/>
      <c r="AYI62" s="357"/>
      <c r="AYJ62" s="357"/>
      <c r="AYK62" s="357"/>
      <c r="AYL62" s="357"/>
      <c r="AYM62" s="357"/>
      <c r="AYN62" s="357"/>
      <c r="AYO62" s="357"/>
      <c r="AYP62" s="357"/>
      <c r="AYQ62" s="357"/>
      <c r="AYR62" s="357"/>
      <c r="AYS62" s="357"/>
      <c r="AYT62" s="357"/>
      <c r="AYU62" s="357"/>
      <c r="AYV62" s="357"/>
      <c r="AYW62" s="357"/>
      <c r="AYX62" s="357"/>
      <c r="AYY62" s="357"/>
      <c r="AYZ62" s="357"/>
      <c r="AZA62" s="357"/>
      <c r="AZB62" s="357"/>
      <c r="AZC62" s="357"/>
      <c r="AZD62" s="357"/>
      <c r="AZE62" s="357"/>
      <c r="AZF62" s="357"/>
      <c r="AZG62" s="357"/>
      <c r="AZH62" s="357"/>
      <c r="AZI62" s="357"/>
      <c r="AZJ62" s="357"/>
      <c r="AZK62" s="357"/>
      <c r="AZL62" s="357"/>
      <c r="AZM62" s="357"/>
      <c r="AZN62" s="357"/>
      <c r="AZO62" s="357"/>
      <c r="AZP62" s="357"/>
      <c r="AZQ62" s="357"/>
      <c r="AZR62" s="357"/>
      <c r="AZS62" s="357"/>
      <c r="AZT62" s="357"/>
      <c r="AZU62" s="357"/>
      <c r="AZV62" s="357"/>
      <c r="AZW62" s="357"/>
      <c r="AZX62" s="357"/>
      <c r="AZY62" s="357"/>
      <c r="AZZ62" s="357"/>
      <c r="BAA62" s="357"/>
      <c r="BAB62" s="357"/>
      <c r="BAC62" s="357"/>
      <c r="BAD62" s="357"/>
      <c r="BAE62" s="357"/>
      <c r="BAF62" s="357"/>
      <c r="BAG62" s="357"/>
      <c r="BAH62" s="357"/>
      <c r="BAI62" s="357"/>
      <c r="BAJ62" s="357"/>
      <c r="BAK62" s="357"/>
      <c r="BAL62" s="357"/>
      <c r="BAM62" s="357"/>
      <c r="BAN62" s="357"/>
      <c r="BAO62" s="357"/>
      <c r="BAP62" s="357"/>
      <c r="BAQ62" s="357"/>
      <c r="BAR62" s="357"/>
      <c r="BAS62" s="357"/>
      <c r="BAT62" s="357"/>
      <c r="BAU62" s="357"/>
      <c r="BAV62" s="357"/>
      <c r="BAW62" s="357"/>
      <c r="BAX62" s="357"/>
      <c r="BAY62" s="357"/>
      <c r="BAZ62" s="357"/>
      <c r="BBA62" s="357"/>
      <c r="BBB62" s="357"/>
      <c r="BBC62" s="357"/>
      <c r="BBD62" s="357"/>
      <c r="BBE62" s="357"/>
      <c r="BBF62" s="357"/>
      <c r="BBG62" s="357"/>
      <c r="BBH62" s="357"/>
      <c r="BBI62" s="357"/>
      <c r="BBJ62" s="357"/>
      <c r="BBK62" s="357"/>
      <c r="BBL62" s="357"/>
      <c r="BBM62" s="357"/>
      <c r="BBN62" s="357"/>
      <c r="BBO62" s="357"/>
      <c r="BBP62" s="357"/>
      <c r="BBQ62" s="357"/>
      <c r="BBR62" s="357"/>
      <c r="BBS62" s="357"/>
      <c r="BBT62" s="357"/>
      <c r="BBU62" s="357"/>
      <c r="BBV62" s="357"/>
      <c r="BBW62" s="357"/>
      <c r="BBX62" s="357"/>
      <c r="BBY62" s="357"/>
      <c r="BBZ62" s="357"/>
      <c r="BCA62" s="357"/>
      <c r="BCB62" s="357"/>
      <c r="BCC62" s="357"/>
      <c r="BCD62" s="357"/>
      <c r="BCE62" s="357"/>
      <c r="BCF62" s="357"/>
      <c r="BCG62" s="357"/>
      <c r="BCH62" s="357"/>
      <c r="BCI62" s="357"/>
      <c r="BCJ62" s="357"/>
      <c r="BCK62" s="357"/>
      <c r="BCL62" s="357"/>
      <c r="BCM62" s="357"/>
      <c r="BCN62" s="357"/>
      <c r="BCO62" s="357"/>
      <c r="BCP62" s="357"/>
      <c r="BCQ62" s="357"/>
      <c r="BCR62" s="357"/>
      <c r="BCS62" s="357"/>
      <c r="BCT62" s="357"/>
      <c r="BCU62" s="357"/>
      <c r="BCV62" s="357"/>
      <c r="BCW62" s="357"/>
      <c r="BCX62" s="357"/>
      <c r="BCY62" s="357"/>
      <c r="BCZ62" s="357"/>
      <c r="BDA62" s="357"/>
      <c r="BDB62" s="357"/>
      <c r="BDC62" s="357"/>
      <c r="BDD62" s="357"/>
      <c r="BDE62" s="357"/>
      <c r="BDF62" s="357"/>
      <c r="BDG62" s="357"/>
      <c r="BDH62" s="357"/>
      <c r="BDI62" s="357"/>
      <c r="BDJ62" s="357"/>
      <c r="BDK62" s="357"/>
      <c r="BDL62" s="357"/>
      <c r="BDM62" s="357"/>
      <c r="BDN62" s="357"/>
      <c r="BDO62" s="357"/>
      <c r="BDP62" s="357"/>
      <c r="BDQ62" s="357"/>
      <c r="BDR62" s="357"/>
      <c r="BDS62" s="357"/>
      <c r="BDT62" s="357"/>
      <c r="BDU62" s="357"/>
      <c r="BDV62" s="357"/>
      <c r="BDW62" s="357"/>
      <c r="BDX62" s="357"/>
      <c r="BDY62" s="357"/>
      <c r="BDZ62" s="357"/>
      <c r="BEA62" s="357"/>
      <c r="BEB62" s="357"/>
      <c r="BEC62" s="357"/>
      <c r="BED62" s="357"/>
      <c r="BEE62" s="357"/>
      <c r="BEF62" s="357"/>
      <c r="BEG62" s="357"/>
      <c r="BEH62" s="357"/>
      <c r="BEI62" s="357"/>
      <c r="BEJ62" s="357"/>
      <c r="BEK62" s="357"/>
      <c r="BEL62" s="357"/>
      <c r="BEM62" s="357"/>
      <c r="BEN62" s="357"/>
      <c r="BEO62" s="357"/>
      <c r="BEP62" s="357"/>
      <c r="BEQ62" s="357"/>
      <c r="BER62" s="357"/>
      <c r="BES62" s="357"/>
      <c r="BET62" s="357"/>
      <c r="BEU62" s="357"/>
      <c r="BEV62" s="357"/>
      <c r="BEW62" s="357"/>
      <c r="BEX62" s="357"/>
      <c r="BEY62" s="357"/>
      <c r="BEZ62" s="357"/>
      <c r="BFA62" s="357"/>
      <c r="BFB62" s="357"/>
      <c r="BFC62" s="357"/>
      <c r="BFD62" s="357"/>
      <c r="BFE62" s="357"/>
      <c r="BFF62" s="357"/>
      <c r="BFG62" s="357"/>
      <c r="BFH62" s="357"/>
      <c r="BFI62" s="357"/>
      <c r="BFJ62" s="357"/>
      <c r="BFK62" s="357"/>
      <c r="BFL62" s="357"/>
      <c r="BFM62" s="357"/>
      <c r="BFN62" s="357"/>
      <c r="BFO62" s="357"/>
      <c r="BFP62" s="357"/>
      <c r="BFQ62" s="357"/>
      <c r="BFR62" s="357"/>
      <c r="BFS62" s="357"/>
      <c r="BFT62" s="357"/>
      <c r="BFU62" s="357"/>
      <c r="BFV62" s="357"/>
      <c r="BFW62" s="357"/>
      <c r="BFX62" s="357"/>
      <c r="BFY62" s="357"/>
      <c r="BFZ62" s="357"/>
      <c r="BGA62" s="357"/>
      <c r="BGB62" s="357"/>
      <c r="BGC62" s="357"/>
      <c r="BGD62" s="357"/>
      <c r="BGE62" s="357"/>
      <c r="BGF62" s="357"/>
      <c r="BGG62" s="357"/>
      <c r="BGH62" s="357"/>
      <c r="BGI62" s="357"/>
      <c r="BGJ62" s="357"/>
      <c r="BGK62" s="357"/>
      <c r="BGL62" s="357"/>
      <c r="BGM62" s="357"/>
      <c r="BGN62" s="357"/>
      <c r="BGO62" s="357"/>
      <c r="BGP62" s="357"/>
      <c r="BGQ62" s="357"/>
      <c r="BGR62" s="357"/>
      <c r="BGS62" s="357"/>
      <c r="BGT62" s="357"/>
      <c r="BGU62" s="357"/>
      <c r="BGV62" s="357"/>
      <c r="BGW62" s="357"/>
      <c r="BGX62" s="357"/>
      <c r="BGY62" s="357"/>
      <c r="BGZ62" s="357"/>
      <c r="BHA62" s="357"/>
      <c r="BHB62" s="357"/>
      <c r="BHC62" s="357"/>
      <c r="BHD62" s="357"/>
      <c r="BHE62" s="357"/>
      <c r="BHF62" s="357"/>
      <c r="BHG62" s="357"/>
      <c r="BHH62" s="357"/>
      <c r="BHI62" s="357"/>
      <c r="BHJ62" s="357"/>
      <c r="BHK62" s="357"/>
      <c r="BHL62" s="357"/>
      <c r="BHM62" s="357"/>
      <c r="BHN62" s="357"/>
      <c r="BHO62" s="357"/>
      <c r="BHP62" s="357"/>
      <c r="BHQ62" s="357"/>
      <c r="BHR62" s="357"/>
      <c r="BHS62" s="357"/>
      <c r="BHT62" s="357"/>
      <c r="BHU62" s="357"/>
      <c r="BHV62" s="357"/>
      <c r="BHW62" s="357"/>
      <c r="BHX62" s="357"/>
      <c r="BHY62" s="357"/>
      <c r="BHZ62" s="357"/>
      <c r="BIA62" s="357"/>
      <c r="BIB62" s="357"/>
      <c r="BIC62" s="357"/>
      <c r="BID62" s="357"/>
      <c r="BIE62" s="357"/>
      <c r="BIF62" s="357"/>
      <c r="BIG62" s="357"/>
      <c r="BIH62" s="357"/>
      <c r="BII62" s="357"/>
      <c r="BIJ62" s="357"/>
      <c r="BIK62" s="357"/>
      <c r="BIL62" s="357"/>
      <c r="BIM62" s="357"/>
      <c r="BIN62" s="357"/>
      <c r="BIO62" s="357"/>
      <c r="BIP62" s="357"/>
      <c r="BIQ62" s="357"/>
      <c r="BIR62" s="357"/>
      <c r="BIS62" s="357"/>
      <c r="BIT62" s="357"/>
      <c r="BIU62" s="357"/>
      <c r="BIV62" s="357"/>
      <c r="BIW62" s="357"/>
      <c r="BIX62" s="357"/>
      <c r="BIY62" s="357"/>
      <c r="BIZ62" s="357"/>
      <c r="BJA62" s="357"/>
      <c r="BJB62" s="357"/>
      <c r="BJC62" s="357"/>
      <c r="BJD62" s="357"/>
      <c r="BJE62" s="357"/>
      <c r="BJF62" s="357"/>
      <c r="BJG62" s="357"/>
      <c r="BJH62" s="357"/>
      <c r="BJI62" s="357"/>
      <c r="BJJ62" s="357"/>
      <c r="BJK62" s="357"/>
      <c r="BJL62" s="357"/>
      <c r="BJM62" s="357"/>
      <c r="BJN62" s="357"/>
      <c r="BJO62" s="357"/>
      <c r="BJP62" s="357"/>
      <c r="BJQ62" s="357"/>
      <c r="BJR62" s="357"/>
      <c r="BJS62" s="357"/>
      <c r="BJT62" s="357"/>
      <c r="BJU62" s="357"/>
      <c r="BJV62" s="357"/>
      <c r="BJW62" s="357"/>
      <c r="BJX62" s="357"/>
      <c r="BJY62" s="357"/>
      <c r="BJZ62" s="357"/>
      <c r="BKA62" s="357"/>
      <c r="BKB62" s="357"/>
      <c r="BKC62" s="357"/>
      <c r="BKD62" s="357"/>
      <c r="BKE62" s="357"/>
      <c r="BKF62" s="357"/>
      <c r="BKG62" s="357"/>
      <c r="BKH62" s="357"/>
      <c r="BKI62" s="357"/>
      <c r="BKJ62" s="357"/>
      <c r="BKK62" s="357"/>
      <c r="BKL62" s="357"/>
      <c r="BKM62" s="357"/>
      <c r="BKN62" s="357"/>
      <c r="BKO62" s="357"/>
      <c r="BKP62" s="357"/>
      <c r="BKQ62" s="357"/>
      <c r="BKR62" s="357"/>
      <c r="BKS62" s="357"/>
      <c r="BKT62" s="357"/>
      <c r="BKU62" s="357"/>
      <c r="BKV62" s="357"/>
      <c r="BKW62" s="357"/>
      <c r="BKX62" s="357"/>
      <c r="BKY62" s="357"/>
      <c r="BKZ62" s="357"/>
      <c r="BLA62" s="357"/>
      <c r="BLB62" s="357"/>
      <c r="BLC62" s="357"/>
      <c r="BLD62" s="357"/>
      <c r="BLE62" s="357"/>
      <c r="BLF62" s="357"/>
      <c r="BLG62" s="357"/>
      <c r="BLH62" s="357"/>
      <c r="BLI62" s="357"/>
      <c r="BLJ62" s="357"/>
      <c r="BLK62" s="357"/>
      <c r="BLL62" s="357"/>
      <c r="BLM62" s="357"/>
      <c r="BLN62" s="357"/>
      <c r="BLO62" s="357"/>
      <c r="BLP62" s="357"/>
      <c r="BLQ62" s="357"/>
      <c r="BLR62" s="357"/>
      <c r="BLS62" s="357"/>
      <c r="BLT62" s="357"/>
      <c r="BLU62" s="357"/>
      <c r="BLV62" s="357"/>
      <c r="BLW62" s="357"/>
      <c r="BLX62" s="357"/>
      <c r="BLY62" s="357"/>
      <c r="BLZ62" s="357"/>
      <c r="BMA62" s="357"/>
      <c r="BMB62" s="357"/>
      <c r="BMC62" s="357"/>
      <c r="BMD62" s="357"/>
      <c r="BME62" s="357"/>
      <c r="BMF62" s="357"/>
      <c r="BMG62" s="357"/>
      <c r="BMH62" s="357"/>
      <c r="BMI62" s="357"/>
      <c r="BMJ62" s="357"/>
      <c r="BMK62" s="357"/>
      <c r="BML62" s="357"/>
      <c r="BMM62" s="357"/>
      <c r="BMN62" s="357"/>
      <c r="BMO62" s="357"/>
      <c r="BMP62" s="357"/>
      <c r="BMQ62" s="357"/>
      <c r="BMR62" s="357"/>
      <c r="BMS62" s="357"/>
      <c r="BMT62" s="357"/>
      <c r="BMU62" s="357"/>
      <c r="BMV62" s="357"/>
      <c r="BMW62" s="357"/>
      <c r="BMX62" s="357"/>
      <c r="BMY62" s="357"/>
      <c r="BMZ62" s="357"/>
      <c r="BNA62" s="357"/>
      <c r="BNB62" s="357"/>
      <c r="BNC62" s="357"/>
      <c r="BND62" s="357"/>
      <c r="BNE62" s="357"/>
      <c r="BNF62" s="357"/>
      <c r="BNG62" s="357"/>
      <c r="BNH62" s="357"/>
      <c r="BNI62" s="357"/>
      <c r="BNJ62" s="357"/>
      <c r="BNK62" s="357"/>
      <c r="BNL62" s="357"/>
      <c r="BNM62" s="357"/>
      <c r="BNN62" s="357"/>
      <c r="BNO62" s="357"/>
      <c r="BNP62" s="357"/>
      <c r="BNQ62" s="357"/>
      <c r="BNR62" s="357"/>
      <c r="BNS62" s="357"/>
      <c r="BNT62" s="357"/>
      <c r="BNU62" s="357"/>
      <c r="BNV62" s="357"/>
      <c r="BNW62" s="357"/>
      <c r="BNX62" s="357"/>
      <c r="BNY62" s="357"/>
      <c r="BNZ62" s="357"/>
      <c r="BOA62" s="357"/>
      <c r="BOB62" s="357"/>
      <c r="BOC62" s="357"/>
      <c r="BOD62" s="357"/>
      <c r="BOE62" s="357"/>
      <c r="BOF62" s="357"/>
      <c r="BOG62" s="357"/>
      <c r="BOH62" s="357"/>
      <c r="BOI62" s="357"/>
      <c r="BOJ62" s="357"/>
      <c r="BOK62" s="357"/>
      <c r="BOL62" s="357"/>
      <c r="BOM62" s="357"/>
      <c r="BON62" s="357"/>
      <c r="BOO62" s="357"/>
      <c r="BOP62" s="357"/>
      <c r="BOQ62" s="357"/>
      <c r="BOR62" s="357"/>
      <c r="BOS62" s="357"/>
      <c r="BOT62" s="357"/>
      <c r="BOU62" s="357"/>
      <c r="BOV62" s="357"/>
      <c r="BOW62" s="357"/>
      <c r="BOX62" s="357"/>
      <c r="BOY62" s="357"/>
      <c r="BOZ62" s="357"/>
      <c r="BPA62" s="357"/>
      <c r="BPB62" s="357"/>
      <c r="BPC62" s="357"/>
      <c r="BPD62" s="357"/>
      <c r="BPE62" s="357"/>
      <c r="BPF62" s="357"/>
      <c r="BPG62" s="357"/>
      <c r="BPH62" s="357"/>
      <c r="BPI62" s="357"/>
      <c r="BPJ62" s="357"/>
      <c r="BPK62" s="357"/>
      <c r="BPL62" s="357"/>
      <c r="BPM62" s="357"/>
      <c r="BPN62" s="357"/>
      <c r="BPO62" s="357"/>
      <c r="BPP62" s="357"/>
      <c r="BPQ62" s="357"/>
      <c r="BPR62" s="357"/>
      <c r="BPS62" s="357"/>
      <c r="BPT62" s="357"/>
      <c r="BPU62" s="357"/>
      <c r="BPV62" s="357"/>
      <c r="BPW62" s="357"/>
      <c r="BPX62" s="357"/>
      <c r="BPY62" s="357"/>
      <c r="BPZ62" s="357"/>
      <c r="BQA62" s="357"/>
      <c r="BQB62" s="357"/>
      <c r="BQC62" s="357"/>
      <c r="BQD62" s="357"/>
      <c r="BQE62" s="357"/>
      <c r="BQF62" s="357"/>
      <c r="BQG62" s="357"/>
      <c r="BQH62" s="357"/>
      <c r="BQI62" s="357"/>
      <c r="BQJ62" s="357"/>
      <c r="BQK62" s="357"/>
      <c r="BQL62" s="357"/>
      <c r="BQM62" s="357"/>
      <c r="BQN62" s="357"/>
      <c r="BQO62" s="357"/>
      <c r="BQP62" s="357"/>
      <c r="BQQ62" s="357"/>
      <c r="BQR62" s="357"/>
      <c r="BQS62" s="357"/>
      <c r="BQT62" s="357"/>
      <c r="BQU62" s="357"/>
      <c r="BQV62" s="357"/>
      <c r="BQW62" s="357"/>
      <c r="BQX62" s="357"/>
      <c r="BQY62" s="357"/>
      <c r="BQZ62" s="357"/>
      <c r="BRA62" s="357"/>
      <c r="BRB62" s="357"/>
      <c r="BRC62" s="357"/>
      <c r="BRD62" s="357"/>
      <c r="BRE62" s="357"/>
      <c r="BRF62" s="357"/>
      <c r="BRG62" s="357"/>
      <c r="BRH62" s="357"/>
      <c r="BRI62" s="357"/>
      <c r="BRJ62" s="357"/>
      <c r="BRK62" s="357"/>
      <c r="BRL62" s="357"/>
      <c r="BRM62" s="357"/>
      <c r="BRN62" s="357"/>
      <c r="BRO62" s="357"/>
      <c r="BRP62" s="357"/>
      <c r="BRQ62" s="357"/>
      <c r="BRR62" s="357"/>
      <c r="BRS62" s="357"/>
      <c r="BRT62" s="357"/>
      <c r="BRU62" s="357"/>
      <c r="BRV62" s="357"/>
      <c r="BRW62" s="357"/>
      <c r="BRX62" s="357"/>
      <c r="BRY62" s="357"/>
      <c r="BRZ62" s="357"/>
      <c r="BSA62" s="357"/>
      <c r="BSB62" s="357"/>
      <c r="BSC62" s="357"/>
      <c r="BSD62" s="357"/>
      <c r="BSE62" s="357"/>
      <c r="BSF62" s="357"/>
      <c r="BSG62" s="357"/>
      <c r="BSH62" s="357"/>
      <c r="BSI62" s="357"/>
      <c r="BSJ62" s="357"/>
      <c r="BSK62" s="357"/>
      <c r="BSL62" s="357"/>
      <c r="BSM62" s="357"/>
      <c r="BSN62" s="357"/>
      <c r="BSO62" s="357"/>
      <c r="BSP62" s="357"/>
      <c r="BSQ62" s="357"/>
      <c r="BSR62" s="357"/>
      <c r="BSS62" s="357"/>
      <c r="BST62" s="357"/>
      <c r="BSU62" s="357"/>
      <c r="BSV62" s="357"/>
      <c r="BSW62" s="357"/>
      <c r="BSX62" s="357"/>
      <c r="BSY62" s="357"/>
      <c r="BSZ62" s="357"/>
      <c r="BTA62" s="357"/>
      <c r="BTB62" s="357"/>
      <c r="BTC62" s="357"/>
      <c r="BTD62" s="357"/>
      <c r="BTE62" s="357"/>
      <c r="BTF62" s="357"/>
      <c r="BTG62" s="357"/>
      <c r="BTH62" s="357"/>
      <c r="BTI62" s="357"/>
      <c r="BTJ62" s="357"/>
      <c r="BTK62" s="357"/>
      <c r="BTL62" s="357"/>
      <c r="BTM62" s="357"/>
      <c r="BTN62" s="357"/>
      <c r="BTO62" s="357"/>
      <c r="BTP62" s="357"/>
      <c r="BTQ62" s="357"/>
      <c r="BTR62" s="357"/>
      <c r="BTS62" s="357"/>
      <c r="BTT62" s="357"/>
      <c r="BTU62" s="357"/>
      <c r="BTV62" s="357"/>
      <c r="BTW62" s="357"/>
      <c r="BTX62" s="357"/>
      <c r="BTY62" s="357"/>
      <c r="BTZ62" s="357"/>
      <c r="BUA62" s="357"/>
      <c r="BUB62" s="357"/>
      <c r="BUC62" s="357"/>
      <c r="BUD62" s="357"/>
      <c r="BUE62" s="357"/>
      <c r="BUF62" s="357"/>
      <c r="BUG62" s="357"/>
      <c r="BUH62" s="357"/>
      <c r="BUI62" s="357"/>
      <c r="BUJ62" s="357"/>
      <c r="BUK62" s="357"/>
      <c r="BUL62" s="357"/>
      <c r="BUM62" s="357"/>
      <c r="BUN62" s="357"/>
      <c r="BUO62" s="357"/>
      <c r="BUP62" s="357"/>
      <c r="BUQ62" s="357"/>
      <c r="BUR62" s="357"/>
      <c r="BUS62" s="357"/>
      <c r="BUT62" s="357"/>
      <c r="BUU62" s="357"/>
      <c r="BUV62" s="357"/>
      <c r="BUW62" s="357"/>
      <c r="BUX62" s="357"/>
      <c r="BUY62" s="357"/>
      <c r="BUZ62" s="357"/>
      <c r="BVA62" s="357"/>
      <c r="BVB62" s="357"/>
      <c r="BVC62" s="357"/>
      <c r="BVD62" s="357"/>
      <c r="BVE62" s="357"/>
      <c r="BVF62" s="357"/>
      <c r="BVG62" s="357"/>
      <c r="BVH62" s="357"/>
      <c r="BVI62" s="357"/>
      <c r="BVJ62" s="357"/>
      <c r="BVK62" s="357"/>
      <c r="BVL62" s="357"/>
      <c r="BVM62" s="357"/>
      <c r="BVN62" s="357"/>
      <c r="BVO62" s="357"/>
      <c r="BVP62" s="357"/>
      <c r="BVQ62" s="357"/>
      <c r="BVR62" s="357"/>
      <c r="BVS62" s="357"/>
      <c r="BVT62" s="357"/>
      <c r="BVU62" s="357"/>
      <c r="BVV62" s="357"/>
      <c r="BVW62" s="357"/>
      <c r="BVX62" s="357"/>
      <c r="BVY62" s="357"/>
      <c r="BVZ62" s="357"/>
      <c r="BWA62" s="357"/>
      <c r="BWB62" s="357"/>
      <c r="BWC62" s="357"/>
      <c r="BWD62" s="357"/>
      <c r="BWE62" s="357"/>
      <c r="BWF62" s="357"/>
      <c r="BWG62" s="357"/>
      <c r="BWH62" s="357"/>
      <c r="BWI62" s="357"/>
      <c r="BWJ62" s="357"/>
      <c r="BWK62" s="357"/>
      <c r="BWL62" s="357"/>
      <c r="BWM62" s="357"/>
      <c r="BWN62" s="357"/>
      <c r="BWO62" s="357"/>
      <c r="BWP62" s="357"/>
      <c r="BWQ62" s="357"/>
      <c r="BWR62" s="357"/>
      <c r="BWS62" s="357"/>
      <c r="BWT62" s="357"/>
      <c r="BWU62" s="357"/>
      <c r="BWV62" s="357"/>
      <c r="BWW62" s="357"/>
      <c r="BWX62" s="357"/>
      <c r="BWY62" s="357"/>
      <c r="BWZ62" s="357"/>
      <c r="BXA62" s="357"/>
      <c r="BXB62" s="357"/>
      <c r="BXC62" s="357"/>
      <c r="BXD62" s="357"/>
      <c r="BXE62" s="357"/>
      <c r="BXF62" s="357"/>
      <c r="BXG62" s="357"/>
      <c r="BXH62" s="357"/>
      <c r="BXI62" s="357"/>
      <c r="BXJ62" s="357"/>
      <c r="BXK62" s="357"/>
      <c r="BXL62" s="357"/>
      <c r="BXM62" s="357"/>
      <c r="BXN62" s="357"/>
      <c r="BXO62" s="357"/>
      <c r="BXP62" s="357"/>
      <c r="BXQ62" s="357"/>
      <c r="BXR62" s="357"/>
      <c r="BXS62" s="357"/>
      <c r="BXT62" s="357"/>
      <c r="BXU62" s="357"/>
      <c r="BXV62" s="357"/>
      <c r="BXW62" s="357"/>
      <c r="BXX62" s="357"/>
      <c r="BXY62" s="357"/>
      <c r="BXZ62" s="357"/>
      <c r="BYA62" s="357"/>
      <c r="BYB62" s="357"/>
      <c r="BYC62" s="357"/>
      <c r="BYD62" s="357"/>
      <c r="BYE62" s="357"/>
      <c r="BYF62" s="357"/>
      <c r="BYG62" s="357"/>
      <c r="BYH62" s="357"/>
      <c r="BYI62" s="357"/>
      <c r="BYJ62" s="357"/>
      <c r="BYK62" s="357"/>
      <c r="BYL62" s="357"/>
      <c r="BYM62" s="357"/>
      <c r="BYN62" s="357"/>
      <c r="BYO62" s="357"/>
      <c r="BYP62" s="357"/>
      <c r="BYQ62" s="357"/>
      <c r="BYR62" s="357"/>
      <c r="BYS62" s="357"/>
      <c r="BYT62" s="357"/>
      <c r="BYU62" s="357"/>
      <c r="BYV62" s="357"/>
      <c r="BYW62" s="357"/>
      <c r="BYX62" s="357"/>
      <c r="BYY62" s="357"/>
      <c r="BYZ62" s="357"/>
      <c r="BZA62" s="357"/>
      <c r="BZB62" s="357"/>
      <c r="BZC62" s="357"/>
      <c r="BZD62" s="357"/>
      <c r="BZE62" s="357"/>
      <c r="BZF62" s="357"/>
      <c r="BZG62" s="357"/>
      <c r="BZH62" s="357"/>
      <c r="BZI62" s="357"/>
      <c r="BZJ62" s="357"/>
      <c r="BZK62" s="357"/>
      <c r="BZL62" s="357"/>
      <c r="BZM62" s="357"/>
      <c r="BZN62" s="357"/>
      <c r="BZO62" s="357"/>
      <c r="BZP62" s="357"/>
      <c r="BZQ62" s="357"/>
      <c r="BZR62" s="357"/>
      <c r="BZS62" s="357"/>
      <c r="BZT62" s="357"/>
      <c r="BZU62" s="357"/>
      <c r="BZV62" s="357"/>
      <c r="BZW62" s="357"/>
      <c r="BZX62" s="357"/>
      <c r="BZY62" s="357"/>
      <c r="BZZ62" s="357"/>
      <c r="CAA62" s="357"/>
      <c r="CAB62" s="357"/>
      <c r="CAC62" s="357"/>
      <c r="CAD62" s="357"/>
      <c r="CAE62" s="357"/>
      <c r="CAF62" s="357"/>
      <c r="CAG62" s="357"/>
      <c r="CAH62" s="357"/>
      <c r="CAI62" s="357"/>
      <c r="CAJ62" s="357"/>
      <c r="CAK62" s="357"/>
      <c r="CAL62" s="357"/>
      <c r="CAM62" s="357"/>
      <c r="CAN62" s="357"/>
      <c r="CAO62" s="357"/>
      <c r="CAP62" s="357"/>
      <c r="CAQ62" s="357"/>
      <c r="CAR62" s="357"/>
      <c r="CAS62" s="357"/>
      <c r="CAT62" s="357"/>
      <c r="CAU62" s="357"/>
      <c r="CAV62" s="357"/>
      <c r="CAW62" s="357"/>
      <c r="CAX62" s="357"/>
      <c r="CAY62" s="357"/>
      <c r="CAZ62" s="357"/>
      <c r="CBA62" s="357"/>
      <c r="CBB62" s="357"/>
      <c r="CBC62" s="357"/>
      <c r="CBD62" s="357"/>
      <c r="CBE62" s="357"/>
      <c r="CBF62" s="357"/>
      <c r="CBG62" s="357"/>
      <c r="CBH62" s="357"/>
      <c r="CBI62" s="357"/>
      <c r="CBJ62" s="357"/>
      <c r="CBK62" s="357"/>
      <c r="CBL62" s="357"/>
      <c r="CBM62" s="357"/>
      <c r="CBN62" s="357"/>
      <c r="CBO62" s="357"/>
      <c r="CBP62" s="357"/>
      <c r="CBQ62" s="357"/>
      <c r="CBR62" s="357"/>
      <c r="CBS62" s="357"/>
      <c r="CBT62" s="357"/>
      <c r="CBU62" s="357"/>
      <c r="CBV62" s="357"/>
      <c r="CBW62" s="357"/>
      <c r="CBX62" s="357"/>
      <c r="CBY62" s="357"/>
      <c r="CBZ62" s="357"/>
      <c r="CCA62" s="357"/>
      <c r="CCB62" s="357"/>
      <c r="CCC62" s="357"/>
      <c r="CCD62" s="357"/>
      <c r="CCE62" s="357"/>
      <c r="CCF62" s="357"/>
      <c r="CCG62" s="357"/>
      <c r="CCH62" s="357"/>
      <c r="CCI62" s="357"/>
      <c r="CCJ62" s="357"/>
      <c r="CCK62" s="357"/>
      <c r="CCL62" s="357"/>
      <c r="CCM62" s="357"/>
      <c r="CCN62" s="357"/>
      <c r="CCO62" s="357"/>
      <c r="CCP62" s="357"/>
      <c r="CCQ62" s="357"/>
      <c r="CCR62" s="357"/>
      <c r="CCS62" s="357"/>
      <c r="CCT62" s="357"/>
      <c r="CCU62" s="357"/>
      <c r="CCV62" s="357"/>
      <c r="CCW62" s="357"/>
      <c r="CCX62" s="357"/>
      <c r="CCY62" s="357"/>
      <c r="CCZ62" s="357"/>
      <c r="CDA62" s="357"/>
      <c r="CDB62" s="357"/>
      <c r="CDC62" s="357"/>
      <c r="CDD62" s="357"/>
      <c r="CDE62" s="357"/>
      <c r="CDF62" s="357"/>
      <c r="CDG62" s="357"/>
      <c r="CDH62" s="357"/>
      <c r="CDI62" s="357"/>
      <c r="CDJ62" s="357"/>
      <c r="CDK62" s="357"/>
      <c r="CDL62" s="357"/>
      <c r="CDM62" s="357"/>
      <c r="CDN62" s="357"/>
      <c r="CDO62" s="357"/>
      <c r="CDP62" s="357"/>
      <c r="CDQ62" s="357"/>
      <c r="CDR62" s="357"/>
      <c r="CDS62" s="357"/>
      <c r="CDT62" s="357"/>
      <c r="CDU62" s="357"/>
      <c r="CDV62" s="357"/>
      <c r="CDW62" s="357"/>
      <c r="CDX62" s="357"/>
      <c r="CDY62" s="357"/>
      <c r="CDZ62" s="357"/>
      <c r="CEA62" s="357"/>
      <c r="CEB62" s="357"/>
      <c r="CEC62" s="357"/>
      <c r="CED62" s="357"/>
      <c r="CEE62" s="357"/>
      <c r="CEF62" s="357"/>
      <c r="CEG62" s="357"/>
      <c r="CEH62" s="357"/>
      <c r="CEI62" s="357"/>
      <c r="CEJ62" s="357"/>
      <c r="CEK62" s="357"/>
      <c r="CEL62" s="357"/>
      <c r="CEM62" s="357"/>
      <c r="CEN62" s="357"/>
      <c r="CEO62" s="357"/>
      <c r="CEP62" s="357"/>
      <c r="CEQ62" s="357"/>
      <c r="CER62" s="357"/>
      <c r="CES62" s="357"/>
      <c r="CET62" s="357"/>
      <c r="CEU62" s="357"/>
      <c r="CEV62" s="357"/>
      <c r="CEW62" s="357"/>
      <c r="CEX62" s="357"/>
      <c r="CEY62" s="357"/>
      <c r="CEZ62" s="357"/>
      <c r="CFA62" s="357"/>
      <c r="CFB62" s="357"/>
      <c r="CFC62" s="357"/>
      <c r="CFD62" s="357"/>
      <c r="CFE62" s="357"/>
      <c r="CFF62" s="357"/>
      <c r="CFG62" s="357"/>
      <c r="CFH62" s="357"/>
      <c r="CFI62" s="357"/>
      <c r="CFJ62" s="357"/>
      <c r="CFK62" s="357"/>
      <c r="CFL62" s="357"/>
      <c r="CFM62" s="357"/>
      <c r="CFN62" s="357"/>
      <c r="CFO62" s="357"/>
      <c r="CFP62" s="357"/>
      <c r="CFQ62" s="357"/>
      <c r="CFR62" s="357"/>
      <c r="CFS62" s="357"/>
      <c r="CFT62" s="357"/>
      <c r="CFU62" s="357"/>
      <c r="CFV62" s="357"/>
      <c r="CFW62" s="357"/>
      <c r="CFX62" s="357"/>
      <c r="CFY62" s="357"/>
      <c r="CFZ62" s="357"/>
      <c r="CGA62" s="357"/>
      <c r="CGB62" s="357"/>
      <c r="CGC62" s="357"/>
      <c r="CGD62" s="357"/>
      <c r="CGE62" s="357"/>
      <c r="CGF62" s="357"/>
      <c r="CGG62" s="357"/>
      <c r="CGH62" s="357"/>
      <c r="CGI62" s="357"/>
      <c r="CGJ62" s="357"/>
      <c r="CGK62" s="357"/>
      <c r="CGL62" s="357"/>
      <c r="CGM62" s="357"/>
      <c r="CGN62" s="357"/>
      <c r="CGO62" s="357"/>
      <c r="CGP62" s="357"/>
      <c r="CGQ62" s="357"/>
      <c r="CGR62" s="357"/>
      <c r="CGS62" s="357"/>
      <c r="CGT62" s="357"/>
      <c r="CGU62" s="357"/>
      <c r="CGV62" s="357"/>
      <c r="CGW62" s="357"/>
      <c r="CGX62" s="357"/>
      <c r="CGY62" s="357"/>
      <c r="CGZ62" s="357"/>
      <c r="CHA62" s="357"/>
      <c r="CHB62" s="357"/>
      <c r="CHC62" s="357"/>
      <c r="CHD62" s="357"/>
      <c r="CHE62" s="357"/>
      <c r="CHF62" s="357"/>
      <c r="CHG62" s="357"/>
      <c r="CHH62" s="357"/>
      <c r="CHI62" s="357"/>
      <c r="CHJ62" s="357"/>
      <c r="CHK62" s="357"/>
      <c r="CHL62" s="357"/>
      <c r="CHM62" s="357"/>
      <c r="CHN62" s="357"/>
      <c r="CHO62" s="357"/>
      <c r="CHP62" s="357"/>
      <c r="CHQ62" s="357"/>
      <c r="CHR62" s="357"/>
      <c r="CHS62" s="357"/>
      <c r="CHT62" s="357"/>
      <c r="CHU62" s="357"/>
      <c r="CHV62" s="357"/>
      <c r="CHW62" s="357"/>
      <c r="CHX62" s="357"/>
      <c r="CHY62" s="357"/>
      <c r="CHZ62" s="357"/>
      <c r="CIA62" s="357"/>
      <c r="CIB62" s="357"/>
      <c r="CIC62" s="357"/>
      <c r="CID62" s="357"/>
      <c r="CIE62" s="357"/>
      <c r="CIF62" s="357"/>
      <c r="CIG62" s="357"/>
      <c r="CIH62" s="357"/>
      <c r="CII62" s="357"/>
      <c r="CIJ62" s="357"/>
      <c r="CIK62" s="357"/>
      <c r="CIL62" s="357"/>
      <c r="CIM62" s="357"/>
      <c r="CIN62" s="357"/>
      <c r="CIO62" s="357"/>
      <c r="CIP62" s="357"/>
      <c r="CIQ62" s="357"/>
      <c r="CIR62" s="357"/>
      <c r="CIS62" s="357"/>
      <c r="CIT62" s="357"/>
      <c r="CIU62" s="357"/>
      <c r="CIV62" s="357"/>
      <c r="CIW62" s="357"/>
      <c r="CIX62" s="357"/>
      <c r="CIY62" s="357"/>
      <c r="CIZ62" s="357"/>
      <c r="CJA62" s="357"/>
      <c r="CJB62" s="357"/>
      <c r="CJC62" s="357"/>
      <c r="CJD62" s="357"/>
      <c r="CJE62" s="357"/>
      <c r="CJF62" s="357"/>
      <c r="CJG62" s="357"/>
      <c r="CJH62" s="357"/>
      <c r="CJI62" s="357"/>
      <c r="CJJ62" s="357"/>
      <c r="CJK62" s="357"/>
      <c r="CJL62" s="357"/>
      <c r="CJM62" s="357"/>
      <c r="CJN62" s="357"/>
      <c r="CJO62" s="357"/>
      <c r="CJP62" s="357"/>
      <c r="CJQ62" s="357"/>
      <c r="CJR62" s="357"/>
      <c r="CJS62" s="357"/>
      <c r="CJT62" s="357"/>
      <c r="CJU62" s="357"/>
      <c r="CJV62" s="357"/>
      <c r="CJW62" s="357"/>
      <c r="CJX62" s="357"/>
      <c r="CJY62" s="357"/>
      <c r="CJZ62" s="357"/>
      <c r="CKA62" s="357"/>
      <c r="CKB62" s="357"/>
      <c r="CKC62" s="357"/>
      <c r="CKD62" s="357"/>
      <c r="CKE62" s="357"/>
      <c r="CKF62" s="357"/>
      <c r="CKG62" s="357"/>
      <c r="CKH62" s="357"/>
      <c r="CKI62" s="357"/>
      <c r="CKJ62" s="357"/>
      <c r="CKK62" s="357"/>
      <c r="CKL62" s="357"/>
      <c r="CKM62" s="357"/>
      <c r="CKN62" s="357"/>
      <c r="CKO62" s="357"/>
      <c r="CKP62" s="357"/>
      <c r="CKQ62" s="357"/>
      <c r="CKR62" s="357"/>
      <c r="CKS62" s="357"/>
      <c r="CKT62" s="357"/>
      <c r="CKU62" s="357"/>
      <c r="CKV62" s="357"/>
      <c r="CKW62" s="357"/>
      <c r="CKX62" s="357"/>
      <c r="CKY62" s="357"/>
      <c r="CKZ62" s="357"/>
      <c r="CLA62" s="357"/>
      <c r="CLB62" s="357"/>
      <c r="CLC62" s="357"/>
      <c r="CLD62" s="357"/>
      <c r="CLE62" s="357"/>
      <c r="CLF62" s="357"/>
      <c r="CLG62" s="357"/>
      <c r="CLH62" s="357"/>
      <c r="CLI62" s="357"/>
      <c r="CLJ62" s="357"/>
      <c r="CLK62" s="357"/>
      <c r="CLL62" s="357"/>
      <c r="CLM62" s="357"/>
      <c r="CLN62" s="357"/>
      <c r="CLO62" s="357"/>
      <c r="CLP62" s="357"/>
      <c r="CLQ62" s="357"/>
      <c r="CLR62" s="357"/>
      <c r="CLS62" s="357"/>
      <c r="CLT62" s="357"/>
      <c r="CLU62" s="357"/>
      <c r="CLV62" s="357"/>
      <c r="CLW62" s="357"/>
      <c r="CLX62" s="357"/>
      <c r="CLY62" s="357"/>
      <c r="CLZ62" s="357"/>
      <c r="CMA62" s="357"/>
      <c r="CMB62" s="357"/>
      <c r="CMC62" s="357"/>
      <c r="CMD62" s="357"/>
      <c r="CME62" s="357"/>
      <c r="CMF62" s="357"/>
      <c r="CMG62" s="357"/>
      <c r="CMH62" s="357"/>
      <c r="CMI62" s="357"/>
      <c r="CMJ62" s="357"/>
      <c r="CMK62" s="357"/>
      <c r="CML62" s="357"/>
      <c r="CMM62" s="357"/>
      <c r="CMN62" s="357"/>
      <c r="CMO62" s="357"/>
      <c r="CMP62" s="357"/>
      <c r="CMQ62" s="357"/>
      <c r="CMR62" s="357"/>
      <c r="CMS62" s="357"/>
      <c r="CMT62" s="357"/>
      <c r="CMU62" s="357"/>
      <c r="CMV62" s="357"/>
      <c r="CMW62" s="357"/>
      <c r="CMX62" s="357"/>
      <c r="CMY62" s="357"/>
      <c r="CMZ62" s="357"/>
      <c r="CNA62" s="357"/>
      <c r="CNB62" s="357"/>
      <c r="CNC62" s="357"/>
      <c r="CND62" s="357"/>
      <c r="CNE62" s="357"/>
      <c r="CNF62" s="357"/>
      <c r="CNG62" s="357"/>
      <c r="CNH62" s="357"/>
      <c r="CNI62" s="357"/>
      <c r="CNJ62" s="357"/>
      <c r="CNK62" s="357"/>
      <c r="CNL62" s="357"/>
      <c r="CNM62" s="357"/>
      <c r="CNN62" s="357"/>
      <c r="CNO62" s="357"/>
      <c r="CNP62" s="357"/>
      <c r="CNQ62" s="357"/>
      <c r="CNR62" s="357"/>
      <c r="CNS62" s="357"/>
      <c r="CNT62" s="357"/>
      <c r="CNU62" s="357"/>
      <c r="CNV62" s="357"/>
      <c r="CNW62" s="357"/>
      <c r="CNX62" s="357"/>
      <c r="CNY62" s="357"/>
      <c r="CNZ62" s="357"/>
      <c r="COA62" s="357"/>
      <c r="COB62" s="357"/>
      <c r="COC62" s="357"/>
      <c r="COD62" s="357"/>
      <c r="COE62" s="357"/>
      <c r="COF62" s="357"/>
      <c r="COG62" s="357"/>
      <c r="COH62" s="357"/>
      <c r="COI62" s="357"/>
      <c r="COJ62" s="357"/>
      <c r="COK62" s="357"/>
      <c r="COL62" s="357"/>
      <c r="COM62" s="357"/>
      <c r="CON62" s="357"/>
      <c r="COO62" s="357"/>
      <c r="COP62" s="357"/>
      <c r="COQ62" s="357"/>
      <c r="COR62" s="357"/>
      <c r="COS62" s="357"/>
      <c r="COT62" s="357"/>
      <c r="COU62" s="357"/>
      <c r="COV62" s="357"/>
      <c r="COW62" s="357"/>
      <c r="COX62" s="357"/>
      <c r="COY62" s="357"/>
      <c r="COZ62" s="357"/>
      <c r="CPA62" s="357"/>
      <c r="CPB62" s="357"/>
      <c r="CPC62" s="357"/>
      <c r="CPD62" s="357"/>
      <c r="CPE62" s="357"/>
      <c r="CPF62" s="357"/>
      <c r="CPG62" s="357"/>
      <c r="CPH62" s="357"/>
      <c r="CPI62" s="357"/>
      <c r="CPJ62" s="357"/>
      <c r="CPK62" s="357"/>
      <c r="CPL62" s="357"/>
      <c r="CPM62" s="357"/>
      <c r="CPN62" s="357"/>
      <c r="CPO62" s="357"/>
      <c r="CPP62" s="357"/>
      <c r="CPQ62" s="357"/>
      <c r="CPR62" s="357"/>
      <c r="CPS62" s="357"/>
      <c r="CPT62" s="357"/>
      <c r="CPU62" s="357"/>
      <c r="CPV62" s="357"/>
      <c r="CPW62" s="357"/>
      <c r="CPX62" s="357"/>
      <c r="CPY62" s="357"/>
      <c r="CPZ62" s="357"/>
      <c r="CQA62" s="357"/>
      <c r="CQB62" s="357"/>
      <c r="CQC62" s="357"/>
      <c r="CQD62" s="357"/>
      <c r="CQE62" s="357"/>
      <c r="CQF62" s="357"/>
      <c r="CQG62" s="357"/>
      <c r="CQH62" s="357"/>
      <c r="CQI62" s="357"/>
      <c r="CQJ62" s="357"/>
      <c r="CQK62" s="357"/>
      <c r="CQL62" s="357"/>
      <c r="CQM62" s="357"/>
      <c r="CQN62" s="357"/>
      <c r="CQO62" s="357"/>
      <c r="CQP62" s="357"/>
      <c r="CQQ62" s="357"/>
      <c r="CQR62" s="357"/>
      <c r="CQS62" s="357"/>
      <c r="CQT62" s="357"/>
      <c r="CQU62" s="357"/>
      <c r="CQV62" s="357"/>
      <c r="CQW62" s="357"/>
      <c r="CQX62" s="357"/>
      <c r="CQY62" s="357"/>
      <c r="CQZ62" s="357"/>
      <c r="CRA62" s="357"/>
      <c r="CRB62" s="357"/>
      <c r="CRC62" s="357"/>
      <c r="CRD62" s="357"/>
      <c r="CRE62" s="357"/>
      <c r="CRF62" s="357"/>
      <c r="CRG62" s="357"/>
      <c r="CRH62" s="357"/>
      <c r="CRI62" s="357"/>
      <c r="CRJ62" s="357"/>
      <c r="CRK62" s="357"/>
      <c r="CRL62" s="357"/>
      <c r="CRM62" s="357"/>
      <c r="CRN62" s="357"/>
      <c r="CRO62" s="357"/>
      <c r="CRP62" s="357"/>
      <c r="CRQ62" s="357"/>
      <c r="CRR62" s="357"/>
      <c r="CRS62" s="357"/>
      <c r="CRT62" s="357"/>
      <c r="CRU62" s="357"/>
      <c r="CRV62" s="357"/>
      <c r="CRW62" s="357"/>
      <c r="CRX62" s="357"/>
      <c r="CRY62" s="357"/>
      <c r="CRZ62" s="357"/>
      <c r="CSA62" s="357"/>
      <c r="CSB62" s="357"/>
      <c r="CSC62" s="357"/>
      <c r="CSD62" s="357"/>
      <c r="CSE62" s="357"/>
      <c r="CSF62" s="357"/>
      <c r="CSG62" s="357"/>
      <c r="CSH62" s="357"/>
      <c r="CSI62" s="357"/>
      <c r="CSJ62" s="357"/>
      <c r="CSK62" s="357"/>
      <c r="CSL62" s="357"/>
      <c r="CSM62" s="357"/>
      <c r="CSN62" s="357"/>
      <c r="CSO62" s="357"/>
      <c r="CSP62" s="357"/>
      <c r="CSQ62" s="357"/>
      <c r="CSR62" s="357"/>
      <c r="CSS62" s="357"/>
      <c r="CST62" s="357"/>
      <c r="CSU62" s="357"/>
      <c r="CSV62" s="357"/>
      <c r="CSW62" s="357"/>
      <c r="CSX62" s="357"/>
      <c r="CSY62" s="357"/>
      <c r="CSZ62" s="357"/>
      <c r="CTA62" s="357"/>
      <c r="CTB62" s="357"/>
      <c r="CTC62" s="357"/>
      <c r="CTD62" s="357"/>
      <c r="CTE62" s="357"/>
      <c r="CTF62" s="357"/>
      <c r="CTG62" s="357"/>
      <c r="CTH62" s="357"/>
      <c r="CTI62" s="357"/>
      <c r="CTJ62" s="357"/>
      <c r="CTK62" s="357"/>
      <c r="CTL62" s="357"/>
      <c r="CTM62" s="357"/>
      <c r="CTN62" s="357"/>
      <c r="CTO62" s="357"/>
      <c r="CTP62" s="357"/>
      <c r="CTQ62" s="357"/>
      <c r="CTR62" s="357"/>
      <c r="CTS62" s="357"/>
      <c r="CTT62" s="357"/>
      <c r="CTU62" s="357"/>
      <c r="CTV62" s="357"/>
      <c r="CTW62" s="357"/>
      <c r="CTX62" s="357"/>
      <c r="CTY62" s="357"/>
      <c r="CTZ62" s="357"/>
      <c r="CUA62" s="357"/>
      <c r="CUB62" s="357"/>
      <c r="CUC62" s="357"/>
      <c r="CUD62" s="357"/>
      <c r="CUE62" s="357"/>
      <c r="CUF62" s="357"/>
      <c r="CUG62" s="357"/>
      <c r="CUH62" s="357"/>
      <c r="CUI62" s="357"/>
      <c r="CUJ62" s="357"/>
      <c r="CUK62" s="357"/>
      <c r="CUL62" s="357"/>
      <c r="CUM62" s="357"/>
      <c r="CUN62" s="357"/>
      <c r="CUO62" s="357"/>
      <c r="CUP62" s="357"/>
      <c r="CUQ62" s="357"/>
      <c r="CUR62" s="357"/>
      <c r="CUS62" s="357"/>
      <c r="CUT62" s="357"/>
      <c r="CUU62" s="357"/>
      <c r="CUV62" s="357"/>
      <c r="CUW62" s="357"/>
      <c r="CUX62" s="357"/>
      <c r="CUY62" s="357"/>
      <c r="CUZ62" s="357"/>
      <c r="CVA62" s="357"/>
      <c r="CVB62" s="357"/>
      <c r="CVC62" s="357"/>
      <c r="CVD62" s="357"/>
      <c r="CVE62" s="357"/>
      <c r="CVF62" s="357"/>
      <c r="CVG62" s="357"/>
      <c r="CVH62" s="357"/>
      <c r="CVI62" s="357"/>
      <c r="CVJ62" s="357"/>
      <c r="CVK62" s="357"/>
      <c r="CVL62" s="357"/>
      <c r="CVM62" s="357"/>
      <c r="CVN62" s="357"/>
      <c r="CVO62" s="357"/>
      <c r="CVP62" s="357"/>
      <c r="CVQ62" s="357"/>
      <c r="CVR62" s="357"/>
      <c r="CVS62" s="357"/>
      <c r="CVT62" s="357"/>
      <c r="CVU62" s="357"/>
      <c r="CVV62" s="357"/>
      <c r="CVW62" s="357"/>
      <c r="CVX62" s="357"/>
      <c r="CVY62" s="357"/>
      <c r="CVZ62" s="357"/>
      <c r="CWA62" s="357"/>
      <c r="CWB62" s="357"/>
      <c r="CWC62" s="357"/>
      <c r="CWD62" s="357"/>
      <c r="CWE62" s="357"/>
      <c r="CWF62" s="357"/>
      <c r="CWG62" s="357"/>
      <c r="CWH62" s="357"/>
      <c r="CWI62" s="357"/>
      <c r="CWJ62" s="357"/>
      <c r="CWK62" s="357"/>
      <c r="CWL62" s="357"/>
      <c r="CWM62" s="357"/>
      <c r="CWN62" s="357"/>
      <c r="CWO62" s="357"/>
      <c r="CWP62" s="357"/>
      <c r="CWQ62" s="357"/>
      <c r="CWR62" s="357"/>
      <c r="CWS62" s="357"/>
      <c r="CWT62" s="357"/>
      <c r="CWU62" s="357"/>
      <c r="CWV62" s="357"/>
      <c r="CWW62" s="357"/>
      <c r="CWX62" s="357"/>
      <c r="CWY62" s="357"/>
      <c r="CWZ62" s="357"/>
      <c r="CXA62" s="357"/>
      <c r="CXB62" s="357"/>
      <c r="CXC62" s="357"/>
      <c r="CXD62" s="357"/>
      <c r="CXE62" s="357"/>
      <c r="CXF62" s="357"/>
      <c r="CXG62" s="357"/>
      <c r="CXH62" s="357"/>
      <c r="CXI62" s="357"/>
      <c r="CXJ62" s="357"/>
      <c r="CXK62" s="357"/>
      <c r="CXL62" s="357"/>
      <c r="CXM62" s="357"/>
      <c r="CXN62" s="357"/>
      <c r="CXO62" s="357"/>
      <c r="CXP62" s="357"/>
      <c r="CXQ62" s="357"/>
      <c r="CXR62" s="357"/>
      <c r="CXS62" s="357"/>
      <c r="CXT62" s="357"/>
      <c r="CXU62" s="357"/>
      <c r="CXV62" s="357"/>
      <c r="CXW62" s="357"/>
      <c r="CXX62" s="357"/>
      <c r="CXY62" s="357"/>
      <c r="CXZ62" s="357"/>
      <c r="CYA62" s="357"/>
      <c r="CYB62" s="357"/>
      <c r="CYC62" s="357"/>
      <c r="CYD62" s="357"/>
      <c r="CYE62" s="357"/>
      <c r="CYF62" s="357"/>
      <c r="CYG62" s="357"/>
      <c r="CYH62" s="357"/>
      <c r="CYI62" s="357"/>
      <c r="CYJ62" s="357"/>
      <c r="CYK62" s="357"/>
      <c r="CYL62" s="357"/>
      <c r="CYM62" s="357"/>
      <c r="CYN62" s="357"/>
      <c r="CYO62" s="357"/>
      <c r="CYP62" s="357"/>
      <c r="CYQ62" s="357"/>
      <c r="CYR62" s="357"/>
      <c r="CYS62" s="357"/>
      <c r="CYT62" s="357"/>
      <c r="CYU62" s="357"/>
      <c r="CYV62" s="357"/>
      <c r="CYW62" s="357"/>
      <c r="CYX62" s="357"/>
      <c r="CYY62" s="357"/>
      <c r="CYZ62" s="357"/>
      <c r="CZA62" s="357"/>
      <c r="CZB62" s="357"/>
      <c r="CZC62" s="357"/>
      <c r="CZD62" s="357"/>
      <c r="CZE62" s="357"/>
      <c r="CZF62" s="357"/>
      <c r="CZG62" s="357"/>
      <c r="CZH62" s="357"/>
      <c r="CZI62" s="357"/>
      <c r="CZJ62" s="357"/>
      <c r="CZK62" s="357"/>
      <c r="CZL62" s="357"/>
      <c r="CZM62" s="357"/>
      <c r="CZN62" s="357"/>
      <c r="CZO62" s="357"/>
      <c r="CZP62" s="357"/>
      <c r="CZQ62" s="357"/>
      <c r="CZR62" s="357"/>
      <c r="CZS62" s="357"/>
      <c r="CZT62" s="357"/>
      <c r="CZU62" s="357"/>
      <c r="CZV62" s="357"/>
      <c r="CZW62" s="357"/>
      <c r="CZX62" s="357"/>
      <c r="CZY62" s="357"/>
      <c r="CZZ62" s="357"/>
      <c r="DAA62" s="357"/>
      <c r="DAB62" s="357"/>
      <c r="DAC62" s="357"/>
      <c r="DAD62" s="357"/>
      <c r="DAE62" s="357"/>
      <c r="DAF62" s="357"/>
      <c r="DAG62" s="357"/>
      <c r="DAH62" s="357"/>
      <c r="DAI62" s="357"/>
      <c r="DAJ62" s="357"/>
      <c r="DAK62" s="357"/>
      <c r="DAL62" s="357"/>
      <c r="DAM62" s="357"/>
      <c r="DAN62" s="357"/>
      <c r="DAO62" s="357"/>
      <c r="DAP62" s="357"/>
      <c r="DAQ62" s="357"/>
      <c r="DAR62" s="357"/>
      <c r="DAS62" s="357"/>
      <c r="DAT62" s="357"/>
      <c r="DAU62" s="357"/>
      <c r="DAV62" s="357"/>
      <c r="DAW62" s="357"/>
      <c r="DAX62" s="357"/>
      <c r="DAY62" s="357"/>
      <c r="DAZ62" s="357"/>
      <c r="DBA62" s="357"/>
      <c r="DBB62" s="357"/>
      <c r="DBC62" s="357"/>
      <c r="DBD62" s="357"/>
      <c r="DBE62" s="357"/>
      <c r="DBF62" s="357"/>
      <c r="DBG62" s="357"/>
      <c r="DBH62" s="357"/>
      <c r="DBI62" s="357"/>
      <c r="DBJ62" s="357"/>
      <c r="DBK62" s="357"/>
      <c r="DBL62" s="357"/>
      <c r="DBM62" s="357"/>
      <c r="DBN62" s="357"/>
      <c r="DBO62" s="357"/>
      <c r="DBP62" s="357"/>
      <c r="DBQ62" s="357"/>
      <c r="DBR62" s="357"/>
      <c r="DBS62" s="357"/>
      <c r="DBT62" s="357"/>
      <c r="DBU62" s="357"/>
      <c r="DBV62" s="357"/>
      <c r="DBW62" s="357"/>
      <c r="DBX62" s="357"/>
      <c r="DBY62" s="357"/>
      <c r="DBZ62" s="357"/>
      <c r="DCA62" s="357"/>
      <c r="DCB62" s="357"/>
      <c r="DCC62" s="357"/>
      <c r="DCD62" s="357"/>
      <c r="DCE62" s="357"/>
      <c r="DCF62" s="357"/>
      <c r="DCG62" s="357"/>
      <c r="DCH62" s="357"/>
      <c r="DCI62" s="357"/>
      <c r="DCJ62" s="357"/>
      <c r="DCK62" s="357"/>
      <c r="DCL62" s="357"/>
      <c r="DCM62" s="357"/>
      <c r="DCN62" s="357"/>
      <c r="DCO62" s="357"/>
      <c r="DCP62" s="357"/>
      <c r="DCQ62" s="357"/>
      <c r="DCR62" s="357"/>
      <c r="DCS62" s="357"/>
      <c r="DCT62" s="357"/>
      <c r="DCU62" s="357"/>
      <c r="DCV62" s="357"/>
      <c r="DCW62" s="357"/>
      <c r="DCX62" s="357"/>
      <c r="DCY62" s="357"/>
      <c r="DCZ62" s="357"/>
      <c r="DDA62" s="357"/>
      <c r="DDB62" s="357"/>
      <c r="DDC62" s="357"/>
      <c r="DDD62" s="357"/>
      <c r="DDE62" s="357"/>
      <c r="DDF62" s="357"/>
      <c r="DDG62" s="357"/>
      <c r="DDH62" s="357"/>
      <c r="DDI62" s="357"/>
      <c r="DDJ62" s="357"/>
      <c r="DDK62" s="357"/>
      <c r="DDL62" s="357"/>
      <c r="DDM62" s="357"/>
      <c r="DDN62" s="357"/>
      <c r="DDO62" s="357"/>
      <c r="DDP62" s="357"/>
      <c r="DDQ62" s="357"/>
      <c r="DDR62" s="357"/>
      <c r="DDS62" s="357"/>
      <c r="DDT62" s="357"/>
      <c r="DDU62" s="357"/>
      <c r="DDV62" s="357"/>
      <c r="DDW62" s="357"/>
      <c r="DDX62" s="357"/>
      <c r="DDY62" s="357"/>
      <c r="DDZ62" s="357"/>
      <c r="DEA62" s="357"/>
      <c r="DEB62" s="357"/>
      <c r="DEC62" s="357"/>
      <c r="DED62" s="357"/>
      <c r="DEE62" s="357"/>
      <c r="DEF62" s="357"/>
      <c r="DEG62" s="357"/>
      <c r="DEH62" s="357"/>
      <c r="DEI62" s="357"/>
      <c r="DEJ62" s="357"/>
      <c r="DEK62" s="357"/>
      <c r="DEL62" s="357"/>
      <c r="DEM62" s="357"/>
      <c r="DEN62" s="357"/>
      <c r="DEO62" s="357"/>
      <c r="DEP62" s="357"/>
      <c r="DEQ62" s="357"/>
      <c r="DER62" s="357"/>
      <c r="DES62" s="357"/>
      <c r="DET62" s="357"/>
      <c r="DEU62" s="357"/>
      <c r="DEV62" s="357"/>
      <c r="DEW62" s="357"/>
      <c r="DEX62" s="357"/>
      <c r="DEY62" s="357"/>
      <c r="DEZ62" s="357"/>
      <c r="DFA62" s="357"/>
      <c r="DFB62" s="357"/>
      <c r="DFC62" s="357"/>
      <c r="DFD62" s="357"/>
      <c r="DFE62" s="357"/>
      <c r="DFF62" s="357"/>
      <c r="DFG62" s="357"/>
      <c r="DFH62" s="357"/>
      <c r="DFI62" s="357"/>
      <c r="DFJ62" s="357"/>
      <c r="DFK62" s="357"/>
      <c r="DFL62" s="357"/>
      <c r="DFM62" s="357"/>
      <c r="DFN62" s="357"/>
      <c r="DFO62" s="357"/>
      <c r="DFP62" s="357"/>
      <c r="DFQ62" s="357"/>
      <c r="DFR62" s="357"/>
      <c r="DFS62" s="357"/>
      <c r="DFT62" s="357"/>
      <c r="DFU62" s="357"/>
      <c r="DFV62" s="357"/>
      <c r="DFW62" s="357"/>
      <c r="DFX62" s="357"/>
      <c r="DFY62" s="357"/>
      <c r="DFZ62" s="357"/>
      <c r="DGA62" s="357"/>
      <c r="DGB62" s="357"/>
      <c r="DGC62" s="357"/>
      <c r="DGD62" s="357"/>
      <c r="DGE62" s="357"/>
      <c r="DGF62" s="357"/>
      <c r="DGG62" s="357"/>
      <c r="DGH62" s="357"/>
      <c r="DGI62" s="357"/>
      <c r="DGJ62" s="357"/>
      <c r="DGK62" s="357"/>
      <c r="DGL62" s="357"/>
      <c r="DGM62" s="357"/>
      <c r="DGN62" s="357"/>
      <c r="DGO62" s="357"/>
      <c r="DGP62" s="357"/>
      <c r="DGQ62" s="357"/>
      <c r="DGR62" s="357"/>
      <c r="DGS62" s="357"/>
      <c r="DGT62" s="357"/>
      <c r="DGU62" s="357"/>
      <c r="DGV62" s="357"/>
      <c r="DGW62" s="357"/>
      <c r="DGX62" s="357"/>
      <c r="DGY62" s="357"/>
      <c r="DGZ62" s="357"/>
      <c r="DHA62" s="357"/>
      <c r="DHB62" s="357"/>
      <c r="DHC62" s="357"/>
      <c r="DHD62" s="357"/>
      <c r="DHE62" s="357"/>
      <c r="DHF62" s="357"/>
      <c r="DHG62" s="357"/>
      <c r="DHH62" s="357"/>
      <c r="DHI62" s="357"/>
      <c r="DHJ62" s="357"/>
      <c r="DHK62" s="357"/>
      <c r="DHL62" s="357"/>
      <c r="DHM62" s="357"/>
      <c r="DHN62" s="357"/>
      <c r="DHO62" s="357"/>
      <c r="DHP62" s="357"/>
      <c r="DHQ62" s="357"/>
      <c r="DHR62" s="357"/>
      <c r="DHS62" s="357"/>
      <c r="DHT62" s="357"/>
      <c r="DHU62" s="357"/>
      <c r="DHV62" s="357"/>
      <c r="DHW62" s="357"/>
      <c r="DHX62" s="357"/>
      <c r="DHY62" s="357"/>
      <c r="DHZ62" s="357"/>
      <c r="DIA62" s="357"/>
      <c r="DIB62" s="357"/>
      <c r="DIC62" s="357"/>
      <c r="DID62" s="357"/>
      <c r="DIE62" s="357"/>
      <c r="DIF62" s="357"/>
      <c r="DIG62" s="357"/>
      <c r="DIH62" s="357"/>
      <c r="DII62" s="357"/>
      <c r="DIJ62" s="357"/>
      <c r="DIK62" s="357"/>
      <c r="DIL62" s="357"/>
      <c r="DIM62" s="357"/>
      <c r="DIN62" s="357"/>
      <c r="DIO62" s="357"/>
      <c r="DIP62" s="357"/>
      <c r="DIQ62" s="357"/>
      <c r="DIR62" s="357"/>
      <c r="DIS62" s="357"/>
      <c r="DIT62" s="357"/>
      <c r="DIU62" s="357"/>
      <c r="DIV62" s="357"/>
      <c r="DIW62" s="357"/>
      <c r="DIX62" s="357"/>
      <c r="DIY62" s="357"/>
      <c r="DIZ62" s="357"/>
      <c r="DJA62" s="357"/>
      <c r="DJB62" s="357"/>
      <c r="DJC62" s="357"/>
      <c r="DJD62" s="357"/>
      <c r="DJE62" s="357"/>
      <c r="DJF62" s="357"/>
      <c r="DJG62" s="357"/>
      <c r="DJH62" s="357"/>
      <c r="DJI62" s="357"/>
      <c r="DJJ62" s="357"/>
      <c r="DJK62" s="357"/>
      <c r="DJL62" s="357"/>
      <c r="DJM62" s="357"/>
      <c r="DJN62" s="357"/>
      <c r="DJO62" s="357"/>
      <c r="DJP62" s="357"/>
      <c r="DJQ62" s="357"/>
      <c r="DJR62" s="357"/>
      <c r="DJS62" s="357"/>
      <c r="DJT62" s="357"/>
      <c r="DJU62" s="357"/>
      <c r="DJV62" s="357"/>
      <c r="DJW62" s="357"/>
      <c r="DJX62" s="357"/>
      <c r="DJY62" s="357"/>
      <c r="DJZ62" s="357"/>
      <c r="DKA62" s="357"/>
      <c r="DKB62" s="357"/>
      <c r="DKC62" s="357"/>
      <c r="DKD62" s="357"/>
      <c r="DKE62" s="357"/>
      <c r="DKF62" s="357"/>
      <c r="DKG62" s="357"/>
      <c r="DKH62" s="357"/>
      <c r="DKI62" s="357"/>
      <c r="DKJ62" s="357"/>
      <c r="DKK62" s="357"/>
      <c r="DKL62" s="357"/>
      <c r="DKM62" s="357"/>
      <c r="DKN62" s="357"/>
      <c r="DKO62" s="357"/>
      <c r="DKP62" s="357"/>
      <c r="DKQ62" s="357"/>
      <c r="DKR62" s="357"/>
      <c r="DKS62" s="357"/>
      <c r="DKT62" s="357"/>
      <c r="DKU62" s="357"/>
      <c r="DKV62" s="357"/>
      <c r="DKW62" s="357"/>
      <c r="DKX62" s="357"/>
      <c r="DKY62" s="357"/>
      <c r="DKZ62" s="357"/>
      <c r="DLA62" s="357"/>
      <c r="DLB62" s="357"/>
      <c r="DLC62" s="357"/>
      <c r="DLD62" s="357"/>
      <c r="DLE62" s="357"/>
      <c r="DLF62" s="357"/>
      <c r="DLG62" s="357"/>
      <c r="DLH62" s="357"/>
      <c r="DLI62" s="357"/>
      <c r="DLJ62" s="357"/>
      <c r="DLK62" s="357"/>
      <c r="DLL62" s="357"/>
      <c r="DLM62" s="357"/>
      <c r="DLN62" s="357"/>
      <c r="DLO62" s="357"/>
      <c r="DLP62" s="357"/>
      <c r="DLQ62" s="357"/>
      <c r="DLR62" s="357"/>
      <c r="DLS62" s="357"/>
      <c r="DLT62" s="357"/>
      <c r="DLU62" s="357"/>
      <c r="DLV62" s="357"/>
      <c r="DLW62" s="357"/>
      <c r="DLX62" s="357"/>
      <c r="DLY62" s="357"/>
      <c r="DLZ62" s="357"/>
      <c r="DMA62" s="357"/>
      <c r="DMB62" s="357"/>
      <c r="DMC62" s="357"/>
      <c r="DMD62" s="357"/>
      <c r="DME62" s="357"/>
      <c r="DMF62" s="357"/>
      <c r="DMG62" s="357"/>
      <c r="DMH62" s="357"/>
      <c r="DMI62" s="357"/>
      <c r="DMJ62" s="357"/>
      <c r="DMK62" s="357"/>
      <c r="DML62" s="357"/>
      <c r="DMM62" s="357"/>
      <c r="DMN62" s="357"/>
      <c r="DMO62" s="357"/>
      <c r="DMP62" s="357"/>
      <c r="DMQ62" s="357"/>
      <c r="DMR62" s="357"/>
      <c r="DMS62" s="357"/>
      <c r="DMT62" s="357"/>
      <c r="DMU62" s="357"/>
      <c r="DMV62" s="357"/>
      <c r="DMW62" s="357"/>
      <c r="DMX62" s="357"/>
      <c r="DMY62" s="357"/>
      <c r="DMZ62" s="357"/>
      <c r="DNA62" s="357"/>
      <c r="DNB62" s="357"/>
      <c r="DNC62" s="357"/>
      <c r="DND62" s="357"/>
      <c r="DNE62" s="357"/>
      <c r="DNF62" s="357"/>
      <c r="DNG62" s="357"/>
      <c r="DNH62" s="357"/>
      <c r="DNI62" s="357"/>
      <c r="DNJ62" s="357"/>
      <c r="DNK62" s="357"/>
      <c r="DNL62" s="357"/>
      <c r="DNM62" s="357"/>
      <c r="DNN62" s="357"/>
      <c r="DNO62" s="357"/>
      <c r="DNP62" s="357"/>
      <c r="DNQ62" s="357"/>
      <c r="DNR62" s="357"/>
      <c r="DNS62" s="357"/>
      <c r="DNT62" s="357"/>
      <c r="DNU62" s="357"/>
      <c r="DNV62" s="357"/>
      <c r="DNW62" s="357"/>
      <c r="DNX62" s="357"/>
      <c r="DNY62" s="357"/>
      <c r="DNZ62" s="357"/>
      <c r="DOA62" s="357"/>
      <c r="DOB62" s="357"/>
      <c r="DOC62" s="357"/>
      <c r="DOD62" s="357"/>
      <c r="DOE62" s="357"/>
      <c r="DOF62" s="357"/>
      <c r="DOG62" s="357"/>
      <c r="DOH62" s="357"/>
      <c r="DOI62" s="357"/>
      <c r="DOJ62" s="357"/>
      <c r="DOK62" s="357"/>
      <c r="DOL62" s="357"/>
      <c r="DOM62" s="357"/>
      <c r="DON62" s="357"/>
      <c r="DOO62" s="357"/>
      <c r="DOP62" s="357"/>
      <c r="DOQ62" s="357"/>
      <c r="DOR62" s="357"/>
      <c r="DOS62" s="357"/>
      <c r="DOT62" s="357"/>
      <c r="DOU62" s="357"/>
      <c r="DOV62" s="357"/>
      <c r="DOW62" s="357"/>
      <c r="DOX62" s="357"/>
      <c r="DOY62" s="357"/>
      <c r="DOZ62" s="357"/>
      <c r="DPA62" s="357"/>
      <c r="DPB62" s="357"/>
      <c r="DPC62" s="357"/>
      <c r="DPD62" s="357"/>
      <c r="DPE62" s="357"/>
      <c r="DPF62" s="357"/>
      <c r="DPG62" s="357"/>
      <c r="DPH62" s="357"/>
      <c r="DPI62" s="357"/>
      <c r="DPJ62" s="357"/>
      <c r="DPK62" s="357"/>
      <c r="DPL62" s="357"/>
      <c r="DPM62" s="357"/>
      <c r="DPN62" s="357"/>
      <c r="DPO62" s="357"/>
      <c r="DPP62" s="357"/>
      <c r="DPQ62" s="357"/>
      <c r="DPR62" s="357"/>
      <c r="DPS62" s="357"/>
      <c r="DPT62" s="357"/>
      <c r="DPU62" s="357"/>
      <c r="DPV62" s="357"/>
      <c r="DPW62" s="357"/>
      <c r="DPX62" s="357"/>
      <c r="DPY62" s="357"/>
      <c r="DPZ62" s="357"/>
      <c r="DQA62" s="357"/>
      <c r="DQB62" s="357"/>
      <c r="DQC62" s="357"/>
      <c r="DQD62" s="357"/>
      <c r="DQE62" s="357"/>
      <c r="DQF62" s="357"/>
      <c r="DQG62" s="357"/>
      <c r="DQH62" s="357"/>
      <c r="DQI62" s="357"/>
      <c r="DQJ62" s="357"/>
      <c r="DQK62" s="357"/>
      <c r="DQL62" s="357"/>
      <c r="DQM62" s="357"/>
      <c r="DQN62" s="357"/>
      <c r="DQO62" s="357"/>
      <c r="DQP62" s="357"/>
      <c r="DQQ62" s="357"/>
      <c r="DQR62" s="357"/>
      <c r="DQS62" s="357"/>
      <c r="DQT62" s="357"/>
      <c r="DQU62" s="357"/>
      <c r="DQV62" s="357"/>
      <c r="DQW62" s="357"/>
      <c r="DQX62" s="357"/>
      <c r="DQY62" s="357"/>
      <c r="DQZ62" s="357"/>
      <c r="DRA62" s="357"/>
      <c r="DRB62" s="357"/>
      <c r="DRC62" s="357"/>
      <c r="DRD62" s="357"/>
      <c r="DRE62" s="357"/>
      <c r="DRF62" s="357"/>
      <c r="DRG62" s="357"/>
      <c r="DRH62" s="357"/>
      <c r="DRI62" s="357"/>
      <c r="DRJ62" s="357"/>
      <c r="DRK62" s="357"/>
      <c r="DRL62" s="357"/>
      <c r="DRM62" s="357"/>
      <c r="DRN62" s="357"/>
      <c r="DRO62" s="357"/>
      <c r="DRP62" s="357"/>
      <c r="DRQ62" s="357"/>
      <c r="DRR62" s="357"/>
      <c r="DRS62" s="357"/>
      <c r="DRT62" s="357"/>
      <c r="DRU62" s="357"/>
      <c r="DRV62" s="357"/>
      <c r="DRW62" s="357"/>
      <c r="DRX62" s="357"/>
      <c r="DRY62" s="357"/>
      <c r="DRZ62" s="357"/>
      <c r="DSA62" s="357"/>
      <c r="DSB62" s="357"/>
      <c r="DSC62" s="357"/>
      <c r="DSD62" s="357"/>
      <c r="DSE62" s="357"/>
      <c r="DSF62" s="357"/>
      <c r="DSG62" s="357"/>
      <c r="DSH62" s="357"/>
      <c r="DSI62" s="357"/>
      <c r="DSJ62" s="357"/>
      <c r="DSK62" s="357"/>
      <c r="DSL62" s="357"/>
      <c r="DSM62" s="357"/>
      <c r="DSN62" s="357"/>
      <c r="DSO62" s="357"/>
      <c r="DSP62" s="357"/>
      <c r="DSQ62" s="357"/>
      <c r="DSR62" s="357"/>
      <c r="DSS62" s="357"/>
      <c r="DST62" s="357"/>
      <c r="DSU62" s="357"/>
      <c r="DSV62" s="357"/>
      <c r="DSW62" s="357"/>
      <c r="DSX62" s="357"/>
      <c r="DSY62" s="357"/>
      <c r="DSZ62" s="357"/>
      <c r="DTA62" s="357"/>
      <c r="DTB62" s="357"/>
      <c r="DTC62" s="357"/>
      <c r="DTD62" s="357"/>
      <c r="DTE62" s="357"/>
      <c r="DTF62" s="357"/>
      <c r="DTG62" s="357"/>
      <c r="DTH62" s="357"/>
      <c r="DTI62" s="357"/>
      <c r="DTJ62" s="357"/>
      <c r="DTK62" s="357"/>
      <c r="DTL62" s="357"/>
      <c r="DTM62" s="357"/>
      <c r="DTN62" s="357"/>
      <c r="DTO62" s="357"/>
      <c r="DTP62" s="357"/>
      <c r="DTQ62" s="357"/>
      <c r="DTR62" s="357"/>
      <c r="DTS62" s="357"/>
      <c r="DTT62" s="357"/>
      <c r="DTU62" s="357"/>
      <c r="DTV62" s="357"/>
      <c r="DTW62" s="357"/>
      <c r="DTX62" s="357"/>
      <c r="DTY62" s="357"/>
      <c r="DTZ62" s="357"/>
      <c r="DUA62" s="357"/>
      <c r="DUB62" s="357"/>
      <c r="DUC62" s="357"/>
      <c r="DUD62" s="357"/>
      <c r="DUE62" s="357"/>
      <c r="DUF62" s="357"/>
      <c r="DUG62" s="357"/>
      <c r="DUH62" s="357"/>
      <c r="DUI62" s="357"/>
      <c r="DUJ62" s="357"/>
      <c r="DUK62" s="357"/>
      <c r="DUL62" s="357"/>
      <c r="DUM62" s="357"/>
      <c r="DUN62" s="357"/>
      <c r="DUO62" s="357"/>
      <c r="DUP62" s="357"/>
      <c r="DUQ62" s="357"/>
      <c r="DUR62" s="357"/>
      <c r="DUS62" s="357"/>
      <c r="DUT62" s="357"/>
      <c r="DUU62" s="357"/>
      <c r="DUV62" s="357"/>
      <c r="DUW62" s="357"/>
      <c r="DUX62" s="357"/>
      <c r="DUY62" s="357"/>
      <c r="DUZ62" s="357"/>
      <c r="DVA62" s="357"/>
      <c r="DVB62" s="357"/>
      <c r="DVC62" s="357"/>
      <c r="DVD62" s="357"/>
      <c r="DVE62" s="357"/>
      <c r="DVF62" s="357"/>
      <c r="DVG62" s="357"/>
      <c r="DVH62" s="357"/>
      <c r="DVI62" s="357"/>
      <c r="DVJ62" s="357"/>
      <c r="DVK62" s="357"/>
      <c r="DVL62" s="357"/>
      <c r="DVM62" s="357"/>
      <c r="DVN62" s="357"/>
      <c r="DVO62" s="357"/>
      <c r="DVP62" s="357"/>
      <c r="DVQ62" s="357"/>
      <c r="DVR62" s="357"/>
      <c r="DVS62" s="357"/>
      <c r="DVT62" s="357"/>
      <c r="DVU62" s="357"/>
      <c r="DVV62" s="357"/>
      <c r="DVW62" s="357"/>
      <c r="DVX62" s="357"/>
      <c r="DVY62" s="357"/>
      <c r="DVZ62" s="357"/>
      <c r="DWA62" s="357"/>
      <c r="DWB62" s="357"/>
      <c r="DWC62" s="357"/>
      <c r="DWD62" s="357"/>
      <c r="DWE62" s="357"/>
      <c r="DWF62" s="357"/>
      <c r="DWG62" s="357"/>
      <c r="DWH62" s="357"/>
      <c r="DWI62" s="357"/>
      <c r="DWJ62" s="357"/>
      <c r="DWK62" s="357"/>
      <c r="DWL62" s="357"/>
      <c r="DWM62" s="357"/>
      <c r="DWN62" s="357"/>
      <c r="DWO62" s="357"/>
      <c r="DWP62" s="357"/>
      <c r="DWQ62" s="357"/>
      <c r="DWR62" s="357"/>
      <c r="DWS62" s="357"/>
      <c r="DWT62" s="357"/>
      <c r="DWU62" s="357"/>
      <c r="DWV62" s="357"/>
      <c r="DWW62" s="357"/>
      <c r="DWX62" s="357"/>
      <c r="DWY62" s="357"/>
      <c r="DWZ62" s="357"/>
      <c r="DXA62" s="357"/>
      <c r="DXB62" s="357"/>
      <c r="DXC62" s="357"/>
      <c r="DXD62" s="357"/>
      <c r="DXE62" s="357"/>
      <c r="DXF62" s="357"/>
      <c r="DXG62" s="357"/>
      <c r="DXH62" s="357"/>
      <c r="DXI62" s="357"/>
      <c r="DXJ62" s="357"/>
      <c r="DXK62" s="357"/>
      <c r="DXL62" s="357"/>
      <c r="DXM62" s="357"/>
      <c r="DXN62" s="357"/>
      <c r="DXO62" s="357"/>
      <c r="DXP62" s="357"/>
      <c r="DXQ62" s="357"/>
      <c r="DXR62" s="357"/>
      <c r="DXS62" s="357"/>
      <c r="DXT62" s="357"/>
      <c r="DXU62" s="357"/>
      <c r="DXV62" s="357"/>
      <c r="DXW62" s="357"/>
      <c r="DXX62" s="357"/>
      <c r="DXY62" s="357"/>
      <c r="DXZ62" s="357"/>
      <c r="DYA62" s="357"/>
      <c r="DYB62" s="357"/>
      <c r="DYC62" s="357"/>
      <c r="DYD62" s="357"/>
      <c r="DYE62" s="357"/>
      <c r="DYF62" s="357"/>
      <c r="DYG62" s="357"/>
      <c r="DYH62" s="357"/>
      <c r="DYI62" s="357"/>
      <c r="DYJ62" s="357"/>
      <c r="DYK62" s="357"/>
      <c r="DYL62" s="357"/>
      <c r="DYM62" s="357"/>
      <c r="DYN62" s="357"/>
      <c r="DYO62" s="357"/>
      <c r="DYP62" s="357"/>
      <c r="DYQ62" s="357"/>
      <c r="DYR62" s="357"/>
      <c r="DYS62" s="357"/>
      <c r="DYT62" s="357"/>
      <c r="DYU62" s="357"/>
      <c r="DYV62" s="357"/>
      <c r="DYW62" s="357"/>
      <c r="DYX62" s="357"/>
      <c r="DYY62" s="357"/>
      <c r="DYZ62" s="357"/>
      <c r="DZA62" s="357"/>
      <c r="DZB62" s="357"/>
      <c r="DZC62" s="357"/>
      <c r="DZD62" s="357"/>
      <c r="DZE62" s="357"/>
      <c r="DZF62" s="357"/>
      <c r="DZG62" s="357"/>
      <c r="DZH62" s="357"/>
      <c r="DZI62" s="357"/>
      <c r="DZJ62" s="357"/>
      <c r="DZK62" s="357"/>
      <c r="DZL62" s="357"/>
      <c r="DZM62" s="357"/>
      <c r="DZN62" s="357"/>
      <c r="DZO62" s="357"/>
      <c r="DZP62" s="357"/>
      <c r="DZQ62" s="357"/>
      <c r="DZR62" s="357"/>
      <c r="DZS62" s="357"/>
      <c r="DZT62" s="357"/>
      <c r="DZU62" s="357"/>
      <c r="DZV62" s="357"/>
      <c r="DZW62" s="357"/>
      <c r="DZX62" s="357"/>
      <c r="DZY62" s="357"/>
      <c r="DZZ62" s="357"/>
      <c r="EAA62" s="357"/>
      <c r="EAB62" s="357"/>
      <c r="EAC62" s="357"/>
      <c r="EAD62" s="357"/>
      <c r="EAE62" s="357"/>
      <c r="EAF62" s="357"/>
      <c r="EAG62" s="357"/>
      <c r="EAH62" s="357"/>
      <c r="EAI62" s="357"/>
      <c r="EAJ62" s="357"/>
      <c r="EAK62" s="357"/>
      <c r="EAL62" s="357"/>
      <c r="EAM62" s="357"/>
      <c r="EAN62" s="357"/>
      <c r="EAO62" s="357"/>
      <c r="EAP62" s="357"/>
      <c r="EAQ62" s="357"/>
      <c r="EAR62" s="357"/>
      <c r="EAS62" s="357"/>
      <c r="EAT62" s="357"/>
      <c r="EAU62" s="357"/>
      <c r="EAV62" s="357"/>
      <c r="EAW62" s="357"/>
      <c r="EAX62" s="357"/>
      <c r="EAY62" s="357"/>
      <c r="EAZ62" s="357"/>
      <c r="EBA62" s="357"/>
      <c r="EBB62" s="357"/>
      <c r="EBC62" s="357"/>
      <c r="EBD62" s="357"/>
      <c r="EBE62" s="357"/>
      <c r="EBF62" s="357"/>
      <c r="EBG62" s="357"/>
      <c r="EBH62" s="357"/>
      <c r="EBI62" s="357"/>
      <c r="EBJ62" s="357"/>
      <c r="EBK62" s="357"/>
      <c r="EBL62" s="357"/>
      <c r="EBM62" s="357"/>
      <c r="EBN62" s="357"/>
      <c r="EBO62" s="357"/>
      <c r="EBP62" s="357"/>
      <c r="EBQ62" s="357"/>
      <c r="EBR62" s="357"/>
      <c r="EBS62" s="357"/>
      <c r="EBT62" s="357"/>
      <c r="EBU62" s="357"/>
      <c r="EBV62" s="357"/>
      <c r="EBW62" s="357"/>
      <c r="EBX62" s="357"/>
      <c r="EBY62" s="357"/>
      <c r="EBZ62" s="357"/>
      <c r="ECA62" s="357"/>
      <c r="ECB62" s="357"/>
      <c r="ECC62" s="357"/>
      <c r="ECD62" s="357"/>
      <c r="ECE62" s="357"/>
      <c r="ECF62" s="357"/>
      <c r="ECG62" s="357"/>
      <c r="ECH62" s="357"/>
      <c r="ECI62" s="357"/>
      <c r="ECJ62" s="357"/>
      <c r="ECK62" s="357"/>
      <c r="ECL62" s="357"/>
      <c r="ECM62" s="357"/>
      <c r="ECN62" s="357"/>
      <c r="ECO62" s="357"/>
      <c r="ECP62" s="357"/>
      <c r="ECQ62" s="357"/>
      <c r="ECR62" s="357"/>
      <c r="ECS62" s="357"/>
      <c r="ECT62" s="357"/>
      <c r="ECU62" s="357"/>
      <c r="ECV62" s="357"/>
      <c r="ECW62" s="357"/>
      <c r="ECX62" s="357"/>
      <c r="ECY62" s="357"/>
      <c r="ECZ62" s="357"/>
      <c r="EDA62" s="357"/>
      <c r="EDB62" s="357"/>
      <c r="EDC62" s="357"/>
      <c r="EDD62" s="357"/>
      <c r="EDE62" s="357"/>
      <c r="EDF62" s="357"/>
      <c r="EDG62" s="357"/>
      <c r="EDH62" s="357"/>
      <c r="EDI62" s="357"/>
      <c r="EDJ62" s="357"/>
      <c r="EDK62" s="357"/>
      <c r="EDL62" s="357"/>
      <c r="EDM62" s="357"/>
      <c r="EDN62" s="357"/>
      <c r="EDO62" s="357"/>
      <c r="EDP62" s="357"/>
      <c r="EDQ62" s="357"/>
      <c r="EDR62" s="357"/>
      <c r="EDS62" s="357"/>
      <c r="EDT62" s="357"/>
      <c r="EDU62" s="357"/>
      <c r="EDV62" s="357"/>
      <c r="EDW62" s="357"/>
      <c r="EDX62" s="357"/>
      <c r="EDY62" s="357"/>
      <c r="EDZ62" s="357"/>
      <c r="EEA62" s="357"/>
      <c r="EEB62" s="357"/>
      <c r="EEC62" s="357"/>
      <c r="EED62" s="357"/>
      <c r="EEE62" s="357"/>
      <c r="EEF62" s="357"/>
      <c r="EEG62" s="357"/>
      <c r="EEH62" s="357"/>
      <c r="EEI62" s="357"/>
      <c r="EEJ62" s="357"/>
      <c r="EEK62" s="357"/>
      <c r="EEL62" s="357"/>
      <c r="EEM62" s="357"/>
      <c r="EEN62" s="357"/>
      <c r="EEO62" s="357"/>
      <c r="EEP62" s="357"/>
      <c r="EEQ62" s="357"/>
      <c r="EER62" s="357"/>
      <c r="EES62" s="357"/>
      <c r="EET62" s="357"/>
      <c r="EEU62" s="357"/>
      <c r="EEV62" s="357"/>
      <c r="EEW62" s="357"/>
      <c r="EEX62" s="357"/>
      <c r="EEY62" s="357"/>
      <c r="EEZ62" s="357"/>
      <c r="EFA62" s="357"/>
      <c r="EFB62" s="357"/>
      <c r="EFC62" s="357"/>
      <c r="EFD62" s="357"/>
      <c r="EFE62" s="357"/>
      <c r="EFF62" s="357"/>
      <c r="EFG62" s="357"/>
      <c r="EFH62" s="357"/>
      <c r="EFI62" s="357"/>
      <c r="EFJ62" s="357"/>
      <c r="EFK62" s="357"/>
      <c r="EFL62" s="357"/>
      <c r="EFM62" s="357"/>
      <c r="EFN62" s="357"/>
      <c r="EFO62" s="357"/>
      <c r="EFP62" s="357"/>
      <c r="EFQ62" s="357"/>
      <c r="EFR62" s="357"/>
      <c r="EFS62" s="357"/>
      <c r="EFT62" s="357"/>
      <c r="EFU62" s="357"/>
      <c r="EFV62" s="357"/>
      <c r="EFW62" s="357"/>
      <c r="EFX62" s="357"/>
      <c r="EFY62" s="357"/>
      <c r="EFZ62" s="357"/>
      <c r="EGA62" s="357"/>
      <c r="EGB62" s="357"/>
      <c r="EGC62" s="357"/>
      <c r="EGD62" s="357"/>
      <c r="EGE62" s="357"/>
      <c r="EGF62" s="357"/>
      <c r="EGG62" s="357"/>
      <c r="EGH62" s="357"/>
      <c r="EGI62" s="357"/>
      <c r="EGJ62" s="357"/>
      <c r="EGK62" s="357"/>
      <c r="EGL62" s="357"/>
      <c r="EGM62" s="357"/>
      <c r="EGN62" s="357"/>
      <c r="EGO62" s="357"/>
      <c r="EGP62" s="357"/>
      <c r="EGQ62" s="357"/>
      <c r="EGR62" s="357"/>
      <c r="EGS62" s="357"/>
      <c r="EGT62" s="357"/>
      <c r="EGU62" s="357"/>
      <c r="EGV62" s="357"/>
      <c r="EGW62" s="357"/>
      <c r="EGX62" s="357"/>
      <c r="EGY62" s="357"/>
      <c r="EGZ62" s="357"/>
      <c r="EHA62" s="357"/>
      <c r="EHB62" s="357"/>
      <c r="EHC62" s="357"/>
      <c r="EHD62" s="357"/>
      <c r="EHE62" s="357"/>
      <c r="EHF62" s="357"/>
      <c r="EHG62" s="357"/>
      <c r="EHH62" s="357"/>
      <c r="EHI62" s="357"/>
      <c r="EHJ62" s="357"/>
      <c r="EHK62" s="357"/>
      <c r="EHL62" s="357"/>
      <c r="EHM62" s="357"/>
      <c r="EHN62" s="357"/>
      <c r="EHO62" s="357"/>
      <c r="EHP62" s="357"/>
      <c r="EHQ62" s="357"/>
      <c r="EHR62" s="357"/>
      <c r="EHS62" s="357"/>
      <c r="EHT62" s="357"/>
      <c r="EHU62" s="357"/>
      <c r="EHV62" s="357"/>
      <c r="EHW62" s="357"/>
      <c r="EHX62" s="357"/>
      <c r="EHY62" s="357"/>
      <c r="EHZ62" s="357"/>
      <c r="EIA62" s="357"/>
      <c r="EIB62" s="357"/>
      <c r="EIC62" s="357"/>
      <c r="EID62" s="357"/>
      <c r="EIE62" s="357"/>
      <c r="EIF62" s="357"/>
      <c r="EIG62" s="357"/>
      <c r="EIH62" s="357"/>
      <c r="EII62" s="357"/>
      <c r="EIJ62" s="357"/>
      <c r="EIK62" s="357"/>
      <c r="EIL62" s="357"/>
      <c r="EIM62" s="357"/>
      <c r="EIN62" s="357"/>
      <c r="EIO62" s="357"/>
      <c r="EIP62" s="357"/>
      <c r="EIQ62" s="357"/>
      <c r="EIR62" s="357"/>
      <c r="EIS62" s="357"/>
      <c r="EIT62" s="357"/>
      <c r="EIU62" s="357"/>
      <c r="EIV62" s="357"/>
      <c r="EIW62" s="357"/>
      <c r="EIX62" s="357"/>
      <c r="EIY62" s="357"/>
      <c r="EIZ62" s="357"/>
      <c r="EJA62" s="357"/>
      <c r="EJB62" s="357"/>
      <c r="EJC62" s="357"/>
      <c r="EJD62" s="357"/>
      <c r="EJE62" s="357"/>
      <c r="EJF62" s="357"/>
      <c r="EJG62" s="357"/>
      <c r="EJH62" s="357"/>
      <c r="EJI62" s="357"/>
      <c r="EJJ62" s="357"/>
      <c r="EJK62" s="357"/>
      <c r="EJL62" s="357"/>
      <c r="EJM62" s="357"/>
      <c r="EJN62" s="357"/>
      <c r="EJO62" s="357"/>
      <c r="EJP62" s="357"/>
      <c r="EJQ62" s="357"/>
      <c r="EJR62" s="357"/>
      <c r="EJS62" s="357"/>
      <c r="EJT62" s="357"/>
      <c r="EJU62" s="357"/>
      <c r="EJV62" s="357"/>
      <c r="EJW62" s="357"/>
      <c r="EJX62" s="357"/>
      <c r="EJY62" s="357"/>
      <c r="EJZ62" s="357"/>
      <c r="EKA62" s="357"/>
      <c r="EKB62" s="357"/>
      <c r="EKC62" s="357"/>
      <c r="EKD62" s="357"/>
      <c r="EKE62" s="357"/>
      <c r="EKF62" s="357"/>
      <c r="EKG62" s="357"/>
      <c r="EKH62" s="357"/>
      <c r="EKI62" s="357"/>
      <c r="EKJ62" s="357"/>
      <c r="EKK62" s="357"/>
      <c r="EKL62" s="357"/>
      <c r="EKM62" s="357"/>
      <c r="EKN62" s="357"/>
      <c r="EKO62" s="357"/>
      <c r="EKP62" s="357"/>
      <c r="EKQ62" s="357"/>
      <c r="EKR62" s="357"/>
      <c r="EKS62" s="357"/>
      <c r="EKT62" s="357"/>
      <c r="EKU62" s="357"/>
      <c r="EKV62" s="357"/>
      <c r="EKW62" s="357"/>
      <c r="EKX62" s="357"/>
      <c r="EKY62" s="357"/>
      <c r="EKZ62" s="357"/>
      <c r="ELA62" s="357"/>
      <c r="ELB62" s="357"/>
      <c r="ELC62" s="357"/>
      <c r="ELD62" s="357"/>
      <c r="ELE62" s="357"/>
      <c r="ELF62" s="357"/>
      <c r="ELG62" s="357"/>
      <c r="ELH62" s="357"/>
      <c r="ELI62" s="357"/>
      <c r="ELJ62" s="357"/>
      <c r="ELK62" s="357"/>
      <c r="ELL62" s="357"/>
      <c r="ELM62" s="357"/>
      <c r="ELN62" s="357"/>
      <c r="ELO62" s="357"/>
      <c r="ELP62" s="357"/>
      <c r="ELQ62" s="357"/>
      <c r="ELR62" s="357"/>
      <c r="ELS62" s="357"/>
      <c r="ELT62" s="357"/>
      <c r="ELU62" s="357"/>
      <c r="ELV62" s="357"/>
      <c r="ELW62" s="357"/>
      <c r="ELX62" s="357"/>
      <c r="ELY62" s="357"/>
      <c r="ELZ62" s="357"/>
      <c r="EMA62" s="357"/>
      <c r="EMB62" s="357"/>
      <c r="EMC62" s="357"/>
      <c r="EMD62" s="357"/>
      <c r="EME62" s="357"/>
      <c r="EMF62" s="357"/>
      <c r="EMG62" s="357"/>
      <c r="EMH62" s="357"/>
      <c r="EMI62" s="357"/>
      <c r="EMJ62" s="357"/>
      <c r="EMK62" s="357"/>
      <c r="EML62" s="357"/>
      <c r="EMM62" s="357"/>
      <c r="EMN62" s="357"/>
      <c r="EMO62" s="357"/>
      <c r="EMP62" s="357"/>
      <c r="EMQ62" s="357"/>
      <c r="EMR62" s="357"/>
      <c r="EMS62" s="357"/>
      <c r="EMT62" s="357"/>
      <c r="EMU62" s="357"/>
      <c r="EMV62" s="357"/>
      <c r="EMW62" s="357"/>
      <c r="EMX62" s="357"/>
      <c r="EMY62" s="357"/>
      <c r="EMZ62" s="357"/>
      <c r="ENA62" s="357"/>
      <c r="ENB62" s="357"/>
      <c r="ENC62" s="357"/>
      <c r="END62" s="357"/>
      <c r="ENE62" s="357"/>
      <c r="ENF62" s="357"/>
      <c r="ENG62" s="357"/>
      <c r="ENH62" s="357"/>
      <c r="ENI62" s="357"/>
      <c r="ENJ62" s="357"/>
      <c r="ENK62" s="357"/>
      <c r="ENL62" s="357"/>
      <c r="ENM62" s="357"/>
      <c r="ENN62" s="357"/>
      <c r="ENO62" s="357"/>
      <c r="ENP62" s="357"/>
      <c r="ENQ62" s="357"/>
      <c r="ENR62" s="357"/>
      <c r="ENS62" s="357"/>
      <c r="ENT62" s="357"/>
      <c r="ENU62" s="357"/>
      <c r="ENV62" s="357"/>
      <c r="ENW62" s="357"/>
      <c r="ENX62" s="357"/>
      <c r="ENY62" s="357"/>
      <c r="ENZ62" s="357"/>
      <c r="EOA62" s="357"/>
      <c r="EOB62" s="357"/>
      <c r="EOC62" s="357"/>
      <c r="EOD62" s="357"/>
      <c r="EOE62" s="357"/>
      <c r="EOF62" s="357"/>
      <c r="EOG62" s="357"/>
      <c r="EOH62" s="357"/>
      <c r="EOI62" s="357"/>
      <c r="EOJ62" s="357"/>
      <c r="EOK62" s="357"/>
      <c r="EOL62" s="357"/>
      <c r="EOM62" s="357"/>
      <c r="EON62" s="357"/>
      <c r="EOO62" s="357"/>
      <c r="EOP62" s="357"/>
      <c r="EOQ62" s="357"/>
      <c r="EOR62" s="357"/>
      <c r="EOS62" s="357"/>
      <c r="EOT62" s="357"/>
      <c r="EOU62" s="357"/>
      <c r="EOV62" s="357"/>
      <c r="EOW62" s="357"/>
      <c r="EOX62" s="357"/>
      <c r="EOY62" s="357"/>
      <c r="EOZ62" s="357"/>
      <c r="EPA62" s="357"/>
      <c r="EPB62" s="357"/>
      <c r="EPC62" s="357"/>
      <c r="EPD62" s="357"/>
      <c r="EPE62" s="357"/>
      <c r="EPF62" s="357"/>
      <c r="EPG62" s="357"/>
      <c r="EPH62" s="357"/>
      <c r="EPI62" s="357"/>
      <c r="EPJ62" s="357"/>
      <c r="EPK62" s="357"/>
      <c r="EPL62" s="357"/>
      <c r="EPM62" s="357"/>
      <c r="EPN62" s="357"/>
      <c r="EPO62" s="357"/>
      <c r="EPP62" s="357"/>
      <c r="EPQ62" s="357"/>
      <c r="EPR62" s="357"/>
      <c r="EPS62" s="357"/>
      <c r="EPT62" s="357"/>
      <c r="EPU62" s="357"/>
      <c r="EPV62" s="357"/>
      <c r="EPW62" s="357"/>
      <c r="EPX62" s="357"/>
      <c r="EPY62" s="357"/>
      <c r="EPZ62" s="357"/>
      <c r="EQA62" s="357"/>
      <c r="EQB62" s="357"/>
      <c r="EQC62" s="357"/>
      <c r="EQD62" s="357"/>
      <c r="EQE62" s="357"/>
      <c r="EQF62" s="357"/>
      <c r="EQG62" s="357"/>
      <c r="EQH62" s="357"/>
      <c r="EQI62" s="357"/>
      <c r="EQJ62" s="357"/>
      <c r="EQK62" s="357"/>
      <c r="EQL62" s="357"/>
      <c r="EQM62" s="357"/>
      <c r="EQN62" s="357"/>
      <c r="EQO62" s="357"/>
      <c r="EQP62" s="357"/>
      <c r="EQQ62" s="357"/>
      <c r="EQR62" s="357"/>
      <c r="EQS62" s="357"/>
      <c r="EQT62" s="357"/>
      <c r="EQU62" s="357"/>
      <c r="EQV62" s="357"/>
      <c r="EQW62" s="357"/>
      <c r="EQX62" s="357"/>
      <c r="EQY62" s="357"/>
      <c r="EQZ62" s="357"/>
      <c r="ERA62" s="357"/>
      <c r="ERB62" s="357"/>
      <c r="ERC62" s="357"/>
      <c r="ERD62" s="357"/>
      <c r="ERE62" s="357"/>
      <c r="ERF62" s="357"/>
      <c r="ERG62" s="357"/>
      <c r="ERH62" s="357"/>
      <c r="ERI62" s="357"/>
      <c r="ERJ62" s="357"/>
      <c r="ERK62" s="357"/>
      <c r="ERL62" s="357"/>
      <c r="ERM62" s="357"/>
      <c r="ERN62" s="357"/>
      <c r="ERO62" s="357"/>
      <c r="ERP62" s="357"/>
      <c r="ERQ62" s="357"/>
      <c r="ERR62" s="357"/>
      <c r="ERS62" s="357"/>
      <c r="ERT62" s="357"/>
      <c r="ERU62" s="357"/>
      <c r="ERV62" s="357"/>
      <c r="ERW62" s="357"/>
      <c r="ERX62" s="357"/>
      <c r="ERY62" s="357"/>
      <c r="ERZ62" s="357"/>
      <c r="ESA62" s="357"/>
      <c r="ESB62" s="357"/>
      <c r="ESC62" s="357"/>
      <c r="ESD62" s="357"/>
      <c r="ESE62" s="357"/>
      <c r="ESF62" s="357"/>
      <c r="ESG62" s="357"/>
      <c r="ESH62" s="357"/>
      <c r="ESI62" s="357"/>
      <c r="ESJ62" s="357"/>
      <c r="ESK62" s="357"/>
      <c r="ESL62" s="357"/>
      <c r="ESM62" s="357"/>
      <c r="ESN62" s="357"/>
      <c r="ESO62" s="357"/>
      <c r="ESP62" s="357"/>
      <c r="ESQ62" s="357"/>
      <c r="ESR62" s="357"/>
      <c r="ESS62" s="357"/>
      <c r="EST62" s="357"/>
      <c r="ESU62" s="357"/>
      <c r="ESV62" s="357"/>
      <c r="ESW62" s="357"/>
      <c r="ESX62" s="357"/>
      <c r="ESY62" s="357"/>
      <c r="ESZ62" s="357"/>
      <c r="ETA62" s="357"/>
      <c r="ETB62" s="357"/>
      <c r="ETC62" s="357"/>
      <c r="ETD62" s="357"/>
      <c r="ETE62" s="357"/>
      <c r="ETF62" s="357"/>
      <c r="ETG62" s="357"/>
      <c r="ETH62" s="357"/>
      <c r="ETI62" s="357"/>
      <c r="ETJ62" s="357"/>
      <c r="ETK62" s="357"/>
      <c r="ETL62" s="357"/>
      <c r="ETM62" s="357"/>
      <c r="ETN62" s="357"/>
      <c r="ETO62" s="357"/>
      <c r="ETP62" s="357"/>
      <c r="ETQ62" s="357"/>
      <c r="ETR62" s="357"/>
      <c r="ETS62" s="357"/>
      <c r="ETT62" s="357"/>
      <c r="ETU62" s="357"/>
      <c r="ETV62" s="357"/>
      <c r="ETW62" s="357"/>
      <c r="ETX62" s="357"/>
      <c r="ETY62" s="357"/>
      <c r="ETZ62" s="357"/>
      <c r="EUA62" s="357"/>
      <c r="EUB62" s="357"/>
      <c r="EUC62" s="357"/>
      <c r="EUD62" s="357"/>
      <c r="EUE62" s="357"/>
      <c r="EUF62" s="357"/>
      <c r="EUG62" s="357"/>
      <c r="EUH62" s="357"/>
      <c r="EUI62" s="357"/>
      <c r="EUJ62" s="357"/>
      <c r="EUK62" s="357"/>
      <c r="EUL62" s="357"/>
      <c r="EUM62" s="357"/>
      <c r="EUN62" s="357"/>
      <c r="EUO62" s="357"/>
      <c r="EUP62" s="357"/>
      <c r="EUQ62" s="357"/>
      <c r="EUR62" s="357"/>
      <c r="EUS62" s="357"/>
      <c r="EUT62" s="357"/>
      <c r="EUU62" s="357"/>
      <c r="EUV62" s="357"/>
      <c r="EUW62" s="357"/>
      <c r="EUX62" s="357"/>
      <c r="EUY62" s="357"/>
      <c r="EUZ62" s="357"/>
      <c r="EVA62" s="357"/>
      <c r="EVB62" s="357"/>
      <c r="EVC62" s="357"/>
      <c r="EVD62" s="357"/>
      <c r="EVE62" s="357"/>
      <c r="EVF62" s="357"/>
      <c r="EVG62" s="357"/>
      <c r="EVH62" s="357"/>
      <c r="EVI62" s="357"/>
      <c r="EVJ62" s="357"/>
      <c r="EVK62" s="357"/>
      <c r="EVL62" s="357"/>
      <c r="EVM62" s="357"/>
      <c r="EVN62" s="357"/>
      <c r="EVO62" s="357"/>
      <c r="EVP62" s="357"/>
      <c r="EVQ62" s="357"/>
      <c r="EVR62" s="357"/>
      <c r="EVS62" s="357"/>
      <c r="EVT62" s="357"/>
      <c r="EVU62" s="357"/>
      <c r="EVV62" s="357"/>
      <c r="EVW62" s="357"/>
      <c r="EVX62" s="357"/>
      <c r="EVY62" s="357"/>
      <c r="EVZ62" s="357"/>
      <c r="EWA62" s="357"/>
      <c r="EWB62" s="357"/>
      <c r="EWC62" s="357"/>
      <c r="EWD62" s="357"/>
      <c r="EWE62" s="357"/>
      <c r="EWF62" s="357"/>
      <c r="EWG62" s="357"/>
      <c r="EWH62" s="357"/>
      <c r="EWI62" s="357"/>
      <c r="EWJ62" s="357"/>
      <c r="EWK62" s="357"/>
      <c r="EWL62" s="357"/>
      <c r="EWM62" s="357"/>
      <c r="EWN62" s="357"/>
      <c r="EWO62" s="357"/>
      <c r="EWP62" s="357"/>
      <c r="EWQ62" s="357"/>
      <c r="EWR62" s="357"/>
      <c r="EWS62" s="357"/>
      <c r="EWT62" s="357"/>
      <c r="EWU62" s="357"/>
      <c r="EWV62" s="357"/>
      <c r="EWW62" s="357"/>
      <c r="EWX62" s="357"/>
      <c r="EWY62" s="357"/>
      <c r="EWZ62" s="357"/>
      <c r="EXA62" s="357"/>
      <c r="EXB62" s="357"/>
      <c r="EXC62" s="357"/>
      <c r="EXD62" s="357"/>
      <c r="EXE62" s="357"/>
      <c r="EXF62" s="357"/>
      <c r="EXG62" s="357"/>
      <c r="EXH62" s="357"/>
      <c r="EXI62" s="357"/>
      <c r="EXJ62" s="357"/>
      <c r="EXK62" s="357"/>
      <c r="EXL62" s="357"/>
      <c r="EXM62" s="357"/>
      <c r="EXN62" s="357"/>
      <c r="EXO62" s="357"/>
      <c r="EXP62" s="357"/>
      <c r="EXQ62" s="357"/>
      <c r="EXR62" s="357"/>
      <c r="EXS62" s="357"/>
      <c r="EXT62" s="357"/>
      <c r="EXU62" s="357"/>
      <c r="EXV62" s="357"/>
      <c r="EXW62" s="357"/>
      <c r="EXX62" s="357"/>
      <c r="EXY62" s="357"/>
      <c r="EXZ62" s="357"/>
      <c r="EYA62" s="357"/>
      <c r="EYB62" s="357"/>
      <c r="EYC62" s="357"/>
      <c r="EYD62" s="357"/>
      <c r="EYE62" s="357"/>
      <c r="EYF62" s="357"/>
      <c r="EYG62" s="357"/>
      <c r="EYH62" s="357"/>
      <c r="EYI62" s="357"/>
      <c r="EYJ62" s="357"/>
      <c r="EYK62" s="357"/>
      <c r="EYL62" s="357"/>
      <c r="EYM62" s="357"/>
      <c r="EYN62" s="357"/>
      <c r="EYO62" s="357"/>
      <c r="EYP62" s="357"/>
      <c r="EYQ62" s="357"/>
      <c r="EYR62" s="357"/>
      <c r="EYS62" s="357"/>
      <c r="EYT62" s="357"/>
      <c r="EYU62" s="357"/>
      <c r="EYV62" s="357"/>
      <c r="EYW62" s="357"/>
      <c r="EYX62" s="357"/>
      <c r="EYY62" s="357"/>
      <c r="EYZ62" s="357"/>
      <c r="EZA62" s="357"/>
      <c r="EZB62" s="357"/>
      <c r="EZC62" s="357"/>
      <c r="EZD62" s="357"/>
      <c r="EZE62" s="357"/>
      <c r="EZF62" s="357"/>
      <c r="EZG62" s="357"/>
      <c r="EZH62" s="357"/>
      <c r="EZI62" s="357"/>
      <c r="EZJ62" s="357"/>
      <c r="EZK62" s="357"/>
      <c r="EZL62" s="357"/>
      <c r="EZM62" s="357"/>
      <c r="EZN62" s="357"/>
      <c r="EZO62" s="357"/>
      <c r="EZP62" s="357"/>
      <c r="EZQ62" s="357"/>
      <c r="EZR62" s="357"/>
      <c r="EZS62" s="357"/>
      <c r="EZT62" s="357"/>
      <c r="EZU62" s="357"/>
      <c r="EZV62" s="357"/>
      <c r="EZW62" s="357"/>
      <c r="EZX62" s="357"/>
      <c r="EZY62" s="357"/>
      <c r="EZZ62" s="357"/>
      <c r="FAA62" s="357"/>
      <c r="FAB62" s="357"/>
      <c r="FAC62" s="357"/>
      <c r="FAD62" s="357"/>
      <c r="FAE62" s="357"/>
      <c r="FAF62" s="357"/>
      <c r="FAG62" s="357"/>
      <c r="FAH62" s="357"/>
      <c r="FAI62" s="357"/>
      <c r="FAJ62" s="357"/>
      <c r="FAK62" s="357"/>
      <c r="FAL62" s="357"/>
      <c r="FAM62" s="357"/>
      <c r="FAN62" s="357"/>
      <c r="FAO62" s="357"/>
      <c r="FAP62" s="357"/>
      <c r="FAQ62" s="357"/>
      <c r="FAR62" s="357"/>
      <c r="FAS62" s="357"/>
      <c r="FAT62" s="357"/>
      <c r="FAU62" s="357"/>
      <c r="FAV62" s="357"/>
      <c r="FAW62" s="357"/>
      <c r="FAX62" s="357"/>
      <c r="FAY62" s="357"/>
      <c r="FAZ62" s="357"/>
      <c r="FBA62" s="357"/>
      <c r="FBB62" s="357"/>
      <c r="FBC62" s="357"/>
      <c r="FBD62" s="357"/>
      <c r="FBE62" s="357"/>
      <c r="FBF62" s="357"/>
      <c r="FBG62" s="357"/>
      <c r="FBH62" s="357"/>
      <c r="FBI62" s="357"/>
      <c r="FBJ62" s="357"/>
      <c r="FBK62" s="357"/>
      <c r="FBL62" s="357"/>
      <c r="FBM62" s="357"/>
      <c r="FBN62" s="357"/>
      <c r="FBO62" s="357"/>
      <c r="FBP62" s="357"/>
      <c r="FBQ62" s="357"/>
      <c r="FBR62" s="357"/>
      <c r="FBS62" s="357"/>
      <c r="FBT62" s="357"/>
      <c r="FBU62" s="357"/>
      <c r="FBV62" s="357"/>
      <c r="FBW62" s="357"/>
      <c r="FBX62" s="357"/>
      <c r="FBY62" s="357"/>
      <c r="FBZ62" s="357"/>
      <c r="FCA62" s="357"/>
      <c r="FCB62" s="357"/>
      <c r="FCC62" s="357"/>
      <c r="FCD62" s="357"/>
      <c r="FCE62" s="357"/>
      <c r="FCF62" s="357"/>
      <c r="FCG62" s="357"/>
      <c r="FCH62" s="357"/>
      <c r="FCI62" s="357"/>
      <c r="FCJ62" s="357"/>
      <c r="FCK62" s="357"/>
      <c r="FCL62" s="357"/>
      <c r="FCM62" s="357"/>
      <c r="FCN62" s="357"/>
      <c r="FCO62" s="357"/>
      <c r="FCP62" s="357"/>
      <c r="FCQ62" s="357"/>
      <c r="FCR62" s="357"/>
      <c r="FCS62" s="357"/>
      <c r="FCT62" s="357"/>
      <c r="FCU62" s="357"/>
      <c r="FCV62" s="357"/>
      <c r="FCW62" s="357"/>
      <c r="FCX62" s="357"/>
      <c r="FCY62" s="357"/>
      <c r="FCZ62" s="357"/>
      <c r="FDA62" s="357"/>
      <c r="FDB62" s="357"/>
      <c r="FDC62" s="357"/>
      <c r="FDD62" s="357"/>
      <c r="FDE62" s="357"/>
      <c r="FDF62" s="357"/>
      <c r="FDG62" s="357"/>
      <c r="FDH62" s="357"/>
      <c r="FDI62" s="357"/>
      <c r="FDJ62" s="357"/>
      <c r="FDK62" s="357"/>
      <c r="FDL62" s="357"/>
      <c r="FDM62" s="357"/>
      <c r="FDN62" s="357"/>
      <c r="FDO62" s="357"/>
      <c r="FDP62" s="357"/>
      <c r="FDQ62" s="357"/>
      <c r="FDR62" s="357"/>
      <c r="FDS62" s="357"/>
      <c r="FDT62" s="357"/>
      <c r="FDU62" s="357"/>
      <c r="FDV62" s="357"/>
      <c r="FDW62" s="357"/>
      <c r="FDX62" s="357"/>
      <c r="FDY62" s="357"/>
      <c r="FDZ62" s="357"/>
      <c r="FEA62" s="357"/>
      <c r="FEB62" s="357"/>
      <c r="FEC62" s="357"/>
      <c r="FED62" s="357"/>
      <c r="FEE62" s="357"/>
      <c r="FEF62" s="357"/>
      <c r="FEG62" s="357"/>
      <c r="FEH62" s="357"/>
      <c r="FEI62" s="357"/>
      <c r="FEJ62" s="357"/>
      <c r="FEK62" s="357"/>
      <c r="FEL62" s="357"/>
      <c r="FEM62" s="357"/>
      <c r="FEN62" s="357"/>
      <c r="FEO62" s="357"/>
      <c r="FEP62" s="357"/>
      <c r="FEQ62" s="357"/>
      <c r="FER62" s="357"/>
      <c r="FES62" s="357"/>
      <c r="FET62" s="357"/>
      <c r="FEU62" s="357"/>
      <c r="FEV62" s="357"/>
      <c r="FEW62" s="357"/>
      <c r="FEX62" s="357"/>
      <c r="FEY62" s="357"/>
      <c r="FEZ62" s="357"/>
      <c r="FFA62" s="357"/>
      <c r="FFB62" s="357"/>
      <c r="FFC62" s="357"/>
      <c r="FFD62" s="357"/>
      <c r="FFE62" s="357"/>
      <c r="FFF62" s="357"/>
      <c r="FFG62" s="357"/>
      <c r="FFH62" s="357"/>
      <c r="FFI62" s="357"/>
      <c r="FFJ62" s="357"/>
      <c r="FFK62" s="357"/>
      <c r="FFL62" s="357"/>
      <c r="FFM62" s="357"/>
      <c r="FFN62" s="357"/>
      <c r="FFO62" s="357"/>
      <c r="FFP62" s="357"/>
      <c r="FFQ62" s="357"/>
      <c r="FFR62" s="357"/>
      <c r="FFS62" s="357"/>
      <c r="FFT62" s="357"/>
      <c r="FFU62" s="357"/>
      <c r="FFV62" s="357"/>
      <c r="FFW62" s="357"/>
      <c r="FFX62" s="357"/>
      <c r="FFY62" s="357"/>
      <c r="FFZ62" s="357"/>
      <c r="FGA62" s="357"/>
      <c r="FGB62" s="357"/>
      <c r="FGC62" s="357"/>
      <c r="FGD62" s="357"/>
      <c r="FGE62" s="357"/>
      <c r="FGF62" s="357"/>
      <c r="FGG62" s="357"/>
      <c r="FGH62" s="357"/>
      <c r="FGI62" s="357"/>
      <c r="FGJ62" s="357"/>
      <c r="FGK62" s="357"/>
      <c r="FGL62" s="357"/>
      <c r="FGM62" s="357"/>
      <c r="FGN62" s="357"/>
      <c r="FGO62" s="357"/>
      <c r="FGP62" s="357"/>
      <c r="FGQ62" s="357"/>
      <c r="FGR62" s="357"/>
      <c r="FGS62" s="357"/>
      <c r="FGT62" s="357"/>
      <c r="FGU62" s="357"/>
      <c r="FGV62" s="357"/>
      <c r="FGW62" s="357"/>
      <c r="FGX62" s="357"/>
      <c r="FGY62" s="357"/>
      <c r="FGZ62" s="357"/>
      <c r="FHA62" s="357"/>
      <c r="FHB62" s="357"/>
      <c r="FHC62" s="357"/>
      <c r="FHD62" s="357"/>
      <c r="FHE62" s="357"/>
      <c r="FHF62" s="357"/>
      <c r="FHG62" s="357"/>
      <c r="FHH62" s="357"/>
      <c r="FHI62" s="357"/>
      <c r="FHJ62" s="357"/>
      <c r="FHK62" s="357"/>
      <c r="FHL62" s="357"/>
      <c r="FHM62" s="357"/>
      <c r="FHN62" s="357"/>
      <c r="FHO62" s="357"/>
      <c r="FHP62" s="357"/>
      <c r="FHQ62" s="357"/>
      <c r="FHR62" s="357"/>
      <c r="FHS62" s="357"/>
      <c r="FHT62" s="357"/>
      <c r="FHU62" s="357"/>
      <c r="FHV62" s="357"/>
      <c r="FHW62" s="357"/>
      <c r="FHX62" s="357"/>
      <c r="FHY62" s="357"/>
      <c r="FHZ62" s="357"/>
      <c r="FIA62" s="357"/>
      <c r="FIB62" s="357"/>
      <c r="FIC62" s="357"/>
      <c r="FID62" s="357"/>
      <c r="FIE62" s="357"/>
      <c r="FIF62" s="357"/>
      <c r="FIG62" s="357"/>
      <c r="FIH62" s="357"/>
      <c r="FII62" s="357"/>
      <c r="FIJ62" s="357"/>
      <c r="FIK62" s="357"/>
      <c r="FIL62" s="357"/>
      <c r="FIM62" s="357"/>
      <c r="FIN62" s="357"/>
      <c r="FIO62" s="357"/>
      <c r="FIP62" s="357"/>
      <c r="FIQ62" s="357"/>
      <c r="FIR62" s="357"/>
      <c r="FIS62" s="357"/>
      <c r="FIT62" s="357"/>
      <c r="FIU62" s="357"/>
      <c r="FIV62" s="357"/>
      <c r="FIW62" s="357"/>
      <c r="FIX62" s="357"/>
      <c r="FIY62" s="357"/>
      <c r="FIZ62" s="357"/>
      <c r="FJA62" s="357"/>
      <c r="FJB62" s="357"/>
      <c r="FJC62" s="357"/>
      <c r="FJD62" s="357"/>
      <c r="FJE62" s="357"/>
      <c r="FJF62" s="357"/>
      <c r="FJG62" s="357"/>
      <c r="FJH62" s="357"/>
      <c r="FJI62" s="357"/>
      <c r="FJJ62" s="357"/>
      <c r="FJK62" s="357"/>
      <c r="FJL62" s="357"/>
      <c r="FJM62" s="357"/>
      <c r="FJN62" s="357"/>
      <c r="FJO62" s="357"/>
      <c r="FJP62" s="357"/>
      <c r="FJQ62" s="357"/>
      <c r="FJR62" s="357"/>
      <c r="FJS62" s="357"/>
      <c r="FJT62" s="357"/>
      <c r="FJU62" s="357"/>
      <c r="FJV62" s="357"/>
      <c r="FJW62" s="357"/>
      <c r="FJX62" s="357"/>
      <c r="FJY62" s="357"/>
      <c r="FJZ62" s="357"/>
      <c r="FKA62" s="357"/>
      <c r="FKB62" s="357"/>
      <c r="FKC62" s="357"/>
      <c r="FKD62" s="357"/>
      <c r="FKE62" s="357"/>
      <c r="FKF62" s="357"/>
      <c r="FKG62" s="357"/>
      <c r="FKH62" s="357"/>
      <c r="FKI62" s="357"/>
      <c r="FKJ62" s="357"/>
      <c r="FKK62" s="357"/>
      <c r="FKL62" s="357"/>
      <c r="FKM62" s="357"/>
      <c r="FKN62" s="357"/>
      <c r="FKO62" s="357"/>
      <c r="FKP62" s="357"/>
      <c r="FKQ62" s="357"/>
      <c r="FKR62" s="357"/>
      <c r="FKS62" s="357"/>
      <c r="FKT62" s="357"/>
      <c r="FKU62" s="357"/>
      <c r="FKV62" s="357"/>
      <c r="FKW62" s="357"/>
      <c r="FKX62" s="357"/>
      <c r="FKY62" s="357"/>
      <c r="FKZ62" s="357"/>
      <c r="FLA62" s="357"/>
      <c r="FLB62" s="357"/>
      <c r="FLC62" s="357"/>
      <c r="FLD62" s="357"/>
      <c r="FLE62" s="357"/>
      <c r="FLF62" s="357"/>
      <c r="FLG62" s="357"/>
      <c r="FLH62" s="357"/>
      <c r="FLI62" s="357"/>
      <c r="FLJ62" s="357"/>
      <c r="FLK62" s="357"/>
      <c r="FLL62" s="357"/>
      <c r="FLM62" s="357"/>
      <c r="FLN62" s="357"/>
      <c r="FLO62" s="357"/>
      <c r="FLP62" s="357"/>
      <c r="FLQ62" s="357"/>
      <c r="FLR62" s="357"/>
      <c r="FLS62" s="357"/>
      <c r="FLT62" s="357"/>
      <c r="FLU62" s="357"/>
      <c r="FLV62" s="357"/>
      <c r="FLW62" s="357"/>
      <c r="FLX62" s="357"/>
      <c r="FLY62" s="357"/>
      <c r="FLZ62" s="357"/>
      <c r="FMA62" s="357"/>
      <c r="FMB62" s="357"/>
      <c r="FMC62" s="357"/>
      <c r="FMD62" s="357"/>
      <c r="FME62" s="357"/>
      <c r="FMF62" s="357"/>
      <c r="FMG62" s="357"/>
      <c r="FMH62" s="357"/>
      <c r="FMI62" s="357"/>
      <c r="FMJ62" s="357"/>
      <c r="FMK62" s="357"/>
      <c r="FML62" s="357"/>
      <c r="FMM62" s="357"/>
      <c r="FMN62" s="357"/>
      <c r="FMO62" s="357"/>
      <c r="FMP62" s="357"/>
      <c r="FMQ62" s="357"/>
      <c r="FMR62" s="357"/>
      <c r="FMS62" s="357"/>
      <c r="FMT62" s="357"/>
      <c r="FMU62" s="357"/>
      <c r="FMV62" s="357"/>
      <c r="FMW62" s="357"/>
      <c r="FMX62" s="357"/>
      <c r="FMY62" s="357"/>
      <c r="FMZ62" s="357"/>
      <c r="FNA62" s="357"/>
      <c r="FNB62" s="357"/>
      <c r="FNC62" s="357"/>
      <c r="FND62" s="357"/>
      <c r="FNE62" s="357"/>
      <c r="FNF62" s="357"/>
      <c r="FNG62" s="357"/>
      <c r="FNH62" s="357"/>
      <c r="FNI62" s="357"/>
      <c r="FNJ62" s="357"/>
      <c r="FNK62" s="357"/>
      <c r="FNL62" s="357"/>
      <c r="FNM62" s="357"/>
      <c r="FNN62" s="357"/>
      <c r="FNO62" s="357"/>
      <c r="FNP62" s="357"/>
      <c r="FNQ62" s="357"/>
      <c r="FNR62" s="357"/>
      <c r="FNS62" s="357"/>
      <c r="FNT62" s="357"/>
      <c r="FNU62" s="357"/>
      <c r="FNV62" s="357"/>
      <c r="FNW62" s="357"/>
      <c r="FNX62" s="357"/>
      <c r="FNY62" s="357"/>
      <c r="FNZ62" s="357"/>
      <c r="FOA62" s="357"/>
      <c r="FOB62" s="357"/>
      <c r="FOC62" s="357"/>
      <c r="FOD62" s="357"/>
      <c r="FOE62" s="357"/>
      <c r="FOF62" s="357"/>
      <c r="FOG62" s="357"/>
      <c r="FOH62" s="357"/>
      <c r="FOI62" s="357"/>
      <c r="FOJ62" s="357"/>
      <c r="FOK62" s="357"/>
      <c r="FOL62" s="357"/>
      <c r="FOM62" s="357"/>
      <c r="FON62" s="357"/>
      <c r="FOO62" s="357"/>
      <c r="FOP62" s="357"/>
      <c r="FOQ62" s="357"/>
      <c r="FOR62" s="357"/>
      <c r="FOS62" s="357"/>
      <c r="FOT62" s="357"/>
      <c r="FOU62" s="357"/>
      <c r="FOV62" s="357"/>
      <c r="FOW62" s="357"/>
      <c r="FOX62" s="357"/>
      <c r="FOY62" s="357"/>
      <c r="FOZ62" s="357"/>
      <c r="FPA62" s="357"/>
      <c r="FPB62" s="357"/>
      <c r="FPC62" s="357"/>
      <c r="FPD62" s="357"/>
      <c r="FPE62" s="357"/>
      <c r="FPF62" s="357"/>
      <c r="FPG62" s="357"/>
      <c r="FPH62" s="357"/>
      <c r="FPI62" s="357"/>
      <c r="FPJ62" s="357"/>
      <c r="FPK62" s="357"/>
      <c r="FPL62" s="357"/>
      <c r="FPM62" s="357"/>
      <c r="FPN62" s="357"/>
      <c r="FPO62" s="357"/>
      <c r="FPP62" s="357"/>
      <c r="FPQ62" s="357"/>
      <c r="FPR62" s="357"/>
      <c r="FPS62" s="357"/>
      <c r="FPT62" s="357"/>
      <c r="FPU62" s="357"/>
      <c r="FPV62" s="357"/>
      <c r="FPW62" s="357"/>
      <c r="FPX62" s="357"/>
      <c r="FPY62" s="357"/>
      <c r="FPZ62" s="357"/>
      <c r="FQA62" s="357"/>
      <c r="FQB62" s="357"/>
      <c r="FQC62" s="357"/>
      <c r="FQD62" s="357"/>
      <c r="FQE62" s="357"/>
      <c r="FQF62" s="357"/>
      <c r="FQG62" s="357"/>
      <c r="FQH62" s="357"/>
      <c r="FQI62" s="357"/>
      <c r="FQJ62" s="357"/>
      <c r="FQK62" s="357"/>
      <c r="FQL62" s="357"/>
      <c r="FQM62" s="357"/>
      <c r="FQN62" s="357"/>
      <c r="FQO62" s="357"/>
      <c r="FQP62" s="357"/>
      <c r="FQQ62" s="357"/>
      <c r="FQR62" s="357"/>
      <c r="FQS62" s="357"/>
      <c r="FQT62" s="357"/>
      <c r="FQU62" s="357"/>
      <c r="FQV62" s="357"/>
      <c r="FQW62" s="357"/>
      <c r="FQX62" s="357"/>
      <c r="FQY62" s="357"/>
      <c r="FQZ62" s="357"/>
      <c r="FRA62" s="357"/>
      <c r="FRB62" s="357"/>
      <c r="FRC62" s="357"/>
      <c r="FRD62" s="357"/>
      <c r="FRE62" s="357"/>
      <c r="FRF62" s="357"/>
      <c r="FRG62" s="357"/>
      <c r="FRH62" s="357"/>
      <c r="FRI62" s="357"/>
      <c r="FRJ62" s="357"/>
      <c r="FRK62" s="357"/>
      <c r="FRL62" s="357"/>
      <c r="FRM62" s="357"/>
      <c r="FRN62" s="357"/>
      <c r="FRO62" s="357"/>
      <c r="FRP62" s="357"/>
      <c r="FRQ62" s="357"/>
      <c r="FRR62" s="357"/>
      <c r="FRS62" s="357"/>
      <c r="FRT62" s="357"/>
      <c r="FRU62" s="357"/>
      <c r="FRV62" s="357"/>
      <c r="FRW62" s="357"/>
      <c r="FRX62" s="357"/>
      <c r="FRY62" s="357"/>
      <c r="FRZ62" s="357"/>
      <c r="FSA62" s="357"/>
      <c r="FSB62" s="357"/>
      <c r="FSC62" s="357"/>
      <c r="FSD62" s="357"/>
      <c r="FSE62" s="357"/>
      <c r="FSF62" s="357"/>
      <c r="FSG62" s="357"/>
      <c r="FSH62" s="357"/>
      <c r="FSI62" s="357"/>
      <c r="FSJ62" s="357"/>
      <c r="FSK62" s="357"/>
      <c r="FSL62" s="357"/>
      <c r="FSM62" s="357"/>
      <c r="FSN62" s="357"/>
      <c r="FSO62" s="357"/>
      <c r="FSP62" s="357"/>
      <c r="FSQ62" s="357"/>
      <c r="FSR62" s="357"/>
      <c r="FSS62" s="357"/>
      <c r="FST62" s="357"/>
      <c r="FSU62" s="357"/>
      <c r="FSV62" s="357"/>
      <c r="FSW62" s="357"/>
      <c r="FSX62" s="357"/>
      <c r="FSY62" s="357"/>
      <c r="FSZ62" s="357"/>
      <c r="FTA62" s="357"/>
      <c r="FTB62" s="357"/>
      <c r="FTC62" s="357"/>
      <c r="FTD62" s="357"/>
      <c r="FTE62" s="357"/>
      <c r="FTF62" s="357"/>
      <c r="FTG62" s="357"/>
      <c r="FTH62" s="357"/>
      <c r="FTI62" s="357"/>
      <c r="FTJ62" s="357"/>
      <c r="FTK62" s="357"/>
      <c r="FTL62" s="357"/>
      <c r="FTM62" s="357"/>
      <c r="FTN62" s="357"/>
      <c r="FTO62" s="357"/>
      <c r="FTP62" s="357"/>
      <c r="FTQ62" s="357"/>
      <c r="FTR62" s="357"/>
      <c r="FTS62" s="357"/>
      <c r="FTT62" s="357"/>
      <c r="FTU62" s="357"/>
      <c r="FTV62" s="357"/>
      <c r="FTW62" s="357"/>
      <c r="FTX62" s="357"/>
      <c r="FTY62" s="357"/>
      <c r="FTZ62" s="357"/>
      <c r="FUA62" s="357"/>
      <c r="FUB62" s="357"/>
      <c r="FUC62" s="357"/>
      <c r="FUD62" s="357"/>
      <c r="FUE62" s="357"/>
      <c r="FUF62" s="357"/>
      <c r="FUG62" s="357"/>
      <c r="FUH62" s="357"/>
      <c r="FUI62" s="357"/>
      <c r="FUJ62" s="357"/>
      <c r="FUK62" s="357"/>
      <c r="FUL62" s="357"/>
      <c r="FUM62" s="357"/>
      <c r="FUN62" s="357"/>
      <c r="FUO62" s="357"/>
      <c r="FUP62" s="357"/>
      <c r="FUQ62" s="357"/>
      <c r="FUR62" s="357"/>
      <c r="FUS62" s="357"/>
      <c r="FUT62" s="357"/>
      <c r="FUU62" s="357"/>
      <c r="FUV62" s="357"/>
      <c r="FUW62" s="357"/>
      <c r="FUX62" s="357"/>
      <c r="FUY62" s="357"/>
      <c r="FUZ62" s="357"/>
      <c r="FVA62" s="357"/>
      <c r="FVB62" s="357"/>
      <c r="FVC62" s="357"/>
      <c r="FVD62" s="357"/>
      <c r="FVE62" s="357"/>
      <c r="FVF62" s="357"/>
      <c r="FVG62" s="357"/>
      <c r="FVH62" s="357"/>
      <c r="FVI62" s="357"/>
      <c r="FVJ62" s="357"/>
      <c r="FVK62" s="357"/>
      <c r="FVL62" s="357"/>
      <c r="FVM62" s="357"/>
      <c r="FVN62" s="357"/>
      <c r="FVO62" s="357"/>
      <c r="FVP62" s="357"/>
      <c r="FVQ62" s="357"/>
      <c r="FVR62" s="357"/>
      <c r="FVS62" s="357"/>
      <c r="FVT62" s="357"/>
      <c r="FVU62" s="357"/>
      <c r="FVV62" s="357"/>
      <c r="FVW62" s="357"/>
      <c r="FVX62" s="357"/>
      <c r="FVY62" s="357"/>
      <c r="FVZ62" s="357"/>
      <c r="FWA62" s="357"/>
      <c r="FWB62" s="357"/>
      <c r="FWC62" s="357"/>
      <c r="FWD62" s="357"/>
      <c r="FWE62" s="357"/>
      <c r="FWF62" s="357"/>
      <c r="FWG62" s="357"/>
      <c r="FWH62" s="357"/>
      <c r="FWI62" s="357"/>
      <c r="FWJ62" s="357"/>
      <c r="FWK62" s="357"/>
      <c r="FWL62" s="357"/>
      <c r="FWM62" s="357"/>
      <c r="FWN62" s="357"/>
      <c r="FWO62" s="357"/>
      <c r="FWP62" s="357"/>
      <c r="FWQ62" s="357"/>
      <c r="FWR62" s="357"/>
      <c r="FWS62" s="357"/>
      <c r="FWT62" s="357"/>
      <c r="FWU62" s="357"/>
      <c r="FWV62" s="357"/>
      <c r="FWW62" s="357"/>
      <c r="FWX62" s="357"/>
      <c r="FWY62" s="357"/>
      <c r="FWZ62" s="357"/>
      <c r="FXA62" s="357"/>
      <c r="FXB62" s="357"/>
      <c r="FXC62" s="357"/>
      <c r="FXD62" s="357"/>
      <c r="FXE62" s="357"/>
      <c r="FXF62" s="357"/>
      <c r="FXG62" s="357"/>
      <c r="FXH62" s="357"/>
      <c r="FXI62" s="357"/>
      <c r="FXJ62" s="357"/>
      <c r="FXK62" s="357"/>
      <c r="FXL62" s="357"/>
      <c r="FXM62" s="357"/>
      <c r="FXN62" s="357"/>
      <c r="FXO62" s="357"/>
      <c r="FXP62" s="357"/>
      <c r="FXQ62" s="357"/>
      <c r="FXR62" s="357"/>
      <c r="FXS62" s="357"/>
      <c r="FXT62" s="357"/>
      <c r="FXU62" s="357"/>
      <c r="FXV62" s="357"/>
      <c r="FXW62" s="357"/>
      <c r="FXX62" s="357"/>
      <c r="FXY62" s="357"/>
      <c r="FXZ62" s="357"/>
      <c r="FYA62" s="357"/>
      <c r="FYB62" s="357"/>
      <c r="FYC62" s="357"/>
      <c r="FYD62" s="357"/>
      <c r="FYE62" s="357"/>
      <c r="FYF62" s="357"/>
      <c r="FYG62" s="357"/>
      <c r="FYH62" s="357"/>
      <c r="FYI62" s="357"/>
      <c r="FYJ62" s="357"/>
      <c r="FYK62" s="357"/>
      <c r="FYL62" s="357"/>
      <c r="FYM62" s="357"/>
      <c r="FYN62" s="357"/>
      <c r="FYO62" s="357"/>
      <c r="FYP62" s="357"/>
      <c r="FYQ62" s="357"/>
      <c r="FYR62" s="357"/>
      <c r="FYS62" s="357"/>
      <c r="FYT62" s="357"/>
      <c r="FYU62" s="357"/>
      <c r="FYV62" s="357"/>
      <c r="FYW62" s="357"/>
      <c r="FYX62" s="357"/>
      <c r="FYY62" s="357"/>
      <c r="FYZ62" s="357"/>
      <c r="FZA62" s="357"/>
      <c r="FZB62" s="357"/>
      <c r="FZC62" s="357"/>
      <c r="FZD62" s="357"/>
      <c r="FZE62" s="357"/>
      <c r="FZF62" s="357"/>
      <c r="FZG62" s="357"/>
      <c r="FZH62" s="357"/>
      <c r="FZI62" s="357"/>
      <c r="FZJ62" s="357"/>
      <c r="FZK62" s="357"/>
      <c r="FZL62" s="357"/>
      <c r="FZM62" s="357"/>
      <c r="FZN62" s="357"/>
      <c r="FZO62" s="357"/>
      <c r="FZP62" s="357"/>
      <c r="FZQ62" s="357"/>
      <c r="FZR62" s="357"/>
      <c r="FZS62" s="357"/>
      <c r="FZT62" s="357"/>
      <c r="FZU62" s="357"/>
      <c r="FZV62" s="357"/>
      <c r="FZW62" s="357"/>
      <c r="FZX62" s="357"/>
      <c r="FZY62" s="357"/>
      <c r="FZZ62" s="357"/>
      <c r="GAA62" s="357"/>
      <c r="GAB62" s="357"/>
      <c r="GAC62" s="357"/>
      <c r="GAD62" s="357"/>
      <c r="GAE62" s="357"/>
      <c r="GAF62" s="357"/>
      <c r="GAG62" s="357"/>
      <c r="GAH62" s="357"/>
      <c r="GAI62" s="357"/>
      <c r="GAJ62" s="357"/>
      <c r="GAK62" s="357"/>
      <c r="GAL62" s="357"/>
      <c r="GAM62" s="357"/>
      <c r="GAN62" s="357"/>
      <c r="GAO62" s="357"/>
      <c r="GAP62" s="357"/>
      <c r="GAQ62" s="357"/>
      <c r="GAR62" s="357"/>
      <c r="GAS62" s="357"/>
      <c r="GAT62" s="357"/>
      <c r="GAU62" s="357"/>
      <c r="GAV62" s="357"/>
      <c r="GAW62" s="357"/>
      <c r="GAX62" s="357"/>
      <c r="GAY62" s="357"/>
      <c r="GAZ62" s="357"/>
      <c r="GBA62" s="357"/>
      <c r="GBB62" s="357"/>
      <c r="GBC62" s="357"/>
      <c r="GBD62" s="357"/>
      <c r="GBE62" s="357"/>
      <c r="GBF62" s="357"/>
      <c r="GBG62" s="357"/>
      <c r="GBH62" s="357"/>
      <c r="GBI62" s="357"/>
      <c r="GBJ62" s="357"/>
      <c r="GBK62" s="357"/>
      <c r="GBL62" s="357"/>
      <c r="GBM62" s="357"/>
      <c r="GBN62" s="357"/>
      <c r="GBO62" s="357"/>
      <c r="GBP62" s="357"/>
      <c r="GBQ62" s="357"/>
      <c r="GBR62" s="357"/>
      <c r="GBS62" s="357"/>
      <c r="GBT62" s="357"/>
      <c r="GBU62" s="357"/>
      <c r="GBV62" s="357"/>
      <c r="GBW62" s="357"/>
      <c r="GBX62" s="357"/>
      <c r="GBY62" s="357"/>
      <c r="GBZ62" s="357"/>
      <c r="GCA62" s="357"/>
      <c r="GCB62" s="357"/>
      <c r="GCC62" s="357"/>
      <c r="GCD62" s="357"/>
      <c r="GCE62" s="357"/>
      <c r="GCF62" s="357"/>
      <c r="GCG62" s="357"/>
      <c r="GCH62" s="357"/>
      <c r="GCI62" s="357"/>
      <c r="GCJ62" s="357"/>
      <c r="GCK62" s="357"/>
      <c r="GCL62" s="357"/>
      <c r="GCM62" s="357"/>
      <c r="GCN62" s="357"/>
      <c r="GCO62" s="357"/>
      <c r="GCP62" s="357"/>
      <c r="GCQ62" s="357"/>
      <c r="GCR62" s="357"/>
      <c r="GCS62" s="357"/>
      <c r="GCT62" s="357"/>
      <c r="GCU62" s="357"/>
      <c r="GCV62" s="357"/>
      <c r="GCW62" s="357"/>
      <c r="GCX62" s="357"/>
      <c r="GCY62" s="357"/>
      <c r="GCZ62" s="357"/>
      <c r="GDA62" s="357"/>
      <c r="GDB62" s="357"/>
      <c r="GDC62" s="357"/>
      <c r="GDD62" s="357"/>
      <c r="GDE62" s="357"/>
      <c r="GDF62" s="357"/>
      <c r="GDG62" s="357"/>
      <c r="GDH62" s="357"/>
      <c r="GDI62" s="357"/>
      <c r="GDJ62" s="357"/>
      <c r="GDK62" s="357"/>
      <c r="GDL62" s="357"/>
      <c r="GDM62" s="357"/>
      <c r="GDN62" s="357"/>
      <c r="GDO62" s="357"/>
      <c r="GDP62" s="357"/>
      <c r="GDQ62" s="357"/>
      <c r="GDR62" s="357"/>
      <c r="GDS62" s="357"/>
      <c r="GDT62" s="357"/>
      <c r="GDU62" s="357"/>
      <c r="GDV62" s="357"/>
      <c r="GDW62" s="357"/>
      <c r="GDX62" s="357"/>
      <c r="GDY62" s="357"/>
      <c r="GDZ62" s="357"/>
      <c r="GEA62" s="357"/>
      <c r="GEB62" s="357"/>
      <c r="GEC62" s="357"/>
      <c r="GED62" s="357"/>
      <c r="GEE62" s="357"/>
      <c r="GEF62" s="357"/>
      <c r="GEG62" s="357"/>
      <c r="GEH62" s="357"/>
      <c r="GEI62" s="357"/>
      <c r="GEJ62" s="357"/>
      <c r="GEK62" s="357"/>
      <c r="GEL62" s="357"/>
      <c r="GEM62" s="357"/>
      <c r="GEN62" s="357"/>
      <c r="GEO62" s="357"/>
      <c r="GEP62" s="357"/>
      <c r="GEQ62" s="357"/>
      <c r="GER62" s="357"/>
      <c r="GES62" s="357"/>
      <c r="GET62" s="357"/>
      <c r="GEU62" s="357"/>
      <c r="GEV62" s="357"/>
      <c r="GEW62" s="357"/>
      <c r="GEX62" s="357"/>
      <c r="GEY62" s="357"/>
      <c r="GEZ62" s="357"/>
      <c r="GFA62" s="357"/>
      <c r="GFB62" s="357"/>
      <c r="GFC62" s="357"/>
      <c r="GFD62" s="357"/>
      <c r="GFE62" s="357"/>
      <c r="GFF62" s="357"/>
      <c r="GFG62" s="357"/>
      <c r="GFH62" s="357"/>
      <c r="GFI62" s="357"/>
      <c r="GFJ62" s="357"/>
      <c r="GFK62" s="357"/>
      <c r="GFL62" s="357"/>
      <c r="GFM62" s="357"/>
      <c r="GFN62" s="357"/>
      <c r="GFO62" s="357"/>
      <c r="GFP62" s="357"/>
      <c r="GFQ62" s="357"/>
      <c r="GFR62" s="357"/>
      <c r="GFS62" s="357"/>
      <c r="GFT62" s="357"/>
      <c r="GFU62" s="357"/>
      <c r="GFV62" s="357"/>
      <c r="GFW62" s="357"/>
      <c r="GFX62" s="357"/>
      <c r="GFY62" s="357"/>
      <c r="GFZ62" s="357"/>
      <c r="GGA62" s="357"/>
      <c r="GGB62" s="357"/>
      <c r="GGC62" s="357"/>
      <c r="GGD62" s="357"/>
      <c r="GGE62" s="357"/>
      <c r="GGF62" s="357"/>
      <c r="GGG62" s="357"/>
      <c r="GGH62" s="357"/>
      <c r="GGI62" s="357"/>
      <c r="GGJ62" s="357"/>
      <c r="GGK62" s="357"/>
      <c r="GGL62" s="357"/>
      <c r="GGM62" s="357"/>
      <c r="GGN62" s="357"/>
      <c r="GGO62" s="357"/>
      <c r="GGP62" s="357"/>
      <c r="GGQ62" s="357"/>
      <c r="GGR62" s="357"/>
      <c r="GGS62" s="357"/>
      <c r="GGT62" s="357"/>
      <c r="GGU62" s="357"/>
      <c r="GGV62" s="357"/>
      <c r="GGW62" s="357"/>
      <c r="GGX62" s="357"/>
      <c r="GGY62" s="357"/>
      <c r="GGZ62" s="357"/>
      <c r="GHA62" s="357"/>
      <c r="GHB62" s="357"/>
      <c r="GHC62" s="357"/>
      <c r="GHD62" s="357"/>
      <c r="GHE62" s="357"/>
      <c r="GHF62" s="357"/>
      <c r="GHG62" s="357"/>
      <c r="GHH62" s="357"/>
      <c r="GHI62" s="357"/>
      <c r="GHJ62" s="357"/>
      <c r="GHK62" s="357"/>
      <c r="GHL62" s="357"/>
      <c r="GHM62" s="357"/>
      <c r="GHN62" s="357"/>
      <c r="GHO62" s="357"/>
      <c r="GHP62" s="357"/>
      <c r="GHQ62" s="357"/>
      <c r="GHR62" s="357"/>
      <c r="GHS62" s="357"/>
      <c r="GHT62" s="357"/>
      <c r="GHU62" s="357"/>
      <c r="GHV62" s="357"/>
      <c r="GHW62" s="357"/>
      <c r="GHX62" s="357"/>
      <c r="GHY62" s="357"/>
      <c r="GHZ62" s="357"/>
      <c r="GIA62" s="357"/>
      <c r="GIB62" s="357"/>
      <c r="GIC62" s="357"/>
      <c r="GID62" s="357"/>
      <c r="GIE62" s="357"/>
      <c r="GIF62" s="357"/>
      <c r="GIG62" s="357"/>
      <c r="GIH62" s="357"/>
      <c r="GII62" s="357"/>
      <c r="GIJ62" s="357"/>
      <c r="GIK62" s="357"/>
      <c r="GIL62" s="357"/>
      <c r="GIM62" s="357"/>
      <c r="GIN62" s="357"/>
      <c r="GIO62" s="357"/>
      <c r="GIP62" s="357"/>
      <c r="GIQ62" s="357"/>
      <c r="GIR62" s="357"/>
      <c r="GIS62" s="357"/>
      <c r="GIT62" s="357"/>
      <c r="GIU62" s="357"/>
      <c r="GIV62" s="357"/>
      <c r="GIW62" s="357"/>
      <c r="GIX62" s="357"/>
      <c r="GIY62" s="357"/>
      <c r="GIZ62" s="357"/>
      <c r="GJA62" s="357"/>
      <c r="GJB62" s="357"/>
      <c r="GJC62" s="357"/>
      <c r="GJD62" s="357"/>
      <c r="GJE62" s="357"/>
      <c r="GJF62" s="357"/>
      <c r="GJG62" s="357"/>
      <c r="GJH62" s="357"/>
      <c r="GJI62" s="357"/>
      <c r="GJJ62" s="357"/>
      <c r="GJK62" s="357"/>
      <c r="GJL62" s="357"/>
      <c r="GJM62" s="357"/>
      <c r="GJN62" s="357"/>
      <c r="GJO62" s="357"/>
      <c r="GJP62" s="357"/>
      <c r="GJQ62" s="357"/>
      <c r="GJR62" s="357"/>
      <c r="GJS62" s="357"/>
      <c r="GJT62" s="357"/>
      <c r="GJU62" s="357"/>
      <c r="GJV62" s="357"/>
      <c r="GJW62" s="357"/>
      <c r="GJX62" s="357"/>
      <c r="GJY62" s="357"/>
      <c r="GJZ62" s="357"/>
      <c r="GKA62" s="357"/>
      <c r="GKB62" s="357"/>
      <c r="GKC62" s="357"/>
      <c r="GKD62" s="357"/>
      <c r="GKE62" s="357"/>
      <c r="GKF62" s="357"/>
      <c r="GKG62" s="357"/>
      <c r="GKH62" s="357"/>
      <c r="GKI62" s="357"/>
      <c r="GKJ62" s="357"/>
      <c r="GKK62" s="357"/>
      <c r="GKL62" s="357"/>
      <c r="GKM62" s="357"/>
      <c r="GKN62" s="357"/>
      <c r="GKO62" s="357"/>
      <c r="GKP62" s="357"/>
      <c r="GKQ62" s="357"/>
      <c r="GKR62" s="357"/>
      <c r="GKS62" s="357"/>
      <c r="GKT62" s="357"/>
      <c r="GKU62" s="357"/>
      <c r="GKV62" s="357"/>
      <c r="GKW62" s="357"/>
      <c r="GKX62" s="357"/>
      <c r="GKY62" s="357"/>
      <c r="GKZ62" s="357"/>
      <c r="GLA62" s="357"/>
      <c r="GLB62" s="357"/>
      <c r="GLC62" s="357"/>
      <c r="GLD62" s="357"/>
      <c r="GLE62" s="357"/>
      <c r="GLF62" s="357"/>
      <c r="GLG62" s="357"/>
      <c r="GLH62" s="357"/>
      <c r="GLI62" s="357"/>
      <c r="GLJ62" s="357"/>
      <c r="GLK62" s="357"/>
      <c r="GLL62" s="357"/>
      <c r="GLM62" s="357"/>
      <c r="GLN62" s="357"/>
      <c r="GLO62" s="357"/>
      <c r="GLP62" s="357"/>
      <c r="GLQ62" s="357"/>
      <c r="GLR62" s="357"/>
      <c r="GLS62" s="357"/>
      <c r="GLT62" s="357"/>
      <c r="GLU62" s="357"/>
      <c r="GLV62" s="357"/>
      <c r="GLW62" s="357"/>
      <c r="GLX62" s="357"/>
      <c r="GLY62" s="357"/>
      <c r="GLZ62" s="357"/>
      <c r="GMA62" s="357"/>
      <c r="GMB62" s="357"/>
      <c r="GMC62" s="357"/>
      <c r="GMD62" s="357"/>
      <c r="GME62" s="357"/>
      <c r="GMF62" s="357"/>
      <c r="GMG62" s="357"/>
      <c r="GMH62" s="357"/>
      <c r="GMI62" s="357"/>
      <c r="GMJ62" s="357"/>
      <c r="GMK62" s="357"/>
      <c r="GML62" s="357"/>
      <c r="GMM62" s="357"/>
      <c r="GMN62" s="357"/>
      <c r="GMO62" s="357"/>
      <c r="GMP62" s="357"/>
      <c r="GMQ62" s="357"/>
      <c r="GMR62" s="357"/>
      <c r="GMS62" s="357"/>
      <c r="GMT62" s="357"/>
      <c r="GMU62" s="357"/>
      <c r="GMV62" s="357"/>
      <c r="GMW62" s="357"/>
      <c r="GMX62" s="357"/>
      <c r="GMY62" s="357"/>
      <c r="GMZ62" s="357"/>
      <c r="GNA62" s="357"/>
      <c r="GNB62" s="357"/>
      <c r="GNC62" s="357"/>
      <c r="GND62" s="357"/>
      <c r="GNE62" s="357"/>
      <c r="GNF62" s="357"/>
      <c r="GNG62" s="357"/>
      <c r="GNH62" s="357"/>
      <c r="GNI62" s="357"/>
      <c r="GNJ62" s="357"/>
      <c r="GNK62" s="357"/>
      <c r="GNL62" s="357"/>
      <c r="GNM62" s="357"/>
      <c r="GNN62" s="357"/>
      <c r="GNO62" s="357"/>
      <c r="GNP62" s="357"/>
      <c r="GNQ62" s="357"/>
      <c r="GNR62" s="357"/>
      <c r="GNS62" s="357"/>
      <c r="GNT62" s="357"/>
      <c r="GNU62" s="357"/>
      <c r="GNV62" s="357"/>
      <c r="GNW62" s="357"/>
      <c r="GNX62" s="357"/>
      <c r="GNY62" s="357"/>
      <c r="GNZ62" s="357"/>
      <c r="GOA62" s="357"/>
      <c r="GOB62" s="357"/>
      <c r="GOC62" s="357"/>
      <c r="GOD62" s="357"/>
      <c r="GOE62" s="357"/>
      <c r="GOF62" s="357"/>
      <c r="GOG62" s="357"/>
      <c r="GOH62" s="357"/>
      <c r="GOI62" s="357"/>
      <c r="GOJ62" s="357"/>
      <c r="GOK62" s="357"/>
      <c r="GOL62" s="357"/>
      <c r="GOM62" s="357"/>
      <c r="GON62" s="357"/>
      <c r="GOO62" s="357"/>
      <c r="GOP62" s="357"/>
      <c r="GOQ62" s="357"/>
      <c r="GOR62" s="357"/>
      <c r="GOS62" s="357"/>
      <c r="GOT62" s="357"/>
      <c r="GOU62" s="357"/>
      <c r="GOV62" s="357"/>
      <c r="GOW62" s="357"/>
      <c r="GOX62" s="357"/>
      <c r="GOY62" s="357"/>
      <c r="GOZ62" s="357"/>
      <c r="GPA62" s="357"/>
      <c r="GPB62" s="357"/>
      <c r="GPC62" s="357"/>
      <c r="GPD62" s="357"/>
      <c r="GPE62" s="357"/>
      <c r="GPF62" s="357"/>
      <c r="GPG62" s="357"/>
      <c r="GPH62" s="357"/>
      <c r="GPI62" s="357"/>
      <c r="GPJ62" s="357"/>
      <c r="GPK62" s="357"/>
      <c r="GPL62" s="357"/>
      <c r="GPM62" s="357"/>
      <c r="GPN62" s="357"/>
      <c r="GPO62" s="357"/>
      <c r="GPP62" s="357"/>
      <c r="GPQ62" s="357"/>
      <c r="GPR62" s="357"/>
      <c r="GPS62" s="357"/>
      <c r="GPT62" s="357"/>
      <c r="GPU62" s="357"/>
      <c r="GPV62" s="357"/>
      <c r="GPW62" s="357"/>
      <c r="GPX62" s="357"/>
      <c r="GPY62" s="357"/>
      <c r="GPZ62" s="357"/>
      <c r="GQA62" s="357"/>
      <c r="GQB62" s="357"/>
      <c r="GQC62" s="357"/>
      <c r="GQD62" s="357"/>
      <c r="GQE62" s="357"/>
      <c r="GQF62" s="357"/>
      <c r="GQG62" s="357"/>
      <c r="GQH62" s="357"/>
      <c r="GQI62" s="357"/>
      <c r="GQJ62" s="357"/>
      <c r="GQK62" s="357"/>
      <c r="GQL62" s="357"/>
      <c r="GQM62" s="357"/>
      <c r="GQN62" s="357"/>
      <c r="GQO62" s="357"/>
      <c r="GQP62" s="357"/>
      <c r="GQQ62" s="357"/>
      <c r="GQR62" s="357"/>
      <c r="GQS62" s="357"/>
      <c r="GQT62" s="357"/>
      <c r="GQU62" s="357"/>
      <c r="GQV62" s="357"/>
      <c r="GQW62" s="357"/>
      <c r="GQX62" s="357"/>
      <c r="GQY62" s="357"/>
      <c r="GQZ62" s="357"/>
      <c r="GRA62" s="357"/>
      <c r="GRB62" s="357"/>
      <c r="GRC62" s="357"/>
      <c r="GRD62" s="357"/>
      <c r="GRE62" s="357"/>
      <c r="GRF62" s="357"/>
      <c r="GRG62" s="357"/>
      <c r="GRH62" s="357"/>
      <c r="GRI62" s="357"/>
      <c r="GRJ62" s="357"/>
      <c r="GRK62" s="357"/>
      <c r="GRL62" s="357"/>
      <c r="GRM62" s="357"/>
      <c r="GRN62" s="357"/>
      <c r="GRO62" s="357"/>
      <c r="GRP62" s="357"/>
      <c r="GRQ62" s="357"/>
      <c r="GRR62" s="357"/>
      <c r="GRS62" s="357"/>
      <c r="GRT62" s="357"/>
      <c r="GRU62" s="357"/>
      <c r="GRV62" s="357"/>
      <c r="GRW62" s="357"/>
      <c r="GRX62" s="357"/>
      <c r="GRY62" s="357"/>
      <c r="GRZ62" s="357"/>
      <c r="GSA62" s="357"/>
      <c r="GSB62" s="357"/>
      <c r="GSC62" s="357"/>
      <c r="GSD62" s="357"/>
      <c r="GSE62" s="357"/>
      <c r="GSF62" s="357"/>
      <c r="GSG62" s="357"/>
      <c r="GSH62" s="357"/>
      <c r="GSI62" s="357"/>
      <c r="GSJ62" s="357"/>
      <c r="GSK62" s="357"/>
      <c r="GSL62" s="357"/>
      <c r="GSM62" s="357"/>
      <c r="GSN62" s="357"/>
      <c r="GSO62" s="357"/>
      <c r="GSP62" s="357"/>
      <c r="GSQ62" s="357"/>
      <c r="GSR62" s="357"/>
      <c r="GSS62" s="357"/>
      <c r="GST62" s="357"/>
      <c r="GSU62" s="357"/>
      <c r="GSV62" s="357"/>
      <c r="GSW62" s="357"/>
      <c r="GSX62" s="357"/>
      <c r="GSY62" s="357"/>
      <c r="GSZ62" s="357"/>
      <c r="GTA62" s="357"/>
      <c r="GTB62" s="357"/>
      <c r="GTC62" s="357"/>
      <c r="GTD62" s="357"/>
      <c r="GTE62" s="357"/>
      <c r="GTF62" s="357"/>
      <c r="GTG62" s="357"/>
      <c r="GTH62" s="357"/>
      <c r="GTI62" s="357"/>
      <c r="GTJ62" s="357"/>
      <c r="GTK62" s="357"/>
      <c r="GTL62" s="357"/>
      <c r="GTM62" s="357"/>
      <c r="GTN62" s="357"/>
      <c r="GTO62" s="357"/>
      <c r="GTP62" s="357"/>
      <c r="GTQ62" s="357"/>
      <c r="GTR62" s="357"/>
      <c r="GTS62" s="357"/>
      <c r="GTT62" s="357"/>
      <c r="GTU62" s="357"/>
      <c r="GTV62" s="357"/>
      <c r="GTW62" s="357"/>
      <c r="GTX62" s="357"/>
      <c r="GTY62" s="357"/>
      <c r="GTZ62" s="357"/>
      <c r="GUA62" s="357"/>
      <c r="GUB62" s="357"/>
      <c r="GUC62" s="357"/>
      <c r="GUD62" s="357"/>
      <c r="GUE62" s="357"/>
      <c r="GUF62" s="357"/>
      <c r="GUG62" s="357"/>
      <c r="GUH62" s="357"/>
      <c r="GUI62" s="357"/>
      <c r="GUJ62" s="357"/>
      <c r="GUK62" s="357"/>
      <c r="GUL62" s="357"/>
      <c r="GUM62" s="357"/>
      <c r="GUN62" s="357"/>
      <c r="GUO62" s="357"/>
      <c r="GUP62" s="357"/>
      <c r="GUQ62" s="357"/>
      <c r="GUR62" s="357"/>
      <c r="GUS62" s="357"/>
      <c r="GUT62" s="357"/>
      <c r="GUU62" s="357"/>
      <c r="GUV62" s="357"/>
      <c r="GUW62" s="357"/>
      <c r="GUX62" s="357"/>
      <c r="GUY62" s="357"/>
      <c r="GUZ62" s="357"/>
      <c r="GVA62" s="357"/>
      <c r="GVB62" s="357"/>
      <c r="GVC62" s="357"/>
      <c r="GVD62" s="357"/>
      <c r="GVE62" s="357"/>
      <c r="GVF62" s="357"/>
      <c r="GVG62" s="357"/>
      <c r="GVH62" s="357"/>
      <c r="GVI62" s="357"/>
      <c r="GVJ62" s="357"/>
      <c r="GVK62" s="357"/>
      <c r="GVL62" s="357"/>
      <c r="GVM62" s="357"/>
      <c r="GVN62" s="357"/>
      <c r="GVO62" s="357"/>
      <c r="GVP62" s="357"/>
      <c r="GVQ62" s="357"/>
      <c r="GVR62" s="357"/>
      <c r="GVS62" s="357"/>
      <c r="GVT62" s="357"/>
      <c r="GVU62" s="357"/>
      <c r="GVV62" s="357"/>
      <c r="GVW62" s="357"/>
      <c r="GVX62" s="357"/>
      <c r="GVY62" s="357"/>
      <c r="GVZ62" s="357"/>
      <c r="GWA62" s="357"/>
      <c r="GWB62" s="357"/>
      <c r="GWC62" s="357"/>
      <c r="GWD62" s="357"/>
      <c r="GWE62" s="357"/>
      <c r="GWF62" s="357"/>
      <c r="GWG62" s="357"/>
      <c r="GWH62" s="357"/>
      <c r="GWI62" s="357"/>
      <c r="GWJ62" s="357"/>
      <c r="GWK62" s="357"/>
      <c r="GWL62" s="357"/>
      <c r="GWM62" s="357"/>
      <c r="GWN62" s="357"/>
      <c r="GWO62" s="357"/>
      <c r="GWP62" s="357"/>
      <c r="GWQ62" s="357"/>
      <c r="GWR62" s="357"/>
      <c r="GWS62" s="357"/>
      <c r="GWT62" s="357"/>
      <c r="GWU62" s="357"/>
      <c r="GWV62" s="357"/>
      <c r="GWW62" s="357"/>
      <c r="GWX62" s="357"/>
      <c r="GWY62" s="357"/>
      <c r="GWZ62" s="357"/>
      <c r="GXA62" s="357"/>
      <c r="GXB62" s="357"/>
      <c r="GXC62" s="357"/>
      <c r="GXD62" s="357"/>
      <c r="GXE62" s="357"/>
      <c r="GXF62" s="357"/>
      <c r="GXG62" s="357"/>
      <c r="GXH62" s="357"/>
      <c r="GXI62" s="357"/>
      <c r="GXJ62" s="357"/>
      <c r="GXK62" s="357"/>
      <c r="GXL62" s="357"/>
      <c r="GXM62" s="357"/>
      <c r="GXN62" s="357"/>
      <c r="GXO62" s="357"/>
      <c r="GXP62" s="357"/>
      <c r="GXQ62" s="357"/>
      <c r="GXR62" s="357"/>
      <c r="GXS62" s="357"/>
      <c r="GXT62" s="357"/>
      <c r="GXU62" s="357"/>
      <c r="GXV62" s="357"/>
      <c r="GXW62" s="357"/>
      <c r="GXX62" s="357"/>
      <c r="GXY62" s="357"/>
      <c r="GXZ62" s="357"/>
      <c r="GYA62" s="357"/>
      <c r="GYB62" s="357"/>
      <c r="GYC62" s="357"/>
      <c r="GYD62" s="357"/>
      <c r="GYE62" s="357"/>
      <c r="GYF62" s="357"/>
      <c r="GYG62" s="357"/>
      <c r="GYH62" s="357"/>
      <c r="GYI62" s="357"/>
      <c r="GYJ62" s="357"/>
      <c r="GYK62" s="357"/>
      <c r="GYL62" s="357"/>
      <c r="GYM62" s="357"/>
      <c r="GYN62" s="357"/>
      <c r="GYO62" s="357"/>
      <c r="GYP62" s="357"/>
      <c r="GYQ62" s="357"/>
      <c r="GYR62" s="357"/>
      <c r="GYS62" s="357"/>
      <c r="GYT62" s="357"/>
      <c r="GYU62" s="357"/>
      <c r="GYV62" s="357"/>
      <c r="GYW62" s="357"/>
      <c r="GYX62" s="357"/>
      <c r="GYY62" s="357"/>
      <c r="GYZ62" s="357"/>
      <c r="GZA62" s="357"/>
      <c r="GZB62" s="357"/>
      <c r="GZC62" s="357"/>
      <c r="GZD62" s="357"/>
      <c r="GZE62" s="357"/>
      <c r="GZF62" s="357"/>
      <c r="GZG62" s="357"/>
      <c r="GZH62" s="357"/>
      <c r="GZI62" s="357"/>
      <c r="GZJ62" s="357"/>
      <c r="GZK62" s="357"/>
      <c r="GZL62" s="357"/>
      <c r="GZM62" s="357"/>
      <c r="GZN62" s="357"/>
      <c r="GZO62" s="357"/>
      <c r="GZP62" s="357"/>
      <c r="GZQ62" s="357"/>
      <c r="GZR62" s="357"/>
      <c r="GZS62" s="357"/>
      <c r="GZT62" s="357"/>
      <c r="GZU62" s="357"/>
      <c r="GZV62" s="357"/>
      <c r="GZW62" s="357"/>
      <c r="GZX62" s="357"/>
      <c r="GZY62" s="357"/>
      <c r="GZZ62" s="357"/>
      <c r="HAA62" s="357"/>
      <c r="HAB62" s="357"/>
      <c r="HAC62" s="357"/>
      <c r="HAD62" s="357"/>
      <c r="HAE62" s="357"/>
      <c r="HAF62" s="357"/>
      <c r="HAG62" s="357"/>
      <c r="HAH62" s="357"/>
      <c r="HAI62" s="357"/>
      <c r="HAJ62" s="357"/>
      <c r="HAK62" s="357"/>
      <c r="HAL62" s="357"/>
      <c r="HAM62" s="357"/>
      <c r="HAN62" s="357"/>
      <c r="HAO62" s="357"/>
      <c r="HAP62" s="357"/>
      <c r="HAQ62" s="357"/>
      <c r="HAR62" s="357"/>
      <c r="HAS62" s="357"/>
      <c r="HAT62" s="357"/>
      <c r="HAU62" s="357"/>
      <c r="HAV62" s="357"/>
      <c r="HAW62" s="357"/>
      <c r="HAX62" s="357"/>
      <c r="HAY62" s="357"/>
      <c r="HAZ62" s="357"/>
      <c r="HBA62" s="357"/>
      <c r="HBB62" s="357"/>
      <c r="HBC62" s="357"/>
      <c r="HBD62" s="357"/>
      <c r="HBE62" s="357"/>
      <c r="HBF62" s="357"/>
      <c r="HBG62" s="357"/>
      <c r="HBH62" s="357"/>
      <c r="HBI62" s="357"/>
      <c r="HBJ62" s="357"/>
      <c r="HBK62" s="357"/>
      <c r="HBL62" s="357"/>
      <c r="HBM62" s="357"/>
      <c r="HBN62" s="357"/>
      <c r="HBO62" s="357"/>
      <c r="HBP62" s="357"/>
      <c r="HBQ62" s="357"/>
      <c r="HBR62" s="357"/>
      <c r="HBS62" s="357"/>
      <c r="HBT62" s="357"/>
      <c r="HBU62" s="357"/>
      <c r="HBV62" s="357"/>
      <c r="HBW62" s="357"/>
      <c r="HBX62" s="357"/>
      <c r="HBY62" s="357"/>
      <c r="HBZ62" s="357"/>
      <c r="HCA62" s="357"/>
      <c r="HCB62" s="357"/>
      <c r="HCC62" s="357"/>
      <c r="HCD62" s="357"/>
      <c r="HCE62" s="357"/>
      <c r="HCF62" s="357"/>
      <c r="HCG62" s="357"/>
      <c r="HCH62" s="357"/>
      <c r="HCI62" s="357"/>
      <c r="HCJ62" s="357"/>
      <c r="HCK62" s="357"/>
      <c r="HCL62" s="357"/>
      <c r="HCM62" s="357"/>
      <c r="HCN62" s="357"/>
      <c r="HCO62" s="357"/>
      <c r="HCP62" s="357"/>
      <c r="HCQ62" s="357"/>
      <c r="HCR62" s="357"/>
      <c r="HCS62" s="357"/>
      <c r="HCT62" s="357"/>
      <c r="HCU62" s="357"/>
      <c r="HCV62" s="357"/>
      <c r="HCW62" s="357"/>
      <c r="HCX62" s="357"/>
      <c r="HCY62" s="357"/>
      <c r="HCZ62" s="357"/>
      <c r="HDA62" s="357"/>
      <c r="HDB62" s="357"/>
      <c r="HDC62" s="357"/>
      <c r="HDD62" s="357"/>
      <c r="HDE62" s="357"/>
      <c r="HDF62" s="357"/>
      <c r="HDG62" s="357"/>
      <c r="HDH62" s="357"/>
      <c r="HDI62" s="357"/>
      <c r="HDJ62" s="357"/>
      <c r="HDK62" s="357"/>
      <c r="HDL62" s="357"/>
      <c r="HDM62" s="357"/>
      <c r="HDN62" s="357"/>
      <c r="HDO62" s="357"/>
      <c r="HDP62" s="357"/>
      <c r="HDQ62" s="357"/>
      <c r="HDR62" s="357"/>
      <c r="HDS62" s="357"/>
      <c r="HDT62" s="357"/>
      <c r="HDU62" s="357"/>
      <c r="HDV62" s="357"/>
      <c r="HDW62" s="357"/>
      <c r="HDX62" s="357"/>
      <c r="HDY62" s="357"/>
      <c r="HDZ62" s="357"/>
      <c r="HEA62" s="357"/>
      <c r="HEB62" s="357"/>
      <c r="HEC62" s="357"/>
      <c r="HED62" s="357"/>
      <c r="HEE62" s="357"/>
      <c r="HEF62" s="357"/>
      <c r="HEG62" s="357"/>
      <c r="HEH62" s="357"/>
      <c r="HEI62" s="357"/>
      <c r="HEJ62" s="357"/>
      <c r="HEK62" s="357"/>
      <c r="HEL62" s="357"/>
      <c r="HEM62" s="357"/>
      <c r="HEN62" s="357"/>
      <c r="HEO62" s="357"/>
      <c r="HEP62" s="357"/>
      <c r="HEQ62" s="357"/>
      <c r="HER62" s="357"/>
      <c r="HES62" s="357"/>
      <c r="HET62" s="357"/>
      <c r="HEU62" s="357"/>
      <c r="HEV62" s="357"/>
      <c r="HEW62" s="357"/>
      <c r="HEX62" s="357"/>
      <c r="HEY62" s="357"/>
      <c r="HEZ62" s="357"/>
      <c r="HFA62" s="357"/>
      <c r="HFB62" s="357"/>
      <c r="HFC62" s="357"/>
      <c r="HFD62" s="357"/>
      <c r="HFE62" s="357"/>
      <c r="HFF62" s="357"/>
      <c r="HFG62" s="357"/>
      <c r="HFH62" s="357"/>
      <c r="HFI62" s="357"/>
      <c r="HFJ62" s="357"/>
      <c r="HFK62" s="357"/>
      <c r="HFL62" s="357"/>
      <c r="HFM62" s="357"/>
      <c r="HFN62" s="357"/>
      <c r="HFO62" s="357"/>
      <c r="HFP62" s="357"/>
      <c r="HFQ62" s="357"/>
      <c r="HFR62" s="357"/>
      <c r="HFS62" s="357"/>
      <c r="HFT62" s="357"/>
      <c r="HFU62" s="357"/>
      <c r="HFV62" s="357"/>
      <c r="HFW62" s="357"/>
      <c r="HFX62" s="357"/>
      <c r="HFY62" s="357"/>
      <c r="HFZ62" s="357"/>
      <c r="HGA62" s="357"/>
      <c r="HGB62" s="357"/>
      <c r="HGC62" s="357"/>
      <c r="HGD62" s="357"/>
      <c r="HGE62" s="357"/>
      <c r="HGF62" s="357"/>
      <c r="HGG62" s="357"/>
      <c r="HGH62" s="357"/>
      <c r="HGI62" s="357"/>
      <c r="HGJ62" s="357"/>
      <c r="HGK62" s="357"/>
      <c r="HGL62" s="357"/>
      <c r="HGM62" s="357"/>
      <c r="HGN62" s="357"/>
      <c r="HGO62" s="357"/>
      <c r="HGP62" s="357"/>
      <c r="HGQ62" s="357"/>
      <c r="HGR62" s="357"/>
      <c r="HGS62" s="357"/>
      <c r="HGT62" s="357"/>
      <c r="HGU62" s="357"/>
      <c r="HGV62" s="357"/>
      <c r="HGW62" s="357"/>
      <c r="HGX62" s="357"/>
      <c r="HGY62" s="357"/>
      <c r="HGZ62" s="357"/>
      <c r="HHA62" s="357"/>
      <c r="HHB62" s="357"/>
      <c r="HHC62" s="357"/>
      <c r="HHD62" s="357"/>
      <c r="HHE62" s="357"/>
      <c r="HHF62" s="357"/>
      <c r="HHG62" s="357"/>
      <c r="HHH62" s="357"/>
      <c r="HHI62" s="357"/>
      <c r="HHJ62" s="357"/>
      <c r="HHK62" s="357"/>
      <c r="HHL62" s="357"/>
      <c r="HHM62" s="357"/>
      <c r="HHN62" s="357"/>
      <c r="HHO62" s="357"/>
      <c r="HHP62" s="357"/>
      <c r="HHQ62" s="357"/>
      <c r="HHR62" s="357"/>
      <c r="HHS62" s="357"/>
      <c r="HHT62" s="357"/>
      <c r="HHU62" s="357"/>
      <c r="HHV62" s="357"/>
      <c r="HHW62" s="357"/>
      <c r="HHX62" s="357"/>
      <c r="HHY62" s="357"/>
      <c r="HHZ62" s="357"/>
      <c r="HIA62" s="357"/>
      <c r="HIB62" s="357"/>
      <c r="HIC62" s="357"/>
      <c r="HID62" s="357"/>
      <c r="HIE62" s="357"/>
      <c r="HIF62" s="357"/>
      <c r="HIG62" s="357"/>
      <c r="HIH62" s="357"/>
      <c r="HII62" s="357"/>
      <c r="HIJ62" s="357"/>
      <c r="HIK62" s="357"/>
      <c r="HIL62" s="357"/>
      <c r="HIM62" s="357"/>
      <c r="HIN62" s="357"/>
      <c r="HIO62" s="357"/>
      <c r="HIP62" s="357"/>
      <c r="HIQ62" s="357"/>
      <c r="HIR62" s="357"/>
      <c r="HIS62" s="357"/>
      <c r="HIT62" s="357"/>
      <c r="HIU62" s="357"/>
      <c r="HIV62" s="357"/>
      <c r="HIW62" s="357"/>
      <c r="HIX62" s="357"/>
      <c r="HIY62" s="357"/>
      <c r="HIZ62" s="357"/>
      <c r="HJA62" s="357"/>
      <c r="HJB62" s="357"/>
      <c r="HJC62" s="357"/>
      <c r="HJD62" s="357"/>
      <c r="HJE62" s="357"/>
      <c r="HJF62" s="357"/>
      <c r="HJG62" s="357"/>
      <c r="HJH62" s="357"/>
      <c r="HJI62" s="357"/>
      <c r="HJJ62" s="357"/>
      <c r="HJK62" s="357"/>
      <c r="HJL62" s="357"/>
      <c r="HJM62" s="357"/>
      <c r="HJN62" s="357"/>
      <c r="HJO62" s="357"/>
      <c r="HJP62" s="357"/>
      <c r="HJQ62" s="357"/>
      <c r="HJR62" s="357"/>
      <c r="HJS62" s="357"/>
      <c r="HJT62" s="357"/>
      <c r="HJU62" s="357"/>
      <c r="HJV62" s="357"/>
      <c r="HJW62" s="357"/>
      <c r="HJX62" s="357"/>
      <c r="HJY62" s="357"/>
      <c r="HJZ62" s="357"/>
      <c r="HKA62" s="357"/>
      <c r="HKB62" s="357"/>
      <c r="HKC62" s="357"/>
      <c r="HKD62" s="357"/>
      <c r="HKE62" s="357"/>
      <c r="HKF62" s="357"/>
      <c r="HKG62" s="357"/>
      <c r="HKH62" s="357"/>
      <c r="HKI62" s="357"/>
      <c r="HKJ62" s="357"/>
      <c r="HKK62" s="357"/>
      <c r="HKL62" s="357"/>
      <c r="HKM62" s="357"/>
      <c r="HKN62" s="357"/>
      <c r="HKO62" s="357"/>
      <c r="HKP62" s="357"/>
      <c r="HKQ62" s="357"/>
      <c r="HKR62" s="357"/>
      <c r="HKS62" s="357"/>
      <c r="HKT62" s="357"/>
      <c r="HKU62" s="357"/>
      <c r="HKV62" s="357"/>
      <c r="HKW62" s="357"/>
      <c r="HKX62" s="357"/>
      <c r="HKY62" s="357"/>
      <c r="HKZ62" s="357"/>
      <c r="HLA62" s="357"/>
      <c r="HLB62" s="357"/>
      <c r="HLC62" s="357"/>
      <c r="HLD62" s="357"/>
      <c r="HLE62" s="357"/>
      <c r="HLF62" s="357"/>
      <c r="HLG62" s="357"/>
      <c r="HLH62" s="357"/>
      <c r="HLI62" s="357"/>
      <c r="HLJ62" s="357"/>
      <c r="HLK62" s="357"/>
      <c r="HLL62" s="357"/>
      <c r="HLM62" s="357"/>
      <c r="HLN62" s="357"/>
      <c r="HLO62" s="357"/>
      <c r="HLP62" s="357"/>
      <c r="HLQ62" s="357"/>
      <c r="HLR62" s="357"/>
      <c r="HLS62" s="357"/>
      <c r="HLT62" s="357"/>
      <c r="HLU62" s="357"/>
      <c r="HLV62" s="357"/>
      <c r="HLW62" s="357"/>
      <c r="HLX62" s="357"/>
      <c r="HLY62" s="357"/>
      <c r="HLZ62" s="357"/>
      <c r="HMA62" s="357"/>
      <c r="HMB62" s="357"/>
      <c r="HMC62" s="357"/>
      <c r="HMD62" s="357"/>
      <c r="HME62" s="357"/>
      <c r="HMF62" s="357"/>
      <c r="HMG62" s="357"/>
      <c r="HMH62" s="357"/>
      <c r="HMI62" s="357"/>
      <c r="HMJ62" s="357"/>
      <c r="HMK62" s="357"/>
      <c r="HML62" s="357"/>
      <c r="HMM62" s="357"/>
      <c r="HMN62" s="357"/>
      <c r="HMO62" s="357"/>
      <c r="HMP62" s="357"/>
      <c r="HMQ62" s="357"/>
      <c r="HMR62" s="357"/>
      <c r="HMS62" s="357"/>
      <c r="HMT62" s="357"/>
      <c r="HMU62" s="357"/>
      <c r="HMV62" s="357"/>
      <c r="HMW62" s="357"/>
      <c r="HMX62" s="357"/>
      <c r="HMY62" s="357"/>
      <c r="HMZ62" s="357"/>
      <c r="HNA62" s="357"/>
      <c r="HNB62" s="357"/>
      <c r="HNC62" s="357"/>
      <c r="HND62" s="357"/>
      <c r="HNE62" s="357"/>
      <c r="HNF62" s="357"/>
      <c r="HNG62" s="357"/>
      <c r="HNH62" s="357"/>
      <c r="HNI62" s="357"/>
      <c r="HNJ62" s="357"/>
      <c r="HNK62" s="357"/>
      <c r="HNL62" s="357"/>
      <c r="HNM62" s="357"/>
      <c r="HNN62" s="357"/>
      <c r="HNO62" s="357"/>
      <c r="HNP62" s="357"/>
      <c r="HNQ62" s="357"/>
      <c r="HNR62" s="357"/>
      <c r="HNS62" s="357"/>
      <c r="HNT62" s="357"/>
      <c r="HNU62" s="357"/>
      <c r="HNV62" s="357"/>
      <c r="HNW62" s="357"/>
      <c r="HNX62" s="357"/>
      <c r="HNY62" s="357"/>
      <c r="HNZ62" s="357"/>
      <c r="HOA62" s="357"/>
      <c r="HOB62" s="357"/>
      <c r="HOC62" s="357"/>
      <c r="HOD62" s="357"/>
      <c r="HOE62" s="357"/>
      <c r="HOF62" s="357"/>
      <c r="HOG62" s="357"/>
      <c r="HOH62" s="357"/>
      <c r="HOI62" s="357"/>
      <c r="HOJ62" s="357"/>
      <c r="HOK62" s="357"/>
      <c r="HOL62" s="357"/>
      <c r="HOM62" s="357"/>
      <c r="HON62" s="357"/>
      <c r="HOO62" s="357"/>
      <c r="HOP62" s="357"/>
      <c r="HOQ62" s="357"/>
      <c r="HOR62" s="357"/>
      <c r="HOS62" s="357"/>
      <c r="HOT62" s="357"/>
      <c r="HOU62" s="357"/>
      <c r="HOV62" s="357"/>
      <c r="HOW62" s="357"/>
      <c r="HOX62" s="357"/>
      <c r="HOY62" s="357"/>
      <c r="HOZ62" s="357"/>
      <c r="HPA62" s="357"/>
      <c r="HPB62" s="357"/>
      <c r="HPC62" s="357"/>
      <c r="HPD62" s="357"/>
      <c r="HPE62" s="357"/>
      <c r="HPF62" s="357"/>
      <c r="HPG62" s="357"/>
      <c r="HPH62" s="357"/>
      <c r="HPI62" s="357"/>
      <c r="HPJ62" s="357"/>
      <c r="HPK62" s="357"/>
      <c r="HPL62" s="357"/>
      <c r="HPM62" s="357"/>
      <c r="HPN62" s="357"/>
      <c r="HPO62" s="357"/>
      <c r="HPP62" s="357"/>
      <c r="HPQ62" s="357"/>
      <c r="HPR62" s="357"/>
      <c r="HPS62" s="357"/>
      <c r="HPT62" s="357"/>
      <c r="HPU62" s="357"/>
      <c r="HPV62" s="357"/>
      <c r="HPW62" s="357"/>
      <c r="HPX62" s="357"/>
      <c r="HPY62" s="357"/>
      <c r="HPZ62" s="357"/>
      <c r="HQA62" s="357"/>
      <c r="HQB62" s="357"/>
      <c r="HQC62" s="357"/>
      <c r="HQD62" s="357"/>
      <c r="HQE62" s="357"/>
      <c r="HQF62" s="357"/>
      <c r="HQG62" s="357"/>
      <c r="HQH62" s="357"/>
      <c r="HQI62" s="357"/>
      <c r="HQJ62" s="357"/>
      <c r="HQK62" s="357"/>
      <c r="HQL62" s="357"/>
      <c r="HQM62" s="357"/>
      <c r="HQN62" s="357"/>
      <c r="HQO62" s="357"/>
      <c r="HQP62" s="357"/>
      <c r="HQQ62" s="357"/>
      <c r="HQR62" s="357"/>
      <c r="HQS62" s="357"/>
      <c r="HQT62" s="357"/>
      <c r="HQU62" s="357"/>
      <c r="HQV62" s="357"/>
      <c r="HQW62" s="357"/>
      <c r="HQX62" s="357"/>
      <c r="HQY62" s="357"/>
      <c r="HQZ62" s="357"/>
      <c r="HRA62" s="357"/>
      <c r="HRB62" s="357"/>
      <c r="HRC62" s="357"/>
      <c r="HRD62" s="357"/>
      <c r="HRE62" s="357"/>
      <c r="HRF62" s="357"/>
      <c r="HRG62" s="357"/>
      <c r="HRH62" s="357"/>
      <c r="HRI62" s="357"/>
      <c r="HRJ62" s="357"/>
      <c r="HRK62" s="357"/>
      <c r="HRL62" s="357"/>
      <c r="HRM62" s="357"/>
      <c r="HRN62" s="357"/>
      <c r="HRO62" s="357"/>
      <c r="HRP62" s="357"/>
      <c r="HRQ62" s="357"/>
      <c r="HRR62" s="357"/>
      <c r="HRS62" s="357"/>
      <c r="HRT62" s="357"/>
      <c r="HRU62" s="357"/>
      <c r="HRV62" s="357"/>
      <c r="HRW62" s="357"/>
      <c r="HRX62" s="357"/>
      <c r="HRY62" s="357"/>
      <c r="HRZ62" s="357"/>
      <c r="HSA62" s="357"/>
      <c r="HSB62" s="357"/>
      <c r="HSC62" s="357"/>
      <c r="HSD62" s="357"/>
      <c r="HSE62" s="357"/>
      <c r="HSF62" s="357"/>
      <c r="HSG62" s="357"/>
      <c r="HSH62" s="357"/>
      <c r="HSI62" s="357"/>
      <c r="HSJ62" s="357"/>
      <c r="HSK62" s="357"/>
      <c r="HSL62" s="357"/>
      <c r="HSM62" s="357"/>
      <c r="HSN62" s="357"/>
      <c r="HSO62" s="357"/>
      <c r="HSP62" s="357"/>
      <c r="HSQ62" s="357"/>
      <c r="HSR62" s="357"/>
      <c r="HSS62" s="357"/>
      <c r="HST62" s="357"/>
      <c r="HSU62" s="357"/>
      <c r="HSV62" s="357"/>
      <c r="HSW62" s="357"/>
      <c r="HSX62" s="357"/>
      <c r="HSY62" s="357"/>
      <c r="HSZ62" s="357"/>
      <c r="HTA62" s="357"/>
      <c r="HTB62" s="357"/>
      <c r="HTC62" s="357"/>
      <c r="HTD62" s="357"/>
      <c r="HTE62" s="357"/>
      <c r="HTF62" s="357"/>
      <c r="HTG62" s="357"/>
      <c r="HTH62" s="357"/>
      <c r="HTI62" s="357"/>
      <c r="HTJ62" s="357"/>
      <c r="HTK62" s="357"/>
      <c r="HTL62" s="357"/>
      <c r="HTM62" s="357"/>
      <c r="HTN62" s="357"/>
      <c r="HTO62" s="357"/>
      <c r="HTP62" s="357"/>
      <c r="HTQ62" s="357"/>
      <c r="HTR62" s="357"/>
      <c r="HTS62" s="357"/>
      <c r="HTT62" s="357"/>
      <c r="HTU62" s="357"/>
      <c r="HTV62" s="357"/>
      <c r="HTW62" s="357"/>
      <c r="HTX62" s="357"/>
      <c r="HTY62" s="357"/>
      <c r="HTZ62" s="357"/>
      <c r="HUA62" s="357"/>
      <c r="HUB62" s="357"/>
      <c r="HUC62" s="357"/>
      <c r="HUD62" s="357"/>
      <c r="HUE62" s="357"/>
      <c r="HUF62" s="357"/>
      <c r="HUG62" s="357"/>
      <c r="HUH62" s="357"/>
      <c r="HUI62" s="357"/>
      <c r="HUJ62" s="357"/>
      <c r="HUK62" s="357"/>
      <c r="HUL62" s="357"/>
      <c r="HUM62" s="357"/>
      <c r="HUN62" s="357"/>
      <c r="HUO62" s="357"/>
      <c r="HUP62" s="357"/>
      <c r="HUQ62" s="357"/>
      <c r="HUR62" s="357"/>
      <c r="HUS62" s="357"/>
      <c r="HUT62" s="357"/>
      <c r="HUU62" s="357"/>
      <c r="HUV62" s="357"/>
      <c r="HUW62" s="357"/>
      <c r="HUX62" s="357"/>
      <c r="HUY62" s="357"/>
      <c r="HUZ62" s="357"/>
      <c r="HVA62" s="357"/>
      <c r="HVB62" s="357"/>
      <c r="HVC62" s="357"/>
      <c r="HVD62" s="357"/>
      <c r="HVE62" s="357"/>
      <c r="HVF62" s="357"/>
      <c r="HVG62" s="357"/>
      <c r="HVH62" s="357"/>
      <c r="HVI62" s="357"/>
      <c r="HVJ62" s="357"/>
      <c r="HVK62" s="357"/>
      <c r="HVL62" s="357"/>
      <c r="HVM62" s="357"/>
      <c r="HVN62" s="357"/>
      <c r="HVO62" s="357"/>
      <c r="HVP62" s="357"/>
      <c r="HVQ62" s="357"/>
      <c r="HVR62" s="357"/>
      <c r="HVS62" s="357"/>
      <c r="HVT62" s="357"/>
      <c r="HVU62" s="357"/>
      <c r="HVV62" s="357"/>
      <c r="HVW62" s="357"/>
      <c r="HVX62" s="357"/>
      <c r="HVY62" s="357"/>
      <c r="HVZ62" s="357"/>
      <c r="HWA62" s="357"/>
      <c r="HWB62" s="357"/>
      <c r="HWC62" s="357"/>
      <c r="HWD62" s="357"/>
      <c r="HWE62" s="357"/>
      <c r="HWF62" s="357"/>
      <c r="HWG62" s="357"/>
      <c r="HWH62" s="357"/>
      <c r="HWI62" s="357"/>
      <c r="HWJ62" s="357"/>
      <c r="HWK62" s="357"/>
      <c r="HWL62" s="357"/>
      <c r="HWM62" s="357"/>
      <c r="HWN62" s="357"/>
      <c r="HWO62" s="357"/>
      <c r="HWP62" s="357"/>
      <c r="HWQ62" s="357"/>
      <c r="HWR62" s="357"/>
      <c r="HWS62" s="357"/>
      <c r="HWT62" s="357"/>
      <c r="HWU62" s="357"/>
      <c r="HWV62" s="357"/>
      <c r="HWW62" s="357"/>
      <c r="HWX62" s="357"/>
      <c r="HWY62" s="357"/>
      <c r="HWZ62" s="357"/>
      <c r="HXA62" s="357"/>
      <c r="HXB62" s="357"/>
      <c r="HXC62" s="357"/>
      <c r="HXD62" s="357"/>
      <c r="HXE62" s="357"/>
      <c r="HXF62" s="357"/>
      <c r="HXG62" s="357"/>
      <c r="HXH62" s="357"/>
      <c r="HXI62" s="357"/>
      <c r="HXJ62" s="357"/>
      <c r="HXK62" s="357"/>
      <c r="HXL62" s="357"/>
      <c r="HXM62" s="357"/>
      <c r="HXN62" s="357"/>
      <c r="HXO62" s="357"/>
      <c r="HXP62" s="357"/>
      <c r="HXQ62" s="357"/>
      <c r="HXR62" s="357"/>
      <c r="HXS62" s="357"/>
      <c r="HXT62" s="357"/>
      <c r="HXU62" s="357"/>
      <c r="HXV62" s="357"/>
      <c r="HXW62" s="357"/>
      <c r="HXX62" s="357"/>
      <c r="HXY62" s="357"/>
      <c r="HXZ62" s="357"/>
      <c r="HYA62" s="357"/>
      <c r="HYB62" s="357"/>
      <c r="HYC62" s="357"/>
      <c r="HYD62" s="357"/>
      <c r="HYE62" s="357"/>
      <c r="HYF62" s="357"/>
      <c r="HYG62" s="357"/>
      <c r="HYH62" s="357"/>
      <c r="HYI62" s="357"/>
      <c r="HYJ62" s="357"/>
      <c r="HYK62" s="357"/>
      <c r="HYL62" s="357"/>
      <c r="HYM62" s="357"/>
      <c r="HYN62" s="357"/>
      <c r="HYO62" s="357"/>
      <c r="HYP62" s="357"/>
      <c r="HYQ62" s="357"/>
      <c r="HYR62" s="357"/>
      <c r="HYS62" s="357"/>
      <c r="HYT62" s="357"/>
      <c r="HYU62" s="357"/>
      <c r="HYV62" s="357"/>
      <c r="HYW62" s="357"/>
      <c r="HYX62" s="357"/>
      <c r="HYY62" s="357"/>
      <c r="HYZ62" s="357"/>
      <c r="HZA62" s="357"/>
      <c r="HZB62" s="357"/>
      <c r="HZC62" s="357"/>
      <c r="HZD62" s="357"/>
      <c r="HZE62" s="357"/>
      <c r="HZF62" s="357"/>
      <c r="HZG62" s="357"/>
      <c r="HZH62" s="357"/>
      <c r="HZI62" s="357"/>
      <c r="HZJ62" s="357"/>
      <c r="HZK62" s="357"/>
      <c r="HZL62" s="357"/>
      <c r="HZM62" s="357"/>
      <c r="HZN62" s="357"/>
      <c r="HZO62" s="357"/>
      <c r="HZP62" s="357"/>
      <c r="HZQ62" s="357"/>
      <c r="HZR62" s="357"/>
      <c r="HZS62" s="357"/>
      <c r="HZT62" s="357"/>
      <c r="HZU62" s="357"/>
      <c r="HZV62" s="357"/>
      <c r="HZW62" s="357"/>
      <c r="HZX62" s="357"/>
      <c r="HZY62" s="357"/>
      <c r="HZZ62" s="357"/>
      <c r="IAA62" s="357"/>
      <c r="IAB62" s="357"/>
      <c r="IAC62" s="357"/>
      <c r="IAD62" s="357"/>
      <c r="IAE62" s="357"/>
      <c r="IAF62" s="357"/>
      <c r="IAG62" s="357"/>
      <c r="IAH62" s="357"/>
      <c r="IAI62" s="357"/>
      <c r="IAJ62" s="357"/>
      <c r="IAK62" s="357"/>
      <c r="IAL62" s="357"/>
      <c r="IAM62" s="357"/>
      <c r="IAN62" s="357"/>
      <c r="IAO62" s="357"/>
      <c r="IAP62" s="357"/>
      <c r="IAQ62" s="357"/>
      <c r="IAR62" s="357"/>
      <c r="IAS62" s="357"/>
      <c r="IAT62" s="357"/>
      <c r="IAU62" s="357"/>
      <c r="IAV62" s="357"/>
      <c r="IAW62" s="357"/>
      <c r="IAX62" s="357"/>
      <c r="IAY62" s="357"/>
      <c r="IAZ62" s="357"/>
      <c r="IBA62" s="357"/>
      <c r="IBB62" s="357"/>
      <c r="IBC62" s="357"/>
      <c r="IBD62" s="357"/>
      <c r="IBE62" s="357"/>
      <c r="IBF62" s="357"/>
      <c r="IBG62" s="357"/>
      <c r="IBH62" s="357"/>
      <c r="IBI62" s="357"/>
      <c r="IBJ62" s="357"/>
      <c r="IBK62" s="357"/>
      <c r="IBL62" s="357"/>
      <c r="IBM62" s="357"/>
      <c r="IBN62" s="357"/>
      <c r="IBO62" s="357"/>
      <c r="IBP62" s="357"/>
      <c r="IBQ62" s="357"/>
      <c r="IBR62" s="357"/>
      <c r="IBS62" s="357"/>
      <c r="IBT62" s="357"/>
      <c r="IBU62" s="357"/>
      <c r="IBV62" s="357"/>
      <c r="IBW62" s="357"/>
      <c r="IBX62" s="357"/>
      <c r="IBY62" s="357"/>
      <c r="IBZ62" s="357"/>
      <c r="ICA62" s="357"/>
      <c r="ICB62" s="357"/>
      <c r="ICC62" s="357"/>
      <c r="ICD62" s="357"/>
      <c r="ICE62" s="357"/>
      <c r="ICF62" s="357"/>
      <c r="ICG62" s="357"/>
      <c r="ICH62" s="357"/>
      <c r="ICI62" s="357"/>
      <c r="ICJ62" s="357"/>
      <c r="ICK62" s="357"/>
      <c r="ICL62" s="357"/>
      <c r="ICM62" s="357"/>
      <c r="ICN62" s="357"/>
      <c r="ICO62" s="357"/>
      <c r="ICP62" s="357"/>
      <c r="ICQ62" s="357"/>
      <c r="ICR62" s="357"/>
      <c r="ICS62" s="357"/>
      <c r="ICT62" s="357"/>
      <c r="ICU62" s="357"/>
      <c r="ICV62" s="357"/>
      <c r="ICW62" s="357"/>
      <c r="ICX62" s="357"/>
      <c r="ICY62" s="357"/>
      <c r="ICZ62" s="357"/>
      <c r="IDA62" s="357"/>
      <c r="IDB62" s="357"/>
      <c r="IDC62" s="357"/>
      <c r="IDD62" s="357"/>
      <c r="IDE62" s="357"/>
      <c r="IDF62" s="357"/>
      <c r="IDG62" s="357"/>
      <c r="IDH62" s="357"/>
      <c r="IDI62" s="357"/>
      <c r="IDJ62" s="357"/>
      <c r="IDK62" s="357"/>
      <c r="IDL62" s="357"/>
      <c r="IDM62" s="357"/>
      <c r="IDN62" s="357"/>
      <c r="IDO62" s="357"/>
      <c r="IDP62" s="357"/>
      <c r="IDQ62" s="357"/>
      <c r="IDR62" s="357"/>
      <c r="IDS62" s="357"/>
      <c r="IDT62" s="357"/>
      <c r="IDU62" s="357"/>
      <c r="IDV62" s="357"/>
      <c r="IDW62" s="357"/>
      <c r="IDX62" s="357"/>
      <c r="IDY62" s="357"/>
      <c r="IDZ62" s="357"/>
      <c r="IEA62" s="357"/>
      <c r="IEB62" s="357"/>
      <c r="IEC62" s="357"/>
      <c r="IED62" s="357"/>
      <c r="IEE62" s="357"/>
      <c r="IEF62" s="357"/>
      <c r="IEG62" s="357"/>
      <c r="IEH62" s="357"/>
      <c r="IEI62" s="357"/>
      <c r="IEJ62" s="357"/>
      <c r="IEK62" s="357"/>
      <c r="IEL62" s="357"/>
      <c r="IEM62" s="357"/>
      <c r="IEN62" s="357"/>
      <c r="IEO62" s="357"/>
      <c r="IEP62" s="357"/>
      <c r="IEQ62" s="357"/>
      <c r="IER62" s="357"/>
      <c r="IES62" s="357"/>
      <c r="IET62" s="357"/>
      <c r="IEU62" s="357"/>
      <c r="IEV62" s="357"/>
      <c r="IEW62" s="357"/>
      <c r="IEX62" s="357"/>
      <c r="IEY62" s="357"/>
      <c r="IEZ62" s="357"/>
      <c r="IFA62" s="357"/>
      <c r="IFB62" s="357"/>
      <c r="IFC62" s="357"/>
      <c r="IFD62" s="357"/>
      <c r="IFE62" s="357"/>
      <c r="IFF62" s="357"/>
      <c r="IFG62" s="357"/>
      <c r="IFH62" s="357"/>
      <c r="IFI62" s="357"/>
      <c r="IFJ62" s="357"/>
      <c r="IFK62" s="357"/>
      <c r="IFL62" s="357"/>
      <c r="IFM62" s="357"/>
      <c r="IFN62" s="357"/>
      <c r="IFO62" s="357"/>
      <c r="IFP62" s="357"/>
      <c r="IFQ62" s="357"/>
      <c r="IFR62" s="357"/>
      <c r="IFS62" s="357"/>
      <c r="IFT62" s="357"/>
      <c r="IFU62" s="357"/>
      <c r="IFV62" s="357"/>
      <c r="IFW62" s="357"/>
      <c r="IFX62" s="357"/>
      <c r="IFY62" s="357"/>
      <c r="IFZ62" s="357"/>
      <c r="IGA62" s="357"/>
      <c r="IGB62" s="357"/>
      <c r="IGC62" s="357"/>
      <c r="IGD62" s="357"/>
      <c r="IGE62" s="357"/>
      <c r="IGF62" s="357"/>
      <c r="IGG62" s="357"/>
      <c r="IGH62" s="357"/>
      <c r="IGI62" s="357"/>
      <c r="IGJ62" s="357"/>
      <c r="IGK62" s="357"/>
      <c r="IGL62" s="357"/>
      <c r="IGM62" s="357"/>
      <c r="IGN62" s="357"/>
      <c r="IGO62" s="357"/>
      <c r="IGP62" s="357"/>
      <c r="IGQ62" s="357"/>
      <c r="IGR62" s="357"/>
      <c r="IGS62" s="357"/>
      <c r="IGT62" s="357"/>
      <c r="IGU62" s="357"/>
      <c r="IGV62" s="357"/>
      <c r="IGW62" s="357"/>
      <c r="IGX62" s="357"/>
      <c r="IGY62" s="357"/>
      <c r="IGZ62" s="357"/>
      <c r="IHA62" s="357"/>
      <c r="IHB62" s="357"/>
      <c r="IHC62" s="357"/>
      <c r="IHD62" s="357"/>
      <c r="IHE62" s="357"/>
      <c r="IHF62" s="357"/>
      <c r="IHG62" s="357"/>
      <c r="IHH62" s="357"/>
      <c r="IHI62" s="357"/>
      <c r="IHJ62" s="357"/>
      <c r="IHK62" s="357"/>
      <c r="IHL62" s="357"/>
      <c r="IHM62" s="357"/>
      <c r="IHN62" s="357"/>
      <c r="IHO62" s="357"/>
      <c r="IHP62" s="357"/>
      <c r="IHQ62" s="357"/>
      <c r="IHR62" s="357"/>
      <c r="IHS62" s="357"/>
      <c r="IHT62" s="357"/>
      <c r="IHU62" s="357"/>
      <c r="IHV62" s="357"/>
      <c r="IHW62" s="357"/>
      <c r="IHX62" s="357"/>
      <c r="IHY62" s="357"/>
      <c r="IHZ62" s="357"/>
      <c r="IIA62" s="357"/>
      <c r="IIB62" s="357"/>
      <c r="IIC62" s="357"/>
      <c r="IID62" s="357"/>
      <c r="IIE62" s="357"/>
      <c r="IIF62" s="357"/>
      <c r="IIG62" s="357"/>
      <c r="IIH62" s="357"/>
      <c r="III62" s="357"/>
      <c r="IIJ62" s="357"/>
      <c r="IIK62" s="357"/>
      <c r="IIL62" s="357"/>
      <c r="IIM62" s="357"/>
      <c r="IIN62" s="357"/>
      <c r="IIO62" s="357"/>
      <c r="IIP62" s="357"/>
      <c r="IIQ62" s="357"/>
      <c r="IIR62" s="357"/>
      <c r="IIS62" s="357"/>
      <c r="IIT62" s="357"/>
      <c r="IIU62" s="357"/>
      <c r="IIV62" s="357"/>
      <c r="IIW62" s="357"/>
      <c r="IIX62" s="357"/>
      <c r="IIY62" s="357"/>
      <c r="IIZ62" s="357"/>
      <c r="IJA62" s="357"/>
      <c r="IJB62" s="357"/>
      <c r="IJC62" s="357"/>
      <c r="IJD62" s="357"/>
      <c r="IJE62" s="357"/>
      <c r="IJF62" s="357"/>
      <c r="IJG62" s="357"/>
      <c r="IJH62" s="357"/>
      <c r="IJI62" s="357"/>
      <c r="IJJ62" s="357"/>
      <c r="IJK62" s="357"/>
      <c r="IJL62" s="357"/>
      <c r="IJM62" s="357"/>
      <c r="IJN62" s="357"/>
      <c r="IJO62" s="357"/>
      <c r="IJP62" s="357"/>
      <c r="IJQ62" s="357"/>
      <c r="IJR62" s="357"/>
      <c r="IJS62" s="357"/>
      <c r="IJT62" s="357"/>
      <c r="IJU62" s="357"/>
      <c r="IJV62" s="357"/>
      <c r="IJW62" s="357"/>
      <c r="IJX62" s="357"/>
      <c r="IJY62" s="357"/>
      <c r="IJZ62" s="357"/>
      <c r="IKA62" s="357"/>
      <c r="IKB62" s="357"/>
      <c r="IKC62" s="357"/>
      <c r="IKD62" s="357"/>
      <c r="IKE62" s="357"/>
      <c r="IKF62" s="357"/>
      <c r="IKG62" s="357"/>
      <c r="IKH62" s="357"/>
      <c r="IKI62" s="357"/>
      <c r="IKJ62" s="357"/>
      <c r="IKK62" s="357"/>
      <c r="IKL62" s="357"/>
      <c r="IKM62" s="357"/>
      <c r="IKN62" s="357"/>
      <c r="IKO62" s="357"/>
      <c r="IKP62" s="357"/>
      <c r="IKQ62" s="357"/>
      <c r="IKR62" s="357"/>
      <c r="IKS62" s="357"/>
      <c r="IKT62" s="357"/>
      <c r="IKU62" s="357"/>
      <c r="IKV62" s="357"/>
      <c r="IKW62" s="357"/>
      <c r="IKX62" s="357"/>
      <c r="IKY62" s="357"/>
      <c r="IKZ62" s="357"/>
      <c r="ILA62" s="357"/>
      <c r="ILB62" s="357"/>
      <c r="ILC62" s="357"/>
      <c r="ILD62" s="357"/>
      <c r="ILE62" s="357"/>
      <c r="ILF62" s="357"/>
      <c r="ILG62" s="357"/>
      <c r="ILH62" s="357"/>
      <c r="ILI62" s="357"/>
      <c r="ILJ62" s="357"/>
      <c r="ILK62" s="357"/>
      <c r="ILL62" s="357"/>
      <c r="ILM62" s="357"/>
      <c r="ILN62" s="357"/>
      <c r="ILO62" s="357"/>
      <c r="ILP62" s="357"/>
      <c r="ILQ62" s="357"/>
      <c r="ILR62" s="357"/>
      <c r="ILS62" s="357"/>
      <c r="ILT62" s="357"/>
      <c r="ILU62" s="357"/>
      <c r="ILV62" s="357"/>
      <c r="ILW62" s="357"/>
      <c r="ILX62" s="357"/>
      <c r="ILY62" s="357"/>
      <c r="ILZ62" s="357"/>
      <c r="IMA62" s="357"/>
      <c r="IMB62" s="357"/>
      <c r="IMC62" s="357"/>
      <c r="IMD62" s="357"/>
      <c r="IME62" s="357"/>
      <c r="IMF62" s="357"/>
      <c r="IMG62" s="357"/>
      <c r="IMH62" s="357"/>
      <c r="IMI62" s="357"/>
      <c r="IMJ62" s="357"/>
      <c r="IMK62" s="357"/>
      <c r="IML62" s="357"/>
      <c r="IMM62" s="357"/>
      <c r="IMN62" s="357"/>
      <c r="IMO62" s="357"/>
      <c r="IMP62" s="357"/>
      <c r="IMQ62" s="357"/>
      <c r="IMR62" s="357"/>
      <c r="IMS62" s="357"/>
      <c r="IMT62" s="357"/>
      <c r="IMU62" s="357"/>
      <c r="IMV62" s="357"/>
      <c r="IMW62" s="357"/>
      <c r="IMX62" s="357"/>
      <c r="IMY62" s="357"/>
      <c r="IMZ62" s="357"/>
      <c r="INA62" s="357"/>
      <c r="INB62" s="357"/>
      <c r="INC62" s="357"/>
      <c r="IND62" s="357"/>
      <c r="INE62" s="357"/>
      <c r="INF62" s="357"/>
      <c r="ING62" s="357"/>
      <c r="INH62" s="357"/>
      <c r="INI62" s="357"/>
      <c r="INJ62" s="357"/>
      <c r="INK62" s="357"/>
      <c r="INL62" s="357"/>
      <c r="INM62" s="357"/>
      <c r="INN62" s="357"/>
      <c r="INO62" s="357"/>
      <c r="INP62" s="357"/>
      <c r="INQ62" s="357"/>
      <c r="INR62" s="357"/>
      <c r="INS62" s="357"/>
      <c r="INT62" s="357"/>
      <c r="INU62" s="357"/>
      <c r="INV62" s="357"/>
      <c r="INW62" s="357"/>
      <c r="INX62" s="357"/>
      <c r="INY62" s="357"/>
      <c r="INZ62" s="357"/>
      <c r="IOA62" s="357"/>
      <c r="IOB62" s="357"/>
      <c r="IOC62" s="357"/>
      <c r="IOD62" s="357"/>
      <c r="IOE62" s="357"/>
      <c r="IOF62" s="357"/>
      <c r="IOG62" s="357"/>
      <c r="IOH62" s="357"/>
      <c r="IOI62" s="357"/>
      <c r="IOJ62" s="357"/>
      <c r="IOK62" s="357"/>
      <c r="IOL62" s="357"/>
      <c r="IOM62" s="357"/>
      <c r="ION62" s="357"/>
      <c r="IOO62" s="357"/>
      <c r="IOP62" s="357"/>
      <c r="IOQ62" s="357"/>
      <c r="IOR62" s="357"/>
      <c r="IOS62" s="357"/>
      <c r="IOT62" s="357"/>
      <c r="IOU62" s="357"/>
      <c r="IOV62" s="357"/>
      <c r="IOW62" s="357"/>
      <c r="IOX62" s="357"/>
      <c r="IOY62" s="357"/>
      <c r="IOZ62" s="357"/>
      <c r="IPA62" s="357"/>
      <c r="IPB62" s="357"/>
      <c r="IPC62" s="357"/>
      <c r="IPD62" s="357"/>
      <c r="IPE62" s="357"/>
      <c r="IPF62" s="357"/>
      <c r="IPG62" s="357"/>
      <c r="IPH62" s="357"/>
      <c r="IPI62" s="357"/>
      <c r="IPJ62" s="357"/>
      <c r="IPK62" s="357"/>
      <c r="IPL62" s="357"/>
      <c r="IPM62" s="357"/>
      <c r="IPN62" s="357"/>
      <c r="IPO62" s="357"/>
      <c r="IPP62" s="357"/>
      <c r="IPQ62" s="357"/>
      <c r="IPR62" s="357"/>
      <c r="IPS62" s="357"/>
      <c r="IPT62" s="357"/>
      <c r="IPU62" s="357"/>
      <c r="IPV62" s="357"/>
      <c r="IPW62" s="357"/>
      <c r="IPX62" s="357"/>
      <c r="IPY62" s="357"/>
      <c r="IPZ62" s="357"/>
      <c r="IQA62" s="357"/>
      <c r="IQB62" s="357"/>
      <c r="IQC62" s="357"/>
      <c r="IQD62" s="357"/>
      <c r="IQE62" s="357"/>
      <c r="IQF62" s="357"/>
      <c r="IQG62" s="357"/>
      <c r="IQH62" s="357"/>
      <c r="IQI62" s="357"/>
      <c r="IQJ62" s="357"/>
      <c r="IQK62" s="357"/>
      <c r="IQL62" s="357"/>
      <c r="IQM62" s="357"/>
      <c r="IQN62" s="357"/>
      <c r="IQO62" s="357"/>
      <c r="IQP62" s="357"/>
      <c r="IQQ62" s="357"/>
      <c r="IQR62" s="357"/>
      <c r="IQS62" s="357"/>
      <c r="IQT62" s="357"/>
      <c r="IQU62" s="357"/>
      <c r="IQV62" s="357"/>
      <c r="IQW62" s="357"/>
      <c r="IQX62" s="357"/>
      <c r="IQY62" s="357"/>
      <c r="IQZ62" s="357"/>
      <c r="IRA62" s="357"/>
      <c r="IRB62" s="357"/>
      <c r="IRC62" s="357"/>
      <c r="IRD62" s="357"/>
      <c r="IRE62" s="357"/>
      <c r="IRF62" s="357"/>
      <c r="IRG62" s="357"/>
      <c r="IRH62" s="357"/>
      <c r="IRI62" s="357"/>
      <c r="IRJ62" s="357"/>
      <c r="IRK62" s="357"/>
      <c r="IRL62" s="357"/>
      <c r="IRM62" s="357"/>
      <c r="IRN62" s="357"/>
      <c r="IRO62" s="357"/>
      <c r="IRP62" s="357"/>
      <c r="IRQ62" s="357"/>
      <c r="IRR62" s="357"/>
      <c r="IRS62" s="357"/>
      <c r="IRT62" s="357"/>
      <c r="IRU62" s="357"/>
      <c r="IRV62" s="357"/>
      <c r="IRW62" s="357"/>
      <c r="IRX62" s="357"/>
      <c r="IRY62" s="357"/>
      <c r="IRZ62" s="357"/>
      <c r="ISA62" s="357"/>
      <c r="ISB62" s="357"/>
      <c r="ISC62" s="357"/>
      <c r="ISD62" s="357"/>
      <c r="ISE62" s="357"/>
      <c r="ISF62" s="357"/>
      <c r="ISG62" s="357"/>
      <c r="ISH62" s="357"/>
      <c r="ISI62" s="357"/>
      <c r="ISJ62" s="357"/>
      <c r="ISK62" s="357"/>
      <c r="ISL62" s="357"/>
      <c r="ISM62" s="357"/>
      <c r="ISN62" s="357"/>
      <c r="ISO62" s="357"/>
      <c r="ISP62" s="357"/>
      <c r="ISQ62" s="357"/>
      <c r="ISR62" s="357"/>
      <c r="ISS62" s="357"/>
      <c r="IST62" s="357"/>
      <c r="ISU62" s="357"/>
      <c r="ISV62" s="357"/>
      <c r="ISW62" s="357"/>
      <c r="ISX62" s="357"/>
      <c r="ISY62" s="357"/>
      <c r="ISZ62" s="357"/>
      <c r="ITA62" s="357"/>
      <c r="ITB62" s="357"/>
      <c r="ITC62" s="357"/>
      <c r="ITD62" s="357"/>
      <c r="ITE62" s="357"/>
      <c r="ITF62" s="357"/>
      <c r="ITG62" s="357"/>
      <c r="ITH62" s="357"/>
      <c r="ITI62" s="357"/>
      <c r="ITJ62" s="357"/>
      <c r="ITK62" s="357"/>
      <c r="ITL62" s="357"/>
      <c r="ITM62" s="357"/>
      <c r="ITN62" s="357"/>
      <c r="ITO62" s="357"/>
      <c r="ITP62" s="357"/>
      <c r="ITQ62" s="357"/>
      <c r="ITR62" s="357"/>
      <c r="ITS62" s="357"/>
      <c r="ITT62" s="357"/>
      <c r="ITU62" s="357"/>
      <c r="ITV62" s="357"/>
      <c r="ITW62" s="357"/>
      <c r="ITX62" s="357"/>
      <c r="ITY62" s="357"/>
      <c r="ITZ62" s="357"/>
      <c r="IUA62" s="357"/>
      <c r="IUB62" s="357"/>
      <c r="IUC62" s="357"/>
      <c r="IUD62" s="357"/>
      <c r="IUE62" s="357"/>
      <c r="IUF62" s="357"/>
      <c r="IUG62" s="357"/>
      <c r="IUH62" s="357"/>
      <c r="IUI62" s="357"/>
      <c r="IUJ62" s="357"/>
      <c r="IUK62" s="357"/>
      <c r="IUL62" s="357"/>
      <c r="IUM62" s="357"/>
      <c r="IUN62" s="357"/>
      <c r="IUO62" s="357"/>
      <c r="IUP62" s="357"/>
      <c r="IUQ62" s="357"/>
      <c r="IUR62" s="357"/>
      <c r="IUS62" s="357"/>
      <c r="IUT62" s="357"/>
      <c r="IUU62" s="357"/>
      <c r="IUV62" s="357"/>
      <c r="IUW62" s="357"/>
      <c r="IUX62" s="357"/>
      <c r="IUY62" s="357"/>
      <c r="IUZ62" s="357"/>
      <c r="IVA62" s="357"/>
      <c r="IVB62" s="357"/>
      <c r="IVC62" s="357"/>
      <c r="IVD62" s="357"/>
      <c r="IVE62" s="357"/>
      <c r="IVF62" s="357"/>
      <c r="IVG62" s="357"/>
      <c r="IVH62" s="357"/>
      <c r="IVI62" s="357"/>
      <c r="IVJ62" s="357"/>
      <c r="IVK62" s="357"/>
      <c r="IVL62" s="357"/>
      <c r="IVM62" s="357"/>
      <c r="IVN62" s="357"/>
      <c r="IVO62" s="357"/>
      <c r="IVP62" s="357"/>
      <c r="IVQ62" s="357"/>
      <c r="IVR62" s="357"/>
      <c r="IVS62" s="357"/>
      <c r="IVT62" s="357"/>
      <c r="IVU62" s="357"/>
      <c r="IVV62" s="357"/>
      <c r="IVW62" s="357"/>
      <c r="IVX62" s="357"/>
      <c r="IVY62" s="357"/>
      <c r="IVZ62" s="357"/>
      <c r="IWA62" s="357"/>
      <c r="IWB62" s="357"/>
      <c r="IWC62" s="357"/>
      <c r="IWD62" s="357"/>
      <c r="IWE62" s="357"/>
      <c r="IWF62" s="357"/>
      <c r="IWG62" s="357"/>
      <c r="IWH62" s="357"/>
      <c r="IWI62" s="357"/>
      <c r="IWJ62" s="357"/>
      <c r="IWK62" s="357"/>
      <c r="IWL62" s="357"/>
      <c r="IWM62" s="357"/>
      <c r="IWN62" s="357"/>
      <c r="IWO62" s="357"/>
      <c r="IWP62" s="357"/>
      <c r="IWQ62" s="357"/>
      <c r="IWR62" s="357"/>
      <c r="IWS62" s="357"/>
      <c r="IWT62" s="357"/>
      <c r="IWU62" s="357"/>
      <c r="IWV62" s="357"/>
      <c r="IWW62" s="357"/>
      <c r="IWX62" s="357"/>
      <c r="IWY62" s="357"/>
      <c r="IWZ62" s="357"/>
      <c r="IXA62" s="357"/>
      <c r="IXB62" s="357"/>
      <c r="IXC62" s="357"/>
      <c r="IXD62" s="357"/>
      <c r="IXE62" s="357"/>
      <c r="IXF62" s="357"/>
      <c r="IXG62" s="357"/>
      <c r="IXH62" s="357"/>
      <c r="IXI62" s="357"/>
      <c r="IXJ62" s="357"/>
      <c r="IXK62" s="357"/>
      <c r="IXL62" s="357"/>
      <c r="IXM62" s="357"/>
      <c r="IXN62" s="357"/>
      <c r="IXO62" s="357"/>
      <c r="IXP62" s="357"/>
      <c r="IXQ62" s="357"/>
      <c r="IXR62" s="357"/>
      <c r="IXS62" s="357"/>
      <c r="IXT62" s="357"/>
      <c r="IXU62" s="357"/>
      <c r="IXV62" s="357"/>
      <c r="IXW62" s="357"/>
      <c r="IXX62" s="357"/>
      <c r="IXY62" s="357"/>
      <c r="IXZ62" s="357"/>
      <c r="IYA62" s="357"/>
      <c r="IYB62" s="357"/>
      <c r="IYC62" s="357"/>
      <c r="IYD62" s="357"/>
      <c r="IYE62" s="357"/>
      <c r="IYF62" s="357"/>
      <c r="IYG62" s="357"/>
      <c r="IYH62" s="357"/>
      <c r="IYI62" s="357"/>
      <c r="IYJ62" s="357"/>
      <c r="IYK62" s="357"/>
      <c r="IYL62" s="357"/>
      <c r="IYM62" s="357"/>
      <c r="IYN62" s="357"/>
      <c r="IYO62" s="357"/>
      <c r="IYP62" s="357"/>
      <c r="IYQ62" s="357"/>
      <c r="IYR62" s="357"/>
      <c r="IYS62" s="357"/>
      <c r="IYT62" s="357"/>
      <c r="IYU62" s="357"/>
      <c r="IYV62" s="357"/>
      <c r="IYW62" s="357"/>
      <c r="IYX62" s="357"/>
      <c r="IYY62" s="357"/>
      <c r="IYZ62" s="357"/>
      <c r="IZA62" s="357"/>
      <c r="IZB62" s="357"/>
      <c r="IZC62" s="357"/>
      <c r="IZD62" s="357"/>
      <c r="IZE62" s="357"/>
      <c r="IZF62" s="357"/>
      <c r="IZG62" s="357"/>
      <c r="IZH62" s="357"/>
      <c r="IZI62" s="357"/>
      <c r="IZJ62" s="357"/>
      <c r="IZK62" s="357"/>
      <c r="IZL62" s="357"/>
      <c r="IZM62" s="357"/>
      <c r="IZN62" s="357"/>
      <c r="IZO62" s="357"/>
      <c r="IZP62" s="357"/>
      <c r="IZQ62" s="357"/>
      <c r="IZR62" s="357"/>
      <c r="IZS62" s="357"/>
      <c r="IZT62" s="357"/>
      <c r="IZU62" s="357"/>
      <c r="IZV62" s="357"/>
      <c r="IZW62" s="357"/>
      <c r="IZX62" s="357"/>
      <c r="IZY62" s="357"/>
      <c r="IZZ62" s="357"/>
      <c r="JAA62" s="357"/>
      <c r="JAB62" s="357"/>
      <c r="JAC62" s="357"/>
      <c r="JAD62" s="357"/>
      <c r="JAE62" s="357"/>
      <c r="JAF62" s="357"/>
      <c r="JAG62" s="357"/>
      <c r="JAH62" s="357"/>
      <c r="JAI62" s="357"/>
      <c r="JAJ62" s="357"/>
      <c r="JAK62" s="357"/>
      <c r="JAL62" s="357"/>
      <c r="JAM62" s="357"/>
      <c r="JAN62" s="357"/>
      <c r="JAO62" s="357"/>
      <c r="JAP62" s="357"/>
      <c r="JAQ62" s="357"/>
      <c r="JAR62" s="357"/>
      <c r="JAS62" s="357"/>
      <c r="JAT62" s="357"/>
      <c r="JAU62" s="357"/>
      <c r="JAV62" s="357"/>
      <c r="JAW62" s="357"/>
      <c r="JAX62" s="357"/>
      <c r="JAY62" s="357"/>
      <c r="JAZ62" s="357"/>
      <c r="JBA62" s="357"/>
      <c r="JBB62" s="357"/>
      <c r="JBC62" s="357"/>
      <c r="JBD62" s="357"/>
      <c r="JBE62" s="357"/>
      <c r="JBF62" s="357"/>
      <c r="JBG62" s="357"/>
      <c r="JBH62" s="357"/>
      <c r="JBI62" s="357"/>
      <c r="JBJ62" s="357"/>
      <c r="JBK62" s="357"/>
      <c r="JBL62" s="357"/>
      <c r="JBM62" s="357"/>
      <c r="JBN62" s="357"/>
      <c r="JBO62" s="357"/>
      <c r="JBP62" s="357"/>
      <c r="JBQ62" s="357"/>
      <c r="JBR62" s="357"/>
      <c r="JBS62" s="357"/>
      <c r="JBT62" s="357"/>
      <c r="JBU62" s="357"/>
      <c r="JBV62" s="357"/>
      <c r="JBW62" s="357"/>
      <c r="JBX62" s="357"/>
      <c r="JBY62" s="357"/>
      <c r="JBZ62" s="357"/>
      <c r="JCA62" s="357"/>
      <c r="JCB62" s="357"/>
      <c r="JCC62" s="357"/>
      <c r="JCD62" s="357"/>
      <c r="JCE62" s="357"/>
      <c r="JCF62" s="357"/>
      <c r="JCG62" s="357"/>
      <c r="JCH62" s="357"/>
      <c r="JCI62" s="357"/>
      <c r="JCJ62" s="357"/>
      <c r="JCK62" s="357"/>
      <c r="JCL62" s="357"/>
      <c r="JCM62" s="357"/>
      <c r="JCN62" s="357"/>
      <c r="JCO62" s="357"/>
      <c r="JCP62" s="357"/>
      <c r="JCQ62" s="357"/>
      <c r="JCR62" s="357"/>
      <c r="JCS62" s="357"/>
      <c r="JCT62" s="357"/>
      <c r="JCU62" s="357"/>
      <c r="JCV62" s="357"/>
      <c r="JCW62" s="357"/>
      <c r="JCX62" s="357"/>
      <c r="JCY62" s="357"/>
      <c r="JCZ62" s="357"/>
      <c r="JDA62" s="357"/>
      <c r="JDB62" s="357"/>
      <c r="JDC62" s="357"/>
      <c r="JDD62" s="357"/>
      <c r="JDE62" s="357"/>
      <c r="JDF62" s="357"/>
      <c r="JDG62" s="357"/>
      <c r="JDH62" s="357"/>
      <c r="JDI62" s="357"/>
      <c r="JDJ62" s="357"/>
      <c r="JDK62" s="357"/>
      <c r="JDL62" s="357"/>
      <c r="JDM62" s="357"/>
      <c r="JDN62" s="357"/>
      <c r="JDO62" s="357"/>
      <c r="JDP62" s="357"/>
      <c r="JDQ62" s="357"/>
      <c r="JDR62" s="357"/>
      <c r="JDS62" s="357"/>
      <c r="JDT62" s="357"/>
      <c r="JDU62" s="357"/>
      <c r="JDV62" s="357"/>
      <c r="JDW62" s="357"/>
      <c r="JDX62" s="357"/>
      <c r="JDY62" s="357"/>
      <c r="JDZ62" s="357"/>
      <c r="JEA62" s="357"/>
      <c r="JEB62" s="357"/>
      <c r="JEC62" s="357"/>
      <c r="JED62" s="357"/>
      <c r="JEE62" s="357"/>
      <c r="JEF62" s="357"/>
      <c r="JEG62" s="357"/>
      <c r="JEH62" s="357"/>
      <c r="JEI62" s="357"/>
      <c r="JEJ62" s="357"/>
      <c r="JEK62" s="357"/>
      <c r="JEL62" s="357"/>
      <c r="JEM62" s="357"/>
      <c r="JEN62" s="357"/>
      <c r="JEO62" s="357"/>
      <c r="JEP62" s="357"/>
      <c r="JEQ62" s="357"/>
      <c r="JER62" s="357"/>
      <c r="JES62" s="357"/>
      <c r="JET62" s="357"/>
      <c r="JEU62" s="357"/>
      <c r="JEV62" s="357"/>
      <c r="JEW62" s="357"/>
      <c r="JEX62" s="357"/>
      <c r="JEY62" s="357"/>
      <c r="JEZ62" s="357"/>
      <c r="JFA62" s="357"/>
      <c r="JFB62" s="357"/>
      <c r="JFC62" s="357"/>
      <c r="JFD62" s="357"/>
      <c r="JFE62" s="357"/>
      <c r="JFF62" s="357"/>
      <c r="JFG62" s="357"/>
      <c r="JFH62" s="357"/>
      <c r="JFI62" s="357"/>
      <c r="JFJ62" s="357"/>
      <c r="JFK62" s="357"/>
      <c r="JFL62" s="357"/>
      <c r="JFM62" s="357"/>
      <c r="JFN62" s="357"/>
      <c r="JFO62" s="357"/>
      <c r="JFP62" s="357"/>
      <c r="JFQ62" s="357"/>
      <c r="JFR62" s="357"/>
      <c r="JFS62" s="357"/>
      <c r="JFT62" s="357"/>
      <c r="JFU62" s="357"/>
      <c r="JFV62" s="357"/>
      <c r="JFW62" s="357"/>
      <c r="JFX62" s="357"/>
      <c r="JFY62" s="357"/>
      <c r="JFZ62" s="357"/>
      <c r="JGA62" s="357"/>
      <c r="JGB62" s="357"/>
      <c r="JGC62" s="357"/>
      <c r="JGD62" s="357"/>
      <c r="JGE62" s="357"/>
      <c r="JGF62" s="357"/>
      <c r="JGG62" s="357"/>
      <c r="JGH62" s="357"/>
      <c r="JGI62" s="357"/>
      <c r="JGJ62" s="357"/>
      <c r="JGK62" s="357"/>
      <c r="JGL62" s="357"/>
      <c r="JGM62" s="357"/>
      <c r="JGN62" s="357"/>
      <c r="JGO62" s="357"/>
      <c r="JGP62" s="357"/>
      <c r="JGQ62" s="357"/>
      <c r="JGR62" s="357"/>
      <c r="JGS62" s="357"/>
      <c r="JGT62" s="357"/>
      <c r="JGU62" s="357"/>
      <c r="JGV62" s="357"/>
      <c r="JGW62" s="357"/>
      <c r="JGX62" s="357"/>
      <c r="JGY62" s="357"/>
      <c r="JGZ62" s="357"/>
      <c r="JHA62" s="357"/>
      <c r="JHB62" s="357"/>
      <c r="JHC62" s="357"/>
      <c r="JHD62" s="357"/>
      <c r="JHE62" s="357"/>
      <c r="JHF62" s="357"/>
      <c r="JHG62" s="357"/>
      <c r="JHH62" s="357"/>
      <c r="JHI62" s="357"/>
      <c r="JHJ62" s="357"/>
      <c r="JHK62" s="357"/>
      <c r="JHL62" s="357"/>
      <c r="JHM62" s="357"/>
      <c r="JHN62" s="357"/>
      <c r="JHO62" s="357"/>
      <c r="JHP62" s="357"/>
      <c r="JHQ62" s="357"/>
      <c r="JHR62" s="357"/>
      <c r="JHS62" s="357"/>
      <c r="JHT62" s="357"/>
      <c r="JHU62" s="357"/>
      <c r="JHV62" s="357"/>
      <c r="JHW62" s="357"/>
      <c r="JHX62" s="357"/>
      <c r="JHY62" s="357"/>
      <c r="JHZ62" s="357"/>
      <c r="JIA62" s="357"/>
      <c r="JIB62" s="357"/>
      <c r="JIC62" s="357"/>
      <c r="JID62" s="357"/>
      <c r="JIE62" s="357"/>
      <c r="JIF62" s="357"/>
      <c r="JIG62" s="357"/>
      <c r="JIH62" s="357"/>
      <c r="JII62" s="357"/>
      <c r="JIJ62" s="357"/>
      <c r="JIK62" s="357"/>
      <c r="JIL62" s="357"/>
      <c r="JIM62" s="357"/>
      <c r="JIN62" s="357"/>
      <c r="JIO62" s="357"/>
      <c r="JIP62" s="357"/>
      <c r="JIQ62" s="357"/>
      <c r="JIR62" s="357"/>
      <c r="JIS62" s="357"/>
      <c r="JIT62" s="357"/>
      <c r="JIU62" s="357"/>
      <c r="JIV62" s="357"/>
      <c r="JIW62" s="357"/>
      <c r="JIX62" s="357"/>
      <c r="JIY62" s="357"/>
      <c r="JIZ62" s="357"/>
      <c r="JJA62" s="357"/>
      <c r="JJB62" s="357"/>
      <c r="JJC62" s="357"/>
      <c r="JJD62" s="357"/>
      <c r="JJE62" s="357"/>
      <c r="JJF62" s="357"/>
      <c r="JJG62" s="357"/>
      <c r="JJH62" s="357"/>
      <c r="JJI62" s="357"/>
      <c r="JJJ62" s="357"/>
      <c r="JJK62" s="357"/>
      <c r="JJL62" s="357"/>
      <c r="JJM62" s="357"/>
      <c r="JJN62" s="357"/>
      <c r="JJO62" s="357"/>
      <c r="JJP62" s="357"/>
      <c r="JJQ62" s="357"/>
      <c r="JJR62" s="357"/>
      <c r="JJS62" s="357"/>
      <c r="JJT62" s="357"/>
      <c r="JJU62" s="357"/>
      <c r="JJV62" s="357"/>
      <c r="JJW62" s="357"/>
      <c r="JJX62" s="357"/>
      <c r="JJY62" s="357"/>
      <c r="JJZ62" s="357"/>
      <c r="JKA62" s="357"/>
      <c r="JKB62" s="357"/>
      <c r="JKC62" s="357"/>
      <c r="JKD62" s="357"/>
      <c r="JKE62" s="357"/>
      <c r="JKF62" s="357"/>
      <c r="JKG62" s="357"/>
      <c r="JKH62" s="357"/>
      <c r="JKI62" s="357"/>
      <c r="JKJ62" s="357"/>
      <c r="JKK62" s="357"/>
      <c r="JKL62" s="357"/>
      <c r="JKM62" s="357"/>
      <c r="JKN62" s="357"/>
      <c r="JKO62" s="357"/>
      <c r="JKP62" s="357"/>
      <c r="JKQ62" s="357"/>
      <c r="JKR62" s="357"/>
      <c r="JKS62" s="357"/>
      <c r="JKT62" s="357"/>
      <c r="JKU62" s="357"/>
      <c r="JKV62" s="357"/>
      <c r="JKW62" s="357"/>
      <c r="JKX62" s="357"/>
      <c r="JKY62" s="357"/>
      <c r="JKZ62" s="357"/>
      <c r="JLA62" s="357"/>
      <c r="JLB62" s="357"/>
      <c r="JLC62" s="357"/>
      <c r="JLD62" s="357"/>
      <c r="JLE62" s="357"/>
      <c r="JLF62" s="357"/>
      <c r="JLG62" s="357"/>
      <c r="JLH62" s="357"/>
      <c r="JLI62" s="357"/>
      <c r="JLJ62" s="357"/>
      <c r="JLK62" s="357"/>
      <c r="JLL62" s="357"/>
      <c r="JLM62" s="357"/>
      <c r="JLN62" s="357"/>
      <c r="JLO62" s="357"/>
      <c r="JLP62" s="357"/>
      <c r="JLQ62" s="357"/>
      <c r="JLR62" s="357"/>
      <c r="JLS62" s="357"/>
      <c r="JLT62" s="357"/>
      <c r="JLU62" s="357"/>
      <c r="JLV62" s="357"/>
      <c r="JLW62" s="357"/>
      <c r="JLX62" s="357"/>
      <c r="JLY62" s="357"/>
      <c r="JLZ62" s="357"/>
      <c r="JMA62" s="357"/>
      <c r="JMB62" s="357"/>
      <c r="JMC62" s="357"/>
      <c r="JMD62" s="357"/>
      <c r="JME62" s="357"/>
      <c r="JMF62" s="357"/>
      <c r="JMG62" s="357"/>
      <c r="JMH62" s="357"/>
      <c r="JMI62" s="357"/>
      <c r="JMJ62" s="357"/>
      <c r="JMK62" s="357"/>
      <c r="JML62" s="357"/>
      <c r="JMM62" s="357"/>
      <c r="JMN62" s="357"/>
      <c r="JMO62" s="357"/>
      <c r="JMP62" s="357"/>
      <c r="JMQ62" s="357"/>
      <c r="JMR62" s="357"/>
      <c r="JMS62" s="357"/>
      <c r="JMT62" s="357"/>
      <c r="JMU62" s="357"/>
      <c r="JMV62" s="357"/>
      <c r="JMW62" s="357"/>
      <c r="JMX62" s="357"/>
      <c r="JMY62" s="357"/>
      <c r="JMZ62" s="357"/>
      <c r="JNA62" s="357"/>
      <c r="JNB62" s="357"/>
      <c r="JNC62" s="357"/>
      <c r="JND62" s="357"/>
      <c r="JNE62" s="357"/>
      <c r="JNF62" s="357"/>
      <c r="JNG62" s="357"/>
      <c r="JNH62" s="357"/>
      <c r="JNI62" s="357"/>
      <c r="JNJ62" s="357"/>
      <c r="JNK62" s="357"/>
      <c r="JNL62" s="357"/>
      <c r="JNM62" s="357"/>
      <c r="JNN62" s="357"/>
      <c r="JNO62" s="357"/>
      <c r="JNP62" s="357"/>
      <c r="JNQ62" s="357"/>
      <c r="JNR62" s="357"/>
      <c r="JNS62" s="357"/>
      <c r="JNT62" s="357"/>
      <c r="JNU62" s="357"/>
      <c r="JNV62" s="357"/>
      <c r="JNW62" s="357"/>
      <c r="JNX62" s="357"/>
      <c r="JNY62" s="357"/>
      <c r="JNZ62" s="357"/>
      <c r="JOA62" s="357"/>
      <c r="JOB62" s="357"/>
      <c r="JOC62" s="357"/>
      <c r="JOD62" s="357"/>
      <c r="JOE62" s="357"/>
      <c r="JOF62" s="357"/>
      <c r="JOG62" s="357"/>
      <c r="JOH62" s="357"/>
      <c r="JOI62" s="357"/>
      <c r="JOJ62" s="357"/>
      <c r="JOK62" s="357"/>
      <c r="JOL62" s="357"/>
      <c r="JOM62" s="357"/>
      <c r="JON62" s="357"/>
      <c r="JOO62" s="357"/>
      <c r="JOP62" s="357"/>
      <c r="JOQ62" s="357"/>
      <c r="JOR62" s="357"/>
      <c r="JOS62" s="357"/>
      <c r="JOT62" s="357"/>
      <c r="JOU62" s="357"/>
      <c r="JOV62" s="357"/>
      <c r="JOW62" s="357"/>
      <c r="JOX62" s="357"/>
      <c r="JOY62" s="357"/>
      <c r="JOZ62" s="357"/>
      <c r="JPA62" s="357"/>
      <c r="JPB62" s="357"/>
      <c r="JPC62" s="357"/>
      <c r="JPD62" s="357"/>
      <c r="JPE62" s="357"/>
      <c r="JPF62" s="357"/>
      <c r="JPG62" s="357"/>
      <c r="JPH62" s="357"/>
      <c r="JPI62" s="357"/>
      <c r="JPJ62" s="357"/>
      <c r="JPK62" s="357"/>
      <c r="JPL62" s="357"/>
      <c r="JPM62" s="357"/>
      <c r="JPN62" s="357"/>
      <c r="JPO62" s="357"/>
      <c r="JPP62" s="357"/>
      <c r="JPQ62" s="357"/>
      <c r="JPR62" s="357"/>
      <c r="JPS62" s="357"/>
      <c r="JPT62" s="357"/>
      <c r="JPU62" s="357"/>
      <c r="JPV62" s="357"/>
      <c r="JPW62" s="357"/>
      <c r="JPX62" s="357"/>
      <c r="JPY62" s="357"/>
      <c r="JPZ62" s="357"/>
      <c r="JQA62" s="357"/>
      <c r="JQB62" s="357"/>
      <c r="JQC62" s="357"/>
      <c r="JQD62" s="357"/>
      <c r="JQE62" s="357"/>
      <c r="JQF62" s="357"/>
      <c r="JQG62" s="357"/>
      <c r="JQH62" s="357"/>
      <c r="JQI62" s="357"/>
      <c r="JQJ62" s="357"/>
      <c r="JQK62" s="357"/>
      <c r="JQL62" s="357"/>
      <c r="JQM62" s="357"/>
      <c r="JQN62" s="357"/>
      <c r="JQO62" s="357"/>
      <c r="JQP62" s="357"/>
      <c r="JQQ62" s="357"/>
      <c r="JQR62" s="357"/>
      <c r="JQS62" s="357"/>
      <c r="JQT62" s="357"/>
      <c r="JQU62" s="357"/>
      <c r="JQV62" s="357"/>
      <c r="JQW62" s="357"/>
      <c r="JQX62" s="357"/>
      <c r="JQY62" s="357"/>
      <c r="JQZ62" s="357"/>
      <c r="JRA62" s="357"/>
      <c r="JRB62" s="357"/>
      <c r="JRC62" s="357"/>
      <c r="JRD62" s="357"/>
      <c r="JRE62" s="357"/>
      <c r="JRF62" s="357"/>
      <c r="JRG62" s="357"/>
      <c r="JRH62" s="357"/>
      <c r="JRI62" s="357"/>
      <c r="JRJ62" s="357"/>
      <c r="JRK62" s="357"/>
      <c r="JRL62" s="357"/>
      <c r="JRM62" s="357"/>
      <c r="JRN62" s="357"/>
      <c r="JRO62" s="357"/>
      <c r="JRP62" s="357"/>
      <c r="JRQ62" s="357"/>
      <c r="JRR62" s="357"/>
      <c r="JRS62" s="357"/>
      <c r="JRT62" s="357"/>
      <c r="JRU62" s="357"/>
      <c r="JRV62" s="357"/>
      <c r="JRW62" s="357"/>
      <c r="JRX62" s="357"/>
      <c r="JRY62" s="357"/>
      <c r="JRZ62" s="357"/>
      <c r="JSA62" s="357"/>
      <c r="JSB62" s="357"/>
      <c r="JSC62" s="357"/>
      <c r="JSD62" s="357"/>
      <c r="JSE62" s="357"/>
      <c r="JSF62" s="357"/>
      <c r="JSG62" s="357"/>
      <c r="JSH62" s="357"/>
      <c r="JSI62" s="357"/>
      <c r="JSJ62" s="357"/>
      <c r="JSK62" s="357"/>
      <c r="JSL62" s="357"/>
      <c r="JSM62" s="357"/>
      <c r="JSN62" s="357"/>
      <c r="JSO62" s="357"/>
      <c r="JSP62" s="357"/>
      <c r="JSQ62" s="357"/>
      <c r="JSR62" s="357"/>
      <c r="JSS62" s="357"/>
      <c r="JST62" s="357"/>
      <c r="JSU62" s="357"/>
      <c r="JSV62" s="357"/>
      <c r="JSW62" s="357"/>
      <c r="JSX62" s="357"/>
      <c r="JSY62" s="357"/>
      <c r="JSZ62" s="357"/>
      <c r="JTA62" s="357"/>
      <c r="JTB62" s="357"/>
      <c r="JTC62" s="357"/>
      <c r="JTD62" s="357"/>
      <c r="JTE62" s="357"/>
      <c r="JTF62" s="357"/>
      <c r="JTG62" s="357"/>
      <c r="JTH62" s="357"/>
      <c r="JTI62" s="357"/>
      <c r="JTJ62" s="357"/>
      <c r="JTK62" s="357"/>
      <c r="JTL62" s="357"/>
      <c r="JTM62" s="357"/>
      <c r="JTN62" s="357"/>
      <c r="JTO62" s="357"/>
      <c r="JTP62" s="357"/>
      <c r="JTQ62" s="357"/>
      <c r="JTR62" s="357"/>
      <c r="JTS62" s="357"/>
      <c r="JTT62" s="357"/>
      <c r="JTU62" s="357"/>
      <c r="JTV62" s="357"/>
      <c r="JTW62" s="357"/>
      <c r="JTX62" s="357"/>
      <c r="JTY62" s="357"/>
      <c r="JTZ62" s="357"/>
      <c r="JUA62" s="357"/>
      <c r="JUB62" s="357"/>
      <c r="JUC62" s="357"/>
      <c r="JUD62" s="357"/>
      <c r="JUE62" s="357"/>
      <c r="JUF62" s="357"/>
      <c r="JUG62" s="357"/>
      <c r="JUH62" s="357"/>
      <c r="JUI62" s="357"/>
      <c r="JUJ62" s="357"/>
      <c r="JUK62" s="357"/>
      <c r="JUL62" s="357"/>
      <c r="JUM62" s="357"/>
      <c r="JUN62" s="357"/>
      <c r="JUO62" s="357"/>
      <c r="JUP62" s="357"/>
      <c r="JUQ62" s="357"/>
      <c r="JUR62" s="357"/>
      <c r="JUS62" s="357"/>
      <c r="JUT62" s="357"/>
      <c r="JUU62" s="357"/>
      <c r="JUV62" s="357"/>
      <c r="JUW62" s="357"/>
      <c r="JUX62" s="357"/>
      <c r="JUY62" s="357"/>
      <c r="JUZ62" s="357"/>
      <c r="JVA62" s="357"/>
      <c r="JVB62" s="357"/>
      <c r="JVC62" s="357"/>
      <c r="JVD62" s="357"/>
      <c r="JVE62" s="357"/>
      <c r="JVF62" s="357"/>
      <c r="JVG62" s="357"/>
      <c r="JVH62" s="357"/>
      <c r="JVI62" s="357"/>
      <c r="JVJ62" s="357"/>
      <c r="JVK62" s="357"/>
      <c r="JVL62" s="357"/>
      <c r="JVM62" s="357"/>
      <c r="JVN62" s="357"/>
      <c r="JVO62" s="357"/>
      <c r="JVP62" s="357"/>
      <c r="JVQ62" s="357"/>
      <c r="JVR62" s="357"/>
      <c r="JVS62" s="357"/>
      <c r="JVT62" s="357"/>
      <c r="JVU62" s="357"/>
      <c r="JVV62" s="357"/>
      <c r="JVW62" s="357"/>
      <c r="JVX62" s="357"/>
      <c r="JVY62" s="357"/>
      <c r="JVZ62" s="357"/>
      <c r="JWA62" s="357"/>
      <c r="JWB62" s="357"/>
      <c r="JWC62" s="357"/>
      <c r="JWD62" s="357"/>
      <c r="JWE62" s="357"/>
      <c r="JWF62" s="357"/>
      <c r="JWG62" s="357"/>
      <c r="JWH62" s="357"/>
      <c r="JWI62" s="357"/>
      <c r="JWJ62" s="357"/>
      <c r="JWK62" s="357"/>
      <c r="JWL62" s="357"/>
      <c r="JWM62" s="357"/>
      <c r="JWN62" s="357"/>
      <c r="JWO62" s="357"/>
      <c r="JWP62" s="357"/>
      <c r="JWQ62" s="357"/>
      <c r="JWR62" s="357"/>
      <c r="JWS62" s="357"/>
      <c r="JWT62" s="357"/>
      <c r="JWU62" s="357"/>
      <c r="JWV62" s="357"/>
      <c r="JWW62" s="357"/>
      <c r="JWX62" s="357"/>
      <c r="JWY62" s="357"/>
      <c r="JWZ62" s="357"/>
      <c r="JXA62" s="357"/>
      <c r="JXB62" s="357"/>
      <c r="JXC62" s="357"/>
      <c r="JXD62" s="357"/>
      <c r="JXE62" s="357"/>
      <c r="JXF62" s="357"/>
      <c r="JXG62" s="357"/>
      <c r="JXH62" s="357"/>
      <c r="JXI62" s="357"/>
      <c r="JXJ62" s="357"/>
      <c r="JXK62" s="357"/>
      <c r="JXL62" s="357"/>
      <c r="JXM62" s="357"/>
      <c r="JXN62" s="357"/>
      <c r="JXO62" s="357"/>
      <c r="JXP62" s="357"/>
      <c r="JXQ62" s="357"/>
      <c r="JXR62" s="357"/>
      <c r="JXS62" s="357"/>
      <c r="JXT62" s="357"/>
      <c r="JXU62" s="357"/>
      <c r="JXV62" s="357"/>
      <c r="JXW62" s="357"/>
      <c r="JXX62" s="357"/>
      <c r="JXY62" s="357"/>
      <c r="JXZ62" s="357"/>
      <c r="JYA62" s="357"/>
      <c r="JYB62" s="357"/>
      <c r="JYC62" s="357"/>
      <c r="JYD62" s="357"/>
      <c r="JYE62" s="357"/>
      <c r="JYF62" s="357"/>
      <c r="JYG62" s="357"/>
      <c r="JYH62" s="357"/>
      <c r="JYI62" s="357"/>
      <c r="JYJ62" s="357"/>
      <c r="JYK62" s="357"/>
      <c r="JYL62" s="357"/>
      <c r="JYM62" s="357"/>
      <c r="JYN62" s="357"/>
      <c r="JYO62" s="357"/>
      <c r="JYP62" s="357"/>
      <c r="JYQ62" s="357"/>
      <c r="JYR62" s="357"/>
      <c r="JYS62" s="357"/>
      <c r="JYT62" s="357"/>
      <c r="JYU62" s="357"/>
      <c r="JYV62" s="357"/>
      <c r="JYW62" s="357"/>
      <c r="JYX62" s="357"/>
      <c r="JYY62" s="357"/>
      <c r="JYZ62" s="357"/>
      <c r="JZA62" s="357"/>
      <c r="JZB62" s="357"/>
      <c r="JZC62" s="357"/>
      <c r="JZD62" s="357"/>
      <c r="JZE62" s="357"/>
      <c r="JZF62" s="357"/>
      <c r="JZG62" s="357"/>
      <c r="JZH62" s="357"/>
      <c r="JZI62" s="357"/>
      <c r="JZJ62" s="357"/>
      <c r="JZK62" s="357"/>
      <c r="JZL62" s="357"/>
      <c r="JZM62" s="357"/>
      <c r="JZN62" s="357"/>
      <c r="JZO62" s="357"/>
      <c r="JZP62" s="357"/>
      <c r="JZQ62" s="357"/>
      <c r="JZR62" s="357"/>
      <c r="JZS62" s="357"/>
      <c r="JZT62" s="357"/>
      <c r="JZU62" s="357"/>
      <c r="JZV62" s="357"/>
      <c r="JZW62" s="357"/>
      <c r="JZX62" s="357"/>
      <c r="JZY62" s="357"/>
      <c r="JZZ62" s="357"/>
      <c r="KAA62" s="357"/>
      <c r="KAB62" s="357"/>
      <c r="KAC62" s="357"/>
      <c r="KAD62" s="357"/>
      <c r="KAE62" s="357"/>
      <c r="KAF62" s="357"/>
      <c r="KAG62" s="357"/>
      <c r="KAH62" s="357"/>
      <c r="KAI62" s="357"/>
      <c r="KAJ62" s="357"/>
      <c r="KAK62" s="357"/>
      <c r="KAL62" s="357"/>
      <c r="KAM62" s="357"/>
      <c r="KAN62" s="357"/>
      <c r="KAO62" s="357"/>
      <c r="KAP62" s="357"/>
      <c r="KAQ62" s="357"/>
      <c r="KAR62" s="357"/>
      <c r="KAS62" s="357"/>
      <c r="KAT62" s="357"/>
      <c r="KAU62" s="357"/>
      <c r="KAV62" s="357"/>
      <c r="KAW62" s="357"/>
      <c r="KAX62" s="357"/>
      <c r="KAY62" s="357"/>
      <c r="KAZ62" s="357"/>
      <c r="KBA62" s="357"/>
      <c r="KBB62" s="357"/>
      <c r="KBC62" s="357"/>
      <c r="KBD62" s="357"/>
      <c r="KBE62" s="357"/>
      <c r="KBF62" s="357"/>
      <c r="KBG62" s="357"/>
      <c r="KBH62" s="357"/>
      <c r="KBI62" s="357"/>
      <c r="KBJ62" s="357"/>
      <c r="KBK62" s="357"/>
      <c r="KBL62" s="357"/>
      <c r="KBM62" s="357"/>
      <c r="KBN62" s="357"/>
      <c r="KBO62" s="357"/>
      <c r="KBP62" s="357"/>
      <c r="KBQ62" s="357"/>
      <c r="KBR62" s="357"/>
      <c r="KBS62" s="357"/>
      <c r="KBT62" s="357"/>
      <c r="KBU62" s="357"/>
      <c r="KBV62" s="357"/>
      <c r="KBW62" s="357"/>
      <c r="KBX62" s="357"/>
      <c r="KBY62" s="357"/>
      <c r="KBZ62" s="357"/>
      <c r="KCA62" s="357"/>
      <c r="KCB62" s="357"/>
      <c r="KCC62" s="357"/>
      <c r="KCD62" s="357"/>
      <c r="KCE62" s="357"/>
      <c r="KCF62" s="357"/>
      <c r="KCG62" s="357"/>
      <c r="KCH62" s="357"/>
      <c r="KCI62" s="357"/>
      <c r="KCJ62" s="357"/>
      <c r="KCK62" s="357"/>
      <c r="KCL62" s="357"/>
      <c r="KCM62" s="357"/>
      <c r="KCN62" s="357"/>
      <c r="KCO62" s="357"/>
      <c r="KCP62" s="357"/>
      <c r="KCQ62" s="357"/>
      <c r="KCR62" s="357"/>
      <c r="KCS62" s="357"/>
      <c r="KCT62" s="357"/>
      <c r="KCU62" s="357"/>
      <c r="KCV62" s="357"/>
      <c r="KCW62" s="357"/>
      <c r="KCX62" s="357"/>
      <c r="KCY62" s="357"/>
      <c r="KCZ62" s="357"/>
      <c r="KDA62" s="357"/>
      <c r="KDB62" s="357"/>
      <c r="KDC62" s="357"/>
      <c r="KDD62" s="357"/>
      <c r="KDE62" s="357"/>
      <c r="KDF62" s="357"/>
      <c r="KDG62" s="357"/>
      <c r="KDH62" s="357"/>
      <c r="KDI62" s="357"/>
      <c r="KDJ62" s="357"/>
      <c r="KDK62" s="357"/>
      <c r="KDL62" s="357"/>
      <c r="KDM62" s="357"/>
      <c r="KDN62" s="357"/>
      <c r="KDO62" s="357"/>
      <c r="KDP62" s="357"/>
      <c r="KDQ62" s="357"/>
      <c r="KDR62" s="357"/>
      <c r="KDS62" s="357"/>
      <c r="KDT62" s="357"/>
      <c r="KDU62" s="357"/>
      <c r="KDV62" s="357"/>
      <c r="KDW62" s="357"/>
      <c r="KDX62" s="357"/>
      <c r="KDY62" s="357"/>
      <c r="KDZ62" s="357"/>
      <c r="KEA62" s="357"/>
      <c r="KEB62" s="357"/>
      <c r="KEC62" s="357"/>
      <c r="KED62" s="357"/>
      <c r="KEE62" s="357"/>
      <c r="KEF62" s="357"/>
      <c r="KEG62" s="357"/>
      <c r="KEH62" s="357"/>
      <c r="KEI62" s="357"/>
      <c r="KEJ62" s="357"/>
      <c r="KEK62" s="357"/>
      <c r="KEL62" s="357"/>
      <c r="KEM62" s="357"/>
      <c r="KEN62" s="357"/>
      <c r="KEO62" s="357"/>
      <c r="KEP62" s="357"/>
      <c r="KEQ62" s="357"/>
      <c r="KER62" s="357"/>
      <c r="KES62" s="357"/>
      <c r="KET62" s="357"/>
      <c r="KEU62" s="357"/>
      <c r="KEV62" s="357"/>
      <c r="KEW62" s="357"/>
      <c r="KEX62" s="357"/>
      <c r="KEY62" s="357"/>
      <c r="KEZ62" s="357"/>
      <c r="KFA62" s="357"/>
      <c r="KFB62" s="357"/>
      <c r="KFC62" s="357"/>
      <c r="KFD62" s="357"/>
      <c r="KFE62" s="357"/>
      <c r="KFF62" s="357"/>
      <c r="KFG62" s="357"/>
      <c r="KFH62" s="357"/>
      <c r="KFI62" s="357"/>
      <c r="KFJ62" s="357"/>
      <c r="KFK62" s="357"/>
      <c r="KFL62" s="357"/>
      <c r="KFM62" s="357"/>
      <c r="KFN62" s="357"/>
      <c r="KFO62" s="357"/>
      <c r="KFP62" s="357"/>
      <c r="KFQ62" s="357"/>
      <c r="KFR62" s="357"/>
      <c r="KFS62" s="357"/>
      <c r="KFT62" s="357"/>
      <c r="KFU62" s="357"/>
      <c r="KFV62" s="357"/>
      <c r="KFW62" s="357"/>
      <c r="KFX62" s="357"/>
      <c r="KFY62" s="357"/>
      <c r="KFZ62" s="357"/>
      <c r="KGA62" s="357"/>
      <c r="KGB62" s="357"/>
      <c r="KGC62" s="357"/>
      <c r="KGD62" s="357"/>
      <c r="KGE62" s="357"/>
      <c r="KGF62" s="357"/>
      <c r="KGG62" s="357"/>
      <c r="KGH62" s="357"/>
      <c r="KGI62" s="357"/>
      <c r="KGJ62" s="357"/>
      <c r="KGK62" s="357"/>
      <c r="KGL62" s="357"/>
      <c r="KGM62" s="357"/>
      <c r="KGN62" s="357"/>
      <c r="KGO62" s="357"/>
      <c r="KGP62" s="357"/>
      <c r="KGQ62" s="357"/>
      <c r="KGR62" s="357"/>
      <c r="KGS62" s="357"/>
      <c r="KGT62" s="357"/>
      <c r="KGU62" s="357"/>
      <c r="KGV62" s="357"/>
      <c r="KGW62" s="357"/>
      <c r="KGX62" s="357"/>
      <c r="KGY62" s="357"/>
      <c r="KGZ62" s="357"/>
      <c r="KHA62" s="357"/>
      <c r="KHB62" s="357"/>
      <c r="KHC62" s="357"/>
      <c r="KHD62" s="357"/>
      <c r="KHE62" s="357"/>
      <c r="KHF62" s="357"/>
      <c r="KHG62" s="357"/>
      <c r="KHH62" s="357"/>
      <c r="KHI62" s="357"/>
      <c r="KHJ62" s="357"/>
      <c r="KHK62" s="357"/>
      <c r="KHL62" s="357"/>
      <c r="KHM62" s="357"/>
      <c r="KHN62" s="357"/>
      <c r="KHO62" s="357"/>
      <c r="KHP62" s="357"/>
      <c r="KHQ62" s="357"/>
      <c r="KHR62" s="357"/>
      <c r="KHS62" s="357"/>
      <c r="KHT62" s="357"/>
      <c r="KHU62" s="357"/>
      <c r="KHV62" s="357"/>
      <c r="KHW62" s="357"/>
      <c r="KHX62" s="357"/>
      <c r="KHY62" s="357"/>
      <c r="KHZ62" s="357"/>
      <c r="KIA62" s="357"/>
      <c r="KIB62" s="357"/>
      <c r="KIC62" s="357"/>
      <c r="KID62" s="357"/>
      <c r="KIE62" s="357"/>
      <c r="KIF62" s="357"/>
      <c r="KIG62" s="357"/>
      <c r="KIH62" s="357"/>
      <c r="KII62" s="357"/>
      <c r="KIJ62" s="357"/>
      <c r="KIK62" s="357"/>
      <c r="KIL62" s="357"/>
      <c r="KIM62" s="357"/>
      <c r="KIN62" s="357"/>
      <c r="KIO62" s="357"/>
      <c r="KIP62" s="357"/>
      <c r="KIQ62" s="357"/>
      <c r="KIR62" s="357"/>
      <c r="KIS62" s="357"/>
      <c r="KIT62" s="357"/>
      <c r="KIU62" s="357"/>
      <c r="KIV62" s="357"/>
      <c r="KIW62" s="357"/>
      <c r="KIX62" s="357"/>
      <c r="KIY62" s="357"/>
      <c r="KIZ62" s="357"/>
      <c r="KJA62" s="357"/>
      <c r="KJB62" s="357"/>
      <c r="KJC62" s="357"/>
      <c r="KJD62" s="357"/>
      <c r="KJE62" s="357"/>
      <c r="KJF62" s="357"/>
      <c r="KJG62" s="357"/>
      <c r="KJH62" s="357"/>
      <c r="KJI62" s="357"/>
      <c r="KJJ62" s="357"/>
      <c r="KJK62" s="357"/>
      <c r="KJL62" s="357"/>
      <c r="KJM62" s="357"/>
      <c r="KJN62" s="357"/>
      <c r="KJO62" s="357"/>
      <c r="KJP62" s="357"/>
      <c r="KJQ62" s="357"/>
      <c r="KJR62" s="357"/>
      <c r="KJS62" s="357"/>
      <c r="KJT62" s="357"/>
      <c r="KJU62" s="357"/>
      <c r="KJV62" s="357"/>
      <c r="KJW62" s="357"/>
      <c r="KJX62" s="357"/>
      <c r="KJY62" s="357"/>
      <c r="KJZ62" s="357"/>
      <c r="KKA62" s="357"/>
      <c r="KKB62" s="357"/>
      <c r="KKC62" s="357"/>
      <c r="KKD62" s="357"/>
      <c r="KKE62" s="357"/>
      <c r="KKF62" s="357"/>
      <c r="KKG62" s="357"/>
      <c r="KKH62" s="357"/>
      <c r="KKI62" s="357"/>
      <c r="KKJ62" s="357"/>
      <c r="KKK62" s="357"/>
      <c r="KKL62" s="357"/>
      <c r="KKM62" s="357"/>
      <c r="KKN62" s="357"/>
      <c r="KKO62" s="357"/>
      <c r="KKP62" s="357"/>
      <c r="KKQ62" s="357"/>
      <c r="KKR62" s="357"/>
      <c r="KKS62" s="357"/>
      <c r="KKT62" s="357"/>
      <c r="KKU62" s="357"/>
      <c r="KKV62" s="357"/>
      <c r="KKW62" s="357"/>
      <c r="KKX62" s="357"/>
      <c r="KKY62" s="357"/>
      <c r="KKZ62" s="357"/>
      <c r="KLA62" s="357"/>
      <c r="KLB62" s="357"/>
      <c r="KLC62" s="357"/>
      <c r="KLD62" s="357"/>
      <c r="KLE62" s="357"/>
      <c r="KLF62" s="357"/>
      <c r="KLG62" s="357"/>
      <c r="KLH62" s="357"/>
      <c r="KLI62" s="357"/>
      <c r="KLJ62" s="357"/>
      <c r="KLK62" s="357"/>
      <c r="KLL62" s="357"/>
      <c r="KLM62" s="357"/>
      <c r="KLN62" s="357"/>
      <c r="KLO62" s="357"/>
      <c r="KLP62" s="357"/>
      <c r="KLQ62" s="357"/>
      <c r="KLR62" s="357"/>
      <c r="KLS62" s="357"/>
      <c r="KLT62" s="357"/>
      <c r="KLU62" s="357"/>
      <c r="KLV62" s="357"/>
      <c r="KLW62" s="357"/>
      <c r="KLX62" s="357"/>
      <c r="KLY62" s="357"/>
      <c r="KLZ62" s="357"/>
      <c r="KMA62" s="357"/>
      <c r="KMB62" s="357"/>
      <c r="KMC62" s="357"/>
      <c r="KMD62" s="357"/>
      <c r="KME62" s="357"/>
      <c r="KMF62" s="357"/>
      <c r="KMG62" s="357"/>
      <c r="KMH62" s="357"/>
      <c r="KMI62" s="357"/>
      <c r="KMJ62" s="357"/>
      <c r="KMK62" s="357"/>
      <c r="KML62" s="357"/>
      <c r="KMM62" s="357"/>
      <c r="KMN62" s="357"/>
      <c r="KMO62" s="357"/>
      <c r="KMP62" s="357"/>
      <c r="KMQ62" s="357"/>
      <c r="KMR62" s="357"/>
      <c r="KMS62" s="357"/>
      <c r="KMT62" s="357"/>
      <c r="KMU62" s="357"/>
      <c r="KMV62" s="357"/>
      <c r="KMW62" s="357"/>
      <c r="KMX62" s="357"/>
      <c r="KMY62" s="357"/>
      <c r="KMZ62" s="357"/>
      <c r="KNA62" s="357"/>
      <c r="KNB62" s="357"/>
      <c r="KNC62" s="357"/>
      <c r="KND62" s="357"/>
      <c r="KNE62" s="357"/>
      <c r="KNF62" s="357"/>
      <c r="KNG62" s="357"/>
      <c r="KNH62" s="357"/>
      <c r="KNI62" s="357"/>
      <c r="KNJ62" s="357"/>
      <c r="KNK62" s="357"/>
      <c r="KNL62" s="357"/>
      <c r="KNM62" s="357"/>
      <c r="KNN62" s="357"/>
      <c r="KNO62" s="357"/>
      <c r="KNP62" s="357"/>
      <c r="KNQ62" s="357"/>
      <c r="KNR62" s="357"/>
      <c r="KNS62" s="357"/>
      <c r="KNT62" s="357"/>
      <c r="KNU62" s="357"/>
      <c r="KNV62" s="357"/>
      <c r="KNW62" s="357"/>
      <c r="KNX62" s="357"/>
      <c r="KNY62" s="357"/>
      <c r="KNZ62" s="357"/>
      <c r="KOA62" s="357"/>
      <c r="KOB62" s="357"/>
      <c r="KOC62" s="357"/>
      <c r="KOD62" s="357"/>
      <c r="KOE62" s="357"/>
      <c r="KOF62" s="357"/>
      <c r="KOG62" s="357"/>
      <c r="KOH62" s="357"/>
      <c r="KOI62" s="357"/>
      <c r="KOJ62" s="357"/>
      <c r="KOK62" s="357"/>
      <c r="KOL62" s="357"/>
      <c r="KOM62" s="357"/>
      <c r="KON62" s="357"/>
      <c r="KOO62" s="357"/>
      <c r="KOP62" s="357"/>
      <c r="KOQ62" s="357"/>
      <c r="KOR62" s="357"/>
      <c r="KOS62" s="357"/>
      <c r="KOT62" s="357"/>
      <c r="KOU62" s="357"/>
      <c r="KOV62" s="357"/>
      <c r="KOW62" s="357"/>
      <c r="KOX62" s="357"/>
      <c r="KOY62" s="357"/>
      <c r="KOZ62" s="357"/>
      <c r="KPA62" s="357"/>
      <c r="KPB62" s="357"/>
      <c r="KPC62" s="357"/>
      <c r="KPD62" s="357"/>
      <c r="KPE62" s="357"/>
      <c r="KPF62" s="357"/>
      <c r="KPG62" s="357"/>
      <c r="KPH62" s="357"/>
      <c r="KPI62" s="357"/>
      <c r="KPJ62" s="357"/>
      <c r="KPK62" s="357"/>
      <c r="KPL62" s="357"/>
      <c r="KPM62" s="357"/>
      <c r="KPN62" s="357"/>
      <c r="KPO62" s="357"/>
      <c r="KPP62" s="357"/>
      <c r="KPQ62" s="357"/>
      <c r="KPR62" s="357"/>
      <c r="KPS62" s="357"/>
      <c r="KPT62" s="357"/>
      <c r="KPU62" s="357"/>
      <c r="KPV62" s="357"/>
      <c r="KPW62" s="357"/>
      <c r="KPX62" s="357"/>
      <c r="KPY62" s="357"/>
      <c r="KPZ62" s="357"/>
      <c r="KQA62" s="357"/>
      <c r="KQB62" s="357"/>
      <c r="KQC62" s="357"/>
      <c r="KQD62" s="357"/>
      <c r="KQE62" s="357"/>
      <c r="KQF62" s="357"/>
      <c r="KQG62" s="357"/>
      <c r="KQH62" s="357"/>
      <c r="KQI62" s="357"/>
      <c r="KQJ62" s="357"/>
      <c r="KQK62" s="357"/>
      <c r="KQL62" s="357"/>
      <c r="KQM62" s="357"/>
      <c r="KQN62" s="357"/>
      <c r="KQO62" s="357"/>
      <c r="KQP62" s="357"/>
      <c r="KQQ62" s="357"/>
      <c r="KQR62" s="357"/>
      <c r="KQS62" s="357"/>
      <c r="KQT62" s="357"/>
      <c r="KQU62" s="357"/>
      <c r="KQV62" s="357"/>
      <c r="KQW62" s="357"/>
      <c r="KQX62" s="357"/>
      <c r="KQY62" s="357"/>
      <c r="KQZ62" s="357"/>
      <c r="KRA62" s="357"/>
      <c r="KRB62" s="357"/>
      <c r="KRC62" s="357"/>
      <c r="KRD62" s="357"/>
      <c r="KRE62" s="357"/>
      <c r="KRF62" s="357"/>
      <c r="KRG62" s="357"/>
      <c r="KRH62" s="357"/>
      <c r="KRI62" s="357"/>
      <c r="KRJ62" s="357"/>
      <c r="KRK62" s="357"/>
      <c r="KRL62" s="357"/>
      <c r="KRM62" s="357"/>
      <c r="KRN62" s="357"/>
      <c r="KRO62" s="357"/>
      <c r="KRP62" s="357"/>
      <c r="KRQ62" s="357"/>
      <c r="KRR62" s="357"/>
      <c r="KRS62" s="357"/>
      <c r="KRT62" s="357"/>
      <c r="KRU62" s="357"/>
      <c r="KRV62" s="357"/>
      <c r="KRW62" s="357"/>
      <c r="KRX62" s="357"/>
      <c r="KRY62" s="357"/>
      <c r="KRZ62" s="357"/>
      <c r="KSA62" s="357"/>
      <c r="KSB62" s="357"/>
      <c r="KSC62" s="357"/>
      <c r="KSD62" s="357"/>
      <c r="KSE62" s="357"/>
      <c r="KSF62" s="357"/>
      <c r="KSG62" s="357"/>
      <c r="KSH62" s="357"/>
      <c r="KSI62" s="357"/>
      <c r="KSJ62" s="357"/>
      <c r="KSK62" s="357"/>
      <c r="KSL62" s="357"/>
      <c r="KSM62" s="357"/>
      <c r="KSN62" s="357"/>
      <c r="KSO62" s="357"/>
      <c r="KSP62" s="357"/>
      <c r="KSQ62" s="357"/>
      <c r="KSR62" s="357"/>
      <c r="KSS62" s="357"/>
      <c r="KST62" s="357"/>
      <c r="KSU62" s="357"/>
      <c r="KSV62" s="357"/>
      <c r="KSW62" s="357"/>
      <c r="KSX62" s="357"/>
      <c r="KSY62" s="357"/>
      <c r="KSZ62" s="357"/>
      <c r="KTA62" s="357"/>
      <c r="KTB62" s="357"/>
      <c r="KTC62" s="357"/>
      <c r="KTD62" s="357"/>
      <c r="KTE62" s="357"/>
      <c r="KTF62" s="357"/>
      <c r="KTG62" s="357"/>
      <c r="KTH62" s="357"/>
      <c r="KTI62" s="357"/>
      <c r="KTJ62" s="357"/>
      <c r="KTK62" s="357"/>
      <c r="KTL62" s="357"/>
      <c r="KTM62" s="357"/>
      <c r="KTN62" s="357"/>
      <c r="KTO62" s="357"/>
      <c r="KTP62" s="357"/>
      <c r="KTQ62" s="357"/>
      <c r="KTR62" s="357"/>
      <c r="KTS62" s="357"/>
      <c r="KTT62" s="357"/>
      <c r="KTU62" s="357"/>
      <c r="KTV62" s="357"/>
      <c r="KTW62" s="357"/>
      <c r="KTX62" s="357"/>
      <c r="KTY62" s="357"/>
      <c r="KTZ62" s="357"/>
      <c r="KUA62" s="357"/>
      <c r="KUB62" s="357"/>
      <c r="KUC62" s="357"/>
      <c r="KUD62" s="357"/>
      <c r="KUE62" s="357"/>
      <c r="KUF62" s="357"/>
      <c r="KUG62" s="357"/>
      <c r="KUH62" s="357"/>
      <c r="KUI62" s="357"/>
      <c r="KUJ62" s="357"/>
      <c r="KUK62" s="357"/>
      <c r="KUL62" s="357"/>
      <c r="KUM62" s="357"/>
      <c r="KUN62" s="357"/>
      <c r="KUO62" s="357"/>
      <c r="KUP62" s="357"/>
      <c r="KUQ62" s="357"/>
      <c r="KUR62" s="357"/>
      <c r="KUS62" s="357"/>
      <c r="KUT62" s="357"/>
      <c r="KUU62" s="357"/>
      <c r="KUV62" s="357"/>
      <c r="KUW62" s="357"/>
      <c r="KUX62" s="357"/>
      <c r="KUY62" s="357"/>
      <c r="KUZ62" s="357"/>
      <c r="KVA62" s="357"/>
      <c r="KVB62" s="357"/>
      <c r="KVC62" s="357"/>
      <c r="KVD62" s="357"/>
      <c r="KVE62" s="357"/>
      <c r="KVF62" s="357"/>
      <c r="KVG62" s="357"/>
      <c r="KVH62" s="357"/>
      <c r="KVI62" s="357"/>
      <c r="KVJ62" s="357"/>
      <c r="KVK62" s="357"/>
      <c r="KVL62" s="357"/>
      <c r="KVM62" s="357"/>
      <c r="KVN62" s="357"/>
      <c r="KVO62" s="357"/>
      <c r="KVP62" s="357"/>
      <c r="KVQ62" s="357"/>
      <c r="KVR62" s="357"/>
      <c r="KVS62" s="357"/>
      <c r="KVT62" s="357"/>
      <c r="KVU62" s="357"/>
      <c r="KVV62" s="357"/>
      <c r="KVW62" s="357"/>
      <c r="KVX62" s="357"/>
      <c r="KVY62" s="357"/>
      <c r="KVZ62" s="357"/>
      <c r="KWA62" s="357"/>
      <c r="KWB62" s="357"/>
      <c r="KWC62" s="357"/>
      <c r="KWD62" s="357"/>
      <c r="KWE62" s="357"/>
      <c r="KWF62" s="357"/>
      <c r="KWG62" s="357"/>
      <c r="KWH62" s="357"/>
      <c r="KWI62" s="357"/>
      <c r="KWJ62" s="357"/>
      <c r="KWK62" s="357"/>
      <c r="KWL62" s="357"/>
      <c r="KWM62" s="357"/>
      <c r="KWN62" s="357"/>
      <c r="KWO62" s="357"/>
      <c r="KWP62" s="357"/>
      <c r="KWQ62" s="357"/>
      <c r="KWR62" s="357"/>
      <c r="KWS62" s="357"/>
      <c r="KWT62" s="357"/>
      <c r="KWU62" s="357"/>
      <c r="KWV62" s="357"/>
      <c r="KWW62" s="357"/>
      <c r="KWX62" s="357"/>
      <c r="KWY62" s="357"/>
      <c r="KWZ62" s="357"/>
      <c r="KXA62" s="357"/>
      <c r="KXB62" s="357"/>
      <c r="KXC62" s="357"/>
      <c r="KXD62" s="357"/>
      <c r="KXE62" s="357"/>
      <c r="KXF62" s="357"/>
      <c r="KXG62" s="357"/>
      <c r="KXH62" s="357"/>
      <c r="KXI62" s="357"/>
      <c r="KXJ62" s="357"/>
      <c r="KXK62" s="357"/>
      <c r="KXL62" s="357"/>
      <c r="KXM62" s="357"/>
      <c r="KXN62" s="357"/>
      <c r="KXO62" s="357"/>
      <c r="KXP62" s="357"/>
      <c r="KXQ62" s="357"/>
      <c r="KXR62" s="357"/>
      <c r="KXS62" s="357"/>
      <c r="KXT62" s="357"/>
      <c r="KXU62" s="357"/>
      <c r="KXV62" s="357"/>
      <c r="KXW62" s="357"/>
      <c r="KXX62" s="357"/>
      <c r="KXY62" s="357"/>
      <c r="KXZ62" s="357"/>
      <c r="KYA62" s="357"/>
      <c r="KYB62" s="357"/>
      <c r="KYC62" s="357"/>
      <c r="KYD62" s="357"/>
      <c r="KYE62" s="357"/>
      <c r="KYF62" s="357"/>
      <c r="KYG62" s="357"/>
      <c r="KYH62" s="357"/>
      <c r="KYI62" s="357"/>
      <c r="KYJ62" s="357"/>
      <c r="KYK62" s="357"/>
      <c r="KYL62" s="357"/>
      <c r="KYM62" s="357"/>
      <c r="KYN62" s="357"/>
      <c r="KYO62" s="357"/>
      <c r="KYP62" s="357"/>
      <c r="KYQ62" s="357"/>
      <c r="KYR62" s="357"/>
      <c r="KYS62" s="357"/>
      <c r="KYT62" s="357"/>
      <c r="KYU62" s="357"/>
      <c r="KYV62" s="357"/>
      <c r="KYW62" s="357"/>
      <c r="KYX62" s="357"/>
      <c r="KYY62" s="357"/>
      <c r="KYZ62" s="357"/>
      <c r="KZA62" s="357"/>
      <c r="KZB62" s="357"/>
      <c r="KZC62" s="357"/>
      <c r="KZD62" s="357"/>
      <c r="KZE62" s="357"/>
      <c r="KZF62" s="357"/>
      <c r="KZG62" s="357"/>
      <c r="KZH62" s="357"/>
      <c r="KZI62" s="357"/>
      <c r="KZJ62" s="357"/>
      <c r="KZK62" s="357"/>
      <c r="KZL62" s="357"/>
      <c r="KZM62" s="357"/>
      <c r="KZN62" s="357"/>
      <c r="KZO62" s="357"/>
      <c r="KZP62" s="357"/>
      <c r="KZQ62" s="357"/>
      <c r="KZR62" s="357"/>
      <c r="KZS62" s="357"/>
      <c r="KZT62" s="357"/>
      <c r="KZU62" s="357"/>
      <c r="KZV62" s="357"/>
      <c r="KZW62" s="357"/>
      <c r="KZX62" s="357"/>
      <c r="KZY62" s="357"/>
      <c r="KZZ62" s="357"/>
      <c r="LAA62" s="357"/>
      <c r="LAB62" s="357"/>
      <c r="LAC62" s="357"/>
      <c r="LAD62" s="357"/>
      <c r="LAE62" s="357"/>
      <c r="LAF62" s="357"/>
      <c r="LAG62" s="357"/>
      <c r="LAH62" s="357"/>
      <c r="LAI62" s="357"/>
      <c r="LAJ62" s="357"/>
      <c r="LAK62" s="357"/>
      <c r="LAL62" s="357"/>
      <c r="LAM62" s="357"/>
      <c r="LAN62" s="357"/>
      <c r="LAO62" s="357"/>
      <c r="LAP62" s="357"/>
      <c r="LAQ62" s="357"/>
      <c r="LAR62" s="357"/>
      <c r="LAS62" s="357"/>
      <c r="LAT62" s="357"/>
      <c r="LAU62" s="357"/>
      <c r="LAV62" s="357"/>
      <c r="LAW62" s="357"/>
      <c r="LAX62" s="357"/>
      <c r="LAY62" s="357"/>
      <c r="LAZ62" s="357"/>
      <c r="LBA62" s="357"/>
      <c r="LBB62" s="357"/>
      <c r="LBC62" s="357"/>
      <c r="LBD62" s="357"/>
      <c r="LBE62" s="357"/>
      <c r="LBF62" s="357"/>
      <c r="LBG62" s="357"/>
      <c r="LBH62" s="357"/>
      <c r="LBI62" s="357"/>
      <c r="LBJ62" s="357"/>
      <c r="LBK62" s="357"/>
      <c r="LBL62" s="357"/>
      <c r="LBM62" s="357"/>
      <c r="LBN62" s="357"/>
      <c r="LBO62" s="357"/>
      <c r="LBP62" s="357"/>
      <c r="LBQ62" s="357"/>
      <c r="LBR62" s="357"/>
      <c r="LBS62" s="357"/>
      <c r="LBT62" s="357"/>
      <c r="LBU62" s="357"/>
      <c r="LBV62" s="357"/>
      <c r="LBW62" s="357"/>
      <c r="LBX62" s="357"/>
      <c r="LBY62" s="357"/>
      <c r="LBZ62" s="357"/>
      <c r="LCA62" s="357"/>
      <c r="LCB62" s="357"/>
      <c r="LCC62" s="357"/>
      <c r="LCD62" s="357"/>
      <c r="LCE62" s="357"/>
      <c r="LCF62" s="357"/>
      <c r="LCG62" s="357"/>
      <c r="LCH62" s="357"/>
      <c r="LCI62" s="357"/>
      <c r="LCJ62" s="357"/>
      <c r="LCK62" s="357"/>
      <c r="LCL62" s="357"/>
      <c r="LCM62" s="357"/>
      <c r="LCN62" s="357"/>
      <c r="LCO62" s="357"/>
      <c r="LCP62" s="357"/>
      <c r="LCQ62" s="357"/>
      <c r="LCR62" s="357"/>
      <c r="LCS62" s="357"/>
      <c r="LCT62" s="357"/>
      <c r="LCU62" s="357"/>
      <c r="LCV62" s="357"/>
      <c r="LCW62" s="357"/>
      <c r="LCX62" s="357"/>
      <c r="LCY62" s="357"/>
      <c r="LCZ62" s="357"/>
      <c r="LDA62" s="357"/>
      <c r="LDB62" s="357"/>
      <c r="LDC62" s="357"/>
      <c r="LDD62" s="357"/>
      <c r="LDE62" s="357"/>
      <c r="LDF62" s="357"/>
      <c r="LDG62" s="357"/>
      <c r="LDH62" s="357"/>
      <c r="LDI62" s="357"/>
      <c r="LDJ62" s="357"/>
      <c r="LDK62" s="357"/>
      <c r="LDL62" s="357"/>
      <c r="LDM62" s="357"/>
      <c r="LDN62" s="357"/>
      <c r="LDO62" s="357"/>
      <c r="LDP62" s="357"/>
      <c r="LDQ62" s="357"/>
      <c r="LDR62" s="357"/>
      <c r="LDS62" s="357"/>
      <c r="LDT62" s="357"/>
      <c r="LDU62" s="357"/>
      <c r="LDV62" s="357"/>
      <c r="LDW62" s="357"/>
      <c r="LDX62" s="357"/>
      <c r="LDY62" s="357"/>
      <c r="LDZ62" s="357"/>
      <c r="LEA62" s="357"/>
      <c r="LEB62" s="357"/>
      <c r="LEC62" s="357"/>
      <c r="LED62" s="357"/>
      <c r="LEE62" s="357"/>
      <c r="LEF62" s="357"/>
      <c r="LEG62" s="357"/>
      <c r="LEH62" s="357"/>
      <c r="LEI62" s="357"/>
      <c r="LEJ62" s="357"/>
      <c r="LEK62" s="357"/>
      <c r="LEL62" s="357"/>
      <c r="LEM62" s="357"/>
      <c r="LEN62" s="357"/>
      <c r="LEO62" s="357"/>
      <c r="LEP62" s="357"/>
      <c r="LEQ62" s="357"/>
      <c r="LER62" s="357"/>
      <c r="LES62" s="357"/>
      <c r="LET62" s="357"/>
      <c r="LEU62" s="357"/>
      <c r="LEV62" s="357"/>
      <c r="LEW62" s="357"/>
      <c r="LEX62" s="357"/>
      <c r="LEY62" s="357"/>
      <c r="LEZ62" s="357"/>
      <c r="LFA62" s="357"/>
      <c r="LFB62" s="357"/>
      <c r="LFC62" s="357"/>
      <c r="LFD62" s="357"/>
      <c r="LFE62" s="357"/>
      <c r="LFF62" s="357"/>
      <c r="LFG62" s="357"/>
      <c r="LFH62" s="357"/>
      <c r="LFI62" s="357"/>
      <c r="LFJ62" s="357"/>
      <c r="LFK62" s="357"/>
      <c r="LFL62" s="357"/>
      <c r="LFM62" s="357"/>
      <c r="LFN62" s="357"/>
      <c r="LFO62" s="357"/>
      <c r="LFP62" s="357"/>
      <c r="LFQ62" s="357"/>
      <c r="LFR62" s="357"/>
      <c r="LFS62" s="357"/>
      <c r="LFT62" s="357"/>
      <c r="LFU62" s="357"/>
      <c r="LFV62" s="357"/>
      <c r="LFW62" s="357"/>
      <c r="LFX62" s="357"/>
      <c r="LFY62" s="357"/>
      <c r="LFZ62" s="357"/>
      <c r="LGA62" s="357"/>
      <c r="LGB62" s="357"/>
      <c r="LGC62" s="357"/>
      <c r="LGD62" s="357"/>
      <c r="LGE62" s="357"/>
      <c r="LGF62" s="357"/>
      <c r="LGG62" s="357"/>
      <c r="LGH62" s="357"/>
      <c r="LGI62" s="357"/>
      <c r="LGJ62" s="357"/>
      <c r="LGK62" s="357"/>
      <c r="LGL62" s="357"/>
      <c r="LGM62" s="357"/>
      <c r="LGN62" s="357"/>
      <c r="LGO62" s="357"/>
      <c r="LGP62" s="357"/>
      <c r="LGQ62" s="357"/>
      <c r="LGR62" s="357"/>
      <c r="LGS62" s="357"/>
      <c r="LGT62" s="357"/>
      <c r="LGU62" s="357"/>
      <c r="LGV62" s="357"/>
      <c r="LGW62" s="357"/>
      <c r="LGX62" s="357"/>
      <c r="LGY62" s="357"/>
      <c r="LGZ62" s="357"/>
      <c r="LHA62" s="357"/>
      <c r="LHB62" s="357"/>
      <c r="LHC62" s="357"/>
      <c r="LHD62" s="357"/>
      <c r="LHE62" s="357"/>
      <c r="LHF62" s="357"/>
      <c r="LHG62" s="357"/>
      <c r="LHH62" s="357"/>
      <c r="LHI62" s="357"/>
      <c r="LHJ62" s="357"/>
      <c r="LHK62" s="357"/>
      <c r="LHL62" s="357"/>
      <c r="LHM62" s="357"/>
      <c r="LHN62" s="357"/>
      <c r="LHO62" s="357"/>
      <c r="LHP62" s="357"/>
      <c r="LHQ62" s="357"/>
      <c r="LHR62" s="357"/>
      <c r="LHS62" s="357"/>
      <c r="LHT62" s="357"/>
      <c r="LHU62" s="357"/>
      <c r="LHV62" s="357"/>
      <c r="LHW62" s="357"/>
      <c r="LHX62" s="357"/>
      <c r="LHY62" s="357"/>
      <c r="LHZ62" s="357"/>
      <c r="LIA62" s="357"/>
      <c r="LIB62" s="357"/>
      <c r="LIC62" s="357"/>
      <c r="LID62" s="357"/>
      <c r="LIE62" s="357"/>
      <c r="LIF62" s="357"/>
      <c r="LIG62" s="357"/>
      <c r="LIH62" s="357"/>
      <c r="LII62" s="357"/>
      <c r="LIJ62" s="357"/>
      <c r="LIK62" s="357"/>
      <c r="LIL62" s="357"/>
      <c r="LIM62" s="357"/>
      <c r="LIN62" s="357"/>
      <c r="LIO62" s="357"/>
      <c r="LIP62" s="357"/>
      <c r="LIQ62" s="357"/>
      <c r="LIR62" s="357"/>
      <c r="LIS62" s="357"/>
      <c r="LIT62" s="357"/>
      <c r="LIU62" s="357"/>
      <c r="LIV62" s="357"/>
      <c r="LIW62" s="357"/>
      <c r="LIX62" s="357"/>
      <c r="LIY62" s="357"/>
      <c r="LIZ62" s="357"/>
      <c r="LJA62" s="357"/>
      <c r="LJB62" s="357"/>
      <c r="LJC62" s="357"/>
      <c r="LJD62" s="357"/>
      <c r="LJE62" s="357"/>
      <c r="LJF62" s="357"/>
      <c r="LJG62" s="357"/>
      <c r="LJH62" s="357"/>
      <c r="LJI62" s="357"/>
      <c r="LJJ62" s="357"/>
      <c r="LJK62" s="357"/>
      <c r="LJL62" s="357"/>
      <c r="LJM62" s="357"/>
      <c r="LJN62" s="357"/>
      <c r="LJO62" s="357"/>
      <c r="LJP62" s="357"/>
      <c r="LJQ62" s="357"/>
      <c r="LJR62" s="357"/>
      <c r="LJS62" s="357"/>
      <c r="LJT62" s="357"/>
      <c r="LJU62" s="357"/>
      <c r="LJV62" s="357"/>
      <c r="LJW62" s="357"/>
      <c r="LJX62" s="357"/>
      <c r="LJY62" s="357"/>
      <c r="LJZ62" s="357"/>
      <c r="LKA62" s="357"/>
      <c r="LKB62" s="357"/>
      <c r="LKC62" s="357"/>
      <c r="LKD62" s="357"/>
      <c r="LKE62" s="357"/>
      <c r="LKF62" s="357"/>
      <c r="LKG62" s="357"/>
      <c r="LKH62" s="357"/>
      <c r="LKI62" s="357"/>
      <c r="LKJ62" s="357"/>
      <c r="LKK62" s="357"/>
      <c r="LKL62" s="357"/>
      <c r="LKM62" s="357"/>
      <c r="LKN62" s="357"/>
      <c r="LKO62" s="357"/>
      <c r="LKP62" s="357"/>
      <c r="LKQ62" s="357"/>
      <c r="LKR62" s="357"/>
      <c r="LKS62" s="357"/>
      <c r="LKT62" s="357"/>
      <c r="LKU62" s="357"/>
      <c r="LKV62" s="357"/>
      <c r="LKW62" s="357"/>
      <c r="LKX62" s="357"/>
      <c r="LKY62" s="357"/>
      <c r="LKZ62" s="357"/>
      <c r="LLA62" s="357"/>
      <c r="LLB62" s="357"/>
      <c r="LLC62" s="357"/>
      <c r="LLD62" s="357"/>
      <c r="LLE62" s="357"/>
      <c r="LLF62" s="357"/>
      <c r="LLG62" s="357"/>
      <c r="LLH62" s="357"/>
      <c r="LLI62" s="357"/>
      <c r="LLJ62" s="357"/>
      <c r="LLK62" s="357"/>
      <c r="LLL62" s="357"/>
      <c r="LLM62" s="357"/>
      <c r="LLN62" s="357"/>
      <c r="LLO62" s="357"/>
      <c r="LLP62" s="357"/>
      <c r="LLQ62" s="357"/>
      <c r="LLR62" s="357"/>
      <c r="LLS62" s="357"/>
      <c r="LLT62" s="357"/>
      <c r="LLU62" s="357"/>
      <c r="LLV62" s="357"/>
      <c r="LLW62" s="357"/>
      <c r="LLX62" s="357"/>
      <c r="LLY62" s="357"/>
      <c r="LLZ62" s="357"/>
      <c r="LMA62" s="357"/>
      <c r="LMB62" s="357"/>
      <c r="LMC62" s="357"/>
      <c r="LMD62" s="357"/>
      <c r="LME62" s="357"/>
      <c r="LMF62" s="357"/>
      <c r="LMG62" s="357"/>
      <c r="LMH62" s="357"/>
      <c r="LMI62" s="357"/>
      <c r="LMJ62" s="357"/>
      <c r="LMK62" s="357"/>
      <c r="LML62" s="357"/>
      <c r="LMM62" s="357"/>
      <c r="LMN62" s="357"/>
      <c r="LMO62" s="357"/>
      <c r="LMP62" s="357"/>
      <c r="LMQ62" s="357"/>
      <c r="LMR62" s="357"/>
      <c r="LMS62" s="357"/>
      <c r="LMT62" s="357"/>
      <c r="LMU62" s="357"/>
      <c r="LMV62" s="357"/>
      <c r="LMW62" s="357"/>
      <c r="LMX62" s="357"/>
      <c r="LMY62" s="357"/>
      <c r="LMZ62" s="357"/>
      <c r="LNA62" s="357"/>
      <c r="LNB62" s="357"/>
      <c r="LNC62" s="357"/>
      <c r="LND62" s="357"/>
      <c r="LNE62" s="357"/>
      <c r="LNF62" s="357"/>
      <c r="LNG62" s="357"/>
      <c r="LNH62" s="357"/>
      <c r="LNI62" s="357"/>
      <c r="LNJ62" s="357"/>
      <c r="LNK62" s="357"/>
      <c r="LNL62" s="357"/>
      <c r="LNM62" s="357"/>
      <c r="LNN62" s="357"/>
      <c r="LNO62" s="357"/>
      <c r="LNP62" s="357"/>
      <c r="LNQ62" s="357"/>
      <c r="LNR62" s="357"/>
      <c r="LNS62" s="357"/>
      <c r="LNT62" s="357"/>
      <c r="LNU62" s="357"/>
      <c r="LNV62" s="357"/>
      <c r="LNW62" s="357"/>
      <c r="LNX62" s="357"/>
      <c r="LNY62" s="357"/>
      <c r="LNZ62" s="357"/>
      <c r="LOA62" s="357"/>
      <c r="LOB62" s="357"/>
      <c r="LOC62" s="357"/>
      <c r="LOD62" s="357"/>
      <c r="LOE62" s="357"/>
      <c r="LOF62" s="357"/>
      <c r="LOG62" s="357"/>
      <c r="LOH62" s="357"/>
      <c r="LOI62" s="357"/>
      <c r="LOJ62" s="357"/>
      <c r="LOK62" s="357"/>
      <c r="LOL62" s="357"/>
      <c r="LOM62" s="357"/>
      <c r="LON62" s="357"/>
      <c r="LOO62" s="357"/>
      <c r="LOP62" s="357"/>
      <c r="LOQ62" s="357"/>
      <c r="LOR62" s="357"/>
      <c r="LOS62" s="357"/>
      <c r="LOT62" s="357"/>
      <c r="LOU62" s="357"/>
      <c r="LOV62" s="357"/>
      <c r="LOW62" s="357"/>
      <c r="LOX62" s="357"/>
      <c r="LOY62" s="357"/>
      <c r="LOZ62" s="357"/>
      <c r="LPA62" s="357"/>
      <c r="LPB62" s="357"/>
      <c r="LPC62" s="357"/>
      <c r="LPD62" s="357"/>
      <c r="LPE62" s="357"/>
      <c r="LPF62" s="357"/>
      <c r="LPG62" s="357"/>
      <c r="LPH62" s="357"/>
      <c r="LPI62" s="357"/>
      <c r="LPJ62" s="357"/>
      <c r="LPK62" s="357"/>
      <c r="LPL62" s="357"/>
      <c r="LPM62" s="357"/>
      <c r="LPN62" s="357"/>
      <c r="LPO62" s="357"/>
      <c r="LPP62" s="357"/>
      <c r="LPQ62" s="357"/>
      <c r="LPR62" s="357"/>
      <c r="LPS62" s="357"/>
      <c r="LPT62" s="357"/>
      <c r="LPU62" s="357"/>
      <c r="LPV62" s="357"/>
      <c r="LPW62" s="357"/>
      <c r="LPX62" s="357"/>
      <c r="LPY62" s="357"/>
      <c r="LPZ62" s="357"/>
      <c r="LQA62" s="357"/>
      <c r="LQB62" s="357"/>
      <c r="LQC62" s="357"/>
      <c r="LQD62" s="357"/>
      <c r="LQE62" s="357"/>
      <c r="LQF62" s="357"/>
      <c r="LQG62" s="357"/>
      <c r="LQH62" s="357"/>
      <c r="LQI62" s="357"/>
      <c r="LQJ62" s="357"/>
      <c r="LQK62" s="357"/>
      <c r="LQL62" s="357"/>
      <c r="LQM62" s="357"/>
      <c r="LQN62" s="357"/>
      <c r="LQO62" s="357"/>
      <c r="LQP62" s="357"/>
      <c r="LQQ62" s="357"/>
      <c r="LQR62" s="357"/>
      <c r="LQS62" s="357"/>
      <c r="LQT62" s="357"/>
      <c r="LQU62" s="357"/>
      <c r="LQV62" s="357"/>
      <c r="LQW62" s="357"/>
      <c r="LQX62" s="357"/>
      <c r="LQY62" s="357"/>
      <c r="LQZ62" s="357"/>
      <c r="LRA62" s="357"/>
      <c r="LRB62" s="357"/>
      <c r="LRC62" s="357"/>
      <c r="LRD62" s="357"/>
      <c r="LRE62" s="357"/>
      <c r="LRF62" s="357"/>
      <c r="LRG62" s="357"/>
      <c r="LRH62" s="357"/>
      <c r="LRI62" s="357"/>
      <c r="LRJ62" s="357"/>
      <c r="LRK62" s="357"/>
      <c r="LRL62" s="357"/>
      <c r="LRM62" s="357"/>
      <c r="LRN62" s="357"/>
      <c r="LRO62" s="357"/>
      <c r="LRP62" s="357"/>
      <c r="LRQ62" s="357"/>
      <c r="LRR62" s="357"/>
      <c r="LRS62" s="357"/>
      <c r="LRT62" s="357"/>
      <c r="LRU62" s="357"/>
      <c r="LRV62" s="357"/>
      <c r="LRW62" s="357"/>
      <c r="LRX62" s="357"/>
      <c r="LRY62" s="357"/>
      <c r="LRZ62" s="357"/>
      <c r="LSA62" s="357"/>
      <c r="LSB62" s="357"/>
      <c r="LSC62" s="357"/>
      <c r="LSD62" s="357"/>
      <c r="LSE62" s="357"/>
      <c r="LSF62" s="357"/>
      <c r="LSG62" s="357"/>
      <c r="LSH62" s="357"/>
      <c r="LSI62" s="357"/>
      <c r="LSJ62" s="357"/>
      <c r="LSK62" s="357"/>
      <c r="LSL62" s="357"/>
      <c r="LSM62" s="357"/>
      <c r="LSN62" s="357"/>
      <c r="LSO62" s="357"/>
      <c r="LSP62" s="357"/>
      <c r="LSQ62" s="357"/>
      <c r="LSR62" s="357"/>
      <c r="LSS62" s="357"/>
      <c r="LST62" s="357"/>
      <c r="LSU62" s="357"/>
      <c r="LSV62" s="357"/>
      <c r="LSW62" s="357"/>
      <c r="LSX62" s="357"/>
      <c r="LSY62" s="357"/>
      <c r="LSZ62" s="357"/>
      <c r="LTA62" s="357"/>
      <c r="LTB62" s="357"/>
      <c r="LTC62" s="357"/>
      <c r="LTD62" s="357"/>
      <c r="LTE62" s="357"/>
      <c r="LTF62" s="357"/>
      <c r="LTG62" s="357"/>
      <c r="LTH62" s="357"/>
      <c r="LTI62" s="357"/>
      <c r="LTJ62" s="357"/>
      <c r="LTK62" s="357"/>
      <c r="LTL62" s="357"/>
      <c r="LTM62" s="357"/>
      <c r="LTN62" s="357"/>
      <c r="LTO62" s="357"/>
      <c r="LTP62" s="357"/>
      <c r="LTQ62" s="357"/>
      <c r="LTR62" s="357"/>
      <c r="LTS62" s="357"/>
      <c r="LTT62" s="357"/>
      <c r="LTU62" s="357"/>
      <c r="LTV62" s="357"/>
      <c r="LTW62" s="357"/>
      <c r="LTX62" s="357"/>
      <c r="LTY62" s="357"/>
      <c r="LTZ62" s="357"/>
      <c r="LUA62" s="357"/>
      <c r="LUB62" s="357"/>
      <c r="LUC62" s="357"/>
      <c r="LUD62" s="357"/>
      <c r="LUE62" s="357"/>
      <c r="LUF62" s="357"/>
      <c r="LUG62" s="357"/>
      <c r="LUH62" s="357"/>
      <c r="LUI62" s="357"/>
      <c r="LUJ62" s="357"/>
      <c r="LUK62" s="357"/>
      <c r="LUL62" s="357"/>
      <c r="LUM62" s="357"/>
      <c r="LUN62" s="357"/>
      <c r="LUO62" s="357"/>
      <c r="LUP62" s="357"/>
      <c r="LUQ62" s="357"/>
      <c r="LUR62" s="357"/>
      <c r="LUS62" s="357"/>
      <c r="LUT62" s="357"/>
      <c r="LUU62" s="357"/>
      <c r="LUV62" s="357"/>
      <c r="LUW62" s="357"/>
      <c r="LUX62" s="357"/>
      <c r="LUY62" s="357"/>
      <c r="LUZ62" s="357"/>
      <c r="LVA62" s="357"/>
      <c r="LVB62" s="357"/>
      <c r="LVC62" s="357"/>
      <c r="LVD62" s="357"/>
      <c r="LVE62" s="357"/>
      <c r="LVF62" s="357"/>
      <c r="LVG62" s="357"/>
      <c r="LVH62" s="357"/>
      <c r="LVI62" s="357"/>
      <c r="LVJ62" s="357"/>
      <c r="LVK62" s="357"/>
      <c r="LVL62" s="357"/>
      <c r="LVM62" s="357"/>
      <c r="LVN62" s="357"/>
      <c r="LVO62" s="357"/>
      <c r="LVP62" s="357"/>
      <c r="LVQ62" s="357"/>
      <c r="LVR62" s="357"/>
      <c r="LVS62" s="357"/>
      <c r="LVT62" s="357"/>
      <c r="LVU62" s="357"/>
      <c r="LVV62" s="357"/>
      <c r="LVW62" s="357"/>
      <c r="LVX62" s="357"/>
      <c r="LVY62" s="357"/>
      <c r="LVZ62" s="357"/>
      <c r="LWA62" s="357"/>
      <c r="LWB62" s="357"/>
      <c r="LWC62" s="357"/>
      <c r="LWD62" s="357"/>
      <c r="LWE62" s="357"/>
      <c r="LWF62" s="357"/>
      <c r="LWG62" s="357"/>
      <c r="LWH62" s="357"/>
      <c r="LWI62" s="357"/>
      <c r="LWJ62" s="357"/>
      <c r="LWK62" s="357"/>
      <c r="LWL62" s="357"/>
      <c r="LWM62" s="357"/>
      <c r="LWN62" s="357"/>
      <c r="LWO62" s="357"/>
      <c r="LWP62" s="357"/>
      <c r="LWQ62" s="357"/>
      <c r="LWR62" s="357"/>
      <c r="LWS62" s="357"/>
      <c r="LWT62" s="357"/>
      <c r="LWU62" s="357"/>
      <c r="LWV62" s="357"/>
      <c r="LWW62" s="357"/>
      <c r="LWX62" s="357"/>
      <c r="LWY62" s="357"/>
      <c r="LWZ62" s="357"/>
      <c r="LXA62" s="357"/>
      <c r="LXB62" s="357"/>
      <c r="LXC62" s="357"/>
      <c r="LXD62" s="357"/>
      <c r="LXE62" s="357"/>
      <c r="LXF62" s="357"/>
      <c r="LXG62" s="357"/>
      <c r="LXH62" s="357"/>
      <c r="LXI62" s="357"/>
      <c r="LXJ62" s="357"/>
      <c r="LXK62" s="357"/>
      <c r="LXL62" s="357"/>
      <c r="LXM62" s="357"/>
      <c r="LXN62" s="357"/>
      <c r="LXO62" s="357"/>
      <c r="LXP62" s="357"/>
      <c r="LXQ62" s="357"/>
      <c r="LXR62" s="357"/>
      <c r="LXS62" s="357"/>
      <c r="LXT62" s="357"/>
      <c r="LXU62" s="357"/>
      <c r="LXV62" s="357"/>
      <c r="LXW62" s="357"/>
      <c r="LXX62" s="357"/>
      <c r="LXY62" s="357"/>
      <c r="LXZ62" s="357"/>
      <c r="LYA62" s="357"/>
      <c r="LYB62" s="357"/>
      <c r="LYC62" s="357"/>
      <c r="LYD62" s="357"/>
      <c r="LYE62" s="357"/>
      <c r="LYF62" s="357"/>
      <c r="LYG62" s="357"/>
      <c r="LYH62" s="357"/>
      <c r="LYI62" s="357"/>
      <c r="LYJ62" s="357"/>
      <c r="LYK62" s="357"/>
      <c r="LYL62" s="357"/>
      <c r="LYM62" s="357"/>
      <c r="LYN62" s="357"/>
      <c r="LYO62" s="357"/>
      <c r="LYP62" s="357"/>
      <c r="LYQ62" s="357"/>
      <c r="LYR62" s="357"/>
      <c r="LYS62" s="357"/>
      <c r="LYT62" s="357"/>
      <c r="LYU62" s="357"/>
      <c r="LYV62" s="357"/>
      <c r="LYW62" s="357"/>
      <c r="LYX62" s="357"/>
      <c r="LYY62" s="357"/>
      <c r="LYZ62" s="357"/>
      <c r="LZA62" s="357"/>
      <c r="LZB62" s="357"/>
      <c r="LZC62" s="357"/>
      <c r="LZD62" s="357"/>
      <c r="LZE62" s="357"/>
      <c r="LZF62" s="357"/>
      <c r="LZG62" s="357"/>
      <c r="LZH62" s="357"/>
      <c r="LZI62" s="357"/>
      <c r="LZJ62" s="357"/>
      <c r="LZK62" s="357"/>
      <c r="LZL62" s="357"/>
      <c r="LZM62" s="357"/>
      <c r="LZN62" s="357"/>
      <c r="LZO62" s="357"/>
      <c r="LZP62" s="357"/>
      <c r="LZQ62" s="357"/>
      <c r="LZR62" s="357"/>
      <c r="LZS62" s="357"/>
      <c r="LZT62" s="357"/>
      <c r="LZU62" s="357"/>
      <c r="LZV62" s="357"/>
      <c r="LZW62" s="357"/>
      <c r="LZX62" s="357"/>
      <c r="LZY62" s="357"/>
      <c r="LZZ62" s="357"/>
      <c r="MAA62" s="357"/>
      <c r="MAB62" s="357"/>
      <c r="MAC62" s="357"/>
      <c r="MAD62" s="357"/>
      <c r="MAE62" s="357"/>
      <c r="MAF62" s="357"/>
      <c r="MAG62" s="357"/>
      <c r="MAH62" s="357"/>
      <c r="MAI62" s="357"/>
      <c r="MAJ62" s="357"/>
      <c r="MAK62" s="357"/>
      <c r="MAL62" s="357"/>
      <c r="MAM62" s="357"/>
      <c r="MAN62" s="357"/>
      <c r="MAO62" s="357"/>
      <c r="MAP62" s="357"/>
      <c r="MAQ62" s="357"/>
      <c r="MAR62" s="357"/>
      <c r="MAS62" s="357"/>
      <c r="MAT62" s="357"/>
      <c r="MAU62" s="357"/>
      <c r="MAV62" s="357"/>
      <c r="MAW62" s="357"/>
      <c r="MAX62" s="357"/>
      <c r="MAY62" s="357"/>
      <c r="MAZ62" s="357"/>
      <c r="MBA62" s="357"/>
      <c r="MBB62" s="357"/>
      <c r="MBC62" s="357"/>
      <c r="MBD62" s="357"/>
      <c r="MBE62" s="357"/>
      <c r="MBF62" s="357"/>
      <c r="MBG62" s="357"/>
      <c r="MBH62" s="357"/>
      <c r="MBI62" s="357"/>
      <c r="MBJ62" s="357"/>
      <c r="MBK62" s="357"/>
      <c r="MBL62" s="357"/>
      <c r="MBM62" s="357"/>
      <c r="MBN62" s="357"/>
      <c r="MBO62" s="357"/>
      <c r="MBP62" s="357"/>
      <c r="MBQ62" s="357"/>
      <c r="MBR62" s="357"/>
      <c r="MBS62" s="357"/>
      <c r="MBT62" s="357"/>
      <c r="MBU62" s="357"/>
      <c r="MBV62" s="357"/>
      <c r="MBW62" s="357"/>
      <c r="MBX62" s="357"/>
      <c r="MBY62" s="357"/>
      <c r="MBZ62" s="357"/>
      <c r="MCA62" s="357"/>
      <c r="MCB62" s="357"/>
      <c r="MCC62" s="357"/>
      <c r="MCD62" s="357"/>
      <c r="MCE62" s="357"/>
      <c r="MCF62" s="357"/>
      <c r="MCG62" s="357"/>
      <c r="MCH62" s="357"/>
      <c r="MCI62" s="357"/>
      <c r="MCJ62" s="357"/>
      <c r="MCK62" s="357"/>
      <c r="MCL62" s="357"/>
      <c r="MCM62" s="357"/>
      <c r="MCN62" s="357"/>
      <c r="MCO62" s="357"/>
      <c r="MCP62" s="357"/>
      <c r="MCQ62" s="357"/>
      <c r="MCR62" s="357"/>
      <c r="MCS62" s="357"/>
      <c r="MCT62" s="357"/>
      <c r="MCU62" s="357"/>
      <c r="MCV62" s="357"/>
      <c r="MCW62" s="357"/>
      <c r="MCX62" s="357"/>
      <c r="MCY62" s="357"/>
      <c r="MCZ62" s="357"/>
      <c r="MDA62" s="357"/>
      <c r="MDB62" s="357"/>
      <c r="MDC62" s="357"/>
      <c r="MDD62" s="357"/>
      <c r="MDE62" s="357"/>
      <c r="MDF62" s="357"/>
      <c r="MDG62" s="357"/>
      <c r="MDH62" s="357"/>
      <c r="MDI62" s="357"/>
      <c r="MDJ62" s="357"/>
      <c r="MDK62" s="357"/>
      <c r="MDL62" s="357"/>
      <c r="MDM62" s="357"/>
      <c r="MDN62" s="357"/>
      <c r="MDO62" s="357"/>
      <c r="MDP62" s="357"/>
      <c r="MDQ62" s="357"/>
      <c r="MDR62" s="357"/>
      <c r="MDS62" s="357"/>
      <c r="MDT62" s="357"/>
      <c r="MDU62" s="357"/>
      <c r="MDV62" s="357"/>
      <c r="MDW62" s="357"/>
      <c r="MDX62" s="357"/>
      <c r="MDY62" s="357"/>
      <c r="MDZ62" s="357"/>
      <c r="MEA62" s="357"/>
      <c r="MEB62" s="357"/>
      <c r="MEC62" s="357"/>
      <c r="MED62" s="357"/>
      <c r="MEE62" s="357"/>
      <c r="MEF62" s="357"/>
      <c r="MEG62" s="357"/>
      <c r="MEH62" s="357"/>
      <c r="MEI62" s="357"/>
      <c r="MEJ62" s="357"/>
      <c r="MEK62" s="357"/>
      <c r="MEL62" s="357"/>
      <c r="MEM62" s="357"/>
      <c r="MEN62" s="357"/>
      <c r="MEO62" s="357"/>
      <c r="MEP62" s="357"/>
      <c r="MEQ62" s="357"/>
      <c r="MER62" s="357"/>
      <c r="MES62" s="357"/>
      <c r="MET62" s="357"/>
      <c r="MEU62" s="357"/>
      <c r="MEV62" s="357"/>
      <c r="MEW62" s="357"/>
      <c r="MEX62" s="357"/>
      <c r="MEY62" s="357"/>
      <c r="MEZ62" s="357"/>
      <c r="MFA62" s="357"/>
      <c r="MFB62" s="357"/>
      <c r="MFC62" s="357"/>
      <c r="MFD62" s="357"/>
      <c r="MFE62" s="357"/>
      <c r="MFF62" s="357"/>
      <c r="MFG62" s="357"/>
      <c r="MFH62" s="357"/>
      <c r="MFI62" s="357"/>
      <c r="MFJ62" s="357"/>
      <c r="MFK62" s="357"/>
      <c r="MFL62" s="357"/>
      <c r="MFM62" s="357"/>
      <c r="MFN62" s="357"/>
      <c r="MFO62" s="357"/>
      <c r="MFP62" s="357"/>
      <c r="MFQ62" s="357"/>
      <c r="MFR62" s="357"/>
      <c r="MFS62" s="357"/>
      <c r="MFT62" s="357"/>
      <c r="MFU62" s="357"/>
      <c r="MFV62" s="357"/>
      <c r="MFW62" s="357"/>
      <c r="MFX62" s="357"/>
      <c r="MFY62" s="357"/>
      <c r="MFZ62" s="357"/>
      <c r="MGA62" s="357"/>
      <c r="MGB62" s="357"/>
      <c r="MGC62" s="357"/>
      <c r="MGD62" s="357"/>
      <c r="MGE62" s="357"/>
      <c r="MGF62" s="357"/>
      <c r="MGG62" s="357"/>
      <c r="MGH62" s="357"/>
      <c r="MGI62" s="357"/>
      <c r="MGJ62" s="357"/>
      <c r="MGK62" s="357"/>
      <c r="MGL62" s="357"/>
      <c r="MGM62" s="357"/>
      <c r="MGN62" s="357"/>
      <c r="MGO62" s="357"/>
      <c r="MGP62" s="357"/>
      <c r="MGQ62" s="357"/>
      <c r="MGR62" s="357"/>
      <c r="MGS62" s="357"/>
      <c r="MGT62" s="357"/>
      <c r="MGU62" s="357"/>
      <c r="MGV62" s="357"/>
      <c r="MGW62" s="357"/>
      <c r="MGX62" s="357"/>
      <c r="MGY62" s="357"/>
      <c r="MGZ62" s="357"/>
      <c r="MHA62" s="357"/>
      <c r="MHB62" s="357"/>
      <c r="MHC62" s="357"/>
      <c r="MHD62" s="357"/>
      <c r="MHE62" s="357"/>
      <c r="MHF62" s="357"/>
      <c r="MHG62" s="357"/>
      <c r="MHH62" s="357"/>
      <c r="MHI62" s="357"/>
      <c r="MHJ62" s="357"/>
      <c r="MHK62" s="357"/>
      <c r="MHL62" s="357"/>
      <c r="MHM62" s="357"/>
      <c r="MHN62" s="357"/>
      <c r="MHO62" s="357"/>
      <c r="MHP62" s="357"/>
      <c r="MHQ62" s="357"/>
      <c r="MHR62" s="357"/>
      <c r="MHS62" s="357"/>
      <c r="MHT62" s="357"/>
      <c r="MHU62" s="357"/>
      <c r="MHV62" s="357"/>
      <c r="MHW62" s="357"/>
      <c r="MHX62" s="357"/>
      <c r="MHY62" s="357"/>
      <c r="MHZ62" s="357"/>
      <c r="MIA62" s="357"/>
      <c r="MIB62" s="357"/>
      <c r="MIC62" s="357"/>
      <c r="MID62" s="357"/>
      <c r="MIE62" s="357"/>
      <c r="MIF62" s="357"/>
      <c r="MIG62" s="357"/>
      <c r="MIH62" s="357"/>
      <c r="MII62" s="357"/>
      <c r="MIJ62" s="357"/>
      <c r="MIK62" s="357"/>
      <c r="MIL62" s="357"/>
      <c r="MIM62" s="357"/>
      <c r="MIN62" s="357"/>
      <c r="MIO62" s="357"/>
      <c r="MIP62" s="357"/>
      <c r="MIQ62" s="357"/>
      <c r="MIR62" s="357"/>
      <c r="MIS62" s="357"/>
      <c r="MIT62" s="357"/>
      <c r="MIU62" s="357"/>
      <c r="MIV62" s="357"/>
      <c r="MIW62" s="357"/>
      <c r="MIX62" s="357"/>
      <c r="MIY62" s="357"/>
      <c r="MIZ62" s="357"/>
      <c r="MJA62" s="357"/>
      <c r="MJB62" s="357"/>
      <c r="MJC62" s="357"/>
      <c r="MJD62" s="357"/>
      <c r="MJE62" s="357"/>
      <c r="MJF62" s="357"/>
      <c r="MJG62" s="357"/>
      <c r="MJH62" s="357"/>
      <c r="MJI62" s="357"/>
      <c r="MJJ62" s="357"/>
      <c r="MJK62" s="357"/>
      <c r="MJL62" s="357"/>
      <c r="MJM62" s="357"/>
      <c r="MJN62" s="357"/>
      <c r="MJO62" s="357"/>
      <c r="MJP62" s="357"/>
      <c r="MJQ62" s="357"/>
      <c r="MJR62" s="357"/>
      <c r="MJS62" s="357"/>
      <c r="MJT62" s="357"/>
      <c r="MJU62" s="357"/>
      <c r="MJV62" s="357"/>
      <c r="MJW62" s="357"/>
      <c r="MJX62" s="357"/>
      <c r="MJY62" s="357"/>
      <c r="MJZ62" s="357"/>
      <c r="MKA62" s="357"/>
      <c r="MKB62" s="357"/>
      <c r="MKC62" s="357"/>
      <c r="MKD62" s="357"/>
      <c r="MKE62" s="357"/>
      <c r="MKF62" s="357"/>
      <c r="MKG62" s="357"/>
      <c r="MKH62" s="357"/>
      <c r="MKI62" s="357"/>
      <c r="MKJ62" s="357"/>
      <c r="MKK62" s="357"/>
      <c r="MKL62" s="357"/>
      <c r="MKM62" s="357"/>
      <c r="MKN62" s="357"/>
      <c r="MKO62" s="357"/>
      <c r="MKP62" s="357"/>
      <c r="MKQ62" s="357"/>
      <c r="MKR62" s="357"/>
      <c r="MKS62" s="357"/>
      <c r="MKT62" s="357"/>
      <c r="MKU62" s="357"/>
      <c r="MKV62" s="357"/>
      <c r="MKW62" s="357"/>
      <c r="MKX62" s="357"/>
      <c r="MKY62" s="357"/>
      <c r="MKZ62" s="357"/>
      <c r="MLA62" s="357"/>
      <c r="MLB62" s="357"/>
      <c r="MLC62" s="357"/>
      <c r="MLD62" s="357"/>
      <c r="MLE62" s="357"/>
      <c r="MLF62" s="357"/>
      <c r="MLG62" s="357"/>
      <c r="MLH62" s="357"/>
      <c r="MLI62" s="357"/>
      <c r="MLJ62" s="357"/>
      <c r="MLK62" s="357"/>
      <c r="MLL62" s="357"/>
      <c r="MLM62" s="357"/>
      <c r="MLN62" s="357"/>
      <c r="MLO62" s="357"/>
      <c r="MLP62" s="357"/>
      <c r="MLQ62" s="357"/>
      <c r="MLR62" s="357"/>
      <c r="MLS62" s="357"/>
      <c r="MLT62" s="357"/>
      <c r="MLU62" s="357"/>
      <c r="MLV62" s="357"/>
      <c r="MLW62" s="357"/>
      <c r="MLX62" s="357"/>
      <c r="MLY62" s="357"/>
      <c r="MLZ62" s="357"/>
      <c r="MMA62" s="357"/>
      <c r="MMB62" s="357"/>
      <c r="MMC62" s="357"/>
      <c r="MMD62" s="357"/>
      <c r="MME62" s="357"/>
      <c r="MMF62" s="357"/>
      <c r="MMG62" s="357"/>
      <c r="MMH62" s="357"/>
      <c r="MMI62" s="357"/>
      <c r="MMJ62" s="357"/>
      <c r="MMK62" s="357"/>
      <c r="MML62" s="357"/>
      <c r="MMM62" s="357"/>
      <c r="MMN62" s="357"/>
      <c r="MMO62" s="357"/>
      <c r="MMP62" s="357"/>
      <c r="MMQ62" s="357"/>
      <c r="MMR62" s="357"/>
      <c r="MMS62" s="357"/>
      <c r="MMT62" s="357"/>
      <c r="MMU62" s="357"/>
      <c r="MMV62" s="357"/>
      <c r="MMW62" s="357"/>
      <c r="MMX62" s="357"/>
      <c r="MMY62" s="357"/>
      <c r="MMZ62" s="357"/>
      <c r="MNA62" s="357"/>
      <c r="MNB62" s="357"/>
      <c r="MNC62" s="357"/>
      <c r="MND62" s="357"/>
      <c r="MNE62" s="357"/>
      <c r="MNF62" s="357"/>
      <c r="MNG62" s="357"/>
      <c r="MNH62" s="357"/>
      <c r="MNI62" s="357"/>
      <c r="MNJ62" s="357"/>
      <c r="MNK62" s="357"/>
      <c r="MNL62" s="357"/>
      <c r="MNM62" s="357"/>
      <c r="MNN62" s="357"/>
      <c r="MNO62" s="357"/>
      <c r="MNP62" s="357"/>
      <c r="MNQ62" s="357"/>
      <c r="MNR62" s="357"/>
      <c r="MNS62" s="357"/>
      <c r="MNT62" s="357"/>
      <c r="MNU62" s="357"/>
      <c r="MNV62" s="357"/>
      <c r="MNW62" s="357"/>
      <c r="MNX62" s="357"/>
      <c r="MNY62" s="357"/>
      <c r="MNZ62" s="357"/>
      <c r="MOA62" s="357"/>
      <c r="MOB62" s="357"/>
      <c r="MOC62" s="357"/>
      <c r="MOD62" s="357"/>
      <c r="MOE62" s="357"/>
      <c r="MOF62" s="357"/>
      <c r="MOG62" s="357"/>
      <c r="MOH62" s="357"/>
      <c r="MOI62" s="357"/>
      <c r="MOJ62" s="357"/>
      <c r="MOK62" s="357"/>
      <c r="MOL62" s="357"/>
      <c r="MOM62" s="357"/>
      <c r="MON62" s="357"/>
      <c r="MOO62" s="357"/>
      <c r="MOP62" s="357"/>
      <c r="MOQ62" s="357"/>
      <c r="MOR62" s="357"/>
      <c r="MOS62" s="357"/>
      <c r="MOT62" s="357"/>
      <c r="MOU62" s="357"/>
      <c r="MOV62" s="357"/>
      <c r="MOW62" s="357"/>
      <c r="MOX62" s="357"/>
      <c r="MOY62" s="357"/>
      <c r="MOZ62" s="357"/>
      <c r="MPA62" s="357"/>
      <c r="MPB62" s="357"/>
      <c r="MPC62" s="357"/>
      <c r="MPD62" s="357"/>
      <c r="MPE62" s="357"/>
      <c r="MPF62" s="357"/>
      <c r="MPG62" s="357"/>
      <c r="MPH62" s="357"/>
      <c r="MPI62" s="357"/>
      <c r="MPJ62" s="357"/>
      <c r="MPK62" s="357"/>
      <c r="MPL62" s="357"/>
      <c r="MPM62" s="357"/>
      <c r="MPN62" s="357"/>
      <c r="MPO62" s="357"/>
      <c r="MPP62" s="357"/>
      <c r="MPQ62" s="357"/>
      <c r="MPR62" s="357"/>
      <c r="MPS62" s="357"/>
      <c r="MPT62" s="357"/>
      <c r="MPU62" s="357"/>
      <c r="MPV62" s="357"/>
      <c r="MPW62" s="357"/>
      <c r="MPX62" s="357"/>
      <c r="MPY62" s="357"/>
      <c r="MPZ62" s="357"/>
      <c r="MQA62" s="357"/>
      <c r="MQB62" s="357"/>
      <c r="MQC62" s="357"/>
      <c r="MQD62" s="357"/>
      <c r="MQE62" s="357"/>
      <c r="MQF62" s="357"/>
      <c r="MQG62" s="357"/>
      <c r="MQH62" s="357"/>
      <c r="MQI62" s="357"/>
      <c r="MQJ62" s="357"/>
      <c r="MQK62" s="357"/>
      <c r="MQL62" s="357"/>
      <c r="MQM62" s="357"/>
      <c r="MQN62" s="357"/>
      <c r="MQO62" s="357"/>
      <c r="MQP62" s="357"/>
      <c r="MQQ62" s="357"/>
      <c r="MQR62" s="357"/>
      <c r="MQS62" s="357"/>
      <c r="MQT62" s="357"/>
      <c r="MQU62" s="357"/>
      <c r="MQV62" s="357"/>
      <c r="MQW62" s="357"/>
      <c r="MQX62" s="357"/>
      <c r="MQY62" s="357"/>
      <c r="MQZ62" s="357"/>
      <c r="MRA62" s="357"/>
      <c r="MRB62" s="357"/>
      <c r="MRC62" s="357"/>
      <c r="MRD62" s="357"/>
      <c r="MRE62" s="357"/>
      <c r="MRF62" s="357"/>
      <c r="MRG62" s="357"/>
      <c r="MRH62" s="357"/>
      <c r="MRI62" s="357"/>
      <c r="MRJ62" s="357"/>
      <c r="MRK62" s="357"/>
      <c r="MRL62" s="357"/>
      <c r="MRM62" s="357"/>
      <c r="MRN62" s="357"/>
      <c r="MRO62" s="357"/>
      <c r="MRP62" s="357"/>
      <c r="MRQ62" s="357"/>
      <c r="MRR62" s="357"/>
      <c r="MRS62" s="357"/>
      <c r="MRT62" s="357"/>
      <c r="MRU62" s="357"/>
      <c r="MRV62" s="357"/>
      <c r="MRW62" s="357"/>
      <c r="MRX62" s="357"/>
      <c r="MRY62" s="357"/>
      <c r="MRZ62" s="357"/>
      <c r="MSA62" s="357"/>
      <c r="MSB62" s="357"/>
      <c r="MSC62" s="357"/>
      <c r="MSD62" s="357"/>
      <c r="MSE62" s="357"/>
      <c r="MSF62" s="357"/>
      <c r="MSG62" s="357"/>
      <c r="MSH62" s="357"/>
      <c r="MSI62" s="357"/>
      <c r="MSJ62" s="357"/>
      <c r="MSK62" s="357"/>
      <c r="MSL62" s="357"/>
      <c r="MSM62" s="357"/>
      <c r="MSN62" s="357"/>
      <c r="MSO62" s="357"/>
      <c r="MSP62" s="357"/>
      <c r="MSQ62" s="357"/>
      <c r="MSR62" s="357"/>
      <c r="MSS62" s="357"/>
      <c r="MST62" s="357"/>
      <c r="MSU62" s="357"/>
      <c r="MSV62" s="357"/>
      <c r="MSW62" s="357"/>
      <c r="MSX62" s="357"/>
      <c r="MSY62" s="357"/>
      <c r="MSZ62" s="357"/>
      <c r="MTA62" s="357"/>
      <c r="MTB62" s="357"/>
      <c r="MTC62" s="357"/>
      <c r="MTD62" s="357"/>
      <c r="MTE62" s="357"/>
      <c r="MTF62" s="357"/>
      <c r="MTG62" s="357"/>
      <c r="MTH62" s="357"/>
      <c r="MTI62" s="357"/>
      <c r="MTJ62" s="357"/>
      <c r="MTK62" s="357"/>
      <c r="MTL62" s="357"/>
      <c r="MTM62" s="357"/>
      <c r="MTN62" s="357"/>
      <c r="MTO62" s="357"/>
      <c r="MTP62" s="357"/>
      <c r="MTQ62" s="357"/>
      <c r="MTR62" s="357"/>
      <c r="MTS62" s="357"/>
      <c r="MTT62" s="357"/>
      <c r="MTU62" s="357"/>
      <c r="MTV62" s="357"/>
      <c r="MTW62" s="357"/>
      <c r="MTX62" s="357"/>
      <c r="MTY62" s="357"/>
      <c r="MTZ62" s="357"/>
      <c r="MUA62" s="357"/>
      <c r="MUB62" s="357"/>
      <c r="MUC62" s="357"/>
      <c r="MUD62" s="357"/>
      <c r="MUE62" s="357"/>
      <c r="MUF62" s="357"/>
      <c r="MUG62" s="357"/>
      <c r="MUH62" s="357"/>
      <c r="MUI62" s="357"/>
      <c r="MUJ62" s="357"/>
      <c r="MUK62" s="357"/>
      <c r="MUL62" s="357"/>
      <c r="MUM62" s="357"/>
      <c r="MUN62" s="357"/>
      <c r="MUO62" s="357"/>
      <c r="MUP62" s="357"/>
      <c r="MUQ62" s="357"/>
      <c r="MUR62" s="357"/>
      <c r="MUS62" s="357"/>
      <c r="MUT62" s="357"/>
      <c r="MUU62" s="357"/>
      <c r="MUV62" s="357"/>
      <c r="MUW62" s="357"/>
      <c r="MUX62" s="357"/>
      <c r="MUY62" s="357"/>
      <c r="MUZ62" s="357"/>
      <c r="MVA62" s="357"/>
      <c r="MVB62" s="357"/>
      <c r="MVC62" s="357"/>
      <c r="MVD62" s="357"/>
      <c r="MVE62" s="357"/>
      <c r="MVF62" s="357"/>
      <c r="MVG62" s="357"/>
      <c r="MVH62" s="357"/>
      <c r="MVI62" s="357"/>
      <c r="MVJ62" s="357"/>
      <c r="MVK62" s="357"/>
      <c r="MVL62" s="357"/>
      <c r="MVM62" s="357"/>
      <c r="MVN62" s="357"/>
      <c r="MVO62" s="357"/>
      <c r="MVP62" s="357"/>
      <c r="MVQ62" s="357"/>
      <c r="MVR62" s="357"/>
      <c r="MVS62" s="357"/>
      <c r="MVT62" s="357"/>
      <c r="MVU62" s="357"/>
      <c r="MVV62" s="357"/>
      <c r="MVW62" s="357"/>
      <c r="MVX62" s="357"/>
      <c r="MVY62" s="357"/>
      <c r="MVZ62" s="357"/>
      <c r="MWA62" s="357"/>
      <c r="MWB62" s="357"/>
      <c r="MWC62" s="357"/>
      <c r="MWD62" s="357"/>
      <c r="MWE62" s="357"/>
      <c r="MWF62" s="357"/>
      <c r="MWG62" s="357"/>
      <c r="MWH62" s="357"/>
      <c r="MWI62" s="357"/>
      <c r="MWJ62" s="357"/>
      <c r="MWK62" s="357"/>
      <c r="MWL62" s="357"/>
      <c r="MWM62" s="357"/>
      <c r="MWN62" s="357"/>
      <c r="MWO62" s="357"/>
      <c r="MWP62" s="357"/>
      <c r="MWQ62" s="357"/>
      <c r="MWR62" s="357"/>
      <c r="MWS62" s="357"/>
      <c r="MWT62" s="357"/>
      <c r="MWU62" s="357"/>
      <c r="MWV62" s="357"/>
      <c r="MWW62" s="357"/>
      <c r="MWX62" s="357"/>
      <c r="MWY62" s="357"/>
      <c r="MWZ62" s="357"/>
      <c r="MXA62" s="357"/>
      <c r="MXB62" s="357"/>
      <c r="MXC62" s="357"/>
      <c r="MXD62" s="357"/>
      <c r="MXE62" s="357"/>
      <c r="MXF62" s="357"/>
      <c r="MXG62" s="357"/>
      <c r="MXH62" s="357"/>
      <c r="MXI62" s="357"/>
      <c r="MXJ62" s="357"/>
      <c r="MXK62" s="357"/>
      <c r="MXL62" s="357"/>
      <c r="MXM62" s="357"/>
      <c r="MXN62" s="357"/>
      <c r="MXO62" s="357"/>
      <c r="MXP62" s="357"/>
      <c r="MXQ62" s="357"/>
      <c r="MXR62" s="357"/>
      <c r="MXS62" s="357"/>
      <c r="MXT62" s="357"/>
      <c r="MXU62" s="357"/>
      <c r="MXV62" s="357"/>
      <c r="MXW62" s="357"/>
      <c r="MXX62" s="357"/>
      <c r="MXY62" s="357"/>
      <c r="MXZ62" s="357"/>
      <c r="MYA62" s="357"/>
      <c r="MYB62" s="357"/>
      <c r="MYC62" s="357"/>
      <c r="MYD62" s="357"/>
      <c r="MYE62" s="357"/>
      <c r="MYF62" s="357"/>
      <c r="MYG62" s="357"/>
      <c r="MYH62" s="357"/>
      <c r="MYI62" s="357"/>
      <c r="MYJ62" s="357"/>
      <c r="MYK62" s="357"/>
      <c r="MYL62" s="357"/>
      <c r="MYM62" s="357"/>
      <c r="MYN62" s="357"/>
      <c r="MYO62" s="357"/>
      <c r="MYP62" s="357"/>
      <c r="MYQ62" s="357"/>
      <c r="MYR62" s="357"/>
      <c r="MYS62" s="357"/>
      <c r="MYT62" s="357"/>
      <c r="MYU62" s="357"/>
      <c r="MYV62" s="357"/>
      <c r="MYW62" s="357"/>
      <c r="MYX62" s="357"/>
      <c r="MYY62" s="357"/>
      <c r="MYZ62" s="357"/>
      <c r="MZA62" s="357"/>
      <c r="MZB62" s="357"/>
      <c r="MZC62" s="357"/>
      <c r="MZD62" s="357"/>
      <c r="MZE62" s="357"/>
      <c r="MZF62" s="357"/>
      <c r="MZG62" s="357"/>
      <c r="MZH62" s="357"/>
      <c r="MZI62" s="357"/>
      <c r="MZJ62" s="357"/>
      <c r="MZK62" s="357"/>
      <c r="MZL62" s="357"/>
      <c r="MZM62" s="357"/>
      <c r="MZN62" s="357"/>
      <c r="MZO62" s="357"/>
      <c r="MZP62" s="357"/>
      <c r="MZQ62" s="357"/>
      <c r="MZR62" s="357"/>
      <c r="MZS62" s="357"/>
      <c r="MZT62" s="357"/>
      <c r="MZU62" s="357"/>
      <c r="MZV62" s="357"/>
      <c r="MZW62" s="357"/>
      <c r="MZX62" s="357"/>
      <c r="MZY62" s="357"/>
      <c r="MZZ62" s="357"/>
      <c r="NAA62" s="357"/>
      <c r="NAB62" s="357"/>
      <c r="NAC62" s="357"/>
      <c r="NAD62" s="357"/>
      <c r="NAE62" s="357"/>
      <c r="NAF62" s="357"/>
      <c r="NAG62" s="357"/>
      <c r="NAH62" s="357"/>
      <c r="NAI62" s="357"/>
      <c r="NAJ62" s="357"/>
      <c r="NAK62" s="357"/>
      <c r="NAL62" s="357"/>
      <c r="NAM62" s="357"/>
      <c r="NAN62" s="357"/>
      <c r="NAO62" s="357"/>
      <c r="NAP62" s="357"/>
      <c r="NAQ62" s="357"/>
      <c r="NAR62" s="357"/>
      <c r="NAS62" s="357"/>
      <c r="NAT62" s="357"/>
      <c r="NAU62" s="357"/>
      <c r="NAV62" s="357"/>
      <c r="NAW62" s="357"/>
      <c r="NAX62" s="357"/>
      <c r="NAY62" s="357"/>
      <c r="NAZ62" s="357"/>
      <c r="NBA62" s="357"/>
      <c r="NBB62" s="357"/>
      <c r="NBC62" s="357"/>
      <c r="NBD62" s="357"/>
      <c r="NBE62" s="357"/>
      <c r="NBF62" s="357"/>
      <c r="NBG62" s="357"/>
      <c r="NBH62" s="357"/>
      <c r="NBI62" s="357"/>
      <c r="NBJ62" s="357"/>
      <c r="NBK62" s="357"/>
      <c r="NBL62" s="357"/>
      <c r="NBM62" s="357"/>
      <c r="NBN62" s="357"/>
      <c r="NBO62" s="357"/>
      <c r="NBP62" s="357"/>
      <c r="NBQ62" s="357"/>
      <c r="NBR62" s="357"/>
      <c r="NBS62" s="357"/>
      <c r="NBT62" s="357"/>
      <c r="NBU62" s="357"/>
      <c r="NBV62" s="357"/>
      <c r="NBW62" s="357"/>
      <c r="NBX62" s="357"/>
      <c r="NBY62" s="357"/>
      <c r="NBZ62" s="357"/>
      <c r="NCA62" s="357"/>
      <c r="NCB62" s="357"/>
      <c r="NCC62" s="357"/>
      <c r="NCD62" s="357"/>
      <c r="NCE62" s="357"/>
      <c r="NCF62" s="357"/>
      <c r="NCG62" s="357"/>
      <c r="NCH62" s="357"/>
      <c r="NCI62" s="357"/>
      <c r="NCJ62" s="357"/>
      <c r="NCK62" s="357"/>
      <c r="NCL62" s="357"/>
      <c r="NCM62" s="357"/>
      <c r="NCN62" s="357"/>
      <c r="NCO62" s="357"/>
      <c r="NCP62" s="357"/>
      <c r="NCQ62" s="357"/>
      <c r="NCR62" s="357"/>
      <c r="NCS62" s="357"/>
      <c r="NCT62" s="357"/>
      <c r="NCU62" s="357"/>
      <c r="NCV62" s="357"/>
      <c r="NCW62" s="357"/>
      <c r="NCX62" s="357"/>
      <c r="NCY62" s="357"/>
      <c r="NCZ62" s="357"/>
      <c r="NDA62" s="357"/>
      <c r="NDB62" s="357"/>
      <c r="NDC62" s="357"/>
      <c r="NDD62" s="357"/>
      <c r="NDE62" s="357"/>
      <c r="NDF62" s="357"/>
      <c r="NDG62" s="357"/>
      <c r="NDH62" s="357"/>
      <c r="NDI62" s="357"/>
      <c r="NDJ62" s="357"/>
      <c r="NDK62" s="357"/>
      <c r="NDL62" s="357"/>
      <c r="NDM62" s="357"/>
      <c r="NDN62" s="357"/>
      <c r="NDO62" s="357"/>
      <c r="NDP62" s="357"/>
      <c r="NDQ62" s="357"/>
      <c r="NDR62" s="357"/>
      <c r="NDS62" s="357"/>
      <c r="NDT62" s="357"/>
      <c r="NDU62" s="357"/>
      <c r="NDV62" s="357"/>
      <c r="NDW62" s="357"/>
      <c r="NDX62" s="357"/>
      <c r="NDY62" s="357"/>
      <c r="NDZ62" s="357"/>
      <c r="NEA62" s="357"/>
      <c r="NEB62" s="357"/>
      <c r="NEC62" s="357"/>
      <c r="NED62" s="357"/>
      <c r="NEE62" s="357"/>
      <c r="NEF62" s="357"/>
      <c r="NEG62" s="357"/>
      <c r="NEH62" s="357"/>
      <c r="NEI62" s="357"/>
      <c r="NEJ62" s="357"/>
      <c r="NEK62" s="357"/>
      <c r="NEL62" s="357"/>
      <c r="NEM62" s="357"/>
      <c r="NEN62" s="357"/>
      <c r="NEO62" s="357"/>
      <c r="NEP62" s="357"/>
      <c r="NEQ62" s="357"/>
      <c r="NER62" s="357"/>
      <c r="NES62" s="357"/>
      <c r="NET62" s="357"/>
      <c r="NEU62" s="357"/>
      <c r="NEV62" s="357"/>
      <c r="NEW62" s="357"/>
      <c r="NEX62" s="357"/>
      <c r="NEY62" s="357"/>
      <c r="NEZ62" s="357"/>
      <c r="NFA62" s="357"/>
      <c r="NFB62" s="357"/>
      <c r="NFC62" s="357"/>
      <c r="NFD62" s="357"/>
      <c r="NFE62" s="357"/>
      <c r="NFF62" s="357"/>
      <c r="NFG62" s="357"/>
      <c r="NFH62" s="357"/>
      <c r="NFI62" s="357"/>
      <c r="NFJ62" s="357"/>
      <c r="NFK62" s="357"/>
      <c r="NFL62" s="357"/>
      <c r="NFM62" s="357"/>
      <c r="NFN62" s="357"/>
      <c r="NFO62" s="357"/>
      <c r="NFP62" s="357"/>
      <c r="NFQ62" s="357"/>
      <c r="NFR62" s="357"/>
      <c r="NFS62" s="357"/>
      <c r="NFT62" s="357"/>
      <c r="NFU62" s="357"/>
      <c r="NFV62" s="357"/>
      <c r="NFW62" s="357"/>
      <c r="NFX62" s="357"/>
      <c r="NFY62" s="357"/>
      <c r="NFZ62" s="357"/>
      <c r="NGA62" s="357"/>
      <c r="NGB62" s="357"/>
      <c r="NGC62" s="357"/>
      <c r="NGD62" s="357"/>
      <c r="NGE62" s="357"/>
      <c r="NGF62" s="357"/>
      <c r="NGG62" s="357"/>
      <c r="NGH62" s="357"/>
      <c r="NGI62" s="357"/>
      <c r="NGJ62" s="357"/>
      <c r="NGK62" s="357"/>
      <c r="NGL62" s="357"/>
      <c r="NGM62" s="357"/>
      <c r="NGN62" s="357"/>
      <c r="NGO62" s="357"/>
      <c r="NGP62" s="357"/>
      <c r="NGQ62" s="357"/>
      <c r="NGR62" s="357"/>
      <c r="NGS62" s="357"/>
      <c r="NGT62" s="357"/>
      <c r="NGU62" s="357"/>
      <c r="NGV62" s="357"/>
      <c r="NGW62" s="357"/>
      <c r="NGX62" s="357"/>
      <c r="NGY62" s="357"/>
      <c r="NGZ62" s="357"/>
      <c r="NHA62" s="357"/>
      <c r="NHB62" s="357"/>
      <c r="NHC62" s="357"/>
      <c r="NHD62" s="357"/>
      <c r="NHE62" s="357"/>
      <c r="NHF62" s="357"/>
      <c r="NHG62" s="357"/>
      <c r="NHH62" s="357"/>
      <c r="NHI62" s="357"/>
      <c r="NHJ62" s="357"/>
      <c r="NHK62" s="357"/>
      <c r="NHL62" s="357"/>
      <c r="NHM62" s="357"/>
      <c r="NHN62" s="357"/>
      <c r="NHO62" s="357"/>
      <c r="NHP62" s="357"/>
      <c r="NHQ62" s="357"/>
      <c r="NHR62" s="357"/>
      <c r="NHS62" s="357"/>
      <c r="NHT62" s="357"/>
      <c r="NHU62" s="357"/>
      <c r="NHV62" s="357"/>
      <c r="NHW62" s="357"/>
      <c r="NHX62" s="357"/>
      <c r="NHY62" s="357"/>
      <c r="NHZ62" s="357"/>
      <c r="NIA62" s="357"/>
      <c r="NIB62" s="357"/>
      <c r="NIC62" s="357"/>
      <c r="NID62" s="357"/>
      <c r="NIE62" s="357"/>
      <c r="NIF62" s="357"/>
      <c r="NIG62" s="357"/>
      <c r="NIH62" s="357"/>
      <c r="NII62" s="357"/>
      <c r="NIJ62" s="357"/>
      <c r="NIK62" s="357"/>
      <c r="NIL62" s="357"/>
      <c r="NIM62" s="357"/>
      <c r="NIN62" s="357"/>
      <c r="NIO62" s="357"/>
      <c r="NIP62" s="357"/>
      <c r="NIQ62" s="357"/>
      <c r="NIR62" s="357"/>
      <c r="NIS62" s="357"/>
      <c r="NIT62" s="357"/>
      <c r="NIU62" s="357"/>
      <c r="NIV62" s="357"/>
      <c r="NIW62" s="357"/>
      <c r="NIX62" s="357"/>
      <c r="NIY62" s="357"/>
      <c r="NIZ62" s="357"/>
      <c r="NJA62" s="357"/>
      <c r="NJB62" s="357"/>
      <c r="NJC62" s="357"/>
      <c r="NJD62" s="357"/>
      <c r="NJE62" s="357"/>
      <c r="NJF62" s="357"/>
      <c r="NJG62" s="357"/>
      <c r="NJH62" s="357"/>
      <c r="NJI62" s="357"/>
      <c r="NJJ62" s="357"/>
      <c r="NJK62" s="357"/>
      <c r="NJL62" s="357"/>
      <c r="NJM62" s="357"/>
      <c r="NJN62" s="357"/>
      <c r="NJO62" s="357"/>
      <c r="NJP62" s="357"/>
      <c r="NJQ62" s="357"/>
      <c r="NJR62" s="357"/>
      <c r="NJS62" s="357"/>
      <c r="NJT62" s="357"/>
      <c r="NJU62" s="357"/>
      <c r="NJV62" s="357"/>
      <c r="NJW62" s="357"/>
      <c r="NJX62" s="357"/>
      <c r="NJY62" s="357"/>
      <c r="NJZ62" s="357"/>
      <c r="NKA62" s="357"/>
      <c r="NKB62" s="357"/>
      <c r="NKC62" s="357"/>
      <c r="NKD62" s="357"/>
      <c r="NKE62" s="357"/>
      <c r="NKF62" s="357"/>
      <c r="NKG62" s="357"/>
      <c r="NKH62" s="357"/>
      <c r="NKI62" s="357"/>
      <c r="NKJ62" s="357"/>
      <c r="NKK62" s="357"/>
      <c r="NKL62" s="357"/>
      <c r="NKM62" s="357"/>
      <c r="NKN62" s="357"/>
      <c r="NKO62" s="357"/>
      <c r="NKP62" s="357"/>
      <c r="NKQ62" s="357"/>
      <c r="NKR62" s="357"/>
      <c r="NKS62" s="357"/>
      <c r="NKT62" s="357"/>
      <c r="NKU62" s="357"/>
      <c r="NKV62" s="357"/>
      <c r="NKW62" s="357"/>
      <c r="NKX62" s="357"/>
      <c r="NKY62" s="357"/>
      <c r="NKZ62" s="357"/>
      <c r="NLA62" s="357"/>
      <c r="NLB62" s="357"/>
      <c r="NLC62" s="357"/>
      <c r="NLD62" s="357"/>
      <c r="NLE62" s="357"/>
      <c r="NLF62" s="357"/>
      <c r="NLG62" s="357"/>
      <c r="NLH62" s="357"/>
      <c r="NLI62" s="357"/>
      <c r="NLJ62" s="357"/>
      <c r="NLK62" s="357"/>
      <c r="NLL62" s="357"/>
      <c r="NLM62" s="357"/>
      <c r="NLN62" s="357"/>
      <c r="NLO62" s="357"/>
      <c r="NLP62" s="357"/>
      <c r="NLQ62" s="357"/>
      <c r="NLR62" s="357"/>
      <c r="NLS62" s="357"/>
      <c r="NLT62" s="357"/>
      <c r="NLU62" s="357"/>
      <c r="NLV62" s="357"/>
      <c r="NLW62" s="357"/>
      <c r="NLX62" s="357"/>
      <c r="NLY62" s="357"/>
      <c r="NLZ62" s="357"/>
      <c r="NMA62" s="357"/>
      <c r="NMB62" s="357"/>
      <c r="NMC62" s="357"/>
      <c r="NMD62" s="357"/>
      <c r="NME62" s="357"/>
      <c r="NMF62" s="357"/>
      <c r="NMG62" s="357"/>
      <c r="NMH62" s="357"/>
      <c r="NMI62" s="357"/>
      <c r="NMJ62" s="357"/>
      <c r="NMK62" s="357"/>
      <c r="NML62" s="357"/>
      <c r="NMM62" s="357"/>
      <c r="NMN62" s="357"/>
      <c r="NMO62" s="357"/>
      <c r="NMP62" s="357"/>
      <c r="NMQ62" s="357"/>
      <c r="NMR62" s="357"/>
      <c r="NMS62" s="357"/>
      <c r="NMT62" s="357"/>
      <c r="NMU62" s="357"/>
      <c r="NMV62" s="357"/>
      <c r="NMW62" s="357"/>
      <c r="NMX62" s="357"/>
      <c r="NMY62" s="357"/>
      <c r="NMZ62" s="357"/>
      <c r="NNA62" s="357"/>
      <c r="NNB62" s="357"/>
      <c r="NNC62" s="357"/>
      <c r="NND62" s="357"/>
      <c r="NNE62" s="357"/>
      <c r="NNF62" s="357"/>
      <c r="NNG62" s="357"/>
      <c r="NNH62" s="357"/>
      <c r="NNI62" s="357"/>
      <c r="NNJ62" s="357"/>
      <c r="NNK62" s="357"/>
      <c r="NNL62" s="357"/>
      <c r="NNM62" s="357"/>
      <c r="NNN62" s="357"/>
      <c r="NNO62" s="357"/>
      <c r="NNP62" s="357"/>
      <c r="NNQ62" s="357"/>
      <c r="NNR62" s="357"/>
      <c r="NNS62" s="357"/>
      <c r="NNT62" s="357"/>
      <c r="NNU62" s="357"/>
      <c r="NNV62" s="357"/>
      <c r="NNW62" s="357"/>
      <c r="NNX62" s="357"/>
      <c r="NNY62" s="357"/>
      <c r="NNZ62" s="357"/>
      <c r="NOA62" s="357"/>
      <c r="NOB62" s="357"/>
      <c r="NOC62" s="357"/>
      <c r="NOD62" s="357"/>
      <c r="NOE62" s="357"/>
      <c r="NOF62" s="357"/>
      <c r="NOG62" s="357"/>
      <c r="NOH62" s="357"/>
      <c r="NOI62" s="357"/>
      <c r="NOJ62" s="357"/>
      <c r="NOK62" s="357"/>
      <c r="NOL62" s="357"/>
      <c r="NOM62" s="357"/>
      <c r="NON62" s="357"/>
      <c r="NOO62" s="357"/>
      <c r="NOP62" s="357"/>
      <c r="NOQ62" s="357"/>
      <c r="NOR62" s="357"/>
      <c r="NOS62" s="357"/>
      <c r="NOT62" s="357"/>
      <c r="NOU62" s="357"/>
      <c r="NOV62" s="357"/>
      <c r="NOW62" s="357"/>
      <c r="NOX62" s="357"/>
      <c r="NOY62" s="357"/>
      <c r="NOZ62" s="357"/>
      <c r="NPA62" s="357"/>
      <c r="NPB62" s="357"/>
      <c r="NPC62" s="357"/>
      <c r="NPD62" s="357"/>
      <c r="NPE62" s="357"/>
      <c r="NPF62" s="357"/>
      <c r="NPG62" s="357"/>
      <c r="NPH62" s="357"/>
      <c r="NPI62" s="357"/>
      <c r="NPJ62" s="357"/>
      <c r="NPK62" s="357"/>
      <c r="NPL62" s="357"/>
      <c r="NPM62" s="357"/>
      <c r="NPN62" s="357"/>
      <c r="NPO62" s="357"/>
      <c r="NPP62" s="357"/>
      <c r="NPQ62" s="357"/>
      <c r="NPR62" s="357"/>
      <c r="NPS62" s="357"/>
      <c r="NPT62" s="357"/>
      <c r="NPU62" s="357"/>
      <c r="NPV62" s="357"/>
      <c r="NPW62" s="357"/>
      <c r="NPX62" s="357"/>
      <c r="NPY62" s="357"/>
      <c r="NPZ62" s="357"/>
      <c r="NQA62" s="357"/>
      <c r="NQB62" s="357"/>
      <c r="NQC62" s="357"/>
      <c r="NQD62" s="357"/>
      <c r="NQE62" s="357"/>
      <c r="NQF62" s="357"/>
      <c r="NQG62" s="357"/>
      <c r="NQH62" s="357"/>
      <c r="NQI62" s="357"/>
      <c r="NQJ62" s="357"/>
      <c r="NQK62" s="357"/>
      <c r="NQL62" s="357"/>
      <c r="NQM62" s="357"/>
      <c r="NQN62" s="357"/>
      <c r="NQO62" s="357"/>
      <c r="NQP62" s="357"/>
      <c r="NQQ62" s="357"/>
      <c r="NQR62" s="357"/>
      <c r="NQS62" s="357"/>
      <c r="NQT62" s="357"/>
      <c r="NQU62" s="357"/>
      <c r="NQV62" s="357"/>
      <c r="NQW62" s="357"/>
      <c r="NQX62" s="357"/>
      <c r="NQY62" s="357"/>
      <c r="NQZ62" s="357"/>
      <c r="NRA62" s="357"/>
      <c r="NRB62" s="357"/>
      <c r="NRC62" s="357"/>
      <c r="NRD62" s="357"/>
      <c r="NRE62" s="357"/>
      <c r="NRF62" s="357"/>
      <c r="NRG62" s="357"/>
      <c r="NRH62" s="357"/>
      <c r="NRI62" s="357"/>
      <c r="NRJ62" s="357"/>
      <c r="NRK62" s="357"/>
      <c r="NRL62" s="357"/>
      <c r="NRM62" s="357"/>
      <c r="NRN62" s="357"/>
      <c r="NRO62" s="357"/>
      <c r="NRP62" s="357"/>
      <c r="NRQ62" s="357"/>
      <c r="NRR62" s="357"/>
      <c r="NRS62" s="357"/>
      <c r="NRT62" s="357"/>
      <c r="NRU62" s="357"/>
      <c r="NRV62" s="357"/>
      <c r="NRW62" s="357"/>
      <c r="NRX62" s="357"/>
      <c r="NRY62" s="357"/>
      <c r="NRZ62" s="357"/>
      <c r="NSA62" s="357"/>
      <c r="NSB62" s="357"/>
      <c r="NSC62" s="357"/>
      <c r="NSD62" s="357"/>
      <c r="NSE62" s="357"/>
      <c r="NSF62" s="357"/>
      <c r="NSG62" s="357"/>
      <c r="NSH62" s="357"/>
      <c r="NSI62" s="357"/>
      <c r="NSJ62" s="357"/>
      <c r="NSK62" s="357"/>
      <c r="NSL62" s="357"/>
      <c r="NSM62" s="357"/>
      <c r="NSN62" s="357"/>
      <c r="NSO62" s="357"/>
      <c r="NSP62" s="357"/>
      <c r="NSQ62" s="357"/>
      <c r="NSR62" s="357"/>
      <c r="NSS62" s="357"/>
      <c r="NST62" s="357"/>
      <c r="NSU62" s="357"/>
      <c r="NSV62" s="357"/>
      <c r="NSW62" s="357"/>
      <c r="NSX62" s="357"/>
      <c r="NSY62" s="357"/>
      <c r="NSZ62" s="357"/>
      <c r="NTA62" s="357"/>
      <c r="NTB62" s="357"/>
      <c r="NTC62" s="357"/>
      <c r="NTD62" s="357"/>
      <c r="NTE62" s="357"/>
      <c r="NTF62" s="357"/>
      <c r="NTG62" s="357"/>
      <c r="NTH62" s="357"/>
      <c r="NTI62" s="357"/>
      <c r="NTJ62" s="357"/>
      <c r="NTK62" s="357"/>
      <c r="NTL62" s="357"/>
      <c r="NTM62" s="357"/>
      <c r="NTN62" s="357"/>
      <c r="NTO62" s="357"/>
      <c r="NTP62" s="357"/>
      <c r="NTQ62" s="357"/>
      <c r="NTR62" s="357"/>
      <c r="NTS62" s="357"/>
      <c r="NTT62" s="357"/>
      <c r="NTU62" s="357"/>
      <c r="NTV62" s="357"/>
      <c r="NTW62" s="357"/>
      <c r="NTX62" s="357"/>
      <c r="NTY62" s="357"/>
      <c r="NTZ62" s="357"/>
      <c r="NUA62" s="357"/>
      <c r="NUB62" s="357"/>
      <c r="NUC62" s="357"/>
      <c r="NUD62" s="357"/>
      <c r="NUE62" s="357"/>
      <c r="NUF62" s="357"/>
      <c r="NUG62" s="357"/>
      <c r="NUH62" s="357"/>
      <c r="NUI62" s="357"/>
      <c r="NUJ62" s="357"/>
      <c r="NUK62" s="357"/>
      <c r="NUL62" s="357"/>
      <c r="NUM62" s="357"/>
      <c r="NUN62" s="357"/>
      <c r="NUO62" s="357"/>
      <c r="NUP62" s="357"/>
      <c r="NUQ62" s="357"/>
      <c r="NUR62" s="357"/>
      <c r="NUS62" s="357"/>
      <c r="NUT62" s="357"/>
      <c r="NUU62" s="357"/>
      <c r="NUV62" s="357"/>
      <c r="NUW62" s="357"/>
      <c r="NUX62" s="357"/>
      <c r="NUY62" s="357"/>
      <c r="NUZ62" s="357"/>
      <c r="NVA62" s="357"/>
      <c r="NVB62" s="357"/>
      <c r="NVC62" s="357"/>
      <c r="NVD62" s="357"/>
      <c r="NVE62" s="357"/>
      <c r="NVF62" s="357"/>
      <c r="NVG62" s="357"/>
      <c r="NVH62" s="357"/>
      <c r="NVI62" s="357"/>
      <c r="NVJ62" s="357"/>
      <c r="NVK62" s="357"/>
      <c r="NVL62" s="357"/>
      <c r="NVM62" s="357"/>
      <c r="NVN62" s="357"/>
      <c r="NVO62" s="357"/>
      <c r="NVP62" s="357"/>
      <c r="NVQ62" s="357"/>
      <c r="NVR62" s="357"/>
      <c r="NVS62" s="357"/>
      <c r="NVT62" s="357"/>
      <c r="NVU62" s="357"/>
      <c r="NVV62" s="357"/>
      <c r="NVW62" s="357"/>
      <c r="NVX62" s="357"/>
      <c r="NVY62" s="357"/>
      <c r="NVZ62" s="357"/>
      <c r="NWA62" s="357"/>
      <c r="NWB62" s="357"/>
      <c r="NWC62" s="357"/>
      <c r="NWD62" s="357"/>
      <c r="NWE62" s="357"/>
      <c r="NWF62" s="357"/>
      <c r="NWG62" s="357"/>
      <c r="NWH62" s="357"/>
      <c r="NWI62" s="357"/>
      <c r="NWJ62" s="357"/>
      <c r="NWK62" s="357"/>
      <c r="NWL62" s="357"/>
      <c r="NWM62" s="357"/>
      <c r="NWN62" s="357"/>
      <c r="NWO62" s="357"/>
      <c r="NWP62" s="357"/>
      <c r="NWQ62" s="357"/>
      <c r="NWR62" s="357"/>
      <c r="NWS62" s="357"/>
      <c r="NWT62" s="357"/>
      <c r="NWU62" s="357"/>
      <c r="NWV62" s="357"/>
      <c r="NWW62" s="357"/>
      <c r="NWX62" s="357"/>
      <c r="NWY62" s="357"/>
      <c r="NWZ62" s="357"/>
      <c r="NXA62" s="357"/>
      <c r="NXB62" s="357"/>
      <c r="NXC62" s="357"/>
      <c r="NXD62" s="357"/>
      <c r="NXE62" s="357"/>
      <c r="NXF62" s="357"/>
      <c r="NXG62" s="357"/>
      <c r="NXH62" s="357"/>
      <c r="NXI62" s="357"/>
      <c r="NXJ62" s="357"/>
      <c r="NXK62" s="357"/>
      <c r="NXL62" s="357"/>
      <c r="NXM62" s="357"/>
      <c r="NXN62" s="357"/>
      <c r="NXO62" s="357"/>
      <c r="NXP62" s="357"/>
      <c r="NXQ62" s="357"/>
      <c r="NXR62" s="357"/>
      <c r="NXS62" s="357"/>
      <c r="NXT62" s="357"/>
      <c r="NXU62" s="357"/>
      <c r="NXV62" s="357"/>
      <c r="NXW62" s="357"/>
      <c r="NXX62" s="357"/>
      <c r="NXY62" s="357"/>
      <c r="NXZ62" s="357"/>
      <c r="NYA62" s="357"/>
      <c r="NYB62" s="357"/>
      <c r="NYC62" s="357"/>
      <c r="NYD62" s="357"/>
      <c r="NYE62" s="357"/>
      <c r="NYF62" s="357"/>
      <c r="NYG62" s="357"/>
      <c r="NYH62" s="357"/>
      <c r="NYI62" s="357"/>
      <c r="NYJ62" s="357"/>
      <c r="NYK62" s="357"/>
      <c r="NYL62" s="357"/>
      <c r="NYM62" s="357"/>
      <c r="NYN62" s="357"/>
      <c r="NYO62" s="357"/>
      <c r="NYP62" s="357"/>
      <c r="NYQ62" s="357"/>
      <c r="NYR62" s="357"/>
      <c r="NYS62" s="357"/>
      <c r="NYT62" s="357"/>
      <c r="NYU62" s="357"/>
      <c r="NYV62" s="357"/>
      <c r="NYW62" s="357"/>
      <c r="NYX62" s="357"/>
      <c r="NYY62" s="357"/>
      <c r="NYZ62" s="357"/>
      <c r="NZA62" s="357"/>
      <c r="NZB62" s="357"/>
      <c r="NZC62" s="357"/>
      <c r="NZD62" s="357"/>
      <c r="NZE62" s="357"/>
      <c r="NZF62" s="357"/>
      <c r="NZG62" s="357"/>
      <c r="NZH62" s="357"/>
      <c r="NZI62" s="357"/>
      <c r="NZJ62" s="357"/>
      <c r="NZK62" s="357"/>
      <c r="NZL62" s="357"/>
      <c r="NZM62" s="357"/>
      <c r="NZN62" s="357"/>
      <c r="NZO62" s="357"/>
      <c r="NZP62" s="357"/>
      <c r="NZQ62" s="357"/>
      <c r="NZR62" s="357"/>
      <c r="NZS62" s="357"/>
      <c r="NZT62" s="357"/>
      <c r="NZU62" s="357"/>
      <c r="NZV62" s="357"/>
      <c r="NZW62" s="357"/>
      <c r="NZX62" s="357"/>
      <c r="NZY62" s="357"/>
      <c r="NZZ62" s="357"/>
      <c r="OAA62" s="357"/>
      <c r="OAB62" s="357"/>
      <c r="OAC62" s="357"/>
      <c r="OAD62" s="357"/>
      <c r="OAE62" s="357"/>
      <c r="OAF62" s="357"/>
      <c r="OAG62" s="357"/>
      <c r="OAH62" s="357"/>
      <c r="OAI62" s="357"/>
      <c r="OAJ62" s="357"/>
      <c r="OAK62" s="357"/>
      <c r="OAL62" s="357"/>
      <c r="OAM62" s="357"/>
      <c r="OAN62" s="357"/>
      <c r="OAO62" s="357"/>
      <c r="OAP62" s="357"/>
      <c r="OAQ62" s="357"/>
      <c r="OAR62" s="357"/>
      <c r="OAS62" s="357"/>
      <c r="OAT62" s="357"/>
      <c r="OAU62" s="357"/>
      <c r="OAV62" s="357"/>
      <c r="OAW62" s="357"/>
      <c r="OAX62" s="357"/>
      <c r="OAY62" s="357"/>
      <c r="OAZ62" s="357"/>
      <c r="OBA62" s="357"/>
      <c r="OBB62" s="357"/>
      <c r="OBC62" s="357"/>
      <c r="OBD62" s="357"/>
      <c r="OBE62" s="357"/>
      <c r="OBF62" s="357"/>
      <c r="OBG62" s="357"/>
      <c r="OBH62" s="357"/>
      <c r="OBI62" s="357"/>
      <c r="OBJ62" s="357"/>
      <c r="OBK62" s="357"/>
      <c r="OBL62" s="357"/>
      <c r="OBM62" s="357"/>
      <c r="OBN62" s="357"/>
      <c r="OBO62" s="357"/>
      <c r="OBP62" s="357"/>
      <c r="OBQ62" s="357"/>
      <c r="OBR62" s="357"/>
      <c r="OBS62" s="357"/>
      <c r="OBT62" s="357"/>
      <c r="OBU62" s="357"/>
      <c r="OBV62" s="357"/>
      <c r="OBW62" s="357"/>
      <c r="OBX62" s="357"/>
      <c r="OBY62" s="357"/>
      <c r="OBZ62" s="357"/>
      <c r="OCA62" s="357"/>
      <c r="OCB62" s="357"/>
      <c r="OCC62" s="357"/>
      <c r="OCD62" s="357"/>
      <c r="OCE62" s="357"/>
      <c r="OCF62" s="357"/>
      <c r="OCG62" s="357"/>
      <c r="OCH62" s="357"/>
      <c r="OCI62" s="357"/>
      <c r="OCJ62" s="357"/>
      <c r="OCK62" s="357"/>
      <c r="OCL62" s="357"/>
      <c r="OCM62" s="357"/>
      <c r="OCN62" s="357"/>
      <c r="OCO62" s="357"/>
      <c r="OCP62" s="357"/>
      <c r="OCQ62" s="357"/>
      <c r="OCR62" s="357"/>
      <c r="OCS62" s="357"/>
      <c r="OCT62" s="357"/>
      <c r="OCU62" s="357"/>
      <c r="OCV62" s="357"/>
      <c r="OCW62" s="357"/>
      <c r="OCX62" s="357"/>
      <c r="OCY62" s="357"/>
      <c r="OCZ62" s="357"/>
      <c r="ODA62" s="357"/>
      <c r="ODB62" s="357"/>
      <c r="ODC62" s="357"/>
      <c r="ODD62" s="357"/>
      <c r="ODE62" s="357"/>
      <c r="ODF62" s="357"/>
      <c r="ODG62" s="357"/>
      <c r="ODH62" s="357"/>
      <c r="ODI62" s="357"/>
      <c r="ODJ62" s="357"/>
      <c r="ODK62" s="357"/>
      <c r="ODL62" s="357"/>
      <c r="ODM62" s="357"/>
      <c r="ODN62" s="357"/>
      <c r="ODO62" s="357"/>
      <c r="ODP62" s="357"/>
      <c r="ODQ62" s="357"/>
      <c r="ODR62" s="357"/>
      <c r="ODS62" s="357"/>
      <c r="ODT62" s="357"/>
      <c r="ODU62" s="357"/>
      <c r="ODV62" s="357"/>
      <c r="ODW62" s="357"/>
      <c r="ODX62" s="357"/>
      <c r="ODY62" s="357"/>
      <c r="ODZ62" s="357"/>
      <c r="OEA62" s="357"/>
      <c r="OEB62" s="357"/>
      <c r="OEC62" s="357"/>
      <c r="OED62" s="357"/>
      <c r="OEE62" s="357"/>
      <c r="OEF62" s="357"/>
      <c r="OEG62" s="357"/>
      <c r="OEH62" s="357"/>
      <c r="OEI62" s="357"/>
      <c r="OEJ62" s="357"/>
      <c r="OEK62" s="357"/>
      <c r="OEL62" s="357"/>
      <c r="OEM62" s="357"/>
      <c r="OEN62" s="357"/>
      <c r="OEO62" s="357"/>
      <c r="OEP62" s="357"/>
      <c r="OEQ62" s="357"/>
      <c r="OER62" s="357"/>
      <c r="OES62" s="357"/>
      <c r="OET62" s="357"/>
      <c r="OEU62" s="357"/>
      <c r="OEV62" s="357"/>
      <c r="OEW62" s="357"/>
      <c r="OEX62" s="357"/>
      <c r="OEY62" s="357"/>
      <c r="OEZ62" s="357"/>
      <c r="OFA62" s="357"/>
      <c r="OFB62" s="357"/>
      <c r="OFC62" s="357"/>
      <c r="OFD62" s="357"/>
      <c r="OFE62" s="357"/>
      <c r="OFF62" s="357"/>
      <c r="OFG62" s="357"/>
      <c r="OFH62" s="357"/>
      <c r="OFI62" s="357"/>
      <c r="OFJ62" s="357"/>
      <c r="OFK62" s="357"/>
      <c r="OFL62" s="357"/>
      <c r="OFM62" s="357"/>
      <c r="OFN62" s="357"/>
      <c r="OFO62" s="357"/>
      <c r="OFP62" s="357"/>
      <c r="OFQ62" s="357"/>
      <c r="OFR62" s="357"/>
      <c r="OFS62" s="357"/>
      <c r="OFT62" s="357"/>
      <c r="OFU62" s="357"/>
      <c r="OFV62" s="357"/>
      <c r="OFW62" s="357"/>
      <c r="OFX62" s="357"/>
      <c r="OFY62" s="357"/>
      <c r="OFZ62" s="357"/>
      <c r="OGA62" s="357"/>
      <c r="OGB62" s="357"/>
      <c r="OGC62" s="357"/>
      <c r="OGD62" s="357"/>
      <c r="OGE62" s="357"/>
      <c r="OGF62" s="357"/>
      <c r="OGG62" s="357"/>
      <c r="OGH62" s="357"/>
      <c r="OGI62" s="357"/>
      <c r="OGJ62" s="357"/>
      <c r="OGK62" s="357"/>
      <c r="OGL62" s="357"/>
      <c r="OGM62" s="357"/>
      <c r="OGN62" s="357"/>
      <c r="OGO62" s="357"/>
      <c r="OGP62" s="357"/>
      <c r="OGQ62" s="357"/>
      <c r="OGR62" s="357"/>
      <c r="OGS62" s="357"/>
      <c r="OGT62" s="357"/>
      <c r="OGU62" s="357"/>
      <c r="OGV62" s="357"/>
      <c r="OGW62" s="357"/>
      <c r="OGX62" s="357"/>
      <c r="OGY62" s="357"/>
      <c r="OGZ62" s="357"/>
      <c r="OHA62" s="357"/>
      <c r="OHB62" s="357"/>
      <c r="OHC62" s="357"/>
      <c r="OHD62" s="357"/>
      <c r="OHE62" s="357"/>
      <c r="OHF62" s="357"/>
      <c r="OHG62" s="357"/>
      <c r="OHH62" s="357"/>
      <c r="OHI62" s="357"/>
      <c r="OHJ62" s="357"/>
      <c r="OHK62" s="357"/>
      <c r="OHL62" s="357"/>
      <c r="OHM62" s="357"/>
      <c r="OHN62" s="357"/>
      <c r="OHO62" s="357"/>
      <c r="OHP62" s="357"/>
      <c r="OHQ62" s="357"/>
      <c r="OHR62" s="357"/>
      <c r="OHS62" s="357"/>
      <c r="OHT62" s="357"/>
      <c r="OHU62" s="357"/>
      <c r="OHV62" s="357"/>
      <c r="OHW62" s="357"/>
      <c r="OHX62" s="357"/>
      <c r="OHY62" s="357"/>
      <c r="OHZ62" s="357"/>
      <c r="OIA62" s="357"/>
      <c r="OIB62" s="357"/>
      <c r="OIC62" s="357"/>
      <c r="OID62" s="357"/>
      <c r="OIE62" s="357"/>
      <c r="OIF62" s="357"/>
      <c r="OIG62" s="357"/>
      <c r="OIH62" s="357"/>
      <c r="OII62" s="357"/>
      <c r="OIJ62" s="357"/>
      <c r="OIK62" s="357"/>
      <c r="OIL62" s="357"/>
      <c r="OIM62" s="357"/>
      <c r="OIN62" s="357"/>
      <c r="OIO62" s="357"/>
      <c r="OIP62" s="357"/>
      <c r="OIQ62" s="357"/>
      <c r="OIR62" s="357"/>
      <c r="OIS62" s="357"/>
      <c r="OIT62" s="357"/>
      <c r="OIU62" s="357"/>
      <c r="OIV62" s="357"/>
      <c r="OIW62" s="357"/>
      <c r="OIX62" s="357"/>
      <c r="OIY62" s="357"/>
      <c r="OIZ62" s="357"/>
      <c r="OJA62" s="357"/>
      <c r="OJB62" s="357"/>
      <c r="OJC62" s="357"/>
      <c r="OJD62" s="357"/>
      <c r="OJE62" s="357"/>
      <c r="OJF62" s="357"/>
      <c r="OJG62" s="357"/>
      <c r="OJH62" s="357"/>
      <c r="OJI62" s="357"/>
      <c r="OJJ62" s="357"/>
      <c r="OJK62" s="357"/>
      <c r="OJL62" s="357"/>
      <c r="OJM62" s="357"/>
      <c r="OJN62" s="357"/>
      <c r="OJO62" s="357"/>
      <c r="OJP62" s="357"/>
      <c r="OJQ62" s="357"/>
      <c r="OJR62" s="357"/>
      <c r="OJS62" s="357"/>
      <c r="OJT62" s="357"/>
      <c r="OJU62" s="357"/>
      <c r="OJV62" s="357"/>
      <c r="OJW62" s="357"/>
      <c r="OJX62" s="357"/>
      <c r="OJY62" s="357"/>
      <c r="OJZ62" s="357"/>
      <c r="OKA62" s="357"/>
      <c r="OKB62" s="357"/>
      <c r="OKC62" s="357"/>
      <c r="OKD62" s="357"/>
      <c r="OKE62" s="357"/>
      <c r="OKF62" s="357"/>
      <c r="OKG62" s="357"/>
      <c r="OKH62" s="357"/>
      <c r="OKI62" s="357"/>
      <c r="OKJ62" s="357"/>
      <c r="OKK62" s="357"/>
      <c r="OKL62" s="357"/>
      <c r="OKM62" s="357"/>
      <c r="OKN62" s="357"/>
      <c r="OKO62" s="357"/>
      <c r="OKP62" s="357"/>
      <c r="OKQ62" s="357"/>
      <c r="OKR62" s="357"/>
      <c r="OKS62" s="357"/>
      <c r="OKT62" s="357"/>
      <c r="OKU62" s="357"/>
      <c r="OKV62" s="357"/>
      <c r="OKW62" s="357"/>
      <c r="OKX62" s="357"/>
      <c r="OKY62" s="357"/>
      <c r="OKZ62" s="357"/>
      <c r="OLA62" s="357"/>
      <c r="OLB62" s="357"/>
      <c r="OLC62" s="357"/>
      <c r="OLD62" s="357"/>
      <c r="OLE62" s="357"/>
      <c r="OLF62" s="357"/>
      <c r="OLG62" s="357"/>
      <c r="OLH62" s="357"/>
      <c r="OLI62" s="357"/>
      <c r="OLJ62" s="357"/>
      <c r="OLK62" s="357"/>
      <c r="OLL62" s="357"/>
      <c r="OLM62" s="357"/>
      <c r="OLN62" s="357"/>
      <c r="OLO62" s="357"/>
      <c r="OLP62" s="357"/>
      <c r="OLQ62" s="357"/>
      <c r="OLR62" s="357"/>
      <c r="OLS62" s="357"/>
      <c r="OLT62" s="357"/>
      <c r="OLU62" s="357"/>
      <c r="OLV62" s="357"/>
      <c r="OLW62" s="357"/>
      <c r="OLX62" s="357"/>
      <c r="OLY62" s="357"/>
      <c r="OLZ62" s="357"/>
      <c r="OMA62" s="357"/>
      <c r="OMB62" s="357"/>
      <c r="OMC62" s="357"/>
      <c r="OMD62" s="357"/>
      <c r="OME62" s="357"/>
      <c r="OMF62" s="357"/>
      <c r="OMG62" s="357"/>
      <c r="OMH62" s="357"/>
      <c r="OMI62" s="357"/>
      <c r="OMJ62" s="357"/>
      <c r="OMK62" s="357"/>
      <c r="OML62" s="357"/>
      <c r="OMM62" s="357"/>
      <c r="OMN62" s="357"/>
      <c r="OMO62" s="357"/>
      <c r="OMP62" s="357"/>
      <c r="OMQ62" s="357"/>
      <c r="OMR62" s="357"/>
      <c r="OMS62" s="357"/>
      <c r="OMT62" s="357"/>
      <c r="OMU62" s="357"/>
      <c r="OMV62" s="357"/>
      <c r="OMW62" s="357"/>
      <c r="OMX62" s="357"/>
      <c r="OMY62" s="357"/>
      <c r="OMZ62" s="357"/>
      <c r="ONA62" s="357"/>
      <c r="ONB62" s="357"/>
      <c r="ONC62" s="357"/>
      <c r="OND62" s="357"/>
      <c r="ONE62" s="357"/>
      <c r="ONF62" s="357"/>
      <c r="ONG62" s="357"/>
      <c r="ONH62" s="357"/>
      <c r="ONI62" s="357"/>
      <c r="ONJ62" s="357"/>
      <c r="ONK62" s="357"/>
      <c r="ONL62" s="357"/>
      <c r="ONM62" s="357"/>
      <c r="ONN62" s="357"/>
      <c r="ONO62" s="357"/>
      <c r="ONP62" s="357"/>
      <c r="ONQ62" s="357"/>
      <c r="ONR62" s="357"/>
      <c r="ONS62" s="357"/>
      <c r="ONT62" s="357"/>
      <c r="ONU62" s="357"/>
      <c r="ONV62" s="357"/>
      <c r="ONW62" s="357"/>
      <c r="ONX62" s="357"/>
      <c r="ONY62" s="357"/>
      <c r="ONZ62" s="357"/>
      <c r="OOA62" s="357"/>
      <c r="OOB62" s="357"/>
      <c r="OOC62" s="357"/>
      <c r="OOD62" s="357"/>
      <c r="OOE62" s="357"/>
      <c r="OOF62" s="357"/>
      <c r="OOG62" s="357"/>
      <c r="OOH62" s="357"/>
      <c r="OOI62" s="357"/>
      <c r="OOJ62" s="357"/>
      <c r="OOK62" s="357"/>
      <c r="OOL62" s="357"/>
      <c r="OOM62" s="357"/>
      <c r="OON62" s="357"/>
      <c r="OOO62" s="357"/>
      <c r="OOP62" s="357"/>
      <c r="OOQ62" s="357"/>
      <c r="OOR62" s="357"/>
      <c r="OOS62" s="357"/>
      <c r="OOT62" s="357"/>
      <c r="OOU62" s="357"/>
      <c r="OOV62" s="357"/>
      <c r="OOW62" s="357"/>
      <c r="OOX62" s="357"/>
      <c r="OOY62" s="357"/>
      <c r="OOZ62" s="357"/>
      <c r="OPA62" s="357"/>
      <c r="OPB62" s="357"/>
      <c r="OPC62" s="357"/>
      <c r="OPD62" s="357"/>
      <c r="OPE62" s="357"/>
      <c r="OPF62" s="357"/>
      <c r="OPG62" s="357"/>
      <c r="OPH62" s="357"/>
      <c r="OPI62" s="357"/>
      <c r="OPJ62" s="357"/>
      <c r="OPK62" s="357"/>
      <c r="OPL62" s="357"/>
      <c r="OPM62" s="357"/>
      <c r="OPN62" s="357"/>
      <c r="OPO62" s="357"/>
      <c r="OPP62" s="357"/>
      <c r="OPQ62" s="357"/>
      <c r="OPR62" s="357"/>
      <c r="OPS62" s="357"/>
      <c r="OPT62" s="357"/>
      <c r="OPU62" s="357"/>
      <c r="OPV62" s="357"/>
      <c r="OPW62" s="357"/>
      <c r="OPX62" s="357"/>
      <c r="OPY62" s="357"/>
      <c r="OPZ62" s="357"/>
      <c r="OQA62" s="357"/>
      <c r="OQB62" s="357"/>
      <c r="OQC62" s="357"/>
      <c r="OQD62" s="357"/>
      <c r="OQE62" s="357"/>
      <c r="OQF62" s="357"/>
      <c r="OQG62" s="357"/>
      <c r="OQH62" s="357"/>
      <c r="OQI62" s="357"/>
      <c r="OQJ62" s="357"/>
      <c r="OQK62" s="357"/>
      <c r="OQL62" s="357"/>
      <c r="OQM62" s="357"/>
      <c r="OQN62" s="357"/>
      <c r="OQO62" s="357"/>
      <c r="OQP62" s="357"/>
      <c r="OQQ62" s="357"/>
      <c r="OQR62" s="357"/>
      <c r="OQS62" s="357"/>
      <c r="OQT62" s="357"/>
      <c r="OQU62" s="357"/>
      <c r="OQV62" s="357"/>
      <c r="OQW62" s="357"/>
      <c r="OQX62" s="357"/>
      <c r="OQY62" s="357"/>
      <c r="OQZ62" s="357"/>
      <c r="ORA62" s="357"/>
      <c r="ORB62" s="357"/>
      <c r="ORC62" s="357"/>
      <c r="ORD62" s="357"/>
      <c r="ORE62" s="357"/>
      <c r="ORF62" s="357"/>
      <c r="ORG62" s="357"/>
      <c r="ORH62" s="357"/>
      <c r="ORI62" s="357"/>
      <c r="ORJ62" s="357"/>
      <c r="ORK62" s="357"/>
      <c r="ORL62" s="357"/>
      <c r="ORM62" s="357"/>
      <c r="ORN62" s="357"/>
      <c r="ORO62" s="357"/>
      <c r="ORP62" s="357"/>
      <c r="ORQ62" s="357"/>
      <c r="ORR62" s="357"/>
      <c r="ORS62" s="357"/>
      <c r="ORT62" s="357"/>
      <c r="ORU62" s="357"/>
      <c r="ORV62" s="357"/>
      <c r="ORW62" s="357"/>
      <c r="ORX62" s="357"/>
      <c r="ORY62" s="357"/>
      <c r="ORZ62" s="357"/>
      <c r="OSA62" s="357"/>
      <c r="OSB62" s="357"/>
      <c r="OSC62" s="357"/>
      <c r="OSD62" s="357"/>
      <c r="OSE62" s="357"/>
      <c r="OSF62" s="357"/>
      <c r="OSG62" s="357"/>
      <c r="OSH62" s="357"/>
      <c r="OSI62" s="357"/>
      <c r="OSJ62" s="357"/>
      <c r="OSK62" s="357"/>
      <c r="OSL62" s="357"/>
      <c r="OSM62" s="357"/>
      <c r="OSN62" s="357"/>
      <c r="OSO62" s="357"/>
      <c r="OSP62" s="357"/>
      <c r="OSQ62" s="357"/>
      <c r="OSR62" s="357"/>
      <c r="OSS62" s="357"/>
      <c r="OST62" s="357"/>
      <c r="OSU62" s="357"/>
      <c r="OSV62" s="357"/>
      <c r="OSW62" s="357"/>
      <c r="OSX62" s="357"/>
      <c r="OSY62" s="357"/>
      <c r="OSZ62" s="357"/>
      <c r="OTA62" s="357"/>
      <c r="OTB62" s="357"/>
      <c r="OTC62" s="357"/>
      <c r="OTD62" s="357"/>
      <c r="OTE62" s="357"/>
      <c r="OTF62" s="357"/>
      <c r="OTG62" s="357"/>
      <c r="OTH62" s="357"/>
      <c r="OTI62" s="357"/>
      <c r="OTJ62" s="357"/>
      <c r="OTK62" s="357"/>
      <c r="OTL62" s="357"/>
      <c r="OTM62" s="357"/>
      <c r="OTN62" s="357"/>
      <c r="OTO62" s="357"/>
      <c r="OTP62" s="357"/>
      <c r="OTQ62" s="357"/>
      <c r="OTR62" s="357"/>
      <c r="OTS62" s="357"/>
      <c r="OTT62" s="357"/>
      <c r="OTU62" s="357"/>
      <c r="OTV62" s="357"/>
      <c r="OTW62" s="357"/>
      <c r="OTX62" s="357"/>
      <c r="OTY62" s="357"/>
      <c r="OTZ62" s="357"/>
      <c r="OUA62" s="357"/>
      <c r="OUB62" s="357"/>
      <c r="OUC62" s="357"/>
      <c r="OUD62" s="357"/>
      <c r="OUE62" s="357"/>
      <c r="OUF62" s="357"/>
      <c r="OUG62" s="357"/>
      <c r="OUH62" s="357"/>
      <c r="OUI62" s="357"/>
      <c r="OUJ62" s="357"/>
      <c r="OUK62" s="357"/>
      <c r="OUL62" s="357"/>
      <c r="OUM62" s="357"/>
      <c r="OUN62" s="357"/>
      <c r="OUO62" s="357"/>
      <c r="OUP62" s="357"/>
      <c r="OUQ62" s="357"/>
      <c r="OUR62" s="357"/>
      <c r="OUS62" s="357"/>
      <c r="OUT62" s="357"/>
      <c r="OUU62" s="357"/>
      <c r="OUV62" s="357"/>
      <c r="OUW62" s="357"/>
      <c r="OUX62" s="357"/>
      <c r="OUY62" s="357"/>
      <c r="OUZ62" s="357"/>
      <c r="OVA62" s="357"/>
      <c r="OVB62" s="357"/>
      <c r="OVC62" s="357"/>
      <c r="OVD62" s="357"/>
      <c r="OVE62" s="357"/>
      <c r="OVF62" s="357"/>
      <c r="OVG62" s="357"/>
      <c r="OVH62" s="357"/>
      <c r="OVI62" s="357"/>
      <c r="OVJ62" s="357"/>
      <c r="OVK62" s="357"/>
      <c r="OVL62" s="357"/>
      <c r="OVM62" s="357"/>
      <c r="OVN62" s="357"/>
      <c r="OVO62" s="357"/>
      <c r="OVP62" s="357"/>
      <c r="OVQ62" s="357"/>
      <c r="OVR62" s="357"/>
      <c r="OVS62" s="357"/>
      <c r="OVT62" s="357"/>
      <c r="OVU62" s="357"/>
      <c r="OVV62" s="357"/>
      <c r="OVW62" s="357"/>
      <c r="OVX62" s="357"/>
      <c r="OVY62" s="357"/>
      <c r="OVZ62" s="357"/>
      <c r="OWA62" s="357"/>
      <c r="OWB62" s="357"/>
      <c r="OWC62" s="357"/>
      <c r="OWD62" s="357"/>
      <c r="OWE62" s="357"/>
      <c r="OWF62" s="357"/>
      <c r="OWG62" s="357"/>
      <c r="OWH62" s="357"/>
      <c r="OWI62" s="357"/>
      <c r="OWJ62" s="357"/>
      <c r="OWK62" s="357"/>
      <c r="OWL62" s="357"/>
      <c r="OWM62" s="357"/>
      <c r="OWN62" s="357"/>
      <c r="OWO62" s="357"/>
      <c r="OWP62" s="357"/>
      <c r="OWQ62" s="357"/>
      <c r="OWR62" s="357"/>
      <c r="OWS62" s="357"/>
      <c r="OWT62" s="357"/>
      <c r="OWU62" s="357"/>
      <c r="OWV62" s="357"/>
      <c r="OWW62" s="357"/>
      <c r="OWX62" s="357"/>
      <c r="OWY62" s="357"/>
      <c r="OWZ62" s="357"/>
      <c r="OXA62" s="357"/>
      <c r="OXB62" s="357"/>
      <c r="OXC62" s="357"/>
      <c r="OXD62" s="357"/>
      <c r="OXE62" s="357"/>
      <c r="OXF62" s="357"/>
      <c r="OXG62" s="357"/>
      <c r="OXH62" s="357"/>
      <c r="OXI62" s="357"/>
      <c r="OXJ62" s="357"/>
      <c r="OXK62" s="357"/>
      <c r="OXL62" s="357"/>
      <c r="OXM62" s="357"/>
      <c r="OXN62" s="357"/>
      <c r="OXO62" s="357"/>
      <c r="OXP62" s="357"/>
      <c r="OXQ62" s="357"/>
      <c r="OXR62" s="357"/>
      <c r="OXS62" s="357"/>
      <c r="OXT62" s="357"/>
      <c r="OXU62" s="357"/>
      <c r="OXV62" s="357"/>
      <c r="OXW62" s="357"/>
      <c r="OXX62" s="357"/>
      <c r="OXY62" s="357"/>
      <c r="OXZ62" s="357"/>
      <c r="OYA62" s="357"/>
      <c r="OYB62" s="357"/>
      <c r="OYC62" s="357"/>
      <c r="OYD62" s="357"/>
      <c r="OYE62" s="357"/>
      <c r="OYF62" s="357"/>
      <c r="OYG62" s="357"/>
      <c r="OYH62" s="357"/>
      <c r="OYI62" s="357"/>
      <c r="OYJ62" s="357"/>
      <c r="OYK62" s="357"/>
      <c r="OYL62" s="357"/>
      <c r="OYM62" s="357"/>
      <c r="OYN62" s="357"/>
      <c r="OYO62" s="357"/>
      <c r="OYP62" s="357"/>
      <c r="OYQ62" s="357"/>
      <c r="OYR62" s="357"/>
      <c r="OYS62" s="357"/>
      <c r="OYT62" s="357"/>
      <c r="OYU62" s="357"/>
      <c r="OYV62" s="357"/>
      <c r="OYW62" s="357"/>
      <c r="OYX62" s="357"/>
      <c r="OYY62" s="357"/>
      <c r="OYZ62" s="357"/>
      <c r="OZA62" s="357"/>
      <c r="OZB62" s="357"/>
      <c r="OZC62" s="357"/>
      <c r="OZD62" s="357"/>
      <c r="OZE62" s="357"/>
      <c r="OZF62" s="357"/>
      <c r="OZG62" s="357"/>
      <c r="OZH62" s="357"/>
      <c r="OZI62" s="357"/>
      <c r="OZJ62" s="357"/>
      <c r="OZK62" s="357"/>
      <c r="OZL62" s="357"/>
      <c r="OZM62" s="357"/>
      <c r="OZN62" s="357"/>
      <c r="OZO62" s="357"/>
      <c r="OZP62" s="357"/>
      <c r="OZQ62" s="357"/>
      <c r="OZR62" s="357"/>
      <c r="OZS62" s="357"/>
      <c r="OZT62" s="357"/>
      <c r="OZU62" s="357"/>
      <c r="OZV62" s="357"/>
      <c r="OZW62" s="357"/>
      <c r="OZX62" s="357"/>
      <c r="OZY62" s="357"/>
      <c r="OZZ62" s="357"/>
      <c r="PAA62" s="357"/>
      <c r="PAB62" s="357"/>
      <c r="PAC62" s="357"/>
      <c r="PAD62" s="357"/>
      <c r="PAE62" s="357"/>
      <c r="PAF62" s="357"/>
      <c r="PAG62" s="357"/>
      <c r="PAH62" s="357"/>
      <c r="PAI62" s="357"/>
      <c r="PAJ62" s="357"/>
      <c r="PAK62" s="357"/>
      <c r="PAL62" s="357"/>
      <c r="PAM62" s="357"/>
      <c r="PAN62" s="357"/>
      <c r="PAO62" s="357"/>
      <c r="PAP62" s="357"/>
      <c r="PAQ62" s="357"/>
      <c r="PAR62" s="357"/>
      <c r="PAS62" s="357"/>
      <c r="PAT62" s="357"/>
      <c r="PAU62" s="357"/>
      <c r="PAV62" s="357"/>
      <c r="PAW62" s="357"/>
      <c r="PAX62" s="357"/>
      <c r="PAY62" s="357"/>
      <c r="PAZ62" s="357"/>
      <c r="PBA62" s="357"/>
      <c r="PBB62" s="357"/>
      <c r="PBC62" s="357"/>
      <c r="PBD62" s="357"/>
      <c r="PBE62" s="357"/>
      <c r="PBF62" s="357"/>
      <c r="PBG62" s="357"/>
      <c r="PBH62" s="357"/>
      <c r="PBI62" s="357"/>
      <c r="PBJ62" s="357"/>
      <c r="PBK62" s="357"/>
      <c r="PBL62" s="357"/>
      <c r="PBM62" s="357"/>
      <c r="PBN62" s="357"/>
      <c r="PBO62" s="357"/>
      <c r="PBP62" s="357"/>
      <c r="PBQ62" s="357"/>
      <c r="PBR62" s="357"/>
      <c r="PBS62" s="357"/>
      <c r="PBT62" s="357"/>
      <c r="PBU62" s="357"/>
      <c r="PBV62" s="357"/>
      <c r="PBW62" s="357"/>
      <c r="PBX62" s="357"/>
      <c r="PBY62" s="357"/>
      <c r="PBZ62" s="357"/>
      <c r="PCA62" s="357"/>
      <c r="PCB62" s="357"/>
      <c r="PCC62" s="357"/>
      <c r="PCD62" s="357"/>
      <c r="PCE62" s="357"/>
      <c r="PCF62" s="357"/>
      <c r="PCG62" s="357"/>
      <c r="PCH62" s="357"/>
      <c r="PCI62" s="357"/>
      <c r="PCJ62" s="357"/>
      <c r="PCK62" s="357"/>
      <c r="PCL62" s="357"/>
      <c r="PCM62" s="357"/>
      <c r="PCN62" s="357"/>
      <c r="PCO62" s="357"/>
      <c r="PCP62" s="357"/>
      <c r="PCQ62" s="357"/>
      <c r="PCR62" s="357"/>
      <c r="PCS62" s="357"/>
      <c r="PCT62" s="357"/>
      <c r="PCU62" s="357"/>
      <c r="PCV62" s="357"/>
      <c r="PCW62" s="357"/>
      <c r="PCX62" s="357"/>
      <c r="PCY62" s="357"/>
      <c r="PCZ62" s="357"/>
      <c r="PDA62" s="357"/>
      <c r="PDB62" s="357"/>
      <c r="PDC62" s="357"/>
      <c r="PDD62" s="357"/>
      <c r="PDE62" s="357"/>
      <c r="PDF62" s="357"/>
      <c r="PDG62" s="357"/>
      <c r="PDH62" s="357"/>
      <c r="PDI62" s="357"/>
      <c r="PDJ62" s="357"/>
      <c r="PDK62" s="357"/>
      <c r="PDL62" s="357"/>
      <c r="PDM62" s="357"/>
      <c r="PDN62" s="357"/>
      <c r="PDO62" s="357"/>
      <c r="PDP62" s="357"/>
      <c r="PDQ62" s="357"/>
      <c r="PDR62" s="357"/>
      <c r="PDS62" s="357"/>
      <c r="PDT62" s="357"/>
      <c r="PDU62" s="357"/>
      <c r="PDV62" s="357"/>
      <c r="PDW62" s="357"/>
      <c r="PDX62" s="357"/>
      <c r="PDY62" s="357"/>
      <c r="PDZ62" s="357"/>
      <c r="PEA62" s="357"/>
      <c r="PEB62" s="357"/>
      <c r="PEC62" s="357"/>
      <c r="PED62" s="357"/>
      <c r="PEE62" s="357"/>
      <c r="PEF62" s="357"/>
      <c r="PEG62" s="357"/>
      <c r="PEH62" s="357"/>
      <c r="PEI62" s="357"/>
      <c r="PEJ62" s="357"/>
      <c r="PEK62" s="357"/>
      <c r="PEL62" s="357"/>
      <c r="PEM62" s="357"/>
      <c r="PEN62" s="357"/>
      <c r="PEO62" s="357"/>
      <c r="PEP62" s="357"/>
      <c r="PEQ62" s="357"/>
      <c r="PER62" s="357"/>
      <c r="PES62" s="357"/>
      <c r="PET62" s="357"/>
      <c r="PEU62" s="357"/>
      <c r="PEV62" s="357"/>
      <c r="PEW62" s="357"/>
      <c r="PEX62" s="357"/>
      <c r="PEY62" s="357"/>
      <c r="PEZ62" s="357"/>
      <c r="PFA62" s="357"/>
      <c r="PFB62" s="357"/>
      <c r="PFC62" s="357"/>
      <c r="PFD62" s="357"/>
      <c r="PFE62" s="357"/>
      <c r="PFF62" s="357"/>
      <c r="PFG62" s="357"/>
      <c r="PFH62" s="357"/>
      <c r="PFI62" s="357"/>
      <c r="PFJ62" s="357"/>
      <c r="PFK62" s="357"/>
      <c r="PFL62" s="357"/>
      <c r="PFM62" s="357"/>
      <c r="PFN62" s="357"/>
      <c r="PFO62" s="357"/>
      <c r="PFP62" s="357"/>
      <c r="PFQ62" s="357"/>
      <c r="PFR62" s="357"/>
      <c r="PFS62" s="357"/>
      <c r="PFT62" s="357"/>
      <c r="PFU62" s="357"/>
      <c r="PFV62" s="357"/>
      <c r="PFW62" s="357"/>
      <c r="PFX62" s="357"/>
      <c r="PFY62" s="357"/>
      <c r="PFZ62" s="357"/>
      <c r="PGA62" s="357"/>
      <c r="PGB62" s="357"/>
      <c r="PGC62" s="357"/>
      <c r="PGD62" s="357"/>
      <c r="PGE62" s="357"/>
      <c r="PGF62" s="357"/>
      <c r="PGG62" s="357"/>
      <c r="PGH62" s="357"/>
      <c r="PGI62" s="357"/>
      <c r="PGJ62" s="357"/>
      <c r="PGK62" s="357"/>
      <c r="PGL62" s="357"/>
      <c r="PGM62" s="357"/>
      <c r="PGN62" s="357"/>
      <c r="PGO62" s="357"/>
      <c r="PGP62" s="357"/>
      <c r="PGQ62" s="357"/>
      <c r="PGR62" s="357"/>
      <c r="PGS62" s="357"/>
      <c r="PGT62" s="357"/>
      <c r="PGU62" s="357"/>
      <c r="PGV62" s="357"/>
      <c r="PGW62" s="357"/>
      <c r="PGX62" s="357"/>
      <c r="PGY62" s="357"/>
      <c r="PGZ62" s="357"/>
      <c r="PHA62" s="357"/>
      <c r="PHB62" s="357"/>
      <c r="PHC62" s="357"/>
      <c r="PHD62" s="357"/>
      <c r="PHE62" s="357"/>
      <c r="PHF62" s="357"/>
      <c r="PHG62" s="357"/>
      <c r="PHH62" s="357"/>
      <c r="PHI62" s="357"/>
      <c r="PHJ62" s="357"/>
      <c r="PHK62" s="357"/>
      <c r="PHL62" s="357"/>
      <c r="PHM62" s="357"/>
      <c r="PHN62" s="357"/>
      <c r="PHO62" s="357"/>
      <c r="PHP62" s="357"/>
      <c r="PHQ62" s="357"/>
      <c r="PHR62" s="357"/>
      <c r="PHS62" s="357"/>
      <c r="PHT62" s="357"/>
      <c r="PHU62" s="357"/>
      <c r="PHV62" s="357"/>
      <c r="PHW62" s="357"/>
      <c r="PHX62" s="357"/>
      <c r="PHY62" s="357"/>
      <c r="PHZ62" s="357"/>
      <c r="PIA62" s="357"/>
      <c r="PIB62" s="357"/>
      <c r="PIC62" s="357"/>
      <c r="PID62" s="357"/>
      <c r="PIE62" s="357"/>
      <c r="PIF62" s="357"/>
      <c r="PIG62" s="357"/>
      <c r="PIH62" s="357"/>
      <c r="PII62" s="357"/>
      <c r="PIJ62" s="357"/>
      <c r="PIK62" s="357"/>
      <c r="PIL62" s="357"/>
      <c r="PIM62" s="357"/>
      <c r="PIN62" s="357"/>
      <c r="PIO62" s="357"/>
      <c r="PIP62" s="357"/>
      <c r="PIQ62" s="357"/>
      <c r="PIR62" s="357"/>
      <c r="PIS62" s="357"/>
      <c r="PIT62" s="357"/>
      <c r="PIU62" s="357"/>
      <c r="PIV62" s="357"/>
      <c r="PIW62" s="357"/>
      <c r="PIX62" s="357"/>
      <c r="PIY62" s="357"/>
      <c r="PIZ62" s="357"/>
      <c r="PJA62" s="357"/>
      <c r="PJB62" s="357"/>
      <c r="PJC62" s="357"/>
      <c r="PJD62" s="357"/>
      <c r="PJE62" s="357"/>
      <c r="PJF62" s="357"/>
      <c r="PJG62" s="357"/>
      <c r="PJH62" s="357"/>
      <c r="PJI62" s="357"/>
      <c r="PJJ62" s="357"/>
      <c r="PJK62" s="357"/>
      <c r="PJL62" s="357"/>
      <c r="PJM62" s="357"/>
      <c r="PJN62" s="357"/>
      <c r="PJO62" s="357"/>
      <c r="PJP62" s="357"/>
      <c r="PJQ62" s="357"/>
      <c r="PJR62" s="357"/>
      <c r="PJS62" s="357"/>
      <c r="PJT62" s="357"/>
      <c r="PJU62" s="357"/>
      <c r="PJV62" s="357"/>
      <c r="PJW62" s="357"/>
      <c r="PJX62" s="357"/>
      <c r="PJY62" s="357"/>
      <c r="PJZ62" s="357"/>
      <c r="PKA62" s="357"/>
      <c r="PKB62" s="357"/>
      <c r="PKC62" s="357"/>
      <c r="PKD62" s="357"/>
      <c r="PKE62" s="357"/>
      <c r="PKF62" s="357"/>
      <c r="PKG62" s="357"/>
      <c r="PKH62" s="357"/>
      <c r="PKI62" s="357"/>
      <c r="PKJ62" s="357"/>
      <c r="PKK62" s="357"/>
      <c r="PKL62" s="357"/>
      <c r="PKM62" s="357"/>
      <c r="PKN62" s="357"/>
      <c r="PKO62" s="357"/>
      <c r="PKP62" s="357"/>
      <c r="PKQ62" s="357"/>
      <c r="PKR62" s="357"/>
      <c r="PKS62" s="357"/>
      <c r="PKT62" s="357"/>
      <c r="PKU62" s="357"/>
      <c r="PKV62" s="357"/>
      <c r="PKW62" s="357"/>
      <c r="PKX62" s="357"/>
      <c r="PKY62" s="357"/>
      <c r="PKZ62" s="357"/>
      <c r="PLA62" s="357"/>
      <c r="PLB62" s="357"/>
      <c r="PLC62" s="357"/>
      <c r="PLD62" s="357"/>
      <c r="PLE62" s="357"/>
      <c r="PLF62" s="357"/>
      <c r="PLG62" s="357"/>
      <c r="PLH62" s="357"/>
      <c r="PLI62" s="357"/>
      <c r="PLJ62" s="357"/>
      <c r="PLK62" s="357"/>
      <c r="PLL62" s="357"/>
      <c r="PLM62" s="357"/>
      <c r="PLN62" s="357"/>
      <c r="PLO62" s="357"/>
      <c r="PLP62" s="357"/>
      <c r="PLQ62" s="357"/>
      <c r="PLR62" s="357"/>
      <c r="PLS62" s="357"/>
      <c r="PLT62" s="357"/>
      <c r="PLU62" s="357"/>
      <c r="PLV62" s="357"/>
      <c r="PLW62" s="357"/>
      <c r="PLX62" s="357"/>
      <c r="PLY62" s="357"/>
      <c r="PLZ62" s="357"/>
      <c r="PMA62" s="357"/>
      <c r="PMB62" s="357"/>
      <c r="PMC62" s="357"/>
      <c r="PMD62" s="357"/>
      <c r="PME62" s="357"/>
      <c r="PMF62" s="357"/>
      <c r="PMG62" s="357"/>
      <c r="PMH62" s="357"/>
      <c r="PMI62" s="357"/>
      <c r="PMJ62" s="357"/>
      <c r="PMK62" s="357"/>
      <c r="PML62" s="357"/>
      <c r="PMM62" s="357"/>
      <c r="PMN62" s="357"/>
      <c r="PMO62" s="357"/>
      <c r="PMP62" s="357"/>
      <c r="PMQ62" s="357"/>
      <c r="PMR62" s="357"/>
      <c r="PMS62" s="357"/>
      <c r="PMT62" s="357"/>
      <c r="PMU62" s="357"/>
      <c r="PMV62" s="357"/>
      <c r="PMW62" s="357"/>
      <c r="PMX62" s="357"/>
      <c r="PMY62" s="357"/>
      <c r="PMZ62" s="357"/>
      <c r="PNA62" s="357"/>
      <c r="PNB62" s="357"/>
      <c r="PNC62" s="357"/>
      <c r="PND62" s="357"/>
      <c r="PNE62" s="357"/>
      <c r="PNF62" s="357"/>
      <c r="PNG62" s="357"/>
      <c r="PNH62" s="357"/>
      <c r="PNI62" s="357"/>
      <c r="PNJ62" s="357"/>
      <c r="PNK62" s="357"/>
      <c r="PNL62" s="357"/>
      <c r="PNM62" s="357"/>
      <c r="PNN62" s="357"/>
      <c r="PNO62" s="357"/>
      <c r="PNP62" s="357"/>
      <c r="PNQ62" s="357"/>
      <c r="PNR62" s="357"/>
      <c r="PNS62" s="357"/>
      <c r="PNT62" s="357"/>
      <c r="PNU62" s="357"/>
      <c r="PNV62" s="357"/>
      <c r="PNW62" s="357"/>
      <c r="PNX62" s="357"/>
      <c r="PNY62" s="357"/>
      <c r="PNZ62" s="357"/>
      <c r="POA62" s="357"/>
      <c r="POB62" s="357"/>
      <c r="POC62" s="357"/>
      <c r="POD62" s="357"/>
      <c r="POE62" s="357"/>
      <c r="POF62" s="357"/>
      <c r="POG62" s="357"/>
      <c r="POH62" s="357"/>
      <c r="POI62" s="357"/>
      <c r="POJ62" s="357"/>
      <c r="POK62" s="357"/>
      <c r="POL62" s="357"/>
      <c r="POM62" s="357"/>
      <c r="PON62" s="357"/>
      <c r="POO62" s="357"/>
      <c r="POP62" s="357"/>
      <c r="POQ62" s="357"/>
      <c r="POR62" s="357"/>
      <c r="POS62" s="357"/>
      <c r="POT62" s="357"/>
      <c r="POU62" s="357"/>
      <c r="POV62" s="357"/>
      <c r="POW62" s="357"/>
      <c r="POX62" s="357"/>
      <c r="POY62" s="357"/>
      <c r="POZ62" s="357"/>
      <c r="PPA62" s="357"/>
      <c r="PPB62" s="357"/>
      <c r="PPC62" s="357"/>
      <c r="PPD62" s="357"/>
      <c r="PPE62" s="357"/>
      <c r="PPF62" s="357"/>
      <c r="PPG62" s="357"/>
      <c r="PPH62" s="357"/>
      <c r="PPI62" s="357"/>
      <c r="PPJ62" s="357"/>
      <c r="PPK62" s="357"/>
      <c r="PPL62" s="357"/>
      <c r="PPM62" s="357"/>
      <c r="PPN62" s="357"/>
      <c r="PPO62" s="357"/>
      <c r="PPP62" s="357"/>
      <c r="PPQ62" s="357"/>
      <c r="PPR62" s="357"/>
      <c r="PPS62" s="357"/>
      <c r="PPT62" s="357"/>
      <c r="PPU62" s="357"/>
      <c r="PPV62" s="357"/>
      <c r="PPW62" s="357"/>
      <c r="PPX62" s="357"/>
      <c r="PPY62" s="357"/>
      <c r="PPZ62" s="357"/>
      <c r="PQA62" s="357"/>
      <c r="PQB62" s="357"/>
      <c r="PQC62" s="357"/>
      <c r="PQD62" s="357"/>
      <c r="PQE62" s="357"/>
      <c r="PQF62" s="357"/>
      <c r="PQG62" s="357"/>
      <c r="PQH62" s="357"/>
      <c r="PQI62" s="357"/>
      <c r="PQJ62" s="357"/>
      <c r="PQK62" s="357"/>
      <c r="PQL62" s="357"/>
      <c r="PQM62" s="357"/>
      <c r="PQN62" s="357"/>
      <c r="PQO62" s="357"/>
      <c r="PQP62" s="357"/>
      <c r="PQQ62" s="357"/>
      <c r="PQR62" s="357"/>
      <c r="PQS62" s="357"/>
      <c r="PQT62" s="357"/>
      <c r="PQU62" s="357"/>
      <c r="PQV62" s="357"/>
      <c r="PQW62" s="357"/>
      <c r="PQX62" s="357"/>
      <c r="PQY62" s="357"/>
      <c r="PQZ62" s="357"/>
      <c r="PRA62" s="357"/>
      <c r="PRB62" s="357"/>
      <c r="PRC62" s="357"/>
      <c r="PRD62" s="357"/>
      <c r="PRE62" s="357"/>
      <c r="PRF62" s="357"/>
      <c r="PRG62" s="357"/>
      <c r="PRH62" s="357"/>
      <c r="PRI62" s="357"/>
      <c r="PRJ62" s="357"/>
      <c r="PRK62" s="357"/>
      <c r="PRL62" s="357"/>
      <c r="PRM62" s="357"/>
      <c r="PRN62" s="357"/>
      <c r="PRO62" s="357"/>
      <c r="PRP62" s="357"/>
      <c r="PRQ62" s="357"/>
      <c r="PRR62" s="357"/>
      <c r="PRS62" s="357"/>
      <c r="PRT62" s="357"/>
      <c r="PRU62" s="357"/>
      <c r="PRV62" s="357"/>
      <c r="PRW62" s="357"/>
      <c r="PRX62" s="357"/>
      <c r="PRY62" s="357"/>
      <c r="PRZ62" s="357"/>
      <c r="PSA62" s="357"/>
      <c r="PSB62" s="357"/>
      <c r="PSC62" s="357"/>
      <c r="PSD62" s="357"/>
      <c r="PSE62" s="357"/>
      <c r="PSF62" s="357"/>
      <c r="PSG62" s="357"/>
      <c r="PSH62" s="357"/>
      <c r="PSI62" s="357"/>
      <c r="PSJ62" s="357"/>
      <c r="PSK62" s="357"/>
      <c r="PSL62" s="357"/>
      <c r="PSM62" s="357"/>
      <c r="PSN62" s="357"/>
      <c r="PSO62" s="357"/>
      <c r="PSP62" s="357"/>
      <c r="PSQ62" s="357"/>
      <c r="PSR62" s="357"/>
      <c r="PSS62" s="357"/>
      <c r="PST62" s="357"/>
      <c r="PSU62" s="357"/>
      <c r="PSV62" s="357"/>
      <c r="PSW62" s="357"/>
      <c r="PSX62" s="357"/>
      <c r="PSY62" s="357"/>
      <c r="PSZ62" s="357"/>
      <c r="PTA62" s="357"/>
      <c r="PTB62" s="357"/>
      <c r="PTC62" s="357"/>
      <c r="PTD62" s="357"/>
      <c r="PTE62" s="357"/>
      <c r="PTF62" s="357"/>
      <c r="PTG62" s="357"/>
      <c r="PTH62" s="357"/>
      <c r="PTI62" s="357"/>
      <c r="PTJ62" s="357"/>
      <c r="PTK62" s="357"/>
      <c r="PTL62" s="357"/>
      <c r="PTM62" s="357"/>
      <c r="PTN62" s="357"/>
      <c r="PTO62" s="357"/>
      <c r="PTP62" s="357"/>
      <c r="PTQ62" s="357"/>
      <c r="PTR62" s="357"/>
      <c r="PTS62" s="357"/>
      <c r="PTT62" s="357"/>
      <c r="PTU62" s="357"/>
      <c r="PTV62" s="357"/>
      <c r="PTW62" s="357"/>
      <c r="PTX62" s="357"/>
      <c r="PTY62" s="357"/>
      <c r="PTZ62" s="357"/>
      <c r="PUA62" s="357"/>
      <c r="PUB62" s="357"/>
      <c r="PUC62" s="357"/>
      <c r="PUD62" s="357"/>
      <c r="PUE62" s="357"/>
      <c r="PUF62" s="357"/>
      <c r="PUG62" s="357"/>
      <c r="PUH62" s="357"/>
      <c r="PUI62" s="357"/>
      <c r="PUJ62" s="357"/>
      <c r="PUK62" s="357"/>
      <c r="PUL62" s="357"/>
      <c r="PUM62" s="357"/>
      <c r="PUN62" s="357"/>
      <c r="PUO62" s="357"/>
      <c r="PUP62" s="357"/>
      <c r="PUQ62" s="357"/>
      <c r="PUR62" s="357"/>
      <c r="PUS62" s="357"/>
      <c r="PUT62" s="357"/>
      <c r="PUU62" s="357"/>
      <c r="PUV62" s="357"/>
      <c r="PUW62" s="357"/>
      <c r="PUX62" s="357"/>
      <c r="PUY62" s="357"/>
      <c r="PUZ62" s="357"/>
      <c r="PVA62" s="357"/>
      <c r="PVB62" s="357"/>
      <c r="PVC62" s="357"/>
      <c r="PVD62" s="357"/>
      <c r="PVE62" s="357"/>
      <c r="PVF62" s="357"/>
      <c r="PVG62" s="357"/>
      <c r="PVH62" s="357"/>
      <c r="PVI62" s="357"/>
      <c r="PVJ62" s="357"/>
      <c r="PVK62" s="357"/>
      <c r="PVL62" s="357"/>
      <c r="PVM62" s="357"/>
      <c r="PVN62" s="357"/>
      <c r="PVO62" s="357"/>
      <c r="PVP62" s="357"/>
      <c r="PVQ62" s="357"/>
      <c r="PVR62" s="357"/>
      <c r="PVS62" s="357"/>
      <c r="PVT62" s="357"/>
      <c r="PVU62" s="357"/>
      <c r="PVV62" s="357"/>
      <c r="PVW62" s="357"/>
      <c r="PVX62" s="357"/>
      <c r="PVY62" s="357"/>
      <c r="PVZ62" s="357"/>
      <c r="PWA62" s="357"/>
      <c r="PWB62" s="357"/>
      <c r="PWC62" s="357"/>
      <c r="PWD62" s="357"/>
      <c r="PWE62" s="357"/>
      <c r="PWF62" s="357"/>
      <c r="PWG62" s="357"/>
      <c r="PWH62" s="357"/>
      <c r="PWI62" s="357"/>
      <c r="PWJ62" s="357"/>
      <c r="PWK62" s="357"/>
      <c r="PWL62" s="357"/>
      <c r="PWM62" s="357"/>
      <c r="PWN62" s="357"/>
      <c r="PWO62" s="357"/>
      <c r="PWP62" s="357"/>
      <c r="PWQ62" s="357"/>
      <c r="PWR62" s="357"/>
      <c r="PWS62" s="357"/>
      <c r="PWT62" s="357"/>
      <c r="PWU62" s="357"/>
      <c r="PWV62" s="357"/>
      <c r="PWW62" s="357"/>
      <c r="PWX62" s="357"/>
      <c r="PWY62" s="357"/>
      <c r="PWZ62" s="357"/>
      <c r="PXA62" s="357"/>
      <c r="PXB62" s="357"/>
      <c r="PXC62" s="357"/>
      <c r="PXD62" s="357"/>
      <c r="PXE62" s="357"/>
      <c r="PXF62" s="357"/>
      <c r="PXG62" s="357"/>
      <c r="PXH62" s="357"/>
      <c r="PXI62" s="357"/>
      <c r="PXJ62" s="357"/>
      <c r="PXK62" s="357"/>
      <c r="PXL62" s="357"/>
      <c r="PXM62" s="357"/>
      <c r="PXN62" s="357"/>
      <c r="PXO62" s="357"/>
      <c r="PXP62" s="357"/>
      <c r="PXQ62" s="357"/>
      <c r="PXR62" s="357"/>
      <c r="PXS62" s="357"/>
      <c r="PXT62" s="357"/>
      <c r="PXU62" s="357"/>
      <c r="PXV62" s="357"/>
      <c r="PXW62" s="357"/>
      <c r="PXX62" s="357"/>
      <c r="PXY62" s="357"/>
      <c r="PXZ62" s="357"/>
      <c r="PYA62" s="357"/>
      <c r="PYB62" s="357"/>
      <c r="PYC62" s="357"/>
      <c r="PYD62" s="357"/>
      <c r="PYE62" s="357"/>
      <c r="PYF62" s="357"/>
      <c r="PYG62" s="357"/>
      <c r="PYH62" s="357"/>
      <c r="PYI62" s="357"/>
      <c r="PYJ62" s="357"/>
      <c r="PYK62" s="357"/>
      <c r="PYL62" s="357"/>
      <c r="PYM62" s="357"/>
      <c r="PYN62" s="357"/>
      <c r="PYO62" s="357"/>
      <c r="PYP62" s="357"/>
      <c r="PYQ62" s="357"/>
      <c r="PYR62" s="357"/>
      <c r="PYS62" s="357"/>
      <c r="PYT62" s="357"/>
      <c r="PYU62" s="357"/>
      <c r="PYV62" s="357"/>
      <c r="PYW62" s="357"/>
      <c r="PYX62" s="357"/>
      <c r="PYY62" s="357"/>
      <c r="PYZ62" s="357"/>
      <c r="PZA62" s="357"/>
      <c r="PZB62" s="357"/>
      <c r="PZC62" s="357"/>
      <c r="PZD62" s="357"/>
      <c r="PZE62" s="357"/>
      <c r="PZF62" s="357"/>
      <c r="PZG62" s="357"/>
      <c r="PZH62" s="357"/>
      <c r="PZI62" s="357"/>
      <c r="PZJ62" s="357"/>
      <c r="PZK62" s="357"/>
      <c r="PZL62" s="357"/>
      <c r="PZM62" s="357"/>
      <c r="PZN62" s="357"/>
      <c r="PZO62" s="357"/>
      <c r="PZP62" s="357"/>
      <c r="PZQ62" s="357"/>
      <c r="PZR62" s="357"/>
      <c r="PZS62" s="357"/>
      <c r="PZT62" s="357"/>
      <c r="PZU62" s="357"/>
      <c r="PZV62" s="357"/>
      <c r="PZW62" s="357"/>
      <c r="PZX62" s="357"/>
      <c r="PZY62" s="357"/>
      <c r="PZZ62" s="357"/>
      <c r="QAA62" s="357"/>
      <c r="QAB62" s="357"/>
      <c r="QAC62" s="357"/>
      <c r="QAD62" s="357"/>
      <c r="QAE62" s="357"/>
      <c r="QAF62" s="357"/>
      <c r="QAG62" s="357"/>
      <c r="QAH62" s="357"/>
      <c r="QAI62" s="357"/>
      <c r="QAJ62" s="357"/>
      <c r="QAK62" s="357"/>
      <c r="QAL62" s="357"/>
      <c r="QAM62" s="357"/>
      <c r="QAN62" s="357"/>
      <c r="QAO62" s="357"/>
      <c r="QAP62" s="357"/>
      <c r="QAQ62" s="357"/>
      <c r="QAR62" s="357"/>
      <c r="QAS62" s="357"/>
      <c r="QAT62" s="357"/>
      <c r="QAU62" s="357"/>
      <c r="QAV62" s="357"/>
      <c r="QAW62" s="357"/>
      <c r="QAX62" s="357"/>
      <c r="QAY62" s="357"/>
      <c r="QAZ62" s="357"/>
      <c r="QBA62" s="357"/>
      <c r="QBB62" s="357"/>
      <c r="QBC62" s="357"/>
      <c r="QBD62" s="357"/>
      <c r="QBE62" s="357"/>
      <c r="QBF62" s="357"/>
      <c r="QBG62" s="357"/>
      <c r="QBH62" s="357"/>
      <c r="QBI62" s="357"/>
      <c r="QBJ62" s="357"/>
      <c r="QBK62" s="357"/>
      <c r="QBL62" s="357"/>
      <c r="QBM62" s="357"/>
      <c r="QBN62" s="357"/>
      <c r="QBO62" s="357"/>
      <c r="QBP62" s="357"/>
      <c r="QBQ62" s="357"/>
      <c r="QBR62" s="357"/>
      <c r="QBS62" s="357"/>
      <c r="QBT62" s="357"/>
      <c r="QBU62" s="357"/>
      <c r="QBV62" s="357"/>
      <c r="QBW62" s="357"/>
      <c r="QBX62" s="357"/>
      <c r="QBY62" s="357"/>
      <c r="QBZ62" s="357"/>
      <c r="QCA62" s="357"/>
      <c r="QCB62" s="357"/>
      <c r="QCC62" s="357"/>
      <c r="QCD62" s="357"/>
      <c r="QCE62" s="357"/>
      <c r="QCF62" s="357"/>
      <c r="QCG62" s="357"/>
      <c r="QCH62" s="357"/>
      <c r="QCI62" s="357"/>
      <c r="QCJ62" s="357"/>
      <c r="QCK62" s="357"/>
      <c r="QCL62" s="357"/>
      <c r="QCM62" s="357"/>
      <c r="QCN62" s="357"/>
      <c r="QCO62" s="357"/>
      <c r="QCP62" s="357"/>
      <c r="QCQ62" s="357"/>
      <c r="QCR62" s="357"/>
      <c r="QCS62" s="357"/>
      <c r="QCT62" s="357"/>
      <c r="QCU62" s="357"/>
      <c r="QCV62" s="357"/>
      <c r="QCW62" s="357"/>
      <c r="QCX62" s="357"/>
      <c r="QCY62" s="357"/>
      <c r="QCZ62" s="357"/>
      <c r="QDA62" s="357"/>
      <c r="QDB62" s="357"/>
      <c r="QDC62" s="357"/>
      <c r="QDD62" s="357"/>
      <c r="QDE62" s="357"/>
      <c r="QDF62" s="357"/>
      <c r="QDG62" s="357"/>
      <c r="QDH62" s="357"/>
      <c r="QDI62" s="357"/>
      <c r="QDJ62" s="357"/>
      <c r="QDK62" s="357"/>
      <c r="QDL62" s="357"/>
      <c r="QDM62" s="357"/>
      <c r="QDN62" s="357"/>
      <c r="QDO62" s="357"/>
      <c r="QDP62" s="357"/>
      <c r="QDQ62" s="357"/>
      <c r="QDR62" s="357"/>
      <c r="QDS62" s="357"/>
      <c r="QDT62" s="357"/>
      <c r="QDU62" s="357"/>
      <c r="QDV62" s="357"/>
      <c r="QDW62" s="357"/>
      <c r="QDX62" s="357"/>
      <c r="QDY62" s="357"/>
      <c r="QDZ62" s="357"/>
      <c r="QEA62" s="357"/>
      <c r="QEB62" s="357"/>
      <c r="QEC62" s="357"/>
      <c r="QED62" s="357"/>
      <c r="QEE62" s="357"/>
      <c r="QEF62" s="357"/>
      <c r="QEG62" s="357"/>
      <c r="QEH62" s="357"/>
      <c r="QEI62" s="357"/>
      <c r="QEJ62" s="357"/>
      <c r="QEK62" s="357"/>
      <c r="QEL62" s="357"/>
      <c r="QEM62" s="357"/>
      <c r="QEN62" s="357"/>
      <c r="QEO62" s="357"/>
      <c r="QEP62" s="357"/>
      <c r="QEQ62" s="357"/>
      <c r="QER62" s="357"/>
      <c r="QES62" s="357"/>
      <c r="QET62" s="357"/>
      <c r="QEU62" s="357"/>
      <c r="QEV62" s="357"/>
      <c r="QEW62" s="357"/>
      <c r="QEX62" s="357"/>
      <c r="QEY62" s="357"/>
      <c r="QEZ62" s="357"/>
      <c r="QFA62" s="357"/>
      <c r="QFB62" s="357"/>
      <c r="QFC62" s="357"/>
      <c r="QFD62" s="357"/>
      <c r="QFE62" s="357"/>
      <c r="QFF62" s="357"/>
      <c r="QFG62" s="357"/>
      <c r="QFH62" s="357"/>
      <c r="QFI62" s="357"/>
      <c r="QFJ62" s="357"/>
      <c r="QFK62" s="357"/>
      <c r="QFL62" s="357"/>
      <c r="QFM62" s="357"/>
      <c r="QFN62" s="357"/>
      <c r="QFO62" s="357"/>
      <c r="QFP62" s="357"/>
      <c r="QFQ62" s="357"/>
      <c r="QFR62" s="357"/>
      <c r="QFS62" s="357"/>
      <c r="QFT62" s="357"/>
      <c r="QFU62" s="357"/>
      <c r="QFV62" s="357"/>
      <c r="QFW62" s="357"/>
      <c r="QFX62" s="357"/>
      <c r="QFY62" s="357"/>
      <c r="QFZ62" s="357"/>
      <c r="QGA62" s="357"/>
      <c r="QGB62" s="357"/>
      <c r="QGC62" s="357"/>
      <c r="QGD62" s="357"/>
      <c r="QGE62" s="357"/>
      <c r="QGF62" s="357"/>
      <c r="QGG62" s="357"/>
      <c r="QGH62" s="357"/>
      <c r="QGI62" s="357"/>
      <c r="QGJ62" s="357"/>
      <c r="QGK62" s="357"/>
      <c r="QGL62" s="357"/>
      <c r="QGM62" s="357"/>
      <c r="QGN62" s="357"/>
      <c r="QGO62" s="357"/>
      <c r="QGP62" s="357"/>
      <c r="QGQ62" s="357"/>
      <c r="QGR62" s="357"/>
      <c r="QGS62" s="357"/>
      <c r="QGT62" s="357"/>
      <c r="QGU62" s="357"/>
      <c r="QGV62" s="357"/>
      <c r="QGW62" s="357"/>
      <c r="QGX62" s="357"/>
      <c r="QGY62" s="357"/>
      <c r="QGZ62" s="357"/>
      <c r="QHA62" s="357"/>
      <c r="QHB62" s="357"/>
      <c r="QHC62" s="357"/>
      <c r="QHD62" s="357"/>
      <c r="QHE62" s="357"/>
      <c r="QHF62" s="357"/>
      <c r="QHG62" s="357"/>
      <c r="QHH62" s="357"/>
      <c r="QHI62" s="357"/>
      <c r="QHJ62" s="357"/>
      <c r="QHK62" s="357"/>
      <c r="QHL62" s="357"/>
      <c r="QHM62" s="357"/>
      <c r="QHN62" s="357"/>
      <c r="QHO62" s="357"/>
      <c r="QHP62" s="357"/>
      <c r="QHQ62" s="357"/>
      <c r="QHR62" s="357"/>
      <c r="QHS62" s="357"/>
      <c r="QHT62" s="357"/>
      <c r="QHU62" s="357"/>
      <c r="QHV62" s="357"/>
      <c r="QHW62" s="357"/>
      <c r="QHX62" s="357"/>
      <c r="QHY62" s="357"/>
      <c r="QHZ62" s="357"/>
      <c r="QIA62" s="357"/>
      <c r="QIB62" s="357"/>
      <c r="QIC62" s="357"/>
      <c r="QID62" s="357"/>
      <c r="QIE62" s="357"/>
      <c r="QIF62" s="357"/>
      <c r="QIG62" s="357"/>
      <c r="QIH62" s="357"/>
      <c r="QII62" s="357"/>
      <c r="QIJ62" s="357"/>
      <c r="QIK62" s="357"/>
      <c r="QIL62" s="357"/>
      <c r="QIM62" s="357"/>
      <c r="QIN62" s="357"/>
      <c r="QIO62" s="357"/>
      <c r="QIP62" s="357"/>
      <c r="QIQ62" s="357"/>
      <c r="QIR62" s="357"/>
      <c r="QIS62" s="357"/>
      <c r="QIT62" s="357"/>
      <c r="QIU62" s="357"/>
      <c r="QIV62" s="357"/>
      <c r="QIW62" s="357"/>
      <c r="QIX62" s="357"/>
      <c r="QIY62" s="357"/>
      <c r="QIZ62" s="357"/>
      <c r="QJA62" s="357"/>
      <c r="QJB62" s="357"/>
      <c r="QJC62" s="357"/>
      <c r="QJD62" s="357"/>
      <c r="QJE62" s="357"/>
      <c r="QJF62" s="357"/>
      <c r="QJG62" s="357"/>
      <c r="QJH62" s="357"/>
      <c r="QJI62" s="357"/>
      <c r="QJJ62" s="357"/>
      <c r="QJK62" s="357"/>
      <c r="QJL62" s="357"/>
      <c r="QJM62" s="357"/>
      <c r="QJN62" s="357"/>
      <c r="QJO62" s="357"/>
      <c r="QJP62" s="357"/>
      <c r="QJQ62" s="357"/>
      <c r="QJR62" s="357"/>
      <c r="QJS62" s="357"/>
      <c r="QJT62" s="357"/>
      <c r="QJU62" s="357"/>
      <c r="QJV62" s="357"/>
      <c r="QJW62" s="357"/>
      <c r="QJX62" s="357"/>
      <c r="QJY62" s="357"/>
      <c r="QJZ62" s="357"/>
      <c r="QKA62" s="357"/>
      <c r="QKB62" s="357"/>
      <c r="QKC62" s="357"/>
      <c r="QKD62" s="357"/>
      <c r="QKE62" s="357"/>
      <c r="QKF62" s="357"/>
      <c r="QKG62" s="357"/>
      <c r="QKH62" s="357"/>
      <c r="QKI62" s="357"/>
      <c r="QKJ62" s="357"/>
      <c r="QKK62" s="357"/>
      <c r="QKL62" s="357"/>
      <c r="QKM62" s="357"/>
      <c r="QKN62" s="357"/>
      <c r="QKO62" s="357"/>
      <c r="QKP62" s="357"/>
      <c r="QKQ62" s="357"/>
      <c r="QKR62" s="357"/>
      <c r="QKS62" s="357"/>
      <c r="QKT62" s="357"/>
      <c r="QKU62" s="357"/>
      <c r="QKV62" s="357"/>
      <c r="QKW62" s="357"/>
      <c r="QKX62" s="357"/>
      <c r="QKY62" s="357"/>
      <c r="QKZ62" s="357"/>
      <c r="QLA62" s="357"/>
      <c r="QLB62" s="357"/>
      <c r="QLC62" s="357"/>
      <c r="QLD62" s="357"/>
      <c r="QLE62" s="357"/>
      <c r="QLF62" s="357"/>
      <c r="QLG62" s="357"/>
      <c r="QLH62" s="357"/>
      <c r="QLI62" s="357"/>
      <c r="QLJ62" s="357"/>
      <c r="QLK62" s="357"/>
      <c r="QLL62" s="357"/>
      <c r="QLM62" s="357"/>
      <c r="QLN62" s="357"/>
      <c r="QLO62" s="357"/>
      <c r="QLP62" s="357"/>
      <c r="QLQ62" s="357"/>
      <c r="QLR62" s="357"/>
      <c r="QLS62" s="357"/>
      <c r="QLT62" s="357"/>
      <c r="QLU62" s="357"/>
      <c r="QLV62" s="357"/>
      <c r="QLW62" s="357"/>
      <c r="QLX62" s="357"/>
      <c r="QLY62" s="357"/>
      <c r="QLZ62" s="357"/>
      <c r="QMA62" s="357"/>
      <c r="QMB62" s="357"/>
      <c r="QMC62" s="357"/>
      <c r="QMD62" s="357"/>
      <c r="QME62" s="357"/>
      <c r="QMF62" s="357"/>
      <c r="QMG62" s="357"/>
      <c r="QMH62" s="357"/>
      <c r="QMI62" s="357"/>
      <c r="QMJ62" s="357"/>
      <c r="QMK62" s="357"/>
      <c r="QML62" s="357"/>
      <c r="QMM62" s="357"/>
      <c r="QMN62" s="357"/>
      <c r="QMO62" s="357"/>
      <c r="QMP62" s="357"/>
      <c r="QMQ62" s="357"/>
      <c r="QMR62" s="357"/>
      <c r="QMS62" s="357"/>
      <c r="QMT62" s="357"/>
      <c r="QMU62" s="357"/>
      <c r="QMV62" s="357"/>
      <c r="QMW62" s="357"/>
      <c r="QMX62" s="357"/>
      <c r="QMY62" s="357"/>
      <c r="QMZ62" s="357"/>
      <c r="QNA62" s="357"/>
      <c r="QNB62" s="357"/>
      <c r="QNC62" s="357"/>
      <c r="QND62" s="357"/>
      <c r="QNE62" s="357"/>
      <c r="QNF62" s="357"/>
      <c r="QNG62" s="357"/>
      <c r="QNH62" s="357"/>
      <c r="QNI62" s="357"/>
      <c r="QNJ62" s="357"/>
      <c r="QNK62" s="357"/>
      <c r="QNL62" s="357"/>
      <c r="QNM62" s="357"/>
      <c r="QNN62" s="357"/>
      <c r="QNO62" s="357"/>
      <c r="QNP62" s="357"/>
      <c r="QNQ62" s="357"/>
      <c r="QNR62" s="357"/>
      <c r="QNS62" s="357"/>
      <c r="QNT62" s="357"/>
      <c r="QNU62" s="357"/>
      <c r="QNV62" s="357"/>
      <c r="QNW62" s="357"/>
      <c r="QNX62" s="357"/>
      <c r="QNY62" s="357"/>
      <c r="QNZ62" s="357"/>
      <c r="QOA62" s="357"/>
      <c r="QOB62" s="357"/>
      <c r="QOC62" s="357"/>
      <c r="QOD62" s="357"/>
      <c r="QOE62" s="357"/>
      <c r="QOF62" s="357"/>
      <c r="QOG62" s="357"/>
      <c r="QOH62" s="357"/>
      <c r="QOI62" s="357"/>
      <c r="QOJ62" s="357"/>
      <c r="QOK62" s="357"/>
      <c r="QOL62" s="357"/>
      <c r="QOM62" s="357"/>
      <c r="QON62" s="357"/>
      <c r="QOO62" s="357"/>
      <c r="QOP62" s="357"/>
      <c r="QOQ62" s="357"/>
      <c r="QOR62" s="357"/>
      <c r="QOS62" s="357"/>
      <c r="QOT62" s="357"/>
      <c r="QOU62" s="357"/>
      <c r="QOV62" s="357"/>
      <c r="QOW62" s="357"/>
      <c r="QOX62" s="357"/>
      <c r="QOY62" s="357"/>
      <c r="QOZ62" s="357"/>
      <c r="QPA62" s="357"/>
      <c r="QPB62" s="357"/>
      <c r="QPC62" s="357"/>
      <c r="QPD62" s="357"/>
      <c r="QPE62" s="357"/>
      <c r="QPF62" s="357"/>
      <c r="QPG62" s="357"/>
      <c r="QPH62" s="357"/>
      <c r="QPI62" s="357"/>
      <c r="QPJ62" s="357"/>
      <c r="QPK62" s="357"/>
      <c r="QPL62" s="357"/>
      <c r="QPM62" s="357"/>
      <c r="QPN62" s="357"/>
      <c r="QPO62" s="357"/>
      <c r="QPP62" s="357"/>
      <c r="QPQ62" s="357"/>
      <c r="QPR62" s="357"/>
      <c r="QPS62" s="357"/>
      <c r="QPT62" s="357"/>
      <c r="QPU62" s="357"/>
      <c r="QPV62" s="357"/>
      <c r="QPW62" s="357"/>
      <c r="QPX62" s="357"/>
      <c r="QPY62" s="357"/>
      <c r="QPZ62" s="357"/>
      <c r="QQA62" s="357"/>
      <c r="QQB62" s="357"/>
      <c r="QQC62" s="357"/>
      <c r="QQD62" s="357"/>
      <c r="QQE62" s="357"/>
      <c r="QQF62" s="357"/>
      <c r="QQG62" s="357"/>
      <c r="QQH62" s="357"/>
      <c r="QQI62" s="357"/>
      <c r="QQJ62" s="357"/>
      <c r="QQK62" s="357"/>
      <c r="QQL62" s="357"/>
      <c r="QQM62" s="357"/>
      <c r="QQN62" s="357"/>
      <c r="QQO62" s="357"/>
      <c r="QQP62" s="357"/>
      <c r="QQQ62" s="357"/>
      <c r="QQR62" s="357"/>
      <c r="QQS62" s="357"/>
      <c r="QQT62" s="357"/>
      <c r="QQU62" s="357"/>
      <c r="QQV62" s="357"/>
      <c r="QQW62" s="357"/>
      <c r="QQX62" s="357"/>
      <c r="QQY62" s="357"/>
      <c r="QQZ62" s="357"/>
      <c r="QRA62" s="357"/>
      <c r="QRB62" s="357"/>
      <c r="QRC62" s="357"/>
      <c r="QRD62" s="357"/>
      <c r="QRE62" s="357"/>
      <c r="QRF62" s="357"/>
      <c r="QRG62" s="357"/>
      <c r="QRH62" s="357"/>
      <c r="QRI62" s="357"/>
      <c r="QRJ62" s="357"/>
      <c r="QRK62" s="357"/>
      <c r="QRL62" s="357"/>
      <c r="QRM62" s="357"/>
      <c r="QRN62" s="357"/>
      <c r="QRO62" s="357"/>
      <c r="QRP62" s="357"/>
      <c r="QRQ62" s="357"/>
      <c r="QRR62" s="357"/>
      <c r="QRS62" s="357"/>
      <c r="QRT62" s="357"/>
      <c r="QRU62" s="357"/>
      <c r="QRV62" s="357"/>
      <c r="QRW62" s="357"/>
      <c r="QRX62" s="357"/>
      <c r="QRY62" s="357"/>
      <c r="QRZ62" s="357"/>
      <c r="QSA62" s="357"/>
      <c r="QSB62" s="357"/>
      <c r="QSC62" s="357"/>
      <c r="QSD62" s="357"/>
      <c r="QSE62" s="357"/>
      <c r="QSF62" s="357"/>
      <c r="QSG62" s="357"/>
      <c r="QSH62" s="357"/>
      <c r="QSI62" s="357"/>
      <c r="QSJ62" s="357"/>
      <c r="QSK62" s="357"/>
      <c r="QSL62" s="357"/>
      <c r="QSM62" s="357"/>
      <c r="QSN62" s="357"/>
      <c r="QSO62" s="357"/>
      <c r="QSP62" s="357"/>
      <c r="QSQ62" s="357"/>
      <c r="QSR62" s="357"/>
      <c r="QSS62" s="357"/>
      <c r="QST62" s="357"/>
      <c r="QSU62" s="357"/>
      <c r="QSV62" s="357"/>
      <c r="QSW62" s="357"/>
      <c r="QSX62" s="357"/>
      <c r="QSY62" s="357"/>
      <c r="QSZ62" s="357"/>
      <c r="QTA62" s="357"/>
      <c r="QTB62" s="357"/>
      <c r="QTC62" s="357"/>
      <c r="QTD62" s="357"/>
      <c r="QTE62" s="357"/>
      <c r="QTF62" s="357"/>
      <c r="QTG62" s="357"/>
      <c r="QTH62" s="357"/>
      <c r="QTI62" s="357"/>
      <c r="QTJ62" s="357"/>
      <c r="QTK62" s="357"/>
      <c r="QTL62" s="357"/>
      <c r="QTM62" s="357"/>
      <c r="QTN62" s="357"/>
      <c r="QTO62" s="357"/>
      <c r="QTP62" s="357"/>
      <c r="QTQ62" s="357"/>
      <c r="QTR62" s="357"/>
      <c r="QTS62" s="357"/>
      <c r="QTT62" s="357"/>
      <c r="QTU62" s="357"/>
      <c r="QTV62" s="357"/>
      <c r="QTW62" s="357"/>
      <c r="QTX62" s="357"/>
      <c r="QTY62" s="357"/>
      <c r="QTZ62" s="357"/>
      <c r="QUA62" s="357"/>
      <c r="QUB62" s="357"/>
      <c r="QUC62" s="357"/>
      <c r="QUD62" s="357"/>
      <c r="QUE62" s="357"/>
      <c r="QUF62" s="357"/>
      <c r="QUG62" s="357"/>
      <c r="QUH62" s="357"/>
      <c r="QUI62" s="357"/>
      <c r="QUJ62" s="357"/>
      <c r="QUK62" s="357"/>
      <c r="QUL62" s="357"/>
      <c r="QUM62" s="357"/>
      <c r="QUN62" s="357"/>
      <c r="QUO62" s="357"/>
      <c r="QUP62" s="357"/>
      <c r="QUQ62" s="357"/>
      <c r="QUR62" s="357"/>
      <c r="QUS62" s="357"/>
      <c r="QUT62" s="357"/>
      <c r="QUU62" s="357"/>
      <c r="QUV62" s="357"/>
      <c r="QUW62" s="357"/>
      <c r="QUX62" s="357"/>
      <c r="QUY62" s="357"/>
      <c r="QUZ62" s="357"/>
      <c r="QVA62" s="357"/>
      <c r="QVB62" s="357"/>
      <c r="QVC62" s="357"/>
      <c r="QVD62" s="357"/>
      <c r="QVE62" s="357"/>
      <c r="QVF62" s="357"/>
      <c r="QVG62" s="357"/>
      <c r="QVH62" s="357"/>
      <c r="QVI62" s="357"/>
      <c r="QVJ62" s="357"/>
      <c r="QVK62" s="357"/>
      <c r="QVL62" s="357"/>
      <c r="QVM62" s="357"/>
      <c r="QVN62" s="357"/>
      <c r="QVO62" s="357"/>
      <c r="QVP62" s="357"/>
      <c r="QVQ62" s="357"/>
      <c r="QVR62" s="357"/>
      <c r="QVS62" s="357"/>
      <c r="QVT62" s="357"/>
      <c r="QVU62" s="357"/>
      <c r="QVV62" s="357"/>
      <c r="QVW62" s="357"/>
      <c r="QVX62" s="357"/>
      <c r="QVY62" s="357"/>
      <c r="QVZ62" s="357"/>
      <c r="QWA62" s="357"/>
      <c r="QWB62" s="357"/>
      <c r="QWC62" s="357"/>
      <c r="QWD62" s="357"/>
      <c r="QWE62" s="357"/>
      <c r="QWF62" s="357"/>
      <c r="QWG62" s="357"/>
      <c r="QWH62" s="357"/>
      <c r="QWI62" s="357"/>
      <c r="QWJ62" s="357"/>
      <c r="QWK62" s="357"/>
      <c r="QWL62" s="357"/>
      <c r="QWM62" s="357"/>
      <c r="QWN62" s="357"/>
      <c r="QWO62" s="357"/>
      <c r="QWP62" s="357"/>
      <c r="QWQ62" s="357"/>
      <c r="QWR62" s="357"/>
      <c r="QWS62" s="357"/>
      <c r="QWT62" s="357"/>
      <c r="QWU62" s="357"/>
      <c r="QWV62" s="357"/>
      <c r="QWW62" s="357"/>
      <c r="QWX62" s="357"/>
      <c r="QWY62" s="357"/>
      <c r="QWZ62" s="357"/>
      <c r="QXA62" s="357"/>
      <c r="QXB62" s="357"/>
      <c r="QXC62" s="357"/>
      <c r="QXD62" s="357"/>
      <c r="QXE62" s="357"/>
      <c r="QXF62" s="357"/>
      <c r="QXG62" s="357"/>
      <c r="QXH62" s="357"/>
      <c r="QXI62" s="357"/>
      <c r="QXJ62" s="357"/>
      <c r="QXK62" s="357"/>
      <c r="QXL62" s="357"/>
      <c r="QXM62" s="357"/>
      <c r="QXN62" s="357"/>
      <c r="QXO62" s="357"/>
      <c r="QXP62" s="357"/>
      <c r="QXQ62" s="357"/>
      <c r="QXR62" s="357"/>
      <c r="QXS62" s="357"/>
      <c r="QXT62" s="357"/>
      <c r="QXU62" s="357"/>
      <c r="QXV62" s="357"/>
      <c r="QXW62" s="357"/>
      <c r="QXX62" s="357"/>
      <c r="QXY62" s="357"/>
      <c r="QXZ62" s="357"/>
      <c r="QYA62" s="357"/>
      <c r="QYB62" s="357"/>
      <c r="QYC62" s="357"/>
      <c r="QYD62" s="357"/>
      <c r="QYE62" s="357"/>
      <c r="QYF62" s="357"/>
      <c r="QYG62" s="357"/>
      <c r="QYH62" s="357"/>
      <c r="QYI62" s="357"/>
      <c r="QYJ62" s="357"/>
      <c r="QYK62" s="357"/>
      <c r="QYL62" s="357"/>
      <c r="QYM62" s="357"/>
      <c r="QYN62" s="357"/>
      <c r="QYO62" s="357"/>
      <c r="QYP62" s="357"/>
      <c r="QYQ62" s="357"/>
      <c r="QYR62" s="357"/>
      <c r="QYS62" s="357"/>
      <c r="QYT62" s="357"/>
      <c r="QYU62" s="357"/>
      <c r="QYV62" s="357"/>
      <c r="QYW62" s="357"/>
      <c r="QYX62" s="357"/>
      <c r="QYY62" s="357"/>
      <c r="QYZ62" s="357"/>
      <c r="QZA62" s="357"/>
      <c r="QZB62" s="357"/>
      <c r="QZC62" s="357"/>
      <c r="QZD62" s="357"/>
      <c r="QZE62" s="357"/>
      <c r="QZF62" s="357"/>
      <c r="QZG62" s="357"/>
      <c r="QZH62" s="357"/>
      <c r="QZI62" s="357"/>
      <c r="QZJ62" s="357"/>
      <c r="QZK62" s="357"/>
      <c r="QZL62" s="357"/>
      <c r="QZM62" s="357"/>
      <c r="QZN62" s="357"/>
      <c r="QZO62" s="357"/>
      <c r="QZP62" s="357"/>
      <c r="QZQ62" s="357"/>
      <c r="QZR62" s="357"/>
      <c r="QZS62" s="357"/>
      <c r="QZT62" s="357"/>
      <c r="QZU62" s="357"/>
      <c r="QZV62" s="357"/>
      <c r="QZW62" s="357"/>
      <c r="QZX62" s="357"/>
      <c r="QZY62" s="357"/>
      <c r="QZZ62" s="357"/>
      <c r="RAA62" s="357"/>
      <c r="RAB62" s="357"/>
      <c r="RAC62" s="357"/>
      <c r="RAD62" s="357"/>
      <c r="RAE62" s="357"/>
      <c r="RAF62" s="357"/>
      <c r="RAG62" s="357"/>
      <c r="RAH62" s="357"/>
      <c r="RAI62" s="357"/>
      <c r="RAJ62" s="357"/>
      <c r="RAK62" s="357"/>
      <c r="RAL62" s="357"/>
      <c r="RAM62" s="357"/>
      <c r="RAN62" s="357"/>
      <c r="RAO62" s="357"/>
      <c r="RAP62" s="357"/>
      <c r="RAQ62" s="357"/>
      <c r="RAR62" s="357"/>
      <c r="RAS62" s="357"/>
      <c r="RAT62" s="357"/>
      <c r="RAU62" s="357"/>
      <c r="RAV62" s="357"/>
      <c r="RAW62" s="357"/>
      <c r="RAX62" s="357"/>
      <c r="RAY62" s="357"/>
      <c r="RAZ62" s="357"/>
      <c r="RBA62" s="357"/>
      <c r="RBB62" s="357"/>
      <c r="RBC62" s="357"/>
      <c r="RBD62" s="357"/>
      <c r="RBE62" s="357"/>
      <c r="RBF62" s="357"/>
      <c r="RBG62" s="357"/>
      <c r="RBH62" s="357"/>
      <c r="RBI62" s="357"/>
      <c r="RBJ62" s="357"/>
      <c r="RBK62" s="357"/>
      <c r="RBL62" s="357"/>
      <c r="RBM62" s="357"/>
      <c r="RBN62" s="357"/>
      <c r="RBO62" s="357"/>
      <c r="RBP62" s="357"/>
      <c r="RBQ62" s="357"/>
      <c r="RBR62" s="357"/>
      <c r="RBS62" s="357"/>
      <c r="RBT62" s="357"/>
      <c r="RBU62" s="357"/>
      <c r="RBV62" s="357"/>
      <c r="RBW62" s="357"/>
      <c r="RBX62" s="357"/>
      <c r="RBY62" s="357"/>
      <c r="RBZ62" s="357"/>
      <c r="RCA62" s="357"/>
      <c r="RCB62" s="357"/>
      <c r="RCC62" s="357"/>
      <c r="RCD62" s="357"/>
      <c r="RCE62" s="357"/>
      <c r="RCF62" s="357"/>
      <c r="RCG62" s="357"/>
      <c r="RCH62" s="357"/>
      <c r="RCI62" s="357"/>
      <c r="RCJ62" s="357"/>
      <c r="RCK62" s="357"/>
      <c r="RCL62" s="357"/>
      <c r="RCM62" s="357"/>
      <c r="RCN62" s="357"/>
      <c r="RCO62" s="357"/>
      <c r="RCP62" s="357"/>
      <c r="RCQ62" s="357"/>
      <c r="RCR62" s="357"/>
      <c r="RCS62" s="357"/>
      <c r="RCT62" s="357"/>
      <c r="RCU62" s="357"/>
      <c r="RCV62" s="357"/>
      <c r="RCW62" s="357"/>
      <c r="RCX62" s="357"/>
      <c r="RCY62" s="357"/>
      <c r="RCZ62" s="357"/>
      <c r="RDA62" s="357"/>
      <c r="RDB62" s="357"/>
      <c r="RDC62" s="357"/>
      <c r="RDD62" s="357"/>
      <c r="RDE62" s="357"/>
      <c r="RDF62" s="357"/>
      <c r="RDG62" s="357"/>
      <c r="RDH62" s="357"/>
      <c r="RDI62" s="357"/>
      <c r="RDJ62" s="357"/>
      <c r="RDK62" s="357"/>
      <c r="RDL62" s="357"/>
      <c r="RDM62" s="357"/>
      <c r="RDN62" s="357"/>
      <c r="RDO62" s="357"/>
      <c r="RDP62" s="357"/>
      <c r="RDQ62" s="357"/>
      <c r="RDR62" s="357"/>
      <c r="RDS62" s="357"/>
      <c r="RDT62" s="357"/>
      <c r="RDU62" s="357"/>
      <c r="RDV62" s="357"/>
      <c r="RDW62" s="357"/>
      <c r="RDX62" s="357"/>
      <c r="RDY62" s="357"/>
      <c r="RDZ62" s="357"/>
      <c r="REA62" s="357"/>
      <c r="REB62" s="357"/>
      <c r="REC62" s="357"/>
      <c r="RED62" s="357"/>
      <c r="REE62" s="357"/>
      <c r="REF62" s="357"/>
      <c r="REG62" s="357"/>
      <c r="REH62" s="357"/>
      <c r="REI62" s="357"/>
      <c r="REJ62" s="357"/>
      <c r="REK62" s="357"/>
      <c r="REL62" s="357"/>
      <c r="REM62" s="357"/>
      <c r="REN62" s="357"/>
      <c r="REO62" s="357"/>
      <c r="REP62" s="357"/>
      <c r="REQ62" s="357"/>
      <c r="RER62" s="357"/>
      <c r="RES62" s="357"/>
      <c r="RET62" s="357"/>
      <c r="REU62" s="357"/>
      <c r="REV62" s="357"/>
      <c r="REW62" s="357"/>
      <c r="REX62" s="357"/>
      <c r="REY62" s="357"/>
      <c r="REZ62" s="357"/>
      <c r="RFA62" s="357"/>
      <c r="RFB62" s="357"/>
      <c r="RFC62" s="357"/>
      <c r="RFD62" s="357"/>
      <c r="RFE62" s="357"/>
      <c r="RFF62" s="357"/>
      <c r="RFG62" s="357"/>
      <c r="RFH62" s="357"/>
      <c r="RFI62" s="357"/>
      <c r="RFJ62" s="357"/>
      <c r="RFK62" s="357"/>
      <c r="RFL62" s="357"/>
      <c r="RFM62" s="357"/>
      <c r="RFN62" s="357"/>
      <c r="RFO62" s="357"/>
      <c r="RFP62" s="357"/>
      <c r="RFQ62" s="357"/>
      <c r="RFR62" s="357"/>
      <c r="RFS62" s="357"/>
      <c r="RFT62" s="357"/>
      <c r="RFU62" s="357"/>
      <c r="RFV62" s="357"/>
      <c r="RFW62" s="357"/>
      <c r="RFX62" s="357"/>
      <c r="RFY62" s="357"/>
      <c r="RFZ62" s="357"/>
      <c r="RGA62" s="357"/>
      <c r="RGB62" s="357"/>
      <c r="RGC62" s="357"/>
      <c r="RGD62" s="357"/>
      <c r="RGE62" s="357"/>
      <c r="RGF62" s="357"/>
      <c r="RGG62" s="357"/>
      <c r="RGH62" s="357"/>
      <c r="RGI62" s="357"/>
      <c r="RGJ62" s="357"/>
      <c r="RGK62" s="357"/>
      <c r="RGL62" s="357"/>
      <c r="RGM62" s="357"/>
      <c r="RGN62" s="357"/>
      <c r="RGO62" s="357"/>
      <c r="RGP62" s="357"/>
      <c r="RGQ62" s="357"/>
      <c r="RGR62" s="357"/>
      <c r="RGS62" s="357"/>
      <c r="RGT62" s="357"/>
      <c r="RGU62" s="357"/>
      <c r="RGV62" s="357"/>
      <c r="RGW62" s="357"/>
      <c r="RGX62" s="357"/>
      <c r="RGY62" s="357"/>
      <c r="RGZ62" s="357"/>
      <c r="RHA62" s="357"/>
      <c r="RHB62" s="357"/>
      <c r="RHC62" s="357"/>
      <c r="RHD62" s="357"/>
      <c r="RHE62" s="357"/>
      <c r="RHF62" s="357"/>
      <c r="RHG62" s="357"/>
      <c r="RHH62" s="357"/>
      <c r="RHI62" s="357"/>
      <c r="RHJ62" s="357"/>
      <c r="RHK62" s="357"/>
      <c r="RHL62" s="357"/>
      <c r="RHM62" s="357"/>
      <c r="RHN62" s="357"/>
      <c r="RHO62" s="357"/>
      <c r="RHP62" s="357"/>
      <c r="RHQ62" s="357"/>
      <c r="RHR62" s="357"/>
      <c r="RHS62" s="357"/>
      <c r="RHT62" s="357"/>
      <c r="RHU62" s="357"/>
      <c r="RHV62" s="357"/>
      <c r="RHW62" s="357"/>
      <c r="RHX62" s="357"/>
      <c r="RHY62" s="357"/>
      <c r="RHZ62" s="357"/>
      <c r="RIA62" s="357"/>
      <c r="RIB62" s="357"/>
      <c r="RIC62" s="357"/>
      <c r="RID62" s="357"/>
      <c r="RIE62" s="357"/>
      <c r="RIF62" s="357"/>
      <c r="RIG62" s="357"/>
      <c r="RIH62" s="357"/>
      <c r="RII62" s="357"/>
      <c r="RIJ62" s="357"/>
      <c r="RIK62" s="357"/>
      <c r="RIL62" s="357"/>
      <c r="RIM62" s="357"/>
      <c r="RIN62" s="357"/>
      <c r="RIO62" s="357"/>
      <c r="RIP62" s="357"/>
      <c r="RIQ62" s="357"/>
      <c r="RIR62" s="357"/>
      <c r="RIS62" s="357"/>
      <c r="RIT62" s="357"/>
      <c r="RIU62" s="357"/>
      <c r="RIV62" s="357"/>
      <c r="RIW62" s="357"/>
      <c r="RIX62" s="357"/>
      <c r="RIY62" s="357"/>
      <c r="RIZ62" s="357"/>
      <c r="RJA62" s="357"/>
      <c r="RJB62" s="357"/>
      <c r="RJC62" s="357"/>
      <c r="RJD62" s="357"/>
      <c r="RJE62" s="357"/>
      <c r="RJF62" s="357"/>
      <c r="RJG62" s="357"/>
      <c r="RJH62" s="357"/>
      <c r="RJI62" s="357"/>
      <c r="RJJ62" s="357"/>
      <c r="RJK62" s="357"/>
      <c r="RJL62" s="357"/>
      <c r="RJM62" s="357"/>
      <c r="RJN62" s="357"/>
      <c r="RJO62" s="357"/>
      <c r="RJP62" s="357"/>
      <c r="RJQ62" s="357"/>
      <c r="RJR62" s="357"/>
      <c r="RJS62" s="357"/>
      <c r="RJT62" s="357"/>
      <c r="RJU62" s="357"/>
      <c r="RJV62" s="357"/>
      <c r="RJW62" s="357"/>
      <c r="RJX62" s="357"/>
      <c r="RJY62" s="357"/>
      <c r="RJZ62" s="357"/>
      <c r="RKA62" s="357"/>
      <c r="RKB62" s="357"/>
      <c r="RKC62" s="357"/>
      <c r="RKD62" s="357"/>
      <c r="RKE62" s="357"/>
      <c r="RKF62" s="357"/>
      <c r="RKG62" s="357"/>
      <c r="RKH62" s="357"/>
      <c r="RKI62" s="357"/>
      <c r="RKJ62" s="357"/>
      <c r="RKK62" s="357"/>
      <c r="RKL62" s="357"/>
      <c r="RKM62" s="357"/>
      <c r="RKN62" s="357"/>
      <c r="RKO62" s="357"/>
      <c r="RKP62" s="357"/>
      <c r="RKQ62" s="357"/>
      <c r="RKR62" s="357"/>
      <c r="RKS62" s="357"/>
      <c r="RKT62" s="357"/>
      <c r="RKU62" s="357"/>
      <c r="RKV62" s="357"/>
      <c r="RKW62" s="357"/>
      <c r="RKX62" s="357"/>
      <c r="RKY62" s="357"/>
      <c r="RKZ62" s="357"/>
      <c r="RLA62" s="357"/>
      <c r="RLB62" s="357"/>
      <c r="RLC62" s="357"/>
      <c r="RLD62" s="357"/>
      <c r="RLE62" s="357"/>
      <c r="RLF62" s="357"/>
      <c r="RLG62" s="357"/>
      <c r="RLH62" s="357"/>
      <c r="RLI62" s="357"/>
      <c r="RLJ62" s="357"/>
      <c r="RLK62" s="357"/>
      <c r="RLL62" s="357"/>
      <c r="RLM62" s="357"/>
      <c r="RLN62" s="357"/>
      <c r="RLO62" s="357"/>
      <c r="RLP62" s="357"/>
      <c r="RLQ62" s="357"/>
      <c r="RLR62" s="357"/>
      <c r="RLS62" s="357"/>
      <c r="RLT62" s="357"/>
      <c r="RLU62" s="357"/>
      <c r="RLV62" s="357"/>
      <c r="RLW62" s="357"/>
      <c r="RLX62" s="357"/>
      <c r="RLY62" s="357"/>
      <c r="RLZ62" s="357"/>
      <c r="RMA62" s="357"/>
      <c r="RMB62" s="357"/>
      <c r="RMC62" s="357"/>
      <c r="RMD62" s="357"/>
      <c r="RME62" s="357"/>
      <c r="RMF62" s="357"/>
      <c r="RMG62" s="357"/>
      <c r="RMH62" s="357"/>
      <c r="RMI62" s="357"/>
      <c r="RMJ62" s="357"/>
      <c r="RMK62" s="357"/>
      <c r="RML62" s="357"/>
      <c r="RMM62" s="357"/>
      <c r="RMN62" s="357"/>
      <c r="RMO62" s="357"/>
      <c r="RMP62" s="357"/>
      <c r="RMQ62" s="357"/>
      <c r="RMR62" s="357"/>
      <c r="RMS62" s="357"/>
      <c r="RMT62" s="357"/>
      <c r="RMU62" s="357"/>
      <c r="RMV62" s="357"/>
      <c r="RMW62" s="357"/>
      <c r="RMX62" s="357"/>
      <c r="RMY62" s="357"/>
      <c r="RMZ62" s="357"/>
      <c r="RNA62" s="357"/>
      <c r="RNB62" s="357"/>
      <c r="RNC62" s="357"/>
      <c r="RND62" s="357"/>
      <c r="RNE62" s="357"/>
      <c r="RNF62" s="357"/>
      <c r="RNG62" s="357"/>
      <c r="RNH62" s="357"/>
      <c r="RNI62" s="357"/>
      <c r="RNJ62" s="357"/>
      <c r="RNK62" s="357"/>
      <c r="RNL62" s="357"/>
      <c r="RNM62" s="357"/>
      <c r="RNN62" s="357"/>
      <c r="RNO62" s="357"/>
      <c r="RNP62" s="357"/>
      <c r="RNQ62" s="357"/>
      <c r="RNR62" s="357"/>
      <c r="RNS62" s="357"/>
      <c r="RNT62" s="357"/>
      <c r="RNU62" s="357"/>
      <c r="RNV62" s="357"/>
      <c r="RNW62" s="357"/>
      <c r="RNX62" s="357"/>
      <c r="RNY62" s="357"/>
      <c r="RNZ62" s="357"/>
      <c r="ROA62" s="357"/>
      <c r="ROB62" s="357"/>
      <c r="ROC62" s="357"/>
      <c r="ROD62" s="357"/>
      <c r="ROE62" s="357"/>
      <c r="ROF62" s="357"/>
      <c r="ROG62" s="357"/>
      <c r="ROH62" s="357"/>
      <c r="ROI62" s="357"/>
      <c r="ROJ62" s="357"/>
      <c r="ROK62" s="357"/>
      <c r="ROL62" s="357"/>
      <c r="ROM62" s="357"/>
      <c r="RON62" s="357"/>
      <c r="ROO62" s="357"/>
      <c r="ROP62" s="357"/>
      <c r="ROQ62" s="357"/>
      <c r="ROR62" s="357"/>
      <c r="ROS62" s="357"/>
      <c r="ROT62" s="357"/>
      <c r="ROU62" s="357"/>
      <c r="ROV62" s="357"/>
      <c r="ROW62" s="357"/>
      <c r="ROX62" s="357"/>
      <c r="ROY62" s="357"/>
      <c r="ROZ62" s="357"/>
      <c r="RPA62" s="357"/>
      <c r="RPB62" s="357"/>
      <c r="RPC62" s="357"/>
      <c r="RPD62" s="357"/>
      <c r="RPE62" s="357"/>
      <c r="RPF62" s="357"/>
      <c r="RPG62" s="357"/>
      <c r="RPH62" s="357"/>
      <c r="RPI62" s="357"/>
      <c r="RPJ62" s="357"/>
      <c r="RPK62" s="357"/>
      <c r="RPL62" s="357"/>
      <c r="RPM62" s="357"/>
      <c r="RPN62" s="357"/>
      <c r="RPO62" s="357"/>
      <c r="RPP62" s="357"/>
      <c r="RPQ62" s="357"/>
      <c r="RPR62" s="357"/>
      <c r="RPS62" s="357"/>
      <c r="RPT62" s="357"/>
      <c r="RPU62" s="357"/>
      <c r="RPV62" s="357"/>
      <c r="RPW62" s="357"/>
      <c r="RPX62" s="357"/>
      <c r="RPY62" s="357"/>
      <c r="RPZ62" s="357"/>
      <c r="RQA62" s="357"/>
      <c r="RQB62" s="357"/>
      <c r="RQC62" s="357"/>
      <c r="RQD62" s="357"/>
      <c r="RQE62" s="357"/>
      <c r="RQF62" s="357"/>
      <c r="RQG62" s="357"/>
      <c r="RQH62" s="357"/>
      <c r="RQI62" s="357"/>
      <c r="RQJ62" s="357"/>
      <c r="RQK62" s="357"/>
      <c r="RQL62" s="357"/>
      <c r="RQM62" s="357"/>
      <c r="RQN62" s="357"/>
      <c r="RQO62" s="357"/>
      <c r="RQP62" s="357"/>
      <c r="RQQ62" s="357"/>
      <c r="RQR62" s="357"/>
      <c r="RQS62" s="357"/>
      <c r="RQT62" s="357"/>
      <c r="RQU62" s="357"/>
      <c r="RQV62" s="357"/>
      <c r="RQW62" s="357"/>
      <c r="RQX62" s="357"/>
      <c r="RQY62" s="357"/>
      <c r="RQZ62" s="357"/>
      <c r="RRA62" s="357"/>
      <c r="RRB62" s="357"/>
      <c r="RRC62" s="357"/>
      <c r="RRD62" s="357"/>
      <c r="RRE62" s="357"/>
      <c r="RRF62" s="357"/>
      <c r="RRG62" s="357"/>
      <c r="RRH62" s="357"/>
      <c r="RRI62" s="357"/>
      <c r="RRJ62" s="357"/>
      <c r="RRK62" s="357"/>
      <c r="RRL62" s="357"/>
      <c r="RRM62" s="357"/>
      <c r="RRN62" s="357"/>
      <c r="RRO62" s="357"/>
      <c r="RRP62" s="357"/>
      <c r="RRQ62" s="357"/>
      <c r="RRR62" s="357"/>
      <c r="RRS62" s="357"/>
      <c r="RRT62" s="357"/>
      <c r="RRU62" s="357"/>
      <c r="RRV62" s="357"/>
      <c r="RRW62" s="357"/>
      <c r="RRX62" s="357"/>
      <c r="RRY62" s="357"/>
      <c r="RRZ62" s="357"/>
      <c r="RSA62" s="357"/>
      <c r="RSB62" s="357"/>
      <c r="RSC62" s="357"/>
      <c r="RSD62" s="357"/>
      <c r="RSE62" s="357"/>
      <c r="RSF62" s="357"/>
      <c r="RSG62" s="357"/>
      <c r="RSH62" s="357"/>
      <c r="RSI62" s="357"/>
      <c r="RSJ62" s="357"/>
      <c r="RSK62" s="357"/>
      <c r="RSL62" s="357"/>
      <c r="RSM62" s="357"/>
      <c r="RSN62" s="357"/>
      <c r="RSO62" s="357"/>
      <c r="RSP62" s="357"/>
      <c r="RSQ62" s="357"/>
      <c r="RSR62" s="357"/>
      <c r="RSS62" s="357"/>
      <c r="RST62" s="357"/>
      <c r="RSU62" s="357"/>
      <c r="RSV62" s="357"/>
      <c r="RSW62" s="357"/>
      <c r="RSX62" s="357"/>
      <c r="RSY62" s="357"/>
      <c r="RSZ62" s="357"/>
      <c r="RTA62" s="357"/>
      <c r="RTB62" s="357"/>
      <c r="RTC62" s="357"/>
      <c r="RTD62" s="357"/>
      <c r="RTE62" s="357"/>
      <c r="RTF62" s="357"/>
      <c r="RTG62" s="357"/>
      <c r="RTH62" s="357"/>
      <c r="RTI62" s="357"/>
      <c r="RTJ62" s="357"/>
      <c r="RTK62" s="357"/>
      <c r="RTL62" s="357"/>
      <c r="RTM62" s="357"/>
      <c r="RTN62" s="357"/>
      <c r="RTO62" s="357"/>
      <c r="RTP62" s="357"/>
      <c r="RTQ62" s="357"/>
      <c r="RTR62" s="357"/>
      <c r="RTS62" s="357"/>
      <c r="RTT62" s="357"/>
      <c r="RTU62" s="357"/>
      <c r="RTV62" s="357"/>
      <c r="RTW62" s="357"/>
      <c r="RTX62" s="357"/>
      <c r="RTY62" s="357"/>
      <c r="RTZ62" s="357"/>
      <c r="RUA62" s="357"/>
      <c r="RUB62" s="357"/>
      <c r="RUC62" s="357"/>
      <c r="RUD62" s="357"/>
      <c r="RUE62" s="357"/>
      <c r="RUF62" s="357"/>
      <c r="RUG62" s="357"/>
      <c r="RUH62" s="357"/>
      <c r="RUI62" s="357"/>
      <c r="RUJ62" s="357"/>
      <c r="RUK62" s="357"/>
      <c r="RUL62" s="357"/>
      <c r="RUM62" s="357"/>
      <c r="RUN62" s="357"/>
      <c r="RUO62" s="357"/>
      <c r="RUP62" s="357"/>
      <c r="RUQ62" s="357"/>
      <c r="RUR62" s="357"/>
      <c r="RUS62" s="357"/>
      <c r="RUT62" s="357"/>
      <c r="RUU62" s="357"/>
      <c r="RUV62" s="357"/>
      <c r="RUW62" s="357"/>
      <c r="RUX62" s="357"/>
      <c r="RUY62" s="357"/>
      <c r="RUZ62" s="357"/>
      <c r="RVA62" s="357"/>
      <c r="RVB62" s="357"/>
      <c r="RVC62" s="357"/>
      <c r="RVD62" s="357"/>
      <c r="RVE62" s="357"/>
      <c r="RVF62" s="357"/>
      <c r="RVG62" s="357"/>
      <c r="RVH62" s="357"/>
      <c r="RVI62" s="357"/>
      <c r="RVJ62" s="357"/>
      <c r="RVK62" s="357"/>
      <c r="RVL62" s="357"/>
      <c r="RVM62" s="357"/>
      <c r="RVN62" s="357"/>
      <c r="RVO62" s="357"/>
      <c r="RVP62" s="357"/>
      <c r="RVQ62" s="357"/>
      <c r="RVR62" s="357"/>
      <c r="RVS62" s="357"/>
      <c r="RVT62" s="357"/>
      <c r="RVU62" s="357"/>
      <c r="RVV62" s="357"/>
      <c r="RVW62" s="357"/>
      <c r="RVX62" s="357"/>
      <c r="RVY62" s="357"/>
      <c r="RVZ62" s="357"/>
      <c r="RWA62" s="357"/>
      <c r="RWB62" s="357"/>
      <c r="RWC62" s="357"/>
      <c r="RWD62" s="357"/>
      <c r="RWE62" s="357"/>
      <c r="RWF62" s="357"/>
      <c r="RWG62" s="357"/>
      <c r="RWH62" s="357"/>
      <c r="RWI62" s="357"/>
      <c r="RWJ62" s="357"/>
      <c r="RWK62" s="357"/>
      <c r="RWL62" s="357"/>
      <c r="RWM62" s="357"/>
      <c r="RWN62" s="357"/>
      <c r="RWO62" s="357"/>
      <c r="RWP62" s="357"/>
      <c r="RWQ62" s="357"/>
      <c r="RWR62" s="357"/>
      <c r="RWS62" s="357"/>
      <c r="RWT62" s="357"/>
      <c r="RWU62" s="357"/>
      <c r="RWV62" s="357"/>
      <c r="RWW62" s="357"/>
      <c r="RWX62" s="357"/>
      <c r="RWY62" s="357"/>
      <c r="RWZ62" s="357"/>
      <c r="RXA62" s="357"/>
      <c r="RXB62" s="357"/>
      <c r="RXC62" s="357"/>
      <c r="RXD62" s="357"/>
      <c r="RXE62" s="357"/>
      <c r="RXF62" s="357"/>
      <c r="RXG62" s="357"/>
      <c r="RXH62" s="357"/>
      <c r="RXI62" s="357"/>
      <c r="RXJ62" s="357"/>
      <c r="RXK62" s="357"/>
      <c r="RXL62" s="357"/>
      <c r="RXM62" s="357"/>
      <c r="RXN62" s="357"/>
      <c r="RXO62" s="357"/>
      <c r="RXP62" s="357"/>
      <c r="RXQ62" s="357"/>
      <c r="RXR62" s="357"/>
      <c r="RXS62" s="357"/>
      <c r="RXT62" s="357"/>
      <c r="RXU62" s="357"/>
      <c r="RXV62" s="357"/>
      <c r="RXW62" s="357"/>
      <c r="RXX62" s="357"/>
      <c r="RXY62" s="357"/>
      <c r="RXZ62" s="357"/>
      <c r="RYA62" s="357"/>
      <c r="RYB62" s="357"/>
      <c r="RYC62" s="357"/>
      <c r="RYD62" s="357"/>
      <c r="RYE62" s="357"/>
      <c r="RYF62" s="357"/>
      <c r="RYG62" s="357"/>
      <c r="RYH62" s="357"/>
      <c r="RYI62" s="357"/>
      <c r="RYJ62" s="357"/>
      <c r="RYK62" s="357"/>
      <c r="RYL62" s="357"/>
      <c r="RYM62" s="357"/>
      <c r="RYN62" s="357"/>
      <c r="RYO62" s="357"/>
      <c r="RYP62" s="357"/>
      <c r="RYQ62" s="357"/>
      <c r="RYR62" s="357"/>
      <c r="RYS62" s="357"/>
      <c r="RYT62" s="357"/>
      <c r="RYU62" s="357"/>
      <c r="RYV62" s="357"/>
      <c r="RYW62" s="357"/>
      <c r="RYX62" s="357"/>
      <c r="RYY62" s="357"/>
      <c r="RYZ62" s="357"/>
      <c r="RZA62" s="357"/>
      <c r="RZB62" s="357"/>
      <c r="RZC62" s="357"/>
      <c r="RZD62" s="357"/>
      <c r="RZE62" s="357"/>
      <c r="RZF62" s="357"/>
      <c r="RZG62" s="357"/>
      <c r="RZH62" s="357"/>
      <c r="RZI62" s="357"/>
      <c r="RZJ62" s="357"/>
      <c r="RZK62" s="357"/>
      <c r="RZL62" s="357"/>
      <c r="RZM62" s="357"/>
      <c r="RZN62" s="357"/>
      <c r="RZO62" s="357"/>
      <c r="RZP62" s="357"/>
      <c r="RZQ62" s="357"/>
      <c r="RZR62" s="357"/>
      <c r="RZS62" s="357"/>
      <c r="RZT62" s="357"/>
      <c r="RZU62" s="357"/>
      <c r="RZV62" s="357"/>
      <c r="RZW62" s="357"/>
      <c r="RZX62" s="357"/>
      <c r="RZY62" s="357"/>
      <c r="RZZ62" s="357"/>
      <c r="SAA62" s="357"/>
      <c r="SAB62" s="357"/>
      <c r="SAC62" s="357"/>
      <c r="SAD62" s="357"/>
      <c r="SAE62" s="357"/>
      <c r="SAF62" s="357"/>
      <c r="SAG62" s="357"/>
      <c r="SAH62" s="357"/>
      <c r="SAI62" s="357"/>
      <c r="SAJ62" s="357"/>
      <c r="SAK62" s="357"/>
      <c r="SAL62" s="357"/>
      <c r="SAM62" s="357"/>
      <c r="SAN62" s="357"/>
      <c r="SAO62" s="357"/>
      <c r="SAP62" s="357"/>
      <c r="SAQ62" s="357"/>
      <c r="SAR62" s="357"/>
      <c r="SAS62" s="357"/>
      <c r="SAT62" s="357"/>
      <c r="SAU62" s="357"/>
      <c r="SAV62" s="357"/>
      <c r="SAW62" s="357"/>
      <c r="SAX62" s="357"/>
      <c r="SAY62" s="357"/>
      <c r="SAZ62" s="357"/>
      <c r="SBA62" s="357"/>
      <c r="SBB62" s="357"/>
      <c r="SBC62" s="357"/>
      <c r="SBD62" s="357"/>
      <c r="SBE62" s="357"/>
      <c r="SBF62" s="357"/>
      <c r="SBG62" s="357"/>
      <c r="SBH62" s="357"/>
      <c r="SBI62" s="357"/>
      <c r="SBJ62" s="357"/>
      <c r="SBK62" s="357"/>
      <c r="SBL62" s="357"/>
      <c r="SBM62" s="357"/>
      <c r="SBN62" s="357"/>
      <c r="SBO62" s="357"/>
      <c r="SBP62" s="357"/>
      <c r="SBQ62" s="357"/>
      <c r="SBR62" s="357"/>
      <c r="SBS62" s="357"/>
      <c r="SBT62" s="357"/>
      <c r="SBU62" s="357"/>
      <c r="SBV62" s="357"/>
      <c r="SBW62" s="357"/>
      <c r="SBX62" s="357"/>
      <c r="SBY62" s="357"/>
      <c r="SBZ62" s="357"/>
      <c r="SCA62" s="357"/>
      <c r="SCB62" s="357"/>
      <c r="SCC62" s="357"/>
      <c r="SCD62" s="357"/>
      <c r="SCE62" s="357"/>
      <c r="SCF62" s="357"/>
      <c r="SCG62" s="357"/>
      <c r="SCH62" s="357"/>
      <c r="SCI62" s="357"/>
      <c r="SCJ62" s="357"/>
      <c r="SCK62" s="357"/>
      <c r="SCL62" s="357"/>
      <c r="SCM62" s="357"/>
      <c r="SCN62" s="357"/>
      <c r="SCO62" s="357"/>
      <c r="SCP62" s="357"/>
      <c r="SCQ62" s="357"/>
      <c r="SCR62" s="357"/>
      <c r="SCS62" s="357"/>
      <c r="SCT62" s="357"/>
      <c r="SCU62" s="357"/>
      <c r="SCV62" s="357"/>
      <c r="SCW62" s="357"/>
      <c r="SCX62" s="357"/>
      <c r="SCY62" s="357"/>
      <c r="SCZ62" s="357"/>
      <c r="SDA62" s="357"/>
      <c r="SDB62" s="357"/>
      <c r="SDC62" s="357"/>
      <c r="SDD62" s="357"/>
      <c r="SDE62" s="357"/>
      <c r="SDF62" s="357"/>
      <c r="SDG62" s="357"/>
      <c r="SDH62" s="357"/>
      <c r="SDI62" s="357"/>
      <c r="SDJ62" s="357"/>
      <c r="SDK62" s="357"/>
      <c r="SDL62" s="357"/>
      <c r="SDM62" s="357"/>
      <c r="SDN62" s="357"/>
      <c r="SDO62" s="357"/>
      <c r="SDP62" s="357"/>
      <c r="SDQ62" s="357"/>
      <c r="SDR62" s="357"/>
      <c r="SDS62" s="357"/>
      <c r="SDT62" s="357"/>
      <c r="SDU62" s="357"/>
      <c r="SDV62" s="357"/>
      <c r="SDW62" s="357"/>
      <c r="SDX62" s="357"/>
      <c r="SDY62" s="357"/>
      <c r="SDZ62" s="357"/>
      <c r="SEA62" s="357"/>
      <c r="SEB62" s="357"/>
      <c r="SEC62" s="357"/>
      <c r="SED62" s="357"/>
      <c r="SEE62" s="357"/>
      <c r="SEF62" s="357"/>
      <c r="SEG62" s="357"/>
      <c r="SEH62" s="357"/>
      <c r="SEI62" s="357"/>
      <c r="SEJ62" s="357"/>
      <c r="SEK62" s="357"/>
      <c r="SEL62" s="357"/>
      <c r="SEM62" s="357"/>
      <c r="SEN62" s="357"/>
      <c r="SEO62" s="357"/>
      <c r="SEP62" s="357"/>
      <c r="SEQ62" s="357"/>
      <c r="SER62" s="357"/>
      <c r="SES62" s="357"/>
      <c r="SET62" s="357"/>
      <c r="SEU62" s="357"/>
      <c r="SEV62" s="357"/>
      <c r="SEW62" s="357"/>
      <c r="SEX62" s="357"/>
      <c r="SEY62" s="357"/>
      <c r="SEZ62" s="357"/>
      <c r="SFA62" s="357"/>
      <c r="SFB62" s="357"/>
      <c r="SFC62" s="357"/>
      <c r="SFD62" s="357"/>
      <c r="SFE62" s="357"/>
      <c r="SFF62" s="357"/>
      <c r="SFG62" s="357"/>
      <c r="SFH62" s="357"/>
      <c r="SFI62" s="357"/>
      <c r="SFJ62" s="357"/>
      <c r="SFK62" s="357"/>
      <c r="SFL62" s="357"/>
      <c r="SFM62" s="357"/>
      <c r="SFN62" s="357"/>
      <c r="SFO62" s="357"/>
      <c r="SFP62" s="357"/>
      <c r="SFQ62" s="357"/>
      <c r="SFR62" s="357"/>
      <c r="SFS62" s="357"/>
      <c r="SFT62" s="357"/>
      <c r="SFU62" s="357"/>
      <c r="SFV62" s="357"/>
      <c r="SFW62" s="357"/>
      <c r="SFX62" s="357"/>
      <c r="SFY62" s="357"/>
      <c r="SFZ62" s="357"/>
      <c r="SGA62" s="357"/>
      <c r="SGB62" s="357"/>
      <c r="SGC62" s="357"/>
      <c r="SGD62" s="357"/>
      <c r="SGE62" s="357"/>
      <c r="SGF62" s="357"/>
      <c r="SGG62" s="357"/>
      <c r="SGH62" s="357"/>
      <c r="SGI62" s="357"/>
      <c r="SGJ62" s="357"/>
      <c r="SGK62" s="357"/>
      <c r="SGL62" s="357"/>
      <c r="SGM62" s="357"/>
      <c r="SGN62" s="357"/>
      <c r="SGO62" s="357"/>
      <c r="SGP62" s="357"/>
      <c r="SGQ62" s="357"/>
      <c r="SGR62" s="357"/>
      <c r="SGS62" s="357"/>
      <c r="SGT62" s="357"/>
      <c r="SGU62" s="357"/>
      <c r="SGV62" s="357"/>
      <c r="SGW62" s="357"/>
      <c r="SGX62" s="357"/>
      <c r="SGY62" s="357"/>
      <c r="SGZ62" s="357"/>
      <c r="SHA62" s="357"/>
      <c r="SHB62" s="357"/>
      <c r="SHC62" s="357"/>
      <c r="SHD62" s="357"/>
      <c r="SHE62" s="357"/>
      <c r="SHF62" s="357"/>
      <c r="SHG62" s="357"/>
      <c r="SHH62" s="357"/>
      <c r="SHI62" s="357"/>
      <c r="SHJ62" s="357"/>
      <c r="SHK62" s="357"/>
      <c r="SHL62" s="357"/>
      <c r="SHM62" s="357"/>
      <c r="SHN62" s="357"/>
      <c r="SHO62" s="357"/>
      <c r="SHP62" s="357"/>
      <c r="SHQ62" s="357"/>
      <c r="SHR62" s="357"/>
      <c r="SHS62" s="357"/>
      <c r="SHT62" s="357"/>
      <c r="SHU62" s="357"/>
      <c r="SHV62" s="357"/>
      <c r="SHW62" s="357"/>
      <c r="SHX62" s="357"/>
      <c r="SHY62" s="357"/>
      <c r="SHZ62" s="357"/>
      <c r="SIA62" s="357"/>
      <c r="SIB62" s="357"/>
      <c r="SIC62" s="357"/>
      <c r="SID62" s="357"/>
      <c r="SIE62" s="357"/>
      <c r="SIF62" s="357"/>
      <c r="SIG62" s="357"/>
      <c r="SIH62" s="357"/>
      <c r="SII62" s="357"/>
      <c r="SIJ62" s="357"/>
      <c r="SIK62" s="357"/>
      <c r="SIL62" s="357"/>
      <c r="SIM62" s="357"/>
      <c r="SIN62" s="357"/>
      <c r="SIO62" s="357"/>
      <c r="SIP62" s="357"/>
      <c r="SIQ62" s="357"/>
      <c r="SIR62" s="357"/>
      <c r="SIS62" s="357"/>
      <c r="SIT62" s="357"/>
      <c r="SIU62" s="357"/>
      <c r="SIV62" s="357"/>
      <c r="SIW62" s="357"/>
      <c r="SIX62" s="357"/>
      <c r="SIY62" s="357"/>
      <c r="SIZ62" s="357"/>
      <c r="SJA62" s="357"/>
      <c r="SJB62" s="357"/>
      <c r="SJC62" s="357"/>
      <c r="SJD62" s="357"/>
      <c r="SJE62" s="357"/>
      <c r="SJF62" s="357"/>
      <c r="SJG62" s="357"/>
      <c r="SJH62" s="357"/>
      <c r="SJI62" s="357"/>
      <c r="SJJ62" s="357"/>
      <c r="SJK62" s="357"/>
      <c r="SJL62" s="357"/>
      <c r="SJM62" s="357"/>
      <c r="SJN62" s="357"/>
      <c r="SJO62" s="357"/>
      <c r="SJP62" s="357"/>
      <c r="SJQ62" s="357"/>
      <c r="SJR62" s="357"/>
      <c r="SJS62" s="357"/>
      <c r="SJT62" s="357"/>
      <c r="SJU62" s="357"/>
      <c r="SJV62" s="357"/>
      <c r="SJW62" s="357"/>
      <c r="SJX62" s="357"/>
      <c r="SJY62" s="357"/>
      <c r="SJZ62" s="357"/>
      <c r="SKA62" s="357"/>
      <c r="SKB62" s="357"/>
      <c r="SKC62" s="357"/>
      <c r="SKD62" s="357"/>
      <c r="SKE62" s="357"/>
      <c r="SKF62" s="357"/>
      <c r="SKG62" s="357"/>
      <c r="SKH62" s="357"/>
      <c r="SKI62" s="357"/>
      <c r="SKJ62" s="357"/>
      <c r="SKK62" s="357"/>
      <c r="SKL62" s="357"/>
      <c r="SKM62" s="357"/>
      <c r="SKN62" s="357"/>
      <c r="SKO62" s="357"/>
      <c r="SKP62" s="357"/>
      <c r="SKQ62" s="357"/>
      <c r="SKR62" s="357"/>
      <c r="SKS62" s="357"/>
      <c r="SKT62" s="357"/>
      <c r="SKU62" s="357"/>
      <c r="SKV62" s="357"/>
      <c r="SKW62" s="357"/>
      <c r="SKX62" s="357"/>
      <c r="SKY62" s="357"/>
      <c r="SKZ62" s="357"/>
      <c r="SLA62" s="357"/>
      <c r="SLB62" s="357"/>
      <c r="SLC62" s="357"/>
      <c r="SLD62" s="357"/>
      <c r="SLE62" s="357"/>
      <c r="SLF62" s="357"/>
      <c r="SLG62" s="357"/>
      <c r="SLH62" s="357"/>
      <c r="SLI62" s="357"/>
      <c r="SLJ62" s="357"/>
      <c r="SLK62" s="357"/>
      <c r="SLL62" s="357"/>
      <c r="SLM62" s="357"/>
      <c r="SLN62" s="357"/>
      <c r="SLO62" s="357"/>
      <c r="SLP62" s="357"/>
      <c r="SLQ62" s="357"/>
      <c r="SLR62" s="357"/>
      <c r="SLS62" s="357"/>
      <c r="SLT62" s="357"/>
      <c r="SLU62" s="357"/>
      <c r="SLV62" s="357"/>
      <c r="SLW62" s="357"/>
      <c r="SLX62" s="357"/>
      <c r="SLY62" s="357"/>
      <c r="SLZ62" s="357"/>
      <c r="SMA62" s="357"/>
      <c r="SMB62" s="357"/>
      <c r="SMC62" s="357"/>
      <c r="SMD62" s="357"/>
      <c r="SME62" s="357"/>
      <c r="SMF62" s="357"/>
      <c r="SMG62" s="357"/>
      <c r="SMH62" s="357"/>
      <c r="SMI62" s="357"/>
      <c r="SMJ62" s="357"/>
      <c r="SMK62" s="357"/>
      <c r="SML62" s="357"/>
      <c r="SMM62" s="357"/>
      <c r="SMN62" s="357"/>
      <c r="SMO62" s="357"/>
      <c r="SMP62" s="357"/>
      <c r="SMQ62" s="357"/>
      <c r="SMR62" s="357"/>
      <c r="SMS62" s="357"/>
      <c r="SMT62" s="357"/>
      <c r="SMU62" s="357"/>
      <c r="SMV62" s="357"/>
      <c r="SMW62" s="357"/>
      <c r="SMX62" s="357"/>
      <c r="SMY62" s="357"/>
      <c r="SMZ62" s="357"/>
      <c r="SNA62" s="357"/>
      <c r="SNB62" s="357"/>
      <c r="SNC62" s="357"/>
      <c r="SND62" s="357"/>
      <c r="SNE62" s="357"/>
      <c r="SNF62" s="357"/>
      <c r="SNG62" s="357"/>
      <c r="SNH62" s="357"/>
      <c r="SNI62" s="357"/>
      <c r="SNJ62" s="357"/>
      <c r="SNK62" s="357"/>
      <c r="SNL62" s="357"/>
      <c r="SNM62" s="357"/>
      <c r="SNN62" s="357"/>
      <c r="SNO62" s="357"/>
      <c r="SNP62" s="357"/>
      <c r="SNQ62" s="357"/>
      <c r="SNR62" s="357"/>
      <c r="SNS62" s="357"/>
      <c r="SNT62" s="357"/>
      <c r="SNU62" s="357"/>
      <c r="SNV62" s="357"/>
      <c r="SNW62" s="357"/>
      <c r="SNX62" s="357"/>
      <c r="SNY62" s="357"/>
      <c r="SNZ62" s="357"/>
      <c r="SOA62" s="357"/>
      <c r="SOB62" s="357"/>
      <c r="SOC62" s="357"/>
      <c r="SOD62" s="357"/>
      <c r="SOE62" s="357"/>
      <c r="SOF62" s="357"/>
      <c r="SOG62" s="357"/>
      <c r="SOH62" s="357"/>
      <c r="SOI62" s="357"/>
      <c r="SOJ62" s="357"/>
      <c r="SOK62" s="357"/>
      <c r="SOL62" s="357"/>
      <c r="SOM62" s="357"/>
      <c r="SON62" s="357"/>
      <c r="SOO62" s="357"/>
      <c r="SOP62" s="357"/>
      <c r="SOQ62" s="357"/>
      <c r="SOR62" s="357"/>
      <c r="SOS62" s="357"/>
      <c r="SOT62" s="357"/>
      <c r="SOU62" s="357"/>
      <c r="SOV62" s="357"/>
      <c r="SOW62" s="357"/>
      <c r="SOX62" s="357"/>
      <c r="SOY62" s="357"/>
      <c r="SOZ62" s="357"/>
      <c r="SPA62" s="357"/>
      <c r="SPB62" s="357"/>
      <c r="SPC62" s="357"/>
      <c r="SPD62" s="357"/>
      <c r="SPE62" s="357"/>
      <c r="SPF62" s="357"/>
      <c r="SPG62" s="357"/>
      <c r="SPH62" s="357"/>
      <c r="SPI62" s="357"/>
      <c r="SPJ62" s="357"/>
      <c r="SPK62" s="357"/>
      <c r="SPL62" s="357"/>
      <c r="SPM62" s="357"/>
      <c r="SPN62" s="357"/>
      <c r="SPO62" s="357"/>
      <c r="SPP62" s="357"/>
      <c r="SPQ62" s="357"/>
      <c r="SPR62" s="357"/>
      <c r="SPS62" s="357"/>
      <c r="SPT62" s="357"/>
      <c r="SPU62" s="357"/>
      <c r="SPV62" s="357"/>
      <c r="SPW62" s="357"/>
      <c r="SPX62" s="357"/>
      <c r="SPY62" s="357"/>
      <c r="SPZ62" s="357"/>
      <c r="SQA62" s="357"/>
      <c r="SQB62" s="357"/>
      <c r="SQC62" s="357"/>
      <c r="SQD62" s="357"/>
      <c r="SQE62" s="357"/>
      <c r="SQF62" s="357"/>
      <c r="SQG62" s="357"/>
      <c r="SQH62" s="357"/>
      <c r="SQI62" s="357"/>
      <c r="SQJ62" s="357"/>
      <c r="SQK62" s="357"/>
      <c r="SQL62" s="357"/>
      <c r="SQM62" s="357"/>
      <c r="SQN62" s="357"/>
      <c r="SQO62" s="357"/>
      <c r="SQP62" s="357"/>
      <c r="SQQ62" s="357"/>
      <c r="SQR62" s="357"/>
      <c r="SQS62" s="357"/>
      <c r="SQT62" s="357"/>
      <c r="SQU62" s="357"/>
      <c r="SQV62" s="357"/>
      <c r="SQW62" s="357"/>
      <c r="SQX62" s="357"/>
      <c r="SQY62" s="357"/>
      <c r="SQZ62" s="357"/>
      <c r="SRA62" s="357"/>
      <c r="SRB62" s="357"/>
      <c r="SRC62" s="357"/>
      <c r="SRD62" s="357"/>
      <c r="SRE62" s="357"/>
      <c r="SRF62" s="357"/>
      <c r="SRG62" s="357"/>
      <c r="SRH62" s="357"/>
      <c r="SRI62" s="357"/>
      <c r="SRJ62" s="357"/>
      <c r="SRK62" s="357"/>
      <c r="SRL62" s="357"/>
      <c r="SRM62" s="357"/>
      <c r="SRN62" s="357"/>
      <c r="SRO62" s="357"/>
      <c r="SRP62" s="357"/>
      <c r="SRQ62" s="357"/>
      <c r="SRR62" s="357"/>
      <c r="SRS62" s="357"/>
      <c r="SRT62" s="357"/>
      <c r="SRU62" s="357"/>
      <c r="SRV62" s="357"/>
      <c r="SRW62" s="357"/>
      <c r="SRX62" s="357"/>
      <c r="SRY62" s="357"/>
      <c r="SRZ62" s="357"/>
      <c r="SSA62" s="357"/>
      <c r="SSB62" s="357"/>
      <c r="SSC62" s="357"/>
      <c r="SSD62" s="357"/>
      <c r="SSE62" s="357"/>
      <c r="SSF62" s="357"/>
      <c r="SSG62" s="357"/>
      <c r="SSH62" s="357"/>
      <c r="SSI62" s="357"/>
      <c r="SSJ62" s="357"/>
      <c r="SSK62" s="357"/>
      <c r="SSL62" s="357"/>
      <c r="SSM62" s="357"/>
      <c r="SSN62" s="357"/>
      <c r="SSO62" s="357"/>
      <c r="SSP62" s="357"/>
      <c r="SSQ62" s="357"/>
      <c r="SSR62" s="357"/>
      <c r="SSS62" s="357"/>
      <c r="SST62" s="357"/>
      <c r="SSU62" s="357"/>
      <c r="SSV62" s="357"/>
      <c r="SSW62" s="357"/>
      <c r="SSX62" s="357"/>
      <c r="SSY62" s="357"/>
      <c r="SSZ62" s="357"/>
      <c r="STA62" s="357"/>
      <c r="STB62" s="357"/>
      <c r="STC62" s="357"/>
      <c r="STD62" s="357"/>
      <c r="STE62" s="357"/>
      <c r="STF62" s="357"/>
      <c r="STG62" s="357"/>
      <c r="STH62" s="357"/>
      <c r="STI62" s="357"/>
      <c r="STJ62" s="357"/>
      <c r="STK62" s="357"/>
      <c r="STL62" s="357"/>
      <c r="STM62" s="357"/>
      <c r="STN62" s="357"/>
      <c r="STO62" s="357"/>
      <c r="STP62" s="357"/>
      <c r="STQ62" s="357"/>
      <c r="STR62" s="357"/>
      <c r="STS62" s="357"/>
      <c r="STT62" s="357"/>
      <c r="STU62" s="357"/>
      <c r="STV62" s="357"/>
      <c r="STW62" s="357"/>
      <c r="STX62" s="357"/>
      <c r="STY62" s="357"/>
      <c r="STZ62" s="357"/>
      <c r="SUA62" s="357"/>
      <c r="SUB62" s="357"/>
      <c r="SUC62" s="357"/>
      <c r="SUD62" s="357"/>
      <c r="SUE62" s="357"/>
      <c r="SUF62" s="357"/>
      <c r="SUG62" s="357"/>
      <c r="SUH62" s="357"/>
      <c r="SUI62" s="357"/>
      <c r="SUJ62" s="357"/>
      <c r="SUK62" s="357"/>
      <c r="SUL62" s="357"/>
      <c r="SUM62" s="357"/>
      <c r="SUN62" s="357"/>
      <c r="SUO62" s="357"/>
      <c r="SUP62" s="357"/>
      <c r="SUQ62" s="357"/>
      <c r="SUR62" s="357"/>
      <c r="SUS62" s="357"/>
      <c r="SUT62" s="357"/>
      <c r="SUU62" s="357"/>
      <c r="SUV62" s="357"/>
      <c r="SUW62" s="357"/>
      <c r="SUX62" s="357"/>
      <c r="SUY62" s="357"/>
      <c r="SUZ62" s="357"/>
      <c r="SVA62" s="357"/>
      <c r="SVB62" s="357"/>
      <c r="SVC62" s="357"/>
      <c r="SVD62" s="357"/>
      <c r="SVE62" s="357"/>
      <c r="SVF62" s="357"/>
      <c r="SVG62" s="357"/>
      <c r="SVH62" s="357"/>
      <c r="SVI62" s="357"/>
      <c r="SVJ62" s="357"/>
      <c r="SVK62" s="357"/>
      <c r="SVL62" s="357"/>
      <c r="SVM62" s="357"/>
      <c r="SVN62" s="357"/>
      <c r="SVO62" s="357"/>
      <c r="SVP62" s="357"/>
      <c r="SVQ62" s="357"/>
      <c r="SVR62" s="357"/>
      <c r="SVS62" s="357"/>
      <c r="SVT62" s="357"/>
      <c r="SVU62" s="357"/>
      <c r="SVV62" s="357"/>
      <c r="SVW62" s="357"/>
      <c r="SVX62" s="357"/>
      <c r="SVY62" s="357"/>
      <c r="SVZ62" s="357"/>
      <c r="SWA62" s="357"/>
      <c r="SWB62" s="357"/>
      <c r="SWC62" s="357"/>
      <c r="SWD62" s="357"/>
      <c r="SWE62" s="357"/>
      <c r="SWF62" s="357"/>
      <c r="SWG62" s="357"/>
      <c r="SWH62" s="357"/>
      <c r="SWI62" s="357"/>
      <c r="SWJ62" s="357"/>
      <c r="SWK62" s="357"/>
      <c r="SWL62" s="357"/>
      <c r="SWM62" s="357"/>
      <c r="SWN62" s="357"/>
      <c r="SWO62" s="357"/>
      <c r="SWP62" s="357"/>
      <c r="SWQ62" s="357"/>
      <c r="SWR62" s="357"/>
      <c r="SWS62" s="357"/>
      <c r="SWT62" s="357"/>
      <c r="SWU62" s="357"/>
      <c r="SWV62" s="357"/>
      <c r="SWW62" s="357"/>
      <c r="SWX62" s="357"/>
      <c r="SWY62" s="357"/>
      <c r="SWZ62" s="357"/>
      <c r="SXA62" s="357"/>
      <c r="SXB62" s="357"/>
      <c r="SXC62" s="357"/>
      <c r="SXD62" s="357"/>
      <c r="SXE62" s="357"/>
      <c r="SXF62" s="357"/>
      <c r="SXG62" s="357"/>
      <c r="SXH62" s="357"/>
      <c r="SXI62" s="357"/>
      <c r="SXJ62" s="357"/>
      <c r="SXK62" s="357"/>
      <c r="SXL62" s="357"/>
      <c r="SXM62" s="357"/>
      <c r="SXN62" s="357"/>
      <c r="SXO62" s="357"/>
      <c r="SXP62" s="357"/>
      <c r="SXQ62" s="357"/>
      <c r="SXR62" s="357"/>
      <c r="SXS62" s="357"/>
      <c r="SXT62" s="357"/>
      <c r="SXU62" s="357"/>
      <c r="SXV62" s="357"/>
      <c r="SXW62" s="357"/>
      <c r="SXX62" s="357"/>
      <c r="SXY62" s="357"/>
      <c r="SXZ62" s="357"/>
      <c r="SYA62" s="357"/>
      <c r="SYB62" s="357"/>
      <c r="SYC62" s="357"/>
      <c r="SYD62" s="357"/>
      <c r="SYE62" s="357"/>
      <c r="SYF62" s="357"/>
      <c r="SYG62" s="357"/>
      <c r="SYH62" s="357"/>
      <c r="SYI62" s="357"/>
      <c r="SYJ62" s="357"/>
      <c r="SYK62" s="357"/>
      <c r="SYL62" s="357"/>
      <c r="SYM62" s="357"/>
      <c r="SYN62" s="357"/>
      <c r="SYO62" s="357"/>
      <c r="SYP62" s="357"/>
      <c r="SYQ62" s="357"/>
      <c r="SYR62" s="357"/>
      <c r="SYS62" s="357"/>
      <c r="SYT62" s="357"/>
      <c r="SYU62" s="357"/>
      <c r="SYV62" s="357"/>
      <c r="SYW62" s="357"/>
      <c r="SYX62" s="357"/>
      <c r="SYY62" s="357"/>
      <c r="SYZ62" s="357"/>
      <c r="SZA62" s="357"/>
      <c r="SZB62" s="357"/>
      <c r="SZC62" s="357"/>
      <c r="SZD62" s="357"/>
      <c r="SZE62" s="357"/>
      <c r="SZF62" s="357"/>
      <c r="SZG62" s="357"/>
      <c r="SZH62" s="357"/>
      <c r="SZI62" s="357"/>
      <c r="SZJ62" s="357"/>
      <c r="SZK62" s="357"/>
      <c r="SZL62" s="357"/>
      <c r="SZM62" s="357"/>
      <c r="SZN62" s="357"/>
      <c r="SZO62" s="357"/>
      <c r="SZP62" s="357"/>
      <c r="SZQ62" s="357"/>
      <c r="SZR62" s="357"/>
      <c r="SZS62" s="357"/>
      <c r="SZT62" s="357"/>
      <c r="SZU62" s="357"/>
      <c r="SZV62" s="357"/>
      <c r="SZW62" s="357"/>
      <c r="SZX62" s="357"/>
      <c r="SZY62" s="357"/>
      <c r="SZZ62" s="357"/>
      <c r="TAA62" s="357"/>
      <c r="TAB62" s="357"/>
      <c r="TAC62" s="357"/>
      <c r="TAD62" s="357"/>
      <c r="TAE62" s="357"/>
      <c r="TAF62" s="357"/>
      <c r="TAG62" s="357"/>
      <c r="TAH62" s="357"/>
      <c r="TAI62" s="357"/>
      <c r="TAJ62" s="357"/>
      <c r="TAK62" s="357"/>
      <c r="TAL62" s="357"/>
      <c r="TAM62" s="357"/>
      <c r="TAN62" s="357"/>
      <c r="TAO62" s="357"/>
      <c r="TAP62" s="357"/>
      <c r="TAQ62" s="357"/>
      <c r="TAR62" s="357"/>
      <c r="TAS62" s="357"/>
      <c r="TAT62" s="357"/>
      <c r="TAU62" s="357"/>
      <c r="TAV62" s="357"/>
      <c r="TAW62" s="357"/>
      <c r="TAX62" s="357"/>
      <c r="TAY62" s="357"/>
      <c r="TAZ62" s="357"/>
      <c r="TBA62" s="357"/>
      <c r="TBB62" s="357"/>
      <c r="TBC62" s="357"/>
      <c r="TBD62" s="357"/>
      <c r="TBE62" s="357"/>
      <c r="TBF62" s="357"/>
      <c r="TBG62" s="357"/>
      <c r="TBH62" s="357"/>
      <c r="TBI62" s="357"/>
      <c r="TBJ62" s="357"/>
      <c r="TBK62" s="357"/>
      <c r="TBL62" s="357"/>
      <c r="TBM62" s="357"/>
      <c r="TBN62" s="357"/>
      <c r="TBO62" s="357"/>
      <c r="TBP62" s="357"/>
      <c r="TBQ62" s="357"/>
      <c r="TBR62" s="357"/>
      <c r="TBS62" s="357"/>
      <c r="TBT62" s="357"/>
      <c r="TBU62" s="357"/>
      <c r="TBV62" s="357"/>
      <c r="TBW62" s="357"/>
      <c r="TBX62" s="357"/>
      <c r="TBY62" s="357"/>
      <c r="TBZ62" s="357"/>
      <c r="TCA62" s="357"/>
      <c r="TCB62" s="357"/>
      <c r="TCC62" s="357"/>
      <c r="TCD62" s="357"/>
      <c r="TCE62" s="357"/>
      <c r="TCF62" s="357"/>
      <c r="TCG62" s="357"/>
      <c r="TCH62" s="357"/>
      <c r="TCI62" s="357"/>
      <c r="TCJ62" s="357"/>
      <c r="TCK62" s="357"/>
      <c r="TCL62" s="357"/>
      <c r="TCM62" s="357"/>
      <c r="TCN62" s="357"/>
      <c r="TCO62" s="357"/>
      <c r="TCP62" s="357"/>
      <c r="TCQ62" s="357"/>
      <c r="TCR62" s="357"/>
      <c r="TCS62" s="357"/>
      <c r="TCT62" s="357"/>
      <c r="TCU62" s="357"/>
      <c r="TCV62" s="357"/>
      <c r="TCW62" s="357"/>
      <c r="TCX62" s="357"/>
      <c r="TCY62" s="357"/>
      <c r="TCZ62" s="357"/>
      <c r="TDA62" s="357"/>
      <c r="TDB62" s="357"/>
      <c r="TDC62" s="357"/>
      <c r="TDD62" s="357"/>
      <c r="TDE62" s="357"/>
      <c r="TDF62" s="357"/>
      <c r="TDG62" s="357"/>
      <c r="TDH62" s="357"/>
      <c r="TDI62" s="357"/>
      <c r="TDJ62" s="357"/>
      <c r="TDK62" s="357"/>
      <c r="TDL62" s="357"/>
      <c r="TDM62" s="357"/>
      <c r="TDN62" s="357"/>
      <c r="TDO62" s="357"/>
      <c r="TDP62" s="357"/>
      <c r="TDQ62" s="357"/>
      <c r="TDR62" s="357"/>
      <c r="TDS62" s="357"/>
      <c r="TDT62" s="357"/>
      <c r="TDU62" s="357"/>
      <c r="TDV62" s="357"/>
      <c r="TDW62" s="357"/>
      <c r="TDX62" s="357"/>
      <c r="TDY62" s="357"/>
      <c r="TDZ62" s="357"/>
      <c r="TEA62" s="357"/>
      <c r="TEB62" s="357"/>
      <c r="TEC62" s="357"/>
      <c r="TED62" s="357"/>
      <c r="TEE62" s="357"/>
      <c r="TEF62" s="357"/>
      <c r="TEG62" s="357"/>
      <c r="TEH62" s="357"/>
      <c r="TEI62" s="357"/>
      <c r="TEJ62" s="357"/>
      <c r="TEK62" s="357"/>
      <c r="TEL62" s="357"/>
      <c r="TEM62" s="357"/>
      <c r="TEN62" s="357"/>
      <c r="TEO62" s="357"/>
      <c r="TEP62" s="357"/>
      <c r="TEQ62" s="357"/>
      <c r="TER62" s="357"/>
      <c r="TES62" s="357"/>
      <c r="TET62" s="357"/>
      <c r="TEU62" s="357"/>
      <c r="TEV62" s="357"/>
      <c r="TEW62" s="357"/>
      <c r="TEX62" s="357"/>
      <c r="TEY62" s="357"/>
      <c r="TEZ62" s="357"/>
      <c r="TFA62" s="357"/>
      <c r="TFB62" s="357"/>
      <c r="TFC62" s="357"/>
      <c r="TFD62" s="357"/>
      <c r="TFE62" s="357"/>
      <c r="TFF62" s="357"/>
      <c r="TFG62" s="357"/>
      <c r="TFH62" s="357"/>
      <c r="TFI62" s="357"/>
      <c r="TFJ62" s="357"/>
      <c r="TFK62" s="357"/>
      <c r="TFL62" s="357"/>
      <c r="TFM62" s="357"/>
      <c r="TFN62" s="357"/>
      <c r="TFO62" s="357"/>
      <c r="TFP62" s="357"/>
      <c r="TFQ62" s="357"/>
      <c r="TFR62" s="357"/>
      <c r="TFS62" s="357"/>
      <c r="TFT62" s="357"/>
      <c r="TFU62" s="357"/>
      <c r="TFV62" s="357"/>
      <c r="TFW62" s="357"/>
      <c r="TFX62" s="357"/>
      <c r="TFY62" s="357"/>
      <c r="TFZ62" s="357"/>
      <c r="TGA62" s="357"/>
      <c r="TGB62" s="357"/>
      <c r="TGC62" s="357"/>
      <c r="TGD62" s="357"/>
      <c r="TGE62" s="357"/>
      <c r="TGF62" s="357"/>
      <c r="TGG62" s="357"/>
      <c r="TGH62" s="357"/>
      <c r="TGI62" s="357"/>
      <c r="TGJ62" s="357"/>
      <c r="TGK62" s="357"/>
      <c r="TGL62" s="357"/>
      <c r="TGM62" s="357"/>
      <c r="TGN62" s="357"/>
      <c r="TGO62" s="357"/>
      <c r="TGP62" s="357"/>
      <c r="TGQ62" s="357"/>
      <c r="TGR62" s="357"/>
      <c r="TGS62" s="357"/>
      <c r="TGT62" s="357"/>
      <c r="TGU62" s="357"/>
      <c r="TGV62" s="357"/>
      <c r="TGW62" s="357"/>
      <c r="TGX62" s="357"/>
      <c r="TGY62" s="357"/>
      <c r="TGZ62" s="357"/>
      <c r="THA62" s="357"/>
      <c r="THB62" s="357"/>
      <c r="THC62" s="357"/>
      <c r="THD62" s="357"/>
      <c r="THE62" s="357"/>
      <c r="THF62" s="357"/>
      <c r="THG62" s="357"/>
      <c r="THH62" s="357"/>
      <c r="THI62" s="357"/>
      <c r="THJ62" s="357"/>
      <c r="THK62" s="357"/>
      <c r="THL62" s="357"/>
      <c r="THM62" s="357"/>
      <c r="THN62" s="357"/>
      <c r="THO62" s="357"/>
      <c r="THP62" s="357"/>
      <c r="THQ62" s="357"/>
      <c r="THR62" s="357"/>
      <c r="THS62" s="357"/>
      <c r="THT62" s="357"/>
      <c r="THU62" s="357"/>
      <c r="THV62" s="357"/>
      <c r="THW62" s="357"/>
      <c r="THX62" s="357"/>
      <c r="THY62" s="357"/>
      <c r="THZ62" s="357"/>
      <c r="TIA62" s="357"/>
      <c r="TIB62" s="357"/>
      <c r="TIC62" s="357"/>
      <c r="TID62" s="357"/>
      <c r="TIE62" s="357"/>
      <c r="TIF62" s="357"/>
      <c r="TIG62" s="357"/>
      <c r="TIH62" s="357"/>
      <c r="TII62" s="357"/>
      <c r="TIJ62" s="357"/>
      <c r="TIK62" s="357"/>
      <c r="TIL62" s="357"/>
      <c r="TIM62" s="357"/>
      <c r="TIN62" s="357"/>
      <c r="TIO62" s="357"/>
      <c r="TIP62" s="357"/>
      <c r="TIQ62" s="357"/>
      <c r="TIR62" s="357"/>
      <c r="TIS62" s="357"/>
      <c r="TIT62" s="357"/>
      <c r="TIU62" s="357"/>
      <c r="TIV62" s="357"/>
      <c r="TIW62" s="357"/>
      <c r="TIX62" s="357"/>
      <c r="TIY62" s="357"/>
      <c r="TIZ62" s="357"/>
      <c r="TJA62" s="357"/>
      <c r="TJB62" s="357"/>
      <c r="TJC62" s="357"/>
      <c r="TJD62" s="357"/>
      <c r="TJE62" s="357"/>
      <c r="TJF62" s="357"/>
      <c r="TJG62" s="357"/>
      <c r="TJH62" s="357"/>
      <c r="TJI62" s="357"/>
      <c r="TJJ62" s="357"/>
      <c r="TJK62" s="357"/>
      <c r="TJL62" s="357"/>
      <c r="TJM62" s="357"/>
      <c r="TJN62" s="357"/>
      <c r="TJO62" s="357"/>
      <c r="TJP62" s="357"/>
      <c r="TJQ62" s="357"/>
      <c r="TJR62" s="357"/>
      <c r="TJS62" s="357"/>
      <c r="TJT62" s="357"/>
      <c r="TJU62" s="357"/>
      <c r="TJV62" s="357"/>
      <c r="TJW62" s="357"/>
      <c r="TJX62" s="357"/>
      <c r="TJY62" s="357"/>
      <c r="TJZ62" s="357"/>
      <c r="TKA62" s="357"/>
      <c r="TKB62" s="357"/>
      <c r="TKC62" s="357"/>
      <c r="TKD62" s="357"/>
      <c r="TKE62" s="357"/>
      <c r="TKF62" s="357"/>
      <c r="TKG62" s="357"/>
      <c r="TKH62" s="357"/>
      <c r="TKI62" s="357"/>
      <c r="TKJ62" s="357"/>
      <c r="TKK62" s="357"/>
      <c r="TKL62" s="357"/>
      <c r="TKM62" s="357"/>
      <c r="TKN62" s="357"/>
      <c r="TKO62" s="357"/>
      <c r="TKP62" s="357"/>
      <c r="TKQ62" s="357"/>
      <c r="TKR62" s="357"/>
      <c r="TKS62" s="357"/>
      <c r="TKT62" s="357"/>
      <c r="TKU62" s="357"/>
      <c r="TKV62" s="357"/>
      <c r="TKW62" s="357"/>
      <c r="TKX62" s="357"/>
      <c r="TKY62" s="357"/>
      <c r="TKZ62" s="357"/>
      <c r="TLA62" s="357"/>
      <c r="TLB62" s="357"/>
      <c r="TLC62" s="357"/>
      <c r="TLD62" s="357"/>
      <c r="TLE62" s="357"/>
      <c r="TLF62" s="357"/>
      <c r="TLG62" s="357"/>
      <c r="TLH62" s="357"/>
      <c r="TLI62" s="357"/>
      <c r="TLJ62" s="357"/>
      <c r="TLK62" s="357"/>
      <c r="TLL62" s="357"/>
      <c r="TLM62" s="357"/>
      <c r="TLN62" s="357"/>
      <c r="TLO62" s="357"/>
      <c r="TLP62" s="357"/>
      <c r="TLQ62" s="357"/>
      <c r="TLR62" s="357"/>
      <c r="TLS62" s="357"/>
      <c r="TLT62" s="357"/>
      <c r="TLU62" s="357"/>
      <c r="TLV62" s="357"/>
      <c r="TLW62" s="357"/>
      <c r="TLX62" s="357"/>
      <c r="TLY62" s="357"/>
      <c r="TLZ62" s="357"/>
      <c r="TMA62" s="357"/>
      <c r="TMB62" s="357"/>
      <c r="TMC62" s="357"/>
      <c r="TMD62" s="357"/>
      <c r="TME62" s="357"/>
      <c r="TMF62" s="357"/>
      <c r="TMG62" s="357"/>
      <c r="TMH62" s="357"/>
      <c r="TMI62" s="357"/>
      <c r="TMJ62" s="357"/>
      <c r="TMK62" s="357"/>
      <c r="TML62" s="357"/>
      <c r="TMM62" s="357"/>
      <c r="TMN62" s="357"/>
      <c r="TMO62" s="357"/>
      <c r="TMP62" s="357"/>
      <c r="TMQ62" s="357"/>
      <c r="TMR62" s="357"/>
      <c r="TMS62" s="357"/>
      <c r="TMT62" s="357"/>
      <c r="TMU62" s="357"/>
      <c r="TMV62" s="357"/>
      <c r="TMW62" s="357"/>
      <c r="TMX62" s="357"/>
      <c r="TMY62" s="357"/>
      <c r="TMZ62" s="357"/>
      <c r="TNA62" s="357"/>
      <c r="TNB62" s="357"/>
      <c r="TNC62" s="357"/>
      <c r="TND62" s="357"/>
      <c r="TNE62" s="357"/>
      <c r="TNF62" s="357"/>
      <c r="TNG62" s="357"/>
      <c r="TNH62" s="357"/>
      <c r="TNI62" s="357"/>
      <c r="TNJ62" s="357"/>
      <c r="TNK62" s="357"/>
      <c r="TNL62" s="357"/>
      <c r="TNM62" s="357"/>
      <c r="TNN62" s="357"/>
      <c r="TNO62" s="357"/>
      <c r="TNP62" s="357"/>
      <c r="TNQ62" s="357"/>
      <c r="TNR62" s="357"/>
      <c r="TNS62" s="357"/>
      <c r="TNT62" s="357"/>
      <c r="TNU62" s="357"/>
      <c r="TNV62" s="357"/>
      <c r="TNW62" s="357"/>
      <c r="TNX62" s="357"/>
      <c r="TNY62" s="357"/>
      <c r="TNZ62" s="357"/>
      <c r="TOA62" s="357"/>
      <c r="TOB62" s="357"/>
      <c r="TOC62" s="357"/>
      <c r="TOD62" s="357"/>
      <c r="TOE62" s="357"/>
      <c r="TOF62" s="357"/>
      <c r="TOG62" s="357"/>
      <c r="TOH62" s="357"/>
      <c r="TOI62" s="357"/>
      <c r="TOJ62" s="357"/>
      <c r="TOK62" s="357"/>
      <c r="TOL62" s="357"/>
      <c r="TOM62" s="357"/>
      <c r="TON62" s="357"/>
      <c r="TOO62" s="357"/>
      <c r="TOP62" s="357"/>
      <c r="TOQ62" s="357"/>
      <c r="TOR62" s="357"/>
      <c r="TOS62" s="357"/>
      <c r="TOT62" s="357"/>
      <c r="TOU62" s="357"/>
      <c r="TOV62" s="357"/>
      <c r="TOW62" s="357"/>
      <c r="TOX62" s="357"/>
      <c r="TOY62" s="357"/>
      <c r="TOZ62" s="357"/>
      <c r="TPA62" s="357"/>
      <c r="TPB62" s="357"/>
      <c r="TPC62" s="357"/>
      <c r="TPD62" s="357"/>
      <c r="TPE62" s="357"/>
      <c r="TPF62" s="357"/>
      <c r="TPG62" s="357"/>
      <c r="TPH62" s="357"/>
      <c r="TPI62" s="357"/>
      <c r="TPJ62" s="357"/>
      <c r="TPK62" s="357"/>
      <c r="TPL62" s="357"/>
      <c r="TPM62" s="357"/>
      <c r="TPN62" s="357"/>
      <c r="TPO62" s="357"/>
      <c r="TPP62" s="357"/>
      <c r="TPQ62" s="357"/>
      <c r="TPR62" s="357"/>
      <c r="TPS62" s="357"/>
      <c r="TPT62" s="357"/>
      <c r="TPU62" s="357"/>
      <c r="TPV62" s="357"/>
      <c r="TPW62" s="357"/>
      <c r="TPX62" s="357"/>
      <c r="TPY62" s="357"/>
      <c r="TPZ62" s="357"/>
      <c r="TQA62" s="357"/>
      <c r="TQB62" s="357"/>
      <c r="TQC62" s="357"/>
      <c r="TQD62" s="357"/>
      <c r="TQE62" s="357"/>
      <c r="TQF62" s="357"/>
      <c r="TQG62" s="357"/>
      <c r="TQH62" s="357"/>
      <c r="TQI62" s="357"/>
      <c r="TQJ62" s="357"/>
      <c r="TQK62" s="357"/>
      <c r="TQL62" s="357"/>
      <c r="TQM62" s="357"/>
      <c r="TQN62" s="357"/>
      <c r="TQO62" s="357"/>
      <c r="TQP62" s="357"/>
      <c r="TQQ62" s="357"/>
      <c r="TQR62" s="357"/>
      <c r="TQS62" s="357"/>
      <c r="TQT62" s="357"/>
      <c r="TQU62" s="357"/>
      <c r="TQV62" s="357"/>
      <c r="TQW62" s="357"/>
      <c r="TQX62" s="357"/>
      <c r="TQY62" s="357"/>
      <c r="TQZ62" s="357"/>
      <c r="TRA62" s="357"/>
      <c r="TRB62" s="357"/>
      <c r="TRC62" s="357"/>
      <c r="TRD62" s="357"/>
      <c r="TRE62" s="357"/>
      <c r="TRF62" s="357"/>
      <c r="TRG62" s="357"/>
      <c r="TRH62" s="357"/>
      <c r="TRI62" s="357"/>
      <c r="TRJ62" s="357"/>
      <c r="TRK62" s="357"/>
      <c r="TRL62" s="357"/>
      <c r="TRM62" s="357"/>
      <c r="TRN62" s="357"/>
      <c r="TRO62" s="357"/>
      <c r="TRP62" s="357"/>
      <c r="TRQ62" s="357"/>
      <c r="TRR62" s="357"/>
      <c r="TRS62" s="357"/>
      <c r="TRT62" s="357"/>
      <c r="TRU62" s="357"/>
      <c r="TRV62" s="357"/>
      <c r="TRW62" s="357"/>
      <c r="TRX62" s="357"/>
      <c r="TRY62" s="357"/>
      <c r="TRZ62" s="357"/>
      <c r="TSA62" s="357"/>
      <c r="TSB62" s="357"/>
      <c r="TSC62" s="357"/>
      <c r="TSD62" s="357"/>
      <c r="TSE62" s="357"/>
      <c r="TSF62" s="357"/>
      <c r="TSG62" s="357"/>
      <c r="TSH62" s="357"/>
      <c r="TSI62" s="357"/>
      <c r="TSJ62" s="357"/>
      <c r="TSK62" s="357"/>
      <c r="TSL62" s="357"/>
      <c r="TSM62" s="357"/>
      <c r="TSN62" s="357"/>
      <c r="TSO62" s="357"/>
      <c r="TSP62" s="357"/>
      <c r="TSQ62" s="357"/>
      <c r="TSR62" s="357"/>
      <c r="TSS62" s="357"/>
      <c r="TST62" s="357"/>
      <c r="TSU62" s="357"/>
      <c r="TSV62" s="357"/>
      <c r="TSW62" s="357"/>
      <c r="TSX62" s="357"/>
      <c r="TSY62" s="357"/>
      <c r="TSZ62" s="357"/>
      <c r="TTA62" s="357"/>
      <c r="TTB62" s="357"/>
      <c r="TTC62" s="357"/>
      <c r="TTD62" s="357"/>
      <c r="TTE62" s="357"/>
      <c r="TTF62" s="357"/>
      <c r="TTG62" s="357"/>
      <c r="TTH62" s="357"/>
      <c r="TTI62" s="357"/>
      <c r="TTJ62" s="357"/>
      <c r="TTK62" s="357"/>
      <c r="TTL62" s="357"/>
      <c r="TTM62" s="357"/>
      <c r="TTN62" s="357"/>
      <c r="TTO62" s="357"/>
      <c r="TTP62" s="357"/>
      <c r="TTQ62" s="357"/>
      <c r="TTR62" s="357"/>
      <c r="TTS62" s="357"/>
      <c r="TTT62" s="357"/>
      <c r="TTU62" s="357"/>
      <c r="TTV62" s="357"/>
      <c r="TTW62" s="357"/>
      <c r="TTX62" s="357"/>
      <c r="TTY62" s="357"/>
      <c r="TTZ62" s="357"/>
      <c r="TUA62" s="357"/>
      <c r="TUB62" s="357"/>
      <c r="TUC62" s="357"/>
      <c r="TUD62" s="357"/>
      <c r="TUE62" s="357"/>
      <c r="TUF62" s="357"/>
      <c r="TUG62" s="357"/>
      <c r="TUH62" s="357"/>
      <c r="TUI62" s="357"/>
      <c r="TUJ62" s="357"/>
      <c r="TUK62" s="357"/>
      <c r="TUL62" s="357"/>
      <c r="TUM62" s="357"/>
      <c r="TUN62" s="357"/>
      <c r="TUO62" s="357"/>
      <c r="TUP62" s="357"/>
      <c r="TUQ62" s="357"/>
      <c r="TUR62" s="357"/>
      <c r="TUS62" s="357"/>
      <c r="TUT62" s="357"/>
      <c r="TUU62" s="357"/>
      <c r="TUV62" s="357"/>
      <c r="TUW62" s="357"/>
      <c r="TUX62" s="357"/>
      <c r="TUY62" s="357"/>
      <c r="TUZ62" s="357"/>
      <c r="TVA62" s="357"/>
      <c r="TVB62" s="357"/>
      <c r="TVC62" s="357"/>
      <c r="TVD62" s="357"/>
      <c r="TVE62" s="357"/>
      <c r="TVF62" s="357"/>
      <c r="TVG62" s="357"/>
      <c r="TVH62" s="357"/>
      <c r="TVI62" s="357"/>
      <c r="TVJ62" s="357"/>
      <c r="TVK62" s="357"/>
      <c r="TVL62" s="357"/>
      <c r="TVM62" s="357"/>
      <c r="TVN62" s="357"/>
      <c r="TVO62" s="357"/>
      <c r="TVP62" s="357"/>
      <c r="TVQ62" s="357"/>
      <c r="TVR62" s="357"/>
      <c r="TVS62" s="357"/>
      <c r="TVT62" s="357"/>
      <c r="TVU62" s="357"/>
      <c r="TVV62" s="357"/>
      <c r="TVW62" s="357"/>
      <c r="TVX62" s="357"/>
      <c r="TVY62" s="357"/>
      <c r="TVZ62" s="357"/>
      <c r="TWA62" s="357"/>
      <c r="TWB62" s="357"/>
      <c r="TWC62" s="357"/>
      <c r="TWD62" s="357"/>
      <c r="TWE62" s="357"/>
      <c r="TWF62" s="357"/>
      <c r="TWG62" s="357"/>
      <c r="TWH62" s="357"/>
      <c r="TWI62" s="357"/>
      <c r="TWJ62" s="357"/>
      <c r="TWK62" s="357"/>
      <c r="TWL62" s="357"/>
      <c r="TWM62" s="357"/>
      <c r="TWN62" s="357"/>
      <c r="TWO62" s="357"/>
      <c r="TWP62" s="357"/>
      <c r="TWQ62" s="357"/>
      <c r="TWR62" s="357"/>
      <c r="TWS62" s="357"/>
      <c r="TWT62" s="357"/>
      <c r="TWU62" s="357"/>
      <c r="TWV62" s="357"/>
      <c r="TWW62" s="357"/>
      <c r="TWX62" s="357"/>
      <c r="TWY62" s="357"/>
      <c r="TWZ62" s="357"/>
      <c r="TXA62" s="357"/>
      <c r="TXB62" s="357"/>
      <c r="TXC62" s="357"/>
      <c r="TXD62" s="357"/>
      <c r="TXE62" s="357"/>
      <c r="TXF62" s="357"/>
      <c r="TXG62" s="357"/>
      <c r="TXH62" s="357"/>
      <c r="TXI62" s="357"/>
      <c r="TXJ62" s="357"/>
      <c r="TXK62" s="357"/>
      <c r="TXL62" s="357"/>
      <c r="TXM62" s="357"/>
      <c r="TXN62" s="357"/>
      <c r="TXO62" s="357"/>
      <c r="TXP62" s="357"/>
      <c r="TXQ62" s="357"/>
      <c r="TXR62" s="357"/>
      <c r="TXS62" s="357"/>
      <c r="TXT62" s="357"/>
      <c r="TXU62" s="357"/>
      <c r="TXV62" s="357"/>
      <c r="TXW62" s="357"/>
      <c r="TXX62" s="357"/>
      <c r="TXY62" s="357"/>
      <c r="TXZ62" s="357"/>
      <c r="TYA62" s="357"/>
      <c r="TYB62" s="357"/>
      <c r="TYC62" s="357"/>
      <c r="TYD62" s="357"/>
      <c r="TYE62" s="357"/>
      <c r="TYF62" s="357"/>
      <c r="TYG62" s="357"/>
      <c r="TYH62" s="357"/>
      <c r="TYI62" s="357"/>
      <c r="TYJ62" s="357"/>
      <c r="TYK62" s="357"/>
      <c r="TYL62" s="357"/>
      <c r="TYM62" s="357"/>
      <c r="TYN62" s="357"/>
      <c r="TYO62" s="357"/>
      <c r="TYP62" s="357"/>
      <c r="TYQ62" s="357"/>
      <c r="TYR62" s="357"/>
      <c r="TYS62" s="357"/>
      <c r="TYT62" s="357"/>
      <c r="TYU62" s="357"/>
      <c r="TYV62" s="357"/>
      <c r="TYW62" s="357"/>
      <c r="TYX62" s="357"/>
      <c r="TYY62" s="357"/>
      <c r="TYZ62" s="357"/>
      <c r="TZA62" s="357"/>
      <c r="TZB62" s="357"/>
      <c r="TZC62" s="357"/>
      <c r="TZD62" s="357"/>
      <c r="TZE62" s="357"/>
      <c r="TZF62" s="357"/>
      <c r="TZG62" s="357"/>
      <c r="TZH62" s="357"/>
      <c r="TZI62" s="357"/>
      <c r="TZJ62" s="357"/>
      <c r="TZK62" s="357"/>
      <c r="TZL62" s="357"/>
      <c r="TZM62" s="357"/>
      <c r="TZN62" s="357"/>
      <c r="TZO62" s="357"/>
      <c r="TZP62" s="357"/>
      <c r="TZQ62" s="357"/>
      <c r="TZR62" s="357"/>
      <c r="TZS62" s="357"/>
      <c r="TZT62" s="357"/>
      <c r="TZU62" s="357"/>
      <c r="TZV62" s="357"/>
      <c r="TZW62" s="357"/>
      <c r="TZX62" s="357"/>
      <c r="TZY62" s="357"/>
      <c r="TZZ62" s="357"/>
      <c r="UAA62" s="357"/>
      <c r="UAB62" s="357"/>
      <c r="UAC62" s="357"/>
      <c r="UAD62" s="357"/>
      <c r="UAE62" s="357"/>
      <c r="UAF62" s="357"/>
      <c r="UAG62" s="357"/>
      <c r="UAH62" s="357"/>
      <c r="UAI62" s="357"/>
      <c r="UAJ62" s="357"/>
      <c r="UAK62" s="357"/>
      <c r="UAL62" s="357"/>
      <c r="UAM62" s="357"/>
      <c r="UAN62" s="357"/>
      <c r="UAO62" s="357"/>
      <c r="UAP62" s="357"/>
      <c r="UAQ62" s="357"/>
      <c r="UAR62" s="357"/>
      <c r="UAS62" s="357"/>
      <c r="UAT62" s="357"/>
      <c r="UAU62" s="357"/>
      <c r="UAV62" s="357"/>
      <c r="UAW62" s="357"/>
      <c r="UAX62" s="357"/>
      <c r="UAY62" s="357"/>
      <c r="UAZ62" s="357"/>
      <c r="UBA62" s="357"/>
      <c r="UBB62" s="357"/>
      <c r="UBC62" s="357"/>
      <c r="UBD62" s="357"/>
      <c r="UBE62" s="357"/>
      <c r="UBF62" s="357"/>
      <c r="UBG62" s="357"/>
      <c r="UBH62" s="357"/>
      <c r="UBI62" s="357"/>
      <c r="UBJ62" s="357"/>
      <c r="UBK62" s="357"/>
      <c r="UBL62" s="357"/>
      <c r="UBM62" s="357"/>
      <c r="UBN62" s="357"/>
      <c r="UBO62" s="357"/>
      <c r="UBP62" s="357"/>
      <c r="UBQ62" s="357"/>
      <c r="UBR62" s="357"/>
      <c r="UBS62" s="357"/>
      <c r="UBT62" s="357"/>
      <c r="UBU62" s="357"/>
      <c r="UBV62" s="357"/>
      <c r="UBW62" s="357"/>
      <c r="UBX62" s="357"/>
      <c r="UBY62" s="357"/>
      <c r="UBZ62" s="357"/>
      <c r="UCA62" s="357"/>
      <c r="UCB62" s="357"/>
      <c r="UCC62" s="357"/>
      <c r="UCD62" s="357"/>
      <c r="UCE62" s="357"/>
      <c r="UCF62" s="357"/>
      <c r="UCG62" s="357"/>
      <c r="UCH62" s="357"/>
      <c r="UCI62" s="357"/>
      <c r="UCJ62" s="357"/>
      <c r="UCK62" s="357"/>
      <c r="UCL62" s="357"/>
      <c r="UCM62" s="357"/>
      <c r="UCN62" s="357"/>
      <c r="UCO62" s="357"/>
      <c r="UCP62" s="357"/>
      <c r="UCQ62" s="357"/>
      <c r="UCR62" s="357"/>
      <c r="UCS62" s="357"/>
      <c r="UCT62" s="357"/>
      <c r="UCU62" s="357"/>
      <c r="UCV62" s="357"/>
      <c r="UCW62" s="357"/>
      <c r="UCX62" s="357"/>
      <c r="UCY62" s="357"/>
      <c r="UCZ62" s="357"/>
      <c r="UDA62" s="357"/>
      <c r="UDB62" s="357"/>
      <c r="UDC62" s="357"/>
      <c r="UDD62" s="357"/>
      <c r="UDE62" s="357"/>
      <c r="UDF62" s="357"/>
      <c r="UDG62" s="357"/>
      <c r="UDH62" s="357"/>
      <c r="UDI62" s="357"/>
      <c r="UDJ62" s="357"/>
      <c r="UDK62" s="357"/>
      <c r="UDL62" s="357"/>
      <c r="UDM62" s="357"/>
      <c r="UDN62" s="357"/>
      <c r="UDO62" s="357"/>
      <c r="UDP62" s="357"/>
      <c r="UDQ62" s="357"/>
      <c r="UDR62" s="357"/>
      <c r="UDS62" s="357"/>
      <c r="UDT62" s="357"/>
      <c r="UDU62" s="357"/>
      <c r="UDV62" s="357"/>
      <c r="UDW62" s="357"/>
      <c r="UDX62" s="357"/>
      <c r="UDY62" s="357"/>
      <c r="UDZ62" s="357"/>
      <c r="UEA62" s="357"/>
      <c r="UEB62" s="357"/>
      <c r="UEC62" s="357"/>
      <c r="UED62" s="357"/>
      <c r="UEE62" s="357"/>
      <c r="UEF62" s="357"/>
      <c r="UEG62" s="357"/>
      <c r="UEH62" s="357"/>
      <c r="UEI62" s="357"/>
      <c r="UEJ62" s="357"/>
      <c r="UEK62" s="357"/>
      <c r="UEL62" s="357"/>
      <c r="UEM62" s="357"/>
      <c r="UEN62" s="357"/>
      <c r="UEO62" s="357"/>
      <c r="UEP62" s="357"/>
      <c r="UEQ62" s="357"/>
      <c r="UER62" s="357"/>
      <c r="UES62" s="357"/>
      <c r="UET62" s="357"/>
      <c r="UEU62" s="357"/>
      <c r="UEV62" s="357"/>
      <c r="UEW62" s="357"/>
      <c r="UEX62" s="357"/>
      <c r="UEY62" s="357"/>
      <c r="UEZ62" s="357"/>
      <c r="UFA62" s="357"/>
      <c r="UFB62" s="357"/>
      <c r="UFC62" s="357"/>
      <c r="UFD62" s="357"/>
      <c r="UFE62" s="357"/>
      <c r="UFF62" s="357"/>
      <c r="UFG62" s="357"/>
      <c r="UFH62" s="357"/>
      <c r="UFI62" s="357"/>
      <c r="UFJ62" s="357"/>
      <c r="UFK62" s="357"/>
      <c r="UFL62" s="357"/>
      <c r="UFM62" s="357"/>
      <c r="UFN62" s="357"/>
      <c r="UFO62" s="357"/>
      <c r="UFP62" s="357"/>
      <c r="UFQ62" s="357"/>
      <c r="UFR62" s="357"/>
      <c r="UFS62" s="357"/>
      <c r="UFT62" s="357"/>
      <c r="UFU62" s="357"/>
      <c r="UFV62" s="357"/>
      <c r="UFW62" s="357"/>
      <c r="UFX62" s="357"/>
      <c r="UFY62" s="357"/>
      <c r="UFZ62" s="357"/>
      <c r="UGA62" s="357"/>
      <c r="UGB62" s="357"/>
      <c r="UGC62" s="357"/>
      <c r="UGD62" s="357"/>
      <c r="UGE62" s="357"/>
      <c r="UGF62" s="357"/>
      <c r="UGG62" s="357"/>
      <c r="UGH62" s="357"/>
      <c r="UGI62" s="357"/>
      <c r="UGJ62" s="357"/>
      <c r="UGK62" s="357"/>
      <c r="UGL62" s="357"/>
      <c r="UGM62" s="357"/>
      <c r="UGN62" s="357"/>
      <c r="UGO62" s="357"/>
      <c r="UGP62" s="357"/>
      <c r="UGQ62" s="357"/>
      <c r="UGR62" s="357"/>
      <c r="UGS62" s="357"/>
      <c r="UGT62" s="357"/>
      <c r="UGU62" s="357"/>
      <c r="UGV62" s="357"/>
      <c r="UGW62" s="357"/>
      <c r="UGX62" s="357"/>
      <c r="UGY62" s="357"/>
      <c r="UGZ62" s="357"/>
      <c r="UHA62" s="357"/>
      <c r="UHB62" s="357"/>
      <c r="UHC62" s="357"/>
      <c r="UHD62" s="357"/>
      <c r="UHE62" s="357"/>
      <c r="UHF62" s="357"/>
      <c r="UHG62" s="357"/>
      <c r="UHH62" s="357"/>
      <c r="UHI62" s="357"/>
      <c r="UHJ62" s="357"/>
      <c r="UHK62" s="357"/>
      <c r="UHL62" s="357"/>
      <c r="UHM62" s="357"/>
      <c r="UHN62" s="357"/>
      <c r="UHO62" s="357"/>
      <c r="UHP62" s="357"/>
      <c r="UHQ62" s="357"/>
      <c r="UHR62" s="357"/>
      <c r="UHS62" s="357"/>
      <c r="UHT62" s="357"/>
      <c r="UHU62" s="357"/>
      <c r="UHV62" s="357"/>
      <c r="UHW62" s="357"/>
      <c r="UHX62" s="357"/>
      <c r="UHY62" s="357"/>
      <c r="UHZ62" s="357"/>
      <c r="UIA62" s="357"/>
      <c r="UIB62" s="357"/>
      <c r="UIC62" s="357"/>
      <c r="UID62" s="357"/>
      <c r="UIE62" s="357"/>
      <c r="UIF62" s="357"/>
      <c r="UIG62" s="357"/>
      <c r="UIH62" s="357"/>
      <c r="UII62" s="357"/>
      <c r="UIJ62" s="357"/>
      <c r="UIK62" s="357"/>
      <c r="UIL62" s="357"/>
      <c r="UIM62" s="357"/>
      <c r="UIN62" s="357"/>
      <c r="UIO62" s="357"/>
      <c r="UIP62" s="357"/>
      <c r="UIQ62" s="357"/>
      <c r="UIR62" s="357"/>
      <c r="UIS62" s="357"/>
      <c r="UIT62" s="357"/>
      <c r="UIU62" s="357"/>
      <c r="UIV62" s="357"/>
      <c r="UIW62" s="357"/>
      <c r="UIX62" s="357"/>
      <c r="UIY62" s="357"/>
      <c r="UIZ62" s="357"/>
      <c r="UJA62" s="357"/>
      <c r="UJB62" s="357"/>
      <c r="UJC62" s="357"/>
      <c r="UJD62" s="357"/>
      <c r="UJE62" s="357"/>
      <c r="UJF62" s="357"/>
      <c r="UJG62" s="357"/>
      <c r="UJH62" s="357"/>
      <c r="UJI62" s="357"/>
      <c r="UJJ62" s="357"/>
      <c r="UJK62" s="357"/>
      <c r="UJL62" s="357"/>
      <c r="UJM62" s="357"/>
      <c r="UJN62" s="357"/>
      <c r="UJO62" s="357"/>
      <c r="UJP62" s="357"/>
      <c r="UJQ62" s="357"/>
      <c r="UJR62" s="357"/>
      <c r="UJS62" s="357"/>
      <c r="UJT62" s="357"/>
      <c r="UJU62" s="357"/>
      <c r="UJV62" s="357"/>
      <c r="UJW62" s="357"/>
      <c r="UJX62" s="357"/>
      <c r="UJY62" s="357"/>
      <c r="UJZ62" s="357"/>
      <c r="UKA62" s="357"/>
      <c r="UKB62" s="357"/>
      <c r="UKC62" s="357"/>
      <c r="UKD62" s="357"/>
      <c r="UKE62" s="357"/>
      <c r="UKF62" s="357"/>
      <c r="UKG62" s="357"/>
      <c r="UKH62" s="357"/>
      <c r="UKI62" s="357"/>
      <c r="UKJ62" s="357"/>
      <c r="UKK62" s="357"/>
      <c r="UKL62" s="357"/>
      <c r="UKM62" s="357"/>
      <c r="UKN62" s="357"/>
      <c r="UKO62" s="357"/>
      <c r="UKP62" s="357"/>
      <c r="UKQ62" s="357"/>
      <c r="UKR62" s="357"/>
      <c r="UKS62" s="357"/>
      <c r="UKT62" s="357"/>
      <c r="UKU62" s="357"/>
      <c r="UKV62" s="357"/>
      <c r="UKW62" s="357"/>
      <c r="UKX62" s="357"/>
      <c r="UKY62" s="357"/>
      <c r="UKZ62" s="357"/>
      <c r="ULA62" s="357"/>
      <c r="ULB62" s="357"/>
      <c r="ULC62" s="357"/>
      <c r="ULD62" s="357"/>
      <c r="ULE62" s="357"/>
      <c r="ULF62" s="357"/>
      <c r="ULG62" s="357"/>
      <c r="ULH62" s="357"/>
      <c r="ULI62" s="357"/>
      <c r="ULJ62" s="357"/>
      <c r="ULK62" s="357"/>
      <c r="ULL62" s="357"/>
      <c r="ULM62" s="357"/>
      <c r="ULN62" s="357"/>
      <c r="ULO62" s="357"/>
      <c r="ULP62" s="357"/>
      <c r="ULQ62" s="357"/>
      <c r="ULR62" s="357"/>
      <c r="ULS62" s="357"/>
      <c r="ULT62" s="357"/>
      <c r="ULU62" s="357"/>
      <c r="ULV62" s="357"/>
      <c r="ULW62" s="357"/>
      <c r="ULX62" s="357"/>
      <c r="ULY62" s="357"/>
      <c r="ULZ62" s="357"/>
      <c r="UMA62" s="357"/>
      <c r="UMB62" s="357"/>
      <c r="UMC62" s="357"/>
      <c r="UMD62" s="357"/>
      <c r="UME62" s="357"/>
      <c r="UMF62" s="357"/>
      <c r="UMG62" s="357"/>
      <c r="UMH62" s="357"/>
      <c r="UMI62" s="357"/>
      <c r="UMJ62" s="357"/>
      <c r="UMK62" s="357"/>
      <c r="UML62" s="357"/>
      <c r="UMM62" s="357"/>
      <c r="UMN62" s="357"/>
      <c r="UMO62" s="357"/>
      <c r="UMP62" s="357"/>
      <c r="UMQ62" s="357"/>
      <c r="UMR62" s="357"/>
      <c r="UMS62" s="357"/>
      <c r="UMT62" s="357"/>
      <c r="UMU62" s="357"/>
      <c r="UMV62" s="357"/>
      <c r="UMW62" s="357"/>
      <c r="UMX62" s="357"/>
      <c r="UMY62" s="357"/>
      <c r="UMZ62" s="357"/>
      <c r="UNA62" s="357"/>
      <c r="UNB62" s="357"/>
      <c r="UNC62" s="357"/>
      <c r="UND62" s="357"/>
      <c r="UNE62" s="357"/>
      <c r="UNF62" s="357"/>
      <c r="UNG62" s="357"/>
      <c r="UNH62" s="357"/>
      <c r="UNI62" s="357"/>
      <c r="UNJ62" s="357"/>
      <c r="UNK62" s="357"/>
      <c r="UNL62" s="357"/>
      <c r="UNM62" s="357"/>
      <c r="UNN62" s="357"/>
      <c r="UNO62" s="357"/>
      <c r="UNP62" s="357"/>
      <c r="UNQ62" s="357"/>
      <c r="UNR62" s="357"/>
      <c r="UNS62" s="357"/>
      <c r="UNT62" s="357"/>
      <c r="UNU62" s="357"/>
      <c r="UNV62" s="357"/>
      <c r="UNW62" s="357"/>
      <c r="UNX62" s="357"/>
      <c r="UNY62" s="357"/>
      <c r="UNZ62" s="357"/>
      <c r="UOA62" s="357"/>
      <c r="UOB62" s="357"/>
      <c r="UOC62" s="357"/>
      <c r="UOD62" s="357"/>
      <c r="UOE62" s="357"/>
      <c r="UOF62" s="357"/>
      <c r="UOG62" s="357"/>
      <c r="UOH62" s="357"/>
      <c r="UOI62" s="357"/>
      <c r="UOJ62" s="357"/>
      <c r="UOK62" s="357"/>
      <c r="UOL62" s="357"/>
      <c r="UOM62" s="357"/>
      <c r="UON62" s="357"/>
      <c r="UOO62" s="357"/>
      <c r="UOP62" s="357"/>
      <c r="UOQ62" s="357"/>
      <c r="UOR62" s="357"/>
      <c r="UOS62" s="357"/>
      <c r="UOT62" s="357"/>
      <c r="UOU62" s="357"/>
      <c r="UOV62" s="357"/>
      <c r="UOW62" s="357"/>
      <c r="UOX62" s="357"/>
      <c r="UOY62" s="357"/>
      <c r="UOZ62" s="357"/>
      <c r="UPA62" s="357"/>
      <c r="UPB62" s="357"/>
      <c r="UPC62" s="357"/>
      <c r="UPD62" s="357"/>
      <c r="UPE62" s="357"/>
      <c r="UPF62" s="357"/>
      <c r="UPG62" s="357"/>
      <c r="UPH62" s="357"/>
      <c r="UPI62" s="357"/>
      <c r="UPJ62" s="357"/>
      <c r="UPK62" s="357"/>
      <c r="UPL62" s="357"/>
      <c r="UPM62" s="357"/>
      <c r="UPN62" s="357"/>
      <c r="UPO62" s="357"/>
      <c r="UPP62" s="357"/>
      <c r="UPQ62" s="357"/>
      <c r="UPR62" s="357"/>
      <c r="UPS62" s="357"/>
      <c r="UPT62" s="357"/>
      <c r="UPU62" s="357"/>
      <c r="UPV62" s="357"/>
      <c r="UPW62" s="357"/>
      <c r="UPX62" s="357"/>
      <c r="UPY62" s="357"/>
      <c r="UPZ62" s="357"/>
      <c r="UQA62" s="357"/>
      <c r="UQB62" s="357"/>
      <c r="UQC62" s="357"/>
      <c r="UQD62" s="357"/>
      <c r="UQE62" s="357"/>
      <c r="UQF62" s="357"/>
      <c r="UQG62" s="357"/>
      <c r="UQH62" s="357"/>
      <c r="UQI62" s="357"/>
      <c r="UQJ62" s="357"/>
      <c r="UQK62" s="357"/>
      <c r="UQL62" s="357"/>
      <c r="UQM62" s="357"/>
      <c r="UQN62" s="357"/>
      <c r="UQO62" s="357"/>
      <c r="UQP62" s="357"/>
      <c r="UQQ62" s="357"/>
      <c r="UQR62" s="357"/>
      <c r="UQS62" s="357"/>
      <c r="UQT62" s="357"/>
      <c r="UQU62" s="357"/>
      <c r="UQV62" s="357"/>
      <c r="UQW62" s="357"/>
      <c r="UQX62" s="357"/>
      <c r="UQY62" s="357"/>
      <c r="UQZ62" s="357"/>
      <c r="URA62" s="357"/>
      <c r="URB62" s="357"/>
      <c r="URC62" s="357"/>
      <c r="URD62" s="357"/>
      <c r="URE62" s="357"/>
      <c r="URF62" s="357"/>
      <c r="URG62" s="357"/>
      <c r="URH62" s="357"/>
      <c r="URI62" s="357"/>
      <c r="URJ62" s="357"/>
      <c r="URK62" s="357"/>
      <c r="URL62" s="357"/>
      <c r="URM62" s="357"/>
      <c r="URN62" s="357"/>
      <c r="URO62" s="357"/>
      <c r="URP62" s="357"/>
      <c r="URQ62" s="357"/>
      <c r="URR62" s="357"/>
      <c r="URS62" s="357"/>
      <c r="URT62" s="357"/>
      <c r="URU62" s="357"/>
      <c r="URV62" s="357"/>
      <c r="URW62" s="357"/>
      <c r="URX62" s="357"/>
      <c r="URY62" s="357"/>
      <c r="URZ62" s="357"/>
      <c r="USA62" s="357"/>
      <c r="USB62" s="357"/>
      <c r="USC62" s="357"/>
      <c r="USD62" s="357"/>
      <c r="USE62" s="357"/>
      <c r="USF62" s="357"/>
      <c r="USG62" s="357"/>
      <c r="USH62" s="357"/>
      <c r="USI62" s="357"/>
      <c r="USJ62" s="357"/>
      <c r="USK62" s="357"/>
      <c r="USL62" s="357"/>
      <c r="USM62" s="357"/>
      <c r="USN62" s="357"/>
      <c r="USO62" s="357"/>
      <c r="USP62" s="357"/>
      <c r="USQ62" s="357"/>
      <c r="USR62" s="357"/>
      <c r="USS62" s="357"/>
      <c r="UST62" s="357"/>
      <c r="USU62" s="357"/>
      <c r="USV62" s="357"/>
      <c r="USW62" s="357"/>
      <c r="USX62" s="357"/>
      <c r="USY62" s="357"/>
      <c r="USZ62" s="357"/>
      <c r="UTA62" s="357"/>
      <c r="UTB62" s="357"/>
      <c r="UTC62" s="357"/>
      <c r="UTD62" s="357"/>
      <c r="UTE62" s="357"/>
      <c r="UTF62" s="357"/>
      <c r="UTG62" s="357"/>
      <c r="UTH62" s="357"/>
      <c r="UTI62" s="357"/>
      <c r="UTJ62" s="357"/>
      <c r="UTK62" s="357"/>
      <c r="UTL62" s="357"/>
      <c r="UTM62" s="357"/>
      <c r="UTN62" s="357"/>
      <c r="UTO62" s="357"/>
      <c r="UTP62" s="357"/>
      <c r="UTQ62" s="357"/>
      <c r="UTR62" s="357"/>
      <c r="UTS62" s="357"/>
      <c r="UTT62" s="357"/>
      <c r="UTU62" s="357"/>
      <c r="UTV62" s="357"/>
      <c r="UTW62" s="357"/>
      <c r="UTX62" s="357"/>
      <c r="UTY62" s="357"/>
      <c r="UTZ62" s="357"/>
      <c r="UUA62" s="357"/>
      <c r="UUB62" s="357"/>
      <c r="UUC62" s="357"/>
      <c r="UUD62" s="357"/>
      <c r="UUE62" s="357"/>
      <c r="UUF62" s="357"/>
      <c r="UUG62" s="357"/>
      <c r="UUH62" s="357"/>
      <c r="UUI62" s="357"/>
      <c r="UUJ62" s="357"/>
      <c r="UUK62" s="357"/>
      <c r="UUL62" s="357"/>
      <c r="UUM62" s="357"/>
      <c r="UUN62" s="357"/>
      <c r="UUO62" s="357"/>
      <c r="UUP62" s="357"/>
      <c r="UUQ62" s="357"/>
      <c r="UUR62" s="357"/>
      <c r="UUS62" s="357"/>
      <c r="UUT62" s="357"/>
      <c r="UUU62" s="357"/>
      <c r="UUV62" s="357"/>
      <c r="UUW62" s="357"/>
      <c r="UUX62" s="357"/>
      <c r="UUY62" s="357"/>
      <c r="UUZ62" s="357"/>
      <c r="UVA62" s="357"/>
      <c r="UVB62" s="357"/>
      <c r="UVC62" s="357"/>
      <c r="UVD62" s="357"/>
      <c r="UVE62" s="357"/>
      <c r="UVF62" s="357"/>
      <c r="UVG62" s="357"/>
      <c r="UVH62" s="357"/>
      <c r="UVI62" s="357"/>
      <c r="UVJ62" s="357"/>
      <c r="UVK62" s="357"/>
      <c r="UVL62" s="357"/>
      <c r="UVM62" s="357"/>
      <c r="UVN62" s="357"/>
      <c r="UVO62" s="357"/>
      <c r="UVP62" s="357"/>
      <c r="UVQ62" s="357"/>
      <c r="UVR62" s="357"/>
      <c r="UVS62" s="357"/>
      <c r="UVT62" s="357"/>
      <c r="UVU62" s="357"/>
      <c r="UVV62" s="357"/>
      <c r="UVW62" s="357"/>
      <c r="UVX62" s="357"/>
      <c r="UVY62" s="357"/>
      <c r="UVZ62" s="357"/>
      <c r="UWA62" s="357"/>
      <c r="UWB62" s="357"/>
      <c r="UWC62" s="357"/>
      <c r="UWD62" s="357"/>
      <c r="UWE62" s="357"/>
      <c r="UWF62" s="357"/>
      <c r="UWG62" s="357"/>
      <c r="UWH62" s="357"/>
      <c r="UWI62" s="357"/>
      <c r="UWJ62" s="357"/>
      <c r="UWK62" s="357"/>
      <c r="UWL62" s="357"/>
      <c r="UWM62" s="357"/>
      <c r="UWN62" s="357"/>
      <c r="UWO62" s="357"/>
      <c r="UWP62" s="357"/>
      <c r="UWQ62" s="357"/>
      <c r="UWR62" s="357"/>
      <c r="UWS62" s="357"/>
      <c r="UWT62" s="357"/>
      <c r="UWU62" s="357"/>
      <c r="UWV62" s="357"/>
      <c r="UWW62" s="357"/>
      <c r="UWX62" s="357"/>
      <c r="UWY62" s="357"/>
      <c r="UWZ62" s="357"/>
      <c r="UXA62" s="357"/>
      <c r="UXB62" s="357"/>
      <c r="UXC62" s="357"/>
      <c r="UXD62" s="357"/>
      <c r="UXE62" s="357"/>
      <c r="UXF62" s="357"/>
      <c r="UXG62" s="357"/>
      <c r="UXH62" s="357"/>
      <c r="UXI62" s="357"/>
      <c r="UXJ62" s="357"/>
      <c r="UXK62" s="357"/>
      <c r="UXL62" s="357"/>
      <c r="UXM62" s="357"/>
      <c r="UXN62" s="357"/>
      <c r="UXO62" s="357"/>
      <c r="UXP62" s="357"/>
      <c r="UXQ62" s="357"/>
      <c r="UXR62" s="357"/>
      <c r="UXS62" s="357"/>
      <c r="UXT62" s="357"/>
      <c r="UXU62" s="357"/>
      <c r="UXV62" s="357"/>
      <c r="UXW62" s="357"/>
      <c r="UXX62" s="357"/>
      <c r="UXY62" s="357"/>
      <c r="UXZ62" s="357"/>
      <c r="UYA62" s="357"/>
      <c r="UYB62" s="357"/>
      <c r="UYC62" s="357"/>
      <c r="UYD62" s="357"/>
      <c r="UYE62" s="357"/>
      <c r="UYF62" s="357"/>
      <c r="UYG62" s="357"/>
      <c r="UYH62" s="357"/>
      <c r="UYI62" s="357"/>
      <c r="UYJ62" s="357"/>
      <c r="UYK62" s="357"/>
      <c r="UYL62" s="357"/>
      <c r="UYM62" s="357"/>
      <c r="UYN62" s="357"/>
      <c r="UYO62" s="357"/>
      <c r="UYP62" s="357"/>
      <c r="UYQ62" s="357"/>
      <c r="UYR62" s="357"/>
      <c r="UYS62" s="357"/>
      <c r="UYT62" s="357"/>
      <c r="UYU62" s="357"/>
      <c r="UYV62" s="357"/>
      <c r="UYW62" s="357"/>
      <c r="UYX62" s="357"/>
      <c r="UYY62" s="357"/>
      <c r="UYZ62" s="357"/>
      <c r="UZA62" s="357"/>
      <c r="UZB62" s="357"/>
      <c r="UZC62" s="357"/>
      <c r="UZD62" s="357"/>
      <c r="UZE62" s="357"/>
      <c r="UZF62" s="357"/>
      <c r="UZG62" s="357"/>
      <c r="UZH62" s="357"/>
      <c r="UZI62" s="357"/>
      <c r="UZJ62" s="357"/>
      <c r="UZK62" s="357"/>
      <c r="UZL62" s="357"/>
      <c r="UZM62" s="357"/>
      <c r="UZN62" s="357"/>
      <c r="UZO62" s="357"/>
      <c r="UZP62" s="357"/>
      <c r="UZQ62" s="357"/>
      <c r="UZR62" s="357"/>
      <c r="UZS62" s="357"/>
      <c r="UZT62" s="357"/>
      <c r="UZU62" s="357"/>
      <c r="UZV62" s="357"/>
      <c r="UZW62" s="357"/>
      <c r="UZX62" s="357"/>
      <c r="UZY62" s="357"/>
      <c r="UZZ62" s="357"/>
      <c r="VAA62" s="357"/>
      <c r="VAB62" s="357"/>
      <c r="VAC62" s="357"/>
      <c r="VAD62" s="357"/>
      <c r="VAE62" s="357"/>
      <c r="VAF62" s="357"/>
      <c r="VAG62" s="357"/>
      <c r="VAH62" s="357"/>
      <c r="VAI62" s="357"/>
      <c r="VAJ62" s="357"/>
      <c r="VAK62" s="357"/>
      <c r="VAL62" s="357"/>
      <c r="VAM62" s="357"/>
      <c r="VAN62" s="357"/>
      <c r="VAO62" s="357"/>
      <c r="VAP62" s="357"/>
      <c r="VAQ62" s="357"/>
      <c r="VAR62" s="357"/>
      <c r="VAS62" s="357"/>
      <c r="VAT62" s="357"/>
      <c r="VAU62" s="357"/>
      <c r="VAV62" s="357"/>
      <c r="VAW62" s="357"/>
      <c r="VAX62" s="357"/>
      <c r="VAY62" s="357"/>
      <c r="VAZ62" s="357"/>
      <c r="VBA62" s="357"/>
      <c r="VBB62" s="357"/>
      <c r="VBC62" s="357"/>
      <c r="VBD62" s="357"/>
      <c r="VBE62" s="357"/>
      <c r="VBF62" s="357"/>
      <c r="VBG62" s="357"/>
      <c r="VBH62" s="357"/>
      <c r="VBI62" s="357"/>
      <c r="VBJ62" s="357"/>
      <c r="VBK62" s="357"/>
      <c r="VBL62" s="357"/>
      <c r="VBM62" s="357"/>
      <c r="VBN62" s="357"/>
      <c r="VBO62" s="357"/>
      <c r="VBP62" s="357"/>
      <c r="VBQ62" s="357"/>
      <c r="VBR62" s="357"/>
      <c r="VBS62" s="357"/>
      <c r="VBT62" s="357"/>
      <c r="VBU62" s="357"/>
      <c r="VBV62" s="357"/>
      <c r="VBW62" s="357"/>
      <c r="VBX62" s="357"/>
      <c r="VBY62" s="357"/>
      <c r="VBZ62" s="357"/>
      <c r="VCA62" s="357"/>
      <c r="VCB62" s="357"/>
      <c r="VCC62" s="357"/>
      <c r="VCD62" s="357"/>
      <c r="VCE62" s="357"/>
      <c r="VCF62" s="357"/>
      <c r="VCG62" s="357"/>
      <c r="VCH62" s="357"/>
      <c r="VCI62" s="357"/>
      <c r="VCJ62" s="357"/>
      <c r="VCK62" s="357"/>
      <c r="VCL62" s="357"/>
      <c r="VCM62" s="357"/>
      <c r="VCN62" s="357"/>
      <c r="VCO62" s="357"/>
      <c r="VCP62" s="357"/>
      <c r="VCQ62" s="357"/>
      <c r="VCR62" s="357"/>
      <c r="VCS62" s="357"/>
      <c r="VCT62" s="357"/>
      <c r="VCU62" s="357"/>
      <c r="VCV62" s="357"/>
      <c r="VCW62" s="357"/>
      <c r="VCX62" s="357"/>
      <c r="VCY62" s="357"/>
      <c r="VCZ62" s="357"/>
      <c r="VDA62" s="357"/>
      <c r="VDB62" s="357"/>
      <c r="VDC62" s="357"/>
      <c r="VDD62" s="357"/>
      <c r="VDE62" s="357"/>
      <c r="VDF62" s="357"/>
      <c r="VDG62" s="357"/>
      <c r="VDH62" s="357"/>
      <c r="VDI62" s="357"/>
      <c r="VDJ62" s="357"/>
      <c r="VDK62" s="357"/>
      <c r="VDL62" s="357"/>
      <c r="VDM62" s="357"/>
      <c r="VDN62" s="357"/>
      <c r="VDO62" s="357"/>
      <c r="VDP62" s="357"/>
      <c r="VDQ62" s="357"/>
      <c r="VDR62" s="357"/>
      <c r="VDS62" s="357"/>
      <c r="VDT62" s="357"/>
      <c r="VDU62" s="357"/>
      <c r="VDV62" s="357"/>
      <c r="VDW62" s="357"/>
      <c r="VDX62" s="357"/>
      <c r="VDY62" s="357"/>
      <c r="VDZ62" s="357"/>
      <c r="VEA62" s="357"/>
      <c r="VEB62" s="357"/>
      <c r="VEC62" s="357"/>
      <c r="VED62" s="357"/>
      <c r="VEE62" s="357"/>
      <c r="VEF62" s="357"/>
      <c r="VEG62" s="357"/>
      <c r="VEH62" s="357"/>
      <c r="VEI62" s="357"/>
      <c r="VEJ62" s="357"/>
      <c r="VEK62" s="357"/>
      <c r="VEL62" s="357"/>
      <c r="VEM62" s="357"/>
      <c r="VEN62" s="357"/>
      <c r="VEO62" s="357"/>
      <c r="VEP62" s="357"/>
      <c r="VEQ62" s="357"/>
      <c r="VER62" s="357"/>
      <c r="VES62" s="357"/>
      <c r="VET62" s="357"/>
      <c r="VEU62" s="357"/>
      <c r="VEV62" s="357"/>
      <c r="VEW62" s="357"/>
      <c r="VEX62" s="357"/>
      <c r="VEY62" s="357"/>
      <c r="VEZ62" s="357"/>
      <c r="VFA62" s="357"/>
      <c r="VFB62" s="357"/>
      <c r="VFC62" s="357"/>
      <c r="VFD62" s="357"/>
      <c r="VFE62" s="357"/>
      <c r="VFF62" s="357"/>
      <c r="VFG62" s="357"/>
      <c r="VFH62" s="357"/>
      <c r="VFI62" s="357"/>
      <c r="VFJ62" s="357"/>
      <c r="VFK62" s="357"/>
      <c r="VFL62" s="357"/>
      <c r="VFM62" s="357"/>
      <c r="VFN62" s="357"/>
      <c r="VFO62" s="357"/>
      <c r="VFP62" s="357"/>
      <c r="VFQ62" s="357"/>
      <c r="VFR62" s="357"/>
      <c r="VFS62" s="357"/>
      <c r="VFT62" s="357"/>
      <c r="VFU62" s="357"/>
      <c r="VFV62" s="357"/>
      <c r="VFW62" s="357"/>
      <c r="VFX62" s="357"/>
      <c r="VFY62" s="357"/>
      <c r="VFZ62" s="357"/>
      <c r="VGA62" s="357"/>
      <c r="VGB62" s="357"/>
      <c r="VGC62" s="357"/>
      <c r="VGD62" s="357"/>
      <c r="VGE62" s="357"/>
      <c r="VGF62" s="357"/>
      <c r="VGG62" s="357"/>
      <c r="VGH62" s="357"/>
      <c r="VGI62" s="357"/>
      <c r="VGJ62" s="357"/>
      <c r="VGK62" s="357"/>
      <c r="VGL62" s="357"/>
      <c r="VGM62" s="357"/>
      <c r="VGN62" s="357"/>
      <c r="VGO62" s="357"/>
      <c r="VGP62" s="357"/>
      <c r="VGQ62" s="357"/>
      <c r="VGR62" s="357"/>
      <c r="VGS62" s="357"/>
      <c r="VGT62" s="357"/>
      <c r="VGU62" s="357"/>
      <c r="VGV62" s="357"/>
      <c r="VGW62" s="357"/>
      <c r="VGX62" s="357"/>
      <c r="VGY62" s="357"/>
      <c r="VGZ62" s="357"/>
      <c r="VHA62" s="357"/>
      <c r="VHB62" s="357"/>
      <c r="VHC62" s="357"/>
      <c r="VHD62" s="357"/>
      <c r="VHE62" s="357"/>
      <c r="VHF62" s="357"/>
      <c r="VHG62" s="357"/>
      <c r="VHH62" s="357"/>
      <c r="VHI62" s="357"/>
      <c r="VHJ62" s="357"/>
      <c r="VHK62" s="357"/>
      <c r="VHL62" s="357"/>
      <c r="VHM62" s="357"/>
      <c r="VHN62" s="357"/>
      <c r="VHO62" s="357"/>
      <c r="VHP62" s="357"/>
      <c r="VHQ62" s="357"/>
      <c r="VHR62" s="357"/>
      <c r="VHS62" s="357"/>
      <c r="VHT62" s="357"/>
      <c r="VHU62" s="357"/>
      <c r="VHV62" s="357"/>
      <c r="VHW62" s="357"/>
      <c r="VHX62" s="357"/>
      <c r="VHY62" s="357"/>
      <c r="VHZ62" s="357"/>
      <c r="VIA62" s="357"/>
      <c r="VIB62" s="357"/>
      <c r="VIC62" s="357"/>
      <c r="VID62" s="357"/>
      <c r="VIE62" s="357"/>
      <c r="VIF62" s="357"/>
      <c r="VIG62" s="357"/>
      <c r="VIH62" s="357"/>
      <c r="VII62" s="357"/>
      <c r="VIJ62" s="357"/>
      <c r="VIK62" s="357"/>
      <c r="VIL62" s="357"/>
      <c r="VIM62" s="357"/>
      <c r="VIN62" s="357"/>
      <c r="VIO62" s="357"/>
      <c r="VIP62" s="357"/>
      <c r="VIQ62" s="357"/>
      <c r="VIR62" s="357"/>
      <c r="VIS62" s="357"/>
      <c r="VIT62" s="357"/>
      <c r="VIU62" s="357"/>
      <c r="VIV62" s="357"/>
      <c r="VIW62" s="357"/>
      <c r="VIX62" s="357"/>
      <c r="VIY62" s="357"/>
      <c r="VIZ62" s="357"/>
      <c r="VJA62" s="357"/>
      <c r="VJB62" s="357"/>
      <c r="VJC62" s="357"/>
      <c r="VJD62" s="357"/>
      <c r="VJE62" s="357"/>
      <c r="VJF62" s="357"/>
      <c r="VJG62" s="357"/>
      <c r="VJH62" s="357"/>
      <c r="VJI62" s="357"/>
      <c r="VJJ62" s="357"/>
      <c r="VJK62" s="357"/>
      <c r="VJL62" s="357"/>
      <c r="VJM62" s="357"/>
      <c r="VJN62" s="357"/>
      <c r="VJO62" s="357"/>
      <c r="VJP62" s="357"/>
      <c r="VJQ62" s="357"/>
      <c r="VJR62" s="357"/>
      <c r="VJS62" s="357"/>
      <c r="VJT62" s="357"/>
      <c r="VJU62" s="357"/>
      <c r="VJV62" s="357"/>
      <c r="VJW62" s="357"/>
      <c r="VJX62" s="357"/>
      <c r="VJY62" s="357"/>
      <c r="VJZ62" s="357"/>
      <c r="VKA62" s="357"/>
      <c r="VKB62" s="357"/>
      <c r="VKC62" s="357"/>
      <c r="VKD62" s="357"/>
      <c r="VKE62" s="357"/>
      <c r="VKF62" s="357"/>
      <c r="VKG62" s="357"/>
      <c r="VKH62" s="357"/>
      <c r="VKI62" s="357"/>
      <c r="VKJ62" s="357"/>
      <c r="VKK62" s="357"/>
      <c r="VKL62" s="357"/>
      <c r="VKM62" s="357"/>
      <c r="VKN62" s="357"/>
      <c r="VKO62" s="357"/>
      <c r="VKP62" s="357"/>
      <c r="VKQ62" s="357"/>
      <c r="VKR62" s="357"/>
      <c r="VKS62" s="357"/>
      <c r="VKT62" s="357"/>
      <c r="VKU62" s="357"/>
      <c r="VKV62" s="357"/>
      <c r="VKW62" s="357"/>
      <c r="VKX62" s="357"/>
      <c r="VKY62" s="357"/>
      <c r="VKZ62" s="357"/>
      <c r="VLA62" s="357"/>
      <c r="VLB62" s="357"/>
      <c r="VLC62" s="357"/>
      <c r="VLD62" s="357"/>
      <c r="VLE62" s="357"/>
      <c r="VLF62" s="357"/>
      <c r="VLG62" s="357"/>
      <c r="VLH62" s="357"/>
      <c r="VLI62" s="357"/>
      <c r="VLJ62" s="357"/>
      <c r="VLK62" s="357"/>
      <c r="VLL62" s="357"/>
      <c r="VLM62" s="357"/>
      <c r="VLN62" s="357"/>
      <c r="VLO62" s="357"/>
      <c r="VLP62" s="357"/>
      <c r="VLQ62" s="357"/>
      <c r="VLR62" s="357"/>
      <c r="VLS62" s="357"/>
      <c r="VLT62" s="357"/>
      <c r="VLU62" s="357"/>
      <c r="VLV62" s="357"/>
      <c r="VLW62" s="357"/>
      <c r="VLX62" s="357"/>
      <c r="VLY62" s="357"/>
      <c r="VLZ62" s="357"/>
      <c r="VMA62" s="357"/>
      <c r="VMB62" s="357"/>
      <c r="VMC62" s="357"/>
      <c r="VMD62" s="357"/>
      <c r="VME62" s="357"/>
      <c r="VMF62" s="357"/>
      <c r="VMG62" s="357"/>
      <c r="VMH62" s="357"/>
      <c r="VMI62" s="357"/>
      <c r="VMJ62" s="357"/>
      <c r="VMK62" s="357"/>
      <c r="VML62" s="357"/>
      <c r="VMM62" s="357"/>
      <c r="VMN62" s="357"/>
      <c r="VMO62" s="357"/>
      <c r="VMP62" s="357"/>
      <c r="VMQ62" s="357"/>
      <c r="VMR62" s="357"/>
      <c r="VMS62" s="357"/>
      <c r="VMT62" s="357"/>
      <c r="VMU62" s="357"/>
      <c r="VMV62" s="357"/>
      <c r="VMW62" s="357"/>
      <c r="VMX62" s="357"/>
      <c r="VMY62" s="357"/>
      <c r="VMZ62" s="357"/>
      <c r="VNA62" s="357"/>
      <c r="VNB62" s="357"/>
      <c r="VNC62" s="357"/>
      <c r="VND62" s="357"/>
      <c r="VNE62" s="357"/>
      <c r="VNF62" s="357"/>
      <c r="VNG62" s="357"/>
      <c r="VNH62" s="357"/>
      <c r="VNI62" s="357"/>
      <c r="VNJ62" s="357"/>
      <c r="VNK62" s="357"/>
      <c r="VNL62" s="357"/>
      <c r="VNM62" s="357"/>
      <c r="VNN62" s="357"/>
      <c r="VNO62" s="357"/>
      <c r="VNP62" s="357"/>
      <c r="VNQ62" s="357"/>
      <c r="VNR62" s="357"/>
      <c r="VNS62" s="357"/>
      <c r="VNT62" s="357"/>
      <c r="VNU62" s="357"/>
      <c r="VNV62" s="357"/>
      <c r="VNW62" s="357"/>
      <c r="VNX62" s="357"/>
      <c r="VNY62" s="357"/>
      <c r="VNZ62" s="357"/>
      <c r="VOA62" s="357"/>
      <c r="VOB62" s="357"/>
      <c r="VOC62" s="357"/>
      <c r="VOD62" s="357"/>
      <c r="VOE62" s="357"/>
      <c r="VOF62" s="357"/>
      <c r="VOG62" s="357"/>
      <c r="VOH62" s="357"/>
      <c r="VOI62" s="357"/>
      <c r="VOJ62" s="357"/>
      <c r="VOK62" s="357"/>
      <c r="VOL62" s="357"/>
      <c r="VOM62" s="357"/>
      <c r="VON62" s="357"/>
      <c r="VOO62" s="357"/>
      <c r="VOP62" s="357"/>
      <c r="VOQ62" s="357"/>
      <c r="VOR62" s="357"/>
      <c r="VOS62" s="357"/>
      <c r="VOT62" s="357"/>
      <c r="VOU62" s="357"/>
      <c r="VOV62" s="357"/>
      <c r="VOW62" s="357"/>
      <c r="VOX62" s="357"/>
      <c r="VOY62" s="357"/>
      <c r="VOZ62" s="357"/>
      <c r="VPA62" s="357"/>
      <c r="VPB62" s="357"/>
      <c r="VPC62" s="357"/>
      <c r="VPD62" s="357"/>
      <c r="VPE62" s="357"/>
      <c r="VPF62" s="357"/>
      <c r="VPG62" s="357"/>
      <c r="VPH62" s="357"/>
      <c r="VPI62" s="357"/>
      <c r="VPJ62" s="357"/>
      <c r="VPK62" s="357"/>
      <c r="VPL62" s="357"/>
      <c r="VPM62" s="357"/>
      <c r="VPN62" s="357"/>
      <c r="VPO62" s="357"/>
      <c r="VPP62" s="357"/>
      <c r="VPQ62" s="357"/>
      <c r="VPR62" s="357"/>
      <c r="VPS62" s="357"/>
      <c r="VPT62" s="357"/>
      <c r="VPU62" s="357"/>
      <c r="VPV62" s="357"/>
      <c r="VPW62" s="357"/>
      <c r="VPX62" s="357"/>
      <c r="VPY62" s="357"/>
      <c r="VPZ62" s="357"/>
      <c r="VQA62" s="357"/>
      <c r="VQB62" s="357"/>
      <c r="VQC62" s="357"/>
      <c r="VQD62" s="357"/>
      <c r="VQE62" s="357"/>
      <c r="VQF62" s="357"/>
      <c r="VQG62" s="357"/>
      <c r="VQH62" s="357"/>
      <c r="VQI62" s="357"/>
      <c r="VQJ62" s="357"/>
      <c r="VQK62" s="357"/>
      <c r="VQL62" s="357"/>
      <c r="VQM62" s="357"/>
      <c r="VQN62" s="357"/>
      <c r="VQO62" s="357"/>
      <c r="VQP62" s="357"/>
      <c r="VQQ62" s="357"/>
      <c r="VQR62" s="357"/>
      <c r="VQS62" s="357"/>
      <c r="VQT62" s="357"/>
      <c r="VQU62" s="357"/>
      <c r="VQV62" s="357"/>
      <c r="VQW62" s="357"/>
      <c r="VQX62" s="357"/>
      <c r="VQY62" s="357"/>
      <c r="VQZ62" s="357"/>
      <c r="VRA62" s="357"/>
      <c r="VRB62" s="357"/>
      <c r="VRC62" s="357"/>
      <c r="VRD62" s="357"/>
      <c r="VRE62" s="357"/>
      <c r="VRF62" s="357"/>
      <c r="VRG62" s="357"/>
      <c r="VRH62" s="357"/>
      <c r="VRI62" s="357"/>
      <c r="VRJ62" s="357"/>
      <c r="VRK62" s="357"/>
      <c r="VRL62" s="357"/>
      <c r="VRM62" s="357"/>
      <c r="VRN62" s="357"/>
      <c r="VRO62" s="357"/>
      <c r="VRP62" s="357"/>
      <c r="VRQ62" s="357"/>
      <c r="VRR62" s="357"/>
      <c r="VRS62" s="357"/>
      <c r="VRT62" s="357"/>
      <c r="VRU62" s="357"/>
      <c r="VRV62" s="357"/>
      <c r="VRW62" s="357"/>
      <c r="VRX62" s="357"/>
      <c r="VRY62" s="357"/>
      <c r="VRZ62" s="357"/>
      <c r="VSA62" s="357"/>
      <c r="VSB62" s="357"/>
      <c r="VSC62" s="357"/>
      <c r="VSD62" s="357"/>
      <c r="VSE62" s="357"/>
      <c r="VSF62" s="357"/>
      <c r="VSG62" s="357"/>
      <c r="VSH62" s="357"/>
      <c r="VSI62" s="357"/>
      <c r="VSJ62" s="357"/>
      <c r="VSK62" s="357"/>
      <c r="VSL62" s="357"/>
      <c r="VSM62" s="357"/>
      <c r="VSN62" s="357"/>
      <c r="VSO62" s="357"/>
      <c r="VSP62" s="357"/>
      <c r="VSQ62" s="357"/>
      <c r="VSR62" s="357"/>
      <c r="VSS62" s="357"/>
      <c r="VST62" s="357"/>
      <c r="VSU62" s="357"/>
      <c r="VSV62" s="357"/>
      <c r="VSW62" s="357"/>
      <c r="VSX62" s="357"/>
      <c r="VSY62" s="357"/>
      <c r="VSZ62" s="357"/>
      <c r="VTA62" s="357"/>
      <c r="VTB62" s="357"/>
      <c r="VTC62" s="357"/>
      <c r="VTD62" s="357"/>
      <c r="VTE62" s="357"/>
      <c r="VTF62" s="357"/>
      <c r="VTG62" s="357"/>
      <c r="VTH62" s="357"/>
      <c r="VTI62" s="357"/>
      <c r="VTJ62" s="357"/>
      <c r="VTK62" s="357"/>
      <c r="VTL62" s="357"/>
      <c r="VTM62" s="357"/>
      <c r="VTN62" s="357"/>
      <c r="VTO62" s="357"/>
      <c r="VTP62" s="357"/>
      <c r="VTQ62" s="357"/>
      <c r="VTR62" s="357"/>
      <c r="VTS62" s="357"/>
      <c r="VTT62" s="357"/>
      <c r="VTU62" s="357"/>
      <c r="VTV62" s="357"/>
      <c r="VTW62" s="357"/>
      <c r="VTX62" s="357"/>
      <c r="VTY62" s="357"/>
      <c r="VTZ62" s="357"/>
      <c r="VUA62" s="357"/>
      <c r="VUB62" s="357"/>
      <c r="VUC62" s="357"/>
      <c r="VUD62" s="357"/>
      <c r="VUE62" s="357"/>
      <c r="VUF62" s="357"/>
      <c r="VUG62" s="357"/>
      <c r="VUH62" s="357"/>
      <c r="VUI62" s="357"/>
      <c r="VUJ62" s="357"/>
      <c r="VUK62" s="357"/>
      <c r="VUL62" s="357"/>
      <c r="VUM62" s="357"/>
      <c r="VUN62" s="357"/>
      <c r="VUO62" s="357"/>
      <c r="VUP62" s="357"/>
      <c r="VUQ62" s="357"/>
      <c r="VUR62" s="357"/>
      <c r="VUS62" s="357"/>
      <c r="VUT62" s="357"/>
      <c r="VUU62" s="357"/>
      <c r="VUV62" s="357"/>
      <c r="VUW62" s="357"/>
      <c r="VUX62" s="357"/>
      <c r="VUY62" s="357"/>
      <c r="VUZ62" s="357"/>
      <c r="VVA62" s="357"/>
      <c r="VVB62" s="357"/>
      <c r="VVC62" s="357"/>
      <c r="VVD62" s="357"/>
      <c r="VVE62" s="357"/>
      <c r="VVF62" s="357"/>
      <c r="VVG62" s="357"/>
      <c r="VVH62" s="357"/>
      <c r="VVI62" s="357"/>
      <c r="VVJ62" s="357"/>
      <c r="VVK62" s="357"/>
      <c r="VVL62" s="357"/>
      <c r="VVM62" s="357"/>
      <c r="VVN62" s="357"/>
      <c r="VVO62" s="357"/>
      <c r="VVP62" s="357"/>
      <c r="VVQ62" s="357"/>
      <c r="VVR62" s="357"/>
      <c r="VVS62" s="357"/>
      <c r="VVT62" s="357"/>
      <c r="VVU62" s="357"/>
      <c r="VVV62" s="357"/>
      <c r="VVW62" s="357"/>
      <c r="VVX62" s="357"/>
      <c r="VVY62" s="357"/>
      <c r="VVZ62" s="357"/>
      <c r="VWA62" s="357"/>
      <c r="VWB62" s="357"/>
      <c r="VWC62" s="357"/>
      <c r="VWD62" s="357"/>
      <c r="VWE62" s="357"/>
      <c r="VWF62" s="357"/>
      <c r="VWG62" s="357"/>
      <c r="VWH62" s="357"/>
      <c r="VWI62" s="357"/>
      <c r="VWJ62" s="357"/>
      <c r="VWK62" s="357"/>
      <c r="VWL62" s="357"/>
      <c r="VWM62" s="357"/>
      <c r="VWN62" s="357"/>
      <c r="VWO62" s="357"/>
      <c r="VWP62" s="357"/>
      <c r="VWQ62" s="357"/>
      <c r="VWR62" s="357"/>
      <c r="VWS62" s="357"/>
      <c r="VWT62" s="357"/>
      <c r="VWU62" s="357"/>
      <c r="VWV62" s="357"/>
      <c r="VWW62" s="357"/>
      <c r="VWX62" s="357"/>
      <c r="VWY62" s="357"/>
      <c r="VWZ62" s="357"/>
      <c r="VXA62" s="357"/>
      <c r="VXB62" s="357"/>
      <c r="VXC62" s="357"/>
      <c r="VXD62" s="357"/>
      <c r="VXE62" s="357"/>
      <c r="VXF62" s="357"/>
      <c r="VXG62" s="357"/>
      <c r="VXH62" s="357"/>
      <c r="VXI62" s="357"/>
      <c r="VXJ62" s="357"/>
      <c r="VXK62" s="357"/>
      <c r="VXL62" s="357"/>
      <c r="VXM62" s="357"/>
      <c r="VXN62" s="357"/>
      <c r="VXO62" s="357"/>
      <c r="VXP62" s="357"/>
      <c r="VXQ62" s="357"/>
      <c r="VXR62" s="357"/>
      <c r="VXS62" s="357"/>
      <c r="VXT62" s="357"/>
      <c r="VXU62" s="357"/>
      <c r="VXV62" s="357"/>
      <c r="VXW62" s="357"/>
      <c r="VXX62" s="357"/>
      <c r="VXY62" s="357"/>
      <c r="VXZ62" s="357"/>
      <c r="VYA62" s="357"/>
      <c r="VYB62" s="357"/>
      <c r="VYC62" s="357"/>
      <c r="VYD62" s="357"/>
      <c r="VYE62" s="357"/>
      <c r="VYF62" s="357"/>
      <c r="VYG62" s="357"/>
      <c r="VYH62" s="357"/>
      <c r="VYI62" s="357"/>
      <c r="VYJ62" s="357"/>
      <c r="VYK62" s="357"/>
      <c r="VYL62" s="357"/>
      <c r="VYM62" s="357"/>
      <c r="VYN62" s="357"/>
      <c r="VYO62" s="357"/>
      <c r="VYP62" s="357"/>
      <c r="VYQ62" s="357"/>
      <c r="VYR62" s="357"/>
      <c r="VYS62" s="357"/>
      <c r="VYT62" s="357"/>
      <c r="VYU62" s="357"/>
      <c r="VYV62" s="357"/>
      <c r="VYW62" s="357"/>
      <c r="VYX62" s="357"/>
      <c r="VYY62" s="357"/>
      <c r="VYZ62" s="357"/>
      <c r="VZA62" s="357"/>
      <c r="VZB62" s="357"/>
      <c r="VZC62" s="357"/>
      <c r="VZD62" s="357"/>
      <c r="VZE62" s="357"/>
      <c r="VZF62" s="357"/>
      <c r="VZG62" s="357"/>
      <c r="VZH62" s="357"/>
      <c r="VZI62" s="357"/>
      <c r="VZJ62" s="357"/>
      <c r="VZK62" s="357"/>
      <c r="VZL62" s="357"/>
      <c r="VZM62" s="357"/>
      <c r="VZN62" s="357"/>
      <c r="VZO62" s="357"/>
      <c r="VZP62" s="357"/>
      <c r="VZQ62" s="357"/>
      <c r="VZR62" s="357"/>
      <c r="VZS62" s="357"/>
      <c r="VZT62" s="357"/>
      <c r="VZU62" s="357"/>
      <c r="VZV62" s="357"/>
      <c r="VZW62" s="357"/>
      <c r="VZX62" s="357"/>
      <c r="VZY62" s="357"/>
      <c r="VZZ62" s="357"/>
      <c r="WAA62" s="357"/>
      <c r="WAB62" s="357"/>
      <c r="WAC62" s="357"/>
      <c r="WAD62" s="357"/>
      <c r="WAE62" s="357"/>
      <c r="WAF62" s="357"/>
      <c r="WAG62" s="357"/>
      <c r="WAH62" s="357"/>
      <c r="WAI62" s="357"/>
      <c r="WAJ62" s="357"/>
      <c r="WAK62" s="357"/>
      <c r="WAL62" s="357"/>
      <c r="WAM62" s="357"/>
      <c r="WAN62" s="357"/>
      <c r="WAO62" s="357"/>
      <c r="WAP62" s="357"/>
      <c r="WAQ62" s="357"/>
      <c r="WAR62" s="357"/>
      <c r="WAS62" s="357"/>
      <c r="WAT62" s="357"/>
      <c r="WAU62" s="357"/>
      <c r="WAV62" s="357"/>
      <c r="WAW62" s="357"/>
      <c r="WAX62" s="357"/>
      <c r="WAY62" s="357"/>
      <c r="WAZ62" s="357"/>
      <c r="WBA62" s="357"/>
      <c r="WBB62" s="357"/>
      <c r="WBC62" s="357"/>
      <c r="WBD62" s="357"/>
      <c r="WBE62" s="357"/>
      <c r="WBF62" s="357"/>
      <c r="WBG62" s="357"/>
      <c r="WBH62" s="357"/>
      <c r="WBI62" s="357"/>
      <c r="WBJ62" s="357"/>
      <c r="WBK62" s="357"/>
      <c r="WBL62" s="357"/>
      <c r="WBM62" s="357"/>
      <c r="WBN62" s="357"/>
      <c r="WBO62" s="357"/>
      <c r="WBP62" s="357"/>
      <c r="WBQ62" s="357"/>
      <c r="WBR62" s="357"/>
      <c r="WBS62" s="357"/>
      <c r="WBT62" s="357"/>
      <c r="WBU62" s="357"/>
      <c r="WBV62" s="357"/>
      <c r="WBW62" s="357"/>
      <c r="WBX62" s="357"/>
      <c r="WBY62" s="357"/>
      <c r="WBZ62" s="357"/>
      <c r="WCA62" s="357"/>
      <c r="WCB62" s="357"/>
      <c r="WCC62" s="357"/>
      <c r="WCD62" s="357"/>
      <c r="WCE62" s="357"/>
      <c r="WCF62" s="357"/>
      <c r="WCG62" s="357"/>
      <c r="WCH62" s="357"/>
      <c r="WCI62" s="357"/>
      <c r="WCJ62" s="357"/>
      <c r="WCK62" s="357"/>
      <c r="WCL62" s="357"/>
      <c r="WCM62" s="357"/>
      <c r="WCN62" s="357"/>
      <c r="WCO62" s="357"/>
      <c r="WCP62" s="357"/>
      <c r="WCQ62" s="357"/>
      <c r="WCR62" s="357"/>
      <c r="WCS62" s="357"/>
      <c r="WCT62" s="357"/>
      <c r="WCU62" s="357"/>
      <c r="WCV62" s="357"/>
      <c r="WCW62" s="357"/>
      <c r="WCX62" s="357"/>
      <c r="WCY62" s="357"/>
      <c r="WCZ62" s="357"/>
      <c r="WDA62" s="357"/>
      <c r="WDB62" s="357"/>
      <c r="WDC62" s="357"/>
      <c r="WDD62" s="357"/>
      <c r="WDE62" s="357"/>
      <c r="WDF62" s="357"/>
      <c r="WDG62" s="357"/>
      <c r="WDH62" s="357"/>
      <c r="WDI62" s="357"/>
      <c r="WDJ62" s="357"/>
      <c r="WDK62" s="357"/>
      <c r="WDL62" s="357"/>
      <c r="WDM62" s="357"/>
      <c r="WDN62" s="357"/>
      <c r="WDO62" s="357"/>
      <c r="WDP62" s="357"/>
      <c r="WDQ62" s="357"/>
      <c r="WDR62" s="357"/>
      <c r="WDS62" s="357"/>
      <c r="WDT62" s="357"/>
      <c r="WDU62" s="357"/>
      <c r="WDV62" s="357"/>
      <c r="WDW62" s="357"/>
      <c r="WDX62" s="357"/>
      <c r="WDY62" s="357"/>
      <c r="WDZ62" s="357"/>
      <c r="WEA62" s="357"/>
      <c r="WEB62" s="357"/>
      <c r="WEC62" s="357"/>
      <c r="WED62" s="357"/>
      <c r="WEE62" s="357"/>
      <c r="WEF62" s="357"/>
      <c r="WEG62" s="357"/>
      <c r="WEH62" s="357"/>
      <c r="WEI62" s="357"/>
      <c r="WEJ62" s="357"/>
      <c r="WEK62" s="357"/>
      <c r="WEL62" s="357"/>
      <c r="WEM62" s="357"/>
      <c r="WEN62" s="357"/>
      <c r="WEO62" s="357"/>
      <c r="WEP62" s="357"/>
      <c r="WEQ62" s="357"/>
      <c r="WER62" s="357"/>
      <c r="WES62" s="357"/>
      <c r="WET62" s="357"/>
      <c r="WEU62" s="357"/>
      <c r="WEV62" s="357"/>
      <c r="WEW62" s="357"/>
      <c r="WEX62" s="357"/>
      <c r="WEY62" s="357"/>
      <c r="WEZ62" s="357"/>
      <c r="WFA62" s="357"/>
      <c r="WFB62" s="357"/>
      <c r="WFC62" s="357"/>
      <c r="WFD62" s="357"/>
      <c r="WFE62" s="357"/>
      <c r="WFF62" s="357"/>
      <c r="WFG62" s="357"/>
      <c r="WFH62" s="357"/>
      <c r="WFI62" s="357"/>
      <c r="WFJ62" s="357"/>
      <c r="WFK62" s="357"/>
      <c r="WFL62" s="357"/>
      <c r="WFM62" s="357"/>
      <c r="WFN62" s="357"/>
      <c r="WFO62" s="357"/>
      <c r="WFP62" s="357"/>
      <c r="WFQ62" s="357"/>
      <c r="WFR62" s="357"/>
      <c r="WFS62" s="357"/>
      <c r="WFT62" s="357"/>
      <c r="WFU62" s="357"/>
      <c r="WFV62" s="357"/>
      <c r="WFW62" s="357"/>
      <c r="WFX62" s="357"/>
      <c r="WFY62" s="357"/>
      <c r="WFZ62" s="357"/>
      <c r="WGA62" s="357"/>
      <c r="WGB62" s="357"/>
      <c r="WGC62" s="357"/>
      <c r="WGD62" s="357"/>
      <c r="WGE62" s="357"/>
      <c r="WGF62" s="357"/>
      <c r="WGG62" s="357"/>
      <c r="WGH62" s="357"/>
      <c r="WGI62" s="357"/>
      <c r="WGJ62" s="357"/>
      <c r="WGK62" s="357"/>
      <c r="WGL62" s="357"/>
      <c r="WGM62" s="357"/>
      <c r="WGN62" s="357"/>
      <c r="WGO62" s="357"/>
      <c r="WGP62" s="357"/>
      <c r="WGQ62" s="357"/>
      <c r="WGR62" s="357"/>
      <c r="WGS62" s="357"/>
      <c r="WGT62" s="357"/>
      <c r="WGU62" s="357"/>
      <c r="WGV62" s="357"/>
      <c r="WGW62" s="357"/>
      <c r="WGX62" s="357"/>
      <c r="WGY62" s="357"/>
      <c r="WGZ62" s="357"/>
      <c r="WHA62" s="357"/>
      <c r="WHB62" s="357"/>
      <c r="WHC62" s="357"/>
      <c r="WHD62" s="357"/>
      <c r="WHE62" s="357"/>
      <c r="WHF62" s="357"/>
      <c r="WHG62" s="357"/>
      <c r="WHH62" s="357"/>
      <c r="WHI62" s="357"/>
      <c r="WHJ62" s="357"/>
      <c r="WHK62" s="357"/>
      <c r="WHL62" s="357"/>
      <c r="WHM62" s="357"/>
      <c r="WHN62" s="357"/>
      <c r="WHO62" s="357"/>
      <c r="WHP62" s="357"/>
      <c r="WHQ62" s="357"/>
      <c r="WHR62" s="357"/>
      <c r="WHS62" s="357"/>
      <c r="WHT62" s="357"/>
      <c r="WHU62" s="357"/>
      <c r="WHV62" s="357"/>
      <c r="WHW62" s="357"/>
      <c r="WHX62" s="357"/>
      <c r="WHY62" s="357"/>
      <c r="WHZ62" s="357"/>
      <c r="WIA62" s="357"/>
      <c r="WIB62" s="357"/>
      <c r="WIC62" s="357"/>
      <c r="WID62" s="357"/>
      <c r="WIE62" s="357"/>
      <c r="WIF62" s="357"/>
      <c r="WIG62" s="357"/>
      <c r="WIH62" s="357"/>
      <c r="WII62" s="357"/>
      <c r="WIJ62" s="357"/>
      <c r="WIK62" s="357"/>
      <c r="WIL62" s="357"/>
      <c r="WIM62" s="357"/>
      <c r="WIN62" s="357"/>
      <c r="WIO62" s="357"/>
      <c r="WIP62" s="357"/>
      <c r="WIQ62" s="357"/>
      <c r="WIR62" s="357"/>
      <c r="WIS62" s="357"/>
      <c r="WIT62" s="357"/>
      <c r="WIU62" s="357"/>
      <c r="WIV62" s="357"/>
      <c r="WIW62" s="357"/>
      <c r="WIX62" s="357"/>
      <c r="WIY62" s="357"/>
      <c r="WIZ62" s="357"/>
      <c r="WJA62" s="357"/>
      <c r="WJB62" s="357"/>
      <c r="WJC62" s="357"/>
      <c r="WJD62" s="357"/>
      <c r="WJE62" s="357"/>
      <c r="WJF62" s="357"/>
      <c r="WJG62" s="357"/>
      <c r="WJH62" s="357"/>
      <c r="WJI62" s="357"/>
      <c r="WJJ62" s="357"/>
      <c r="WJK62" s="357"/>
      <c r="WJL62" s="357"/>
      <c r="WJM62" s="357"/>
      <c r="WJN62" s="357"/>
      <c r="WJO62" s="357"/>
      <c r="WJP62" s="357"/>
      <c r="WJQ62" s="357"/>
      <c r="WJR62" s="357"/>
      <c r="WJS62" s="357"/>
      <c r="WJT62" s="357"/>
      <c r="WJU62" s="357"/>
      <c r="WJV62" s="357"/>
      <c r="WJW62" s="357"/>
      <c r="WJX62" s="357"/>
      <c r="WJY62" s="357"/>
      <c r="WJZ62" s="357"/>
      <c r="WKA62" s="357"/>
      <c r="WKB62" s="357"/>
      <c r="WKC62" s="357"/>
      <c r="WKD62" s="357"/>
      <c r="WKE62" s="357"/>
      <c r="WKF62" s="357"/>
      <c r="WKG62" s="357"/>
      <c r="WKH62" s="357"/>
      <c r="WKI62" s="357"/>
      <c r="WKJ62" s="357"/>
      <c r="WKK62" s="357"/>
      <c r="WKL62" s="357"/>
      <c r="WKM62" s="357"/>
      <c r="WKN62" s="357"/>
      <c r="WKO62" s="357"/>
      <c r="WKP62" s="357"/>
      <c r="WKQ62" s="357"/>
      <c r="WKR62" s="357"/>
      <c r="WKS62" s="357"/>
      <c r="WKT62" s="357"/>
      <c r="WKU62" s="357"/>
      <c r="WKV62" s="357"/>
      <c r="WKW62" s="357"/>
      <c r="WKX62" s="357"/>
      <c r="WKY62" s="357"/>
      <c r="WKZ62" s="357"/>
      <c r="WLA62" s="357"/>
      <c r="WLB62" s="357"/>
      <c r="WLC62" s="357"/>
      <c r="WLD62" s="357"/>
      <c r="WLE62" s="357"/>
      <c r="WLF62" s="357"/>
      <c r="WLG62" s="357"/>
      <c r="WLH62" s="357"/>
      <c r="WLI62" s="357"/>
      <c r="WLJ62" s="357"/>
      <c r="WLK62" s="357"/>
      <c r="WLL62" s="357"/>
      <c r="WLM62" s="357"/>
      <c r="WLN62" s="357"/>
      <c r="WLO62" s="357"/>
      <c r="WLP62" s="357"/>
      <c r="WLQ62" s="357"/>
      <c r="WLR62" s="357"/>
      <c r="WLS62" s="357"/>
      <c r="WLT62" s="357"/>
      <c r="WLU62" s="357"/>
      <c r="WLV62" s="357"/>
      <c r="WLW62" s="357"/>
      <c r="WLX62" s="357"/>
      <c r="WLY62" s="357"/>
      <c r="WLZ62" s="357"/>
      <c r="WMA62" s="357"/>
      <c r="WMB62" s="357"/>
      <c r="WMC62" s="357"/>
      <c r="WMD62" s="357"/>
      <c r="WME62" s="357"/>
      <c r="WMF62" s="357"/>
      <c r="WMG62" s="357"/>
      <c r="WMH62" s="357"/>
      <c r="WMI62" s="357"/>
      <c r="WMJ62" s="357"/>
      <c r="WMK62" s="357"/>
      <c r="WML62" s="357"/>
      <c r="WMM62" s="357"/>
      <c r="WMN62" s="357"/>
      <c r="WMO62" s="357"/>
      <c r="WMP62" s="357"/>
      <c r="WMQ62" s="357"/>
      <c r="WMR62" s="357"/>
      <c r="WMS62" s="357"/>
      <c r="WMT62" s="357"/>
      <c r="WMU62" s="357"/>
      <c r="WMV62" s="357"/>
      <c r="WMW62" s="357"/>
      <c r="WMX62" s="357"/>
      <c r="WMY62" s="357"/>
      <c r="WMZ62" s="357"/>
      <c r="WNA62" s="357"/>
      <c r="WNB62" s="357"/>
      <c r="WNC62" s="357"/>
      <c r="WND62" s="357"/>
      <c r="WNE62" s="357"/>
      <c r="WNF62" s="357"/>
      <c r="WNG62" s="357"/>
      <c r="WNH62" s="357"/>
      <c r="WNI62" s="357"/>
      <c r="WNJ62" s="357"/>
      <c r="WNK62" s="357"/>
      <c r="WNL62" s="357"/>
      <c r="WNM62" s="357"/>
      <c r="WNN62" s="357"/>
      <c r="WNO62" s="357"/>
      <c r="WNP62" s="357"/>
      <c r="WNQ62" s="357"/>
      <c r="WNR62" s="357"/>
      <c r="WNS62" s="357"/>
      <c r="WNT62" s="357"/>
      <c r="WNU62" s="357"/>
      <c r="WNV62" s="357"/>
      <c r="WNW62" s="357"/>
      <c r="WNX62" s="357"/>
      <c r="WNY62" s="357"/>
      <c r="WNZ62" s="357"/>
      <c r="WOA62" s="357"/>
      <c r="WOB62" s="357"/>
      <c r="WOC62" s="357"/>
      <c r="WOD62" s="357"/>
      <c r="WOE62" s="357"/>
      <c r="WOF62" s="357"/>
      <c r="WOG62" s="357"/>
      <c r="WOH62" s="357"/>
      <c r="WOI62" s="357"/>
      <c r="WOJ62" s="357"/>
      <c r="WOK62" s="357"/>
      <c r="WOL62" s="357"/>
      <c r="WOM62" s="357"/>
      <c r="WON62" s="357"/>
      <c r="WOO62" s="357"/>
      <c r="WOP62" s="357"/>
      <c r="WOQ62" s="357"/>
      <c r="WOR62" s="357"/>
      <c r="WOS62" s="357"/>
      <c r="WOT62" s="357"/>
      <c r="WOU62" s="357"/>
      <c r="WOV62" s="357"/>
      <c r="WOW62" s="357"/>
      <c r="WOX62" s="357"/>
      <c r="WOY62" s="357"/>
      <c r="WOZ62" s="357"/>
      <c r="WPA62" s="357"/>
      <c r="WPB62" s="357"/>
      <c r="WPC62" s="357"/>
      <c r="WPD62" s="357"/>
      <c r="WPE62" s="357"/>
      <c r="WPF62" s="357"/>
      <c r="WPG62" s="357"/>
      <c r="WPH62" s="357"/>
      <c r="WPI62" s="357"/>
      <c r="WPJ62" s="357"/>
      <c r="WPK62" s="357"/>
      <c r="WPL62" s="357"/>
      <c r="WPM62" s="357"/>
      <c r="WPN62" s="357"/>
      <c r="WPO62" s="357"/>
      <c r="WPP62" s="357"/>
      <c r="WPQ62" s="357"/>
      <c r="WPR62" s="357"/>
      <c r="WPS62" s="357"/>
      <c r="WPT62" s="357"/>
      <c r="WPU62" s="357"/>
      <c r="WPV62" s="357"/>
      <c r="WPW62" s="357"/>
      <c r="WPX62" s="357"/>
      <c r="WPY62" s="357"/>
      <c r="WPZ62" s="357"/>
      <c r="WQA62" s="357"/>
      <c r="WQB62" s="357"/>
      <c r="WQC62" s="357"/>
      <c r="WQD62" s="357"/>
      <c r="WQE62" s="357"/>
      <c r="WQF62" s="357"/>
      <c r="WQG62" s="357"/>
      <c r="WQH62" s="357"/>
      <c r="WQI62" s="357"/>
      <c r="WQJ62" s="357"/>
      <c r="WQK62" s="357"/>
      <c r="WQL62" s="357"/>
      <c r="WQM62" s="357"/>
      <c r="WQN62" s="357"/>
      <c r="WQO62" s="357"/>
      <c r="WQP62" s="357"/>
      <c r="WQQ62" s="357"/>
      <c r="WQR62" s="357"/>
      <c r="WQS62" s="357"/>
      <c r="WQT62" s="357"/>
      <c r="WQU62" s="357"/>
      <c r="WQV62" s="357"/>
      <c r="WQW62" s="357"/>
      <c r="WQX62" s="357"/>
      <c r="WQY62" s="357"/>
      <c r="WQZ62" s="357"/>
      <c r="WRA62" s="357"/>
      <c r="WRB62" s="357"/>
      <c r="WRC62" s="357"/>
      <c r="WRD62" s="357"/>
      <c r="WRE62" s="357"/>
      <c r="WRF62" s="357"/>
      <c r="WRG62" s="357"/>
      <c r="WRH62" s="357"/>
      <c r="WRI62" s="357"/>
      <c r="WRJ62" s="357"/>
      <c r="WRK62" s="357"/>
      <c r="WRL62" s="357"/>
      <c r="WRM62" s="357"/>
      <c r="WRN62" s="357"/>
      <c r="WRO62" s="357"/>
      <c r="WRP62" s="357"/>
      <c r="WRQ62" s="357"/>
      <c r="WRR62" s="357"/>
      <c r="WRS62" s="357"/>
      <c r="WRT62" s="357"/>
      <c r="WRU62" s="357"/>
      <c r="WRV62" s="357"/>
      <c r="WRW62" s="357"/>
      <c r="WRX62" s="357"/>
      <c r="WRY62" s="357"/>
      <c r="WRZ62" s="357"/>
      <c r="WSA62" s="357"/>
      <c r="WSB62" s="357"/>
      <c r="WSC62" s="357"/>
      <c r="WSD62" s="357"/>
      <c r="WSE62" s="357"/>
      <c r="WSF62" s="357"/>
      <c r="WSG62" s="357"/>
      <c r="WSH62" s="357"/>
      <c r="WSI62" s="357"/>
      <c r="WSJ62" s="357"/>
      <c r="WSK62" s="357"/>
      <c r="WSL62" s="357"/>
      <c r="WSM62" s="357"/>
      <c r="WSN62" s="357"/>
      <c r="WSO62" s="357"/>
      <c r="WSP62" s="357"/>
      <c r="WSQ62" s="357"/>
      <c r="WSR62" s="357"/>
      <c r="WSS62" s="357"/>
      <c r="WST62" s="357"/>
      <c r="WSU62" s="357"/>
      <c r="WSV62" s="357"/>
      <c r="WSW62" s="357"/>
      <c r="WSX62" s="357"/>
      <c r="WSY62" s="357"/>
      <c r="WSZ62" s="357"/>
      <c r="WTA62" s="357"/>
      <c r="WTB62" s="357"/>
      <c r="WTC62" s="357"/>
      <c r="WTD62" s="357"/>
      <c r="WTE62" s="357"/>
      <c r="WTF62" s="357"/>
      <c r="WTG62" s="357"/>
      <c r="WTH62" s="357"/>
      <c r="WTI62" s="357"/>
      <c r="WTJ62" s="357"/>
      <c r="WTK62" s="357"/>
      <c r="WTL62" s="357"/>
      <c r="WTM62" s="357"/>
      <c r="WTN62" s="357"/>
      <c r="WTO62" s="357"/>
      <c r="WTP62" s="357"/>
      <c r="WTQ62" s="357"/>
      <c r="WTR62" s="357"/>
      <c r="WTS62" s="357"/>
      <c r="WTT62" s="357"/>
      <c r="WTU62" s="357"/>
      <c r="WTV62" s="357"/>
      <c r="WTW62" s="357"/>
      <c r="WTX62" s="357"/>
      <c r="WTY62" s="357"/>
      <c r="WTZ62" s="357"/>
      <c r="WUA62" s="357"/>
      <c r="WUB62" s="357"/>
      <c r="WUC62" s="357"/>
      <c r="WUD62" s="357"/>
      <c r="WUE62" s="357"/>
      <c r="WUF62" s="357"/>
      <c r="WUG62" s="357"/>
      <c r="WUH62" s="357"/>
      <c r="WUI62" s="357"/>
      <c r="WUJ62" s="357"/>
      <c r="WUK62" s="357"/>
      <c r="WUL62" s="357"/>
      <c r="WUM62" s="357"/>
      <c r="WUN62" s="357"/>
      <c r="WUO62" s="357"/>
      <c r="WUP62" s="357"/>
      <c r="WUQ62" s="357"/>
      <c r="WUR62" s="357"/>
      <c r="WUS62" s="357"/>
      <c r="WUT62" s="357"/>
      <c r="WUU62" s="357"/>
      <c r="WUV62" s="357"/>
      <c r="WUW62" s="357"/>
      <c r="WUX62" s="357"/>
      <c r="WUY62" s="357"/>
      <c r="WUZ62" s="357"/>
      <c r="WVA62" s="357"/>
      <c r="WVB62" s="357"/>
      <c r="WVC62" s="357"/>
      <c r="WVD62" s="357"/>
      <c r="WVE62" s="357"/>
      <c r="WVF62" s="357"/>
      <c r="WVG62" s="357"/>
      <c r="WVH62" s="357"/>
      <c r="WVI62" s="357"/>
      <c r="WVJ62" s="357"/>
      <c r="WVK62" s="357"/>
      <c r="WVL62" s="357"/>
      <c r="WVM62" s="357"/>
      <c r="WVN62" s="357"/>
      <c r="WVO62" s="357"/>
      <c r="WVP62" s="357"/>
      <c r="WVQ62" s="357"/>
      <c r="WVR62" s="357"/>
      <c r="WVS62" s="357"/>
      <c r="WVT62" s="357"/>
      <c r="WVU62" s="357"/>
      <c r="WVV62" s="357"/>
      <c r="WVW62" s="357"/>
      <c r="WVX62" s="357"/>
      <c r="WVY62" s="357"/>
      <c r="WVZ62" s="357"/>
      <c r="WWA62" s="357"/>
      <c r="WWB62" s="357"/>
      <c r="WWC62" s="357"/>
      <c r="WWD62" s="357"/>
      <c r="WWE62" s="357"/>
      <c r="WWF62" s="357"/>
      <c r="WWG62" s="357"/>
      <c r="WWH62" s="357"/>
      <c r="WWI62" s="357"/>
      <c r="WWJ62" s="357"/>
      <c r="WWK62" s="357"/>
      <c r="WWL62" s="357"/>
      <c r="WWM62" s="357"/>
      <c r="WWN62" s="357"/>
      <c r="WWO62" s="357"/>
      <c r="WWP62" s="357"/>
      <c r="WWQ62" s="357"/>
      <c r="WWR62" s="357"/>
      <c r="WWS62" s="357"/>
      <c r="WWT62" s="357"/>
      <c r="WWU62" s="357"/>
      <c r="WWV62" s="357"/>
      <c r="WWW62" s="357"/>
      <c r="WWX62" s="357"/>
      <c r="WWY62" s="357"/>
      <c r="WWZ62" s="357"/>
      <c r="WXA62" s="357"/>
      <c r="WXB62" s="357"/>
      <c r="WXC62" s="357"/>
      <c r="WXD62" s="357"/>
      <c r="WXE62" s="357"/>
      <c r="WXF62" s="357"/>
      <c r="WXG62" s="357"/>
      <c r="WXH62" s="357"/>
      <c r="WXI62" s="357"/>
      <c r="WXJ62" s="357"/>
      <c r="WXK62" s="357"/>
      <c r="WXL62" s="357"/>
      <c r="WXM62" s="357"/>
      <c r="WXN62" s="357"/>
      <c r="WXO62" s="357"/>
      <c r="WXP62" s="357"/>
      <c r="WXQ62" s="357"/>
      <c r="WXR62" s="357"/>
      <c r="WXS62" s="357"/>
      <c r="WXT62" s="357"/>
      <c r="WXU62" s="357"/>
      <c r="WXV62" s="357"/>
      <c r="WXW62" s="357"/>
      <c r="WXX62" s="357"/>
      <c r="WXY62" s="357"/>
      <c r="WXZ62" s="357"/>
      <c r="WYA62" s="357"/>
      <c r="WYB62" s="357"/>
      <c r="WYC62" s="357"/>
      <c r="WYD62" s="357"/>
      <c r="WYE62" s="357"/>
      <c r="WYF62" s="357"/>
      <c r="WYG62" s="357"/>
      <c r="WYH62" s="357"/>
      <c r="WYI62" s="357"/>
      <c r="WYJ62" s="357"/>
      <c r="WYK62" s="357"/>
      <c r="WYL62" s="357"/>
      <c r="WYM62" s="357"/>
      <c r="WYN62" s="357"/>
      <c r="WYO62" s="357"/>
      <c r="WYP62" s="357"/>
      <c r="WYQ62" s="357"/>
      <c r="WYR62" s="357"/>
      <c r="WYS62" s="357"/>
      <c r="WYT62" s="357"/>
      <c r="WYU62" s="357"/>
      <c r="WYV62" s="357"/>
      <c r="WYW62" s="357"/>
      <c r="WYX62" s="357"/>
      <c r="WYY62" s="357"/>
      <c r="WYZ62" s="357"/>
      <c r="WZA62" s="357"/>
      <c r="WZB62" s="357"/>
      <c r="WZC62" s="357"/>
      <c r="WZD62" s="357"/>
      <c r="WZE62" s="357"/>
      <c r="WZF62" s="357"/>
      <c r="WZG62" s="357"/>
      <c r="WZH62" s="357"/>
      <c r="WZI62" s="357"/>
      <c r="WZJ62" s="357"/>
      <c r="WZK62" s="357"/>
      <c r="WZL62" s="357"/>
      <c r="WZM62" s="357"/>
      <c r="WZN62" s="357"/>
      <c r="WZO62" s="357"/>
      <c r="WZP62" s="357"/>
      <c r="WZQ62" s="357"/>
      <c r="WZR62" s="357"/>
      <c r="WZS62" s="357"/>
      <c r="WZT62" s="357"/>
      <c r="WZU62" s="357"/>
      <c r="WZV62" s="357"/>
      <c r="WZW62" s="357"/>
      <c r="WZX62" s="357"/>
      <c r="WZY62" s="357"/>
      <c r="WZZ62" s="357"/>
      <c r="XAA62" s="357"/>
      <c r="XAB62" s="357"/>
      <c r="XAC62" s="357"/>
      <c r="XAD62" s="357"/>
      <c r="XAE62" s="357"/>
      <c r="XAF62" s="357"/>
      <c r="XAG62" s="357"/>
      <c r="XAH62" s="357"/>
      <c r="XAI62" s="357"/>
      <c r="XAJ62" s="357"/>
      <c r="XAK62" s="357"/>
      <c r="XAL62" s="357"/>
      <c r="XAM62" s="357"/>
      <c r="XAN62" s="357"/>
      <c r="XAO62" s="357"/>
      <c r="XAP62" s="357"/>
      <c r="XAQ62" s="357"/>
      <c r="XAR62" s="357"/>
      <c r="XAS62" s="357"/>
      <c r="XAT62" s="357"/>
      <c r="XAU62" s="357"/>
      <c r="XAV62" s="357"/>
      <c r="XAW62" s="357"/>
      <c r="XAX62" s="357"/>
      <c r="XAY62" s="357"/>
      <c r="XAZ62" s="357"/>
      <c r="XBA62" s="357"/>
      <c r="XBB62" s="357"/>
      <c r="XBC62" s="357"/>
      <c r="XBD62" s="357"/>
      <c r="XBE62" s="357"/>
      <c r="XBF62" s="357"/>
      <c r="XBG62" s="357"/>
      <c r="XBH62" s="357"/>
      <c r="XBI62" s="357"/>
      <c r="XBJ62" s="357"/>
      <c r="XBK62" s="357"/>
      <c r="XBL62" s="357"/>
      <c r="XBM62" s="357"/>
      <c r="XBN62" s="357"/>
      <c r="XBO62" s="357"/>
      <c r="XBP62" s="357"/>
      <c r="XBQ62" s="357"/>
      <c r="XBR62" s="357"/>
      <c r="XBS62" s="357"/>
      <c r="XBT62" s="357"/>
      <c r="XBU62" s="357"/>
      <c r="XBV62" s="357"/>
      <c r="XBW62" s="357"/>
      <c r="XBX62" s="357"/>
      <c r="XBY62" s="357"/>
      <c r="XBZ62" s="357"/>
      <c r="XCA62" s="357"/>
      <c r="XCB62" s="357"/>
      <c r="XCC62" s="357"/>
      <c r="XCD62" s="357"/>
      <c r="XCE62" s="357"/>
      <c r="XCF62" s="357"/>
      <c r="XCG62" s="357"/>
      <c r="XCH62" s="357"/>
      <c r="XCI62" s="357"/>
      <c r="XCJ62" s="357"/>
      <c r="XCK62" s="357"/>
      <c r="XCL62" s="357"/>
      <c r="XCM62" s="357"/>
      <c r="XCN62" s="357"/>
      <c r="XCO62" s="357"/>
      <c r="XCP62" s="357"/>
      <c r="XCQ62" s="357"/>
      <c r="XCR62" s="357"/>
      <c r="XCS62" s="357"/>
      <c r="XCT62" s="357"/>
      <c r="XCU62" s="357"/>
      <c r="XCV62" s="357"/>
      <c r="XCW62" s="357"/>
      <c r="XCX62" s="357"/>
      <c r="XCY62" s="357"/>
      <c r="XCZ62" s="357"/>
      <c r="XDA62" s="357"/>
      <c r="XDB62" s="357"/>
      <c r="XDC62" s="357"/>
      <c r="XDD62" s="357"/>
      <c r="XDE62" s="357"/>
      <c r="XDF62" s="357"/>
      <c r="XDG62" s="357"/>
      <c r="XDH62" s="357"/>
      <c r="XDI62" s="357"/>
      <c r="XDJ62" s="357"/>
      <c r="XDK62" s="357"/>
      <c r="XDL62" s="357"/>
      <c r="XDM62" s="357"/>
      <c r="XDN62" s="357"/>
      <c r="XDO62" s="357"/>
      <c r="XDP62" s="357"/>
      <c r="XDQ62" s="357"/>
      <c r="XDR62" s="357"/>
      <c r="XDS62" s="357"/>
      <c r="XDT62" s="357"/>
      <c r="XDU62" s="357"/>
      <c r="XDV62" s="357"/>
      <c r="XDW62" s="357"/>
      <c r="XDX62" s="357"/>
      <c r="XDY62" s="357"/>
      <c r="XDZ62" s="357"/>
      <c r="XEA62" s="357"/>
      <c r="XEB62" s="357"/>
      <c r="XEC62" s="357"/>
      <c r="XED62" s="357"/>
      <c r="XEE62" s="357"/>
      <c r="XEF62" s="357"/>
      <c r="XEG62" s="357"/>
      <c r="XEH62" s="357"/>
      <c r="XEI62" s="357"/>
      <c r="XEJ62" s="357"/>
      <c r="XEK62" s="357"/>
      <c r="XEL62" s="357"/>
      <c r="XEM62" s="357"/>
      <c r="XEN62" s="357"/>
      <c r="XEO62" s="357"/>
      <c r="XEP62" s="357"/>
      <c r="XEQ62" s="357"/>
      <c r="XER62" s="357"/>
      <c r="XES62" s="357"/>
    </row>
    <row r="63" spans="1:16373" s="328" customFormat="1" ht="80.099999999999994" customHeight="1" x14ac:dyDescent="0.25">
      <c r="B63" s="490" t="s">
        <v>388</v>
      </c>
      <c r="C63" s="490" t="s">
        <v>1014</v>
      </c>
      <c r="D63" s="495" t="s">
        <v>23</v>
      </c>
      <c r="E63" s="491" t="s">
        <v>534</v>
      </c>
      <c r="F63" s="491" t="s">
        <v>534</v>
      </c>
      <c r="G63" s="325" t="s">
        <v>59</v>
      </c>
      <c r="H63" s="639">
        <v>7</v>
      </c>
      <c r="I63" s="329" t="s">
        <v>1058</v>
      </c>
      <c r="J63" s="517">
        <f t="shared" si="14"/>
        <v>6.6666666666666666E-2</v>
      </c>
      <c r="K63" s="517">
        <v>1</v>
      </c>
      <c r="L63" s="517" t="s">
        <v>184</v>
      </c>
      <c r="M63" s="498" t="s">
        <v>1066</v>
      </c>
      <c r="N63" s="498" t="s">
        <v>1037</v>
      </c>
      <c r="O63" s="501">
        <v>0.25</v>
      </c>
      <c r="P63" s="501">
        <v>0.5</v>
      </c>
      <c r="Q63" s="501">
        <v>0.75</v>
      </c>
      <c r="R63" s="501">
        <v>1</v>
      </c>
      <c r="S63" s="511"/>
      <c r="T63" s="511"/>
      <c r="U63" s="398"/>
      <c r="V63" s="566"/>
      <c r="W63" s="390"/>
      <c r="X63" s="391"/>
      <c r="Y63" s="613"/>
      <c r="Z63" s="613"/>
      <c r="AA63" s="608"/>
      <c r="AB63" s="74"/>
      <c r="AC63" s="357"/>
    </row>
    <row r="64" spans="1:16373" s="328" customFormat="1" ht="80.099999999999994" customHeight="1" x14ac:dyDescent="0.25">
      <c r="A64" s="357"/>
      <c r="B64" s="58" t="s">
        <v>388</v>
      </c>
      <c r="C64" s="58" t="s">
        <v>1014</v>
      </c>
      <c r="D64" s="56" t="s">
        <v>23</v>
      </c>
      <c r="E64" s="494" t="s">
        <v>534</v>
      </c>
      <c r="F64" s="494" t="s">
        <v>534</v>
      </c>
      <c r="G64" s="611" t="s">
        <v>59</v>
      </c>
      <c r="H64" s="639">
        <v>8</v>
      </c>
      <c r="I64" s="611" t="s">
        <v>1059</v>
      </c>
      <c r="J64" s="613">
        <f t="shared" si="14"/>
        <v>6.6666666666666666E-2</v>
      </c>
      <c r="K64" s="613">
        <v>1</v>
      </c>
      <c r="L64" s="613" t="s">
        <v>184</v>
      </c>
      <c r="M64" s="610" t="s">
        <v>1067</v>
      </c>
      <c r="N64" s="655" t="s">
        <v>1038</v>
      </c>
      <c r="O64" s="613">
        <v>0.33</v>
      </c>
      <c r="P64" s="613">
        <v>0.57999999999999996</v>
      </c>
      <c r="Q64" s="613">
        <v>0.8</v>
      </c>
      <c r="R64" s="613">
        <v>1</v>
      </c>
      <c r="S64" s="578"/>
      <c r="T64" s="568"/>
      <c r="U64" s="357"/>
      <c r="V64" s="1"/>
      <c r="W64" s="1"/>
      <c r="X64" s="1"/>
      <c r="Y64" s="1"/>
      <c r="Z64" s="357"/>
      <c r="AA64" s="357"/>
      <c r="AB64" s="357"/>
      <c r="AC64" s="357"/>
      <c r="AD64" s="357"/>
      <c r="AE64" s="357"/>
      <c r="AF64" s="357"/>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57"/>
      <c r="IK64" s="357"/>
      <c r="IL64" s="357"/>
      <c r="IM64" s="357"/>
      <c r="IN64" s="357"/>
      <c r="IO64" s="357"/>
      <c r="IP64" s="357"/>
      <c r="IQ64" s="357"/>
      <c r="IR64" s="357"/>
      <c r="IS64" s="357"/>
      <c r="IT64" s="357"/>
      <c r="IU64" s="357"/>
      <c r="IV64" s="357"/>
      <c r="IW64" s="357"/>
      <c r="IX64" s="357"/>
      <c r="IY64" s="357"/>
      <c r="IZ64" s="357"/>
      <c r="JA64" s="357"/>
      <c r="JB64" s="357"/>
      <c r="JC64" s="357"/>
      <c r="JD64" s="357"/>
      <c r="JE64" s="357"/>
      <c r="JF64" s="357"/>
      <c r="JG64" s="357"/>
      <c r="JH64" s="357"/>
      <c r="JI64" s="357"/>
      <c r="JJ64" s="357"/>
      <c r="JK64" s="357"/>
      <c r="JL64" s="357"/>
      <c r="JM64" s="357"/>
      <c r="JN64" s="357"/>
      <c r="JO64" s="357"/>
      <c r="JP64" s="357"/>
      <c r="JQ64" s="357"/>
      <c r="JR64" s="357"/>
      <c r="JS64" s="357"/>
      <c r="JT64" s="357"/>
      <c r="JU64" s="357"/>
      <c r="JV64" s="357"/>
      <c r="JW64" s="357"/>
      <c r="JX64" s="357"/>
      <c r="JY64" s="357"/>
      <c r="JZ64" s="357"/>
      <c r="KA64" s="357"/>
      <c r="KB64" s="357"/>
      <c r="KC64" s="357"/>
      <c r="KD64" s="357"/>
      <c r="KE64" s="357"/>
      <c r="KF64" s="357"/>
      <c r="KG64" s="357"/>
      <c r="KH64" s="357"/>
      <c r="KI64" s="357"/>
      <c r="KJ64" s="357"/>
      <c r="KK64" s="357"/>
      <c r="KL64" s="357"/>
      <c r="KM64" s="357"/>
      <c r="KN64" s="357"/>
      <c r="KO64" s="357"/>
      <c r="KP64" s="357"/>
      <c r="KQ64" s="357"/>
      <c r="KR64" s="357"/>
      <c r="KS64" s="357"/>
      <c r="KT64" s="357"/>
      <c r="KU64" s="357"/>
      <c r="KV64" s="357"/>
      <c r="KW64" s="357"/>
      <c r="KX64" s="357"/>
      <c r="KY64" s="357"/>
      <c r="KZ64" s="357"/>
      <c r="LA64" s="357"/>
      <c r="LB64" s="357"/>
      <c r="LC64" s="357"/>
      <c r="LD64" s="357"/>
      <c r="LE64" s="357"/>
      <c r="LF64" s="357"/>
      <c r="LG64" s="357"/>
      <c r="LH64" s="357"/>
      <c r="LI64" s="357"/>
      <c r="LJ64" s="357"/>
      <c r="LK64" s="357"/>
      <c r="LL64" s="357"/>
      <c r="LM64" s="357"/>
      <c r="LN64" s="357"/>
      <c r="LO64" s="357"/>
      <c r="LP64" s="357"/>
      <c r="LQ64" s="357"/>
      <c r="LR64" s="357"/>
      <c r="LS64" s="357"/>
      <c r="LT64" s="357"/>
      <c r="LU64" s="357"/>
      <c r="LV64" s="357"/>
      <c r="LW64" s="357"/>
      <c r="LX64" s="357"/>
      <c r="LY64" s="357"/>
      <c r="LZ64" s="357"/>
      <c r="MA64" s="357"/>
      <c r="MB64" s="357"/>
      <c r="MC64" s="357"/>
      <c r="MD64" s="357"/>
      <c r="ME64" s="357"/>
      <c r="MF64" s="357"/>
      <c r="MG64" s="357"/>
      <c r="MH64" s="357"/>
      <c r="MI64" s="357"/>
      <c r="MJ64" s="357"/>
      <c r="MK64" s="357"/>
      <c r="ML64" s="357"/>
      <c r="MM64" s="357"/>
      <c r="MN64" s="357"/>
      <c r="MO64" s="357"/>
      <c r="MP64" s="357"/>
      <c r="MQ64" s="357"/>
      <c r="MR64" s="357"/>
      <c r="MS64" s="357"/>
      <c r="MT64" s="357"/>
      <c r="MU64" s="357"/>
      <c r="MV64" s="357"/>
      <c r="MW64" s="357"/>
      <c r="MX64" s="357"/>
      <c r="MY64" s="357"/>
      <c r="MZ64" s="357"/>
      <c r="NA64" s="357"/>
      <c r="NB64" s="357"/>
      <c r="NC64" s="357"/>
      <c r="ND64" s="357"/>
      <c r="NE64" s="357"/>
      <c r="NF64" s="357"/>
      <c r="NG64" s="357"/>
      <c r="NH64" s="357"/>
      <c r="NI64" s="357"/>
      <c r="NJ64" s="357"/>
      <c r="NK64" s="357"/>
      <c r="NL64" s="357"/>
      <c r="NM64" s="357"/>
      <c r="NN64" s="357"/>
      <c r="NO64" s="357"/>
      <c r="NP64" s="357"/>
      <c r="NQ64" s="357"/>
      <c r="NR64" s="357"/>
      <c r="NS64" s="357"/>
      <c r="NT64" s="357"/>
      <c r="NU64" s="357"/>
      <c r="NV64" s="357"/>
      <c r="NW64" s="357"/>
      <c r="NX64" s="357"/>
      <c r="NY64" s="357"/>
      <c r="NZ64" s="357"/>
      <c r="OA64" s="357"/>
      <c r="OB64" s="357"/>
      <c r="OC64" s="357"/>
      <c r="OD64" s="357"/>
      <c r="OE64" s="357"/>
      <c r="OF64" s="357"/>
      <c r="OG64" s="357"/>
      <c r="OH64" s="357"/>
      <c r="OI64" s="357"/>
      <c r="OJ64" s="357"/>
      <c r="OK64" s="357"/>
      <c r="OL64" s="357"/>
      <c r="OM64" s="357"/>
      <c r="ON64" s="357"/>
      <c r="OO64" s="357"/>
      <c r="OP64" s="357"/>
      <c r="OQ64" s="357"/>
      <c r="OR64" s="357"/>
      <c r="OS64" s="357"/>
      <c r="OT64" s="357"/>
      <c r="OU64" s="357"/>
      <c r="OV64" s="357"/>
      <c r="OW64" s="357"/>
      <c r="OX64" s="357"/>
      <c r="OY64" s="357"/>
      <c r="OZ64" s="357"/>
      <c r="PA64" s="357"/>
      <c r="PB64" s="357"/>
      <c r="PC64" s="357"/>
      <c r="PD64" s="357"/>
      <c r="PE64" s="357"/>
      <c r="PF64" s="357"/>
      <c r="PG64" s="357"/>
      <c r="PH64" s="357"/>
      <c r="PI64" s="357"/>
      <c r="PJ64" s="357"/>
      <c r="PK64" s="357"/>
      <c r="PL64" s="357"/>
      <c r="PM64" s="357"/>
      <c r="PN64" s="357"/>
      <c r="PO64" s="357"/>
      <c r="PP64" s="357"/>
      <c r="PQ64" s="357"/>
      <c r="PR64" s="357"/>
      <c r="PS64" s="357"/>
      <c r="PT64" s="357"/>
      <c r="PU64" s="357"/>
      <c r="PV64" s="357"/>
      <c r="PW64" s="357"/>
      <c r="PX64" s="357"/>
      <c r="PY64" s="357"/>
      <c r="PZ64" s="357"/>
      <c r="QA64" s="357"/>
      <c r="QB64" s="357"/>
      <c r="QC64" s="357"/>
      <c r="QD64" s="357"/>
      <c r="QE64" s="357"/>
      <c r="QF64" s="357"/>
      <c r="QG64" s="357"/>
      <c r="QH64" s="357"/>
      <c r="QI64" s="357"/>
      <c r="QJ64" s="357"/>
      <c r="QK64" s="357"/>
      <c r="QL64" s="357"/>
      <c r="QM64" s="357"/>
      <c r="QN64" s="357"/>
      <c r="QO64" s="357"/>
      <c r="QP64" s="357"/>
      <c r="QQ64" s="357"/>
      <c r="QR64" s="357"/>
      <c r="QS64" s="357"/>
      <c r="QT64" s="357"/>
      <c r="QU64" s="357"/>
      <c r="QV64" s="357"/>
      <c r="QW64" s="357"/>
      <c r="QX64" s="357"/>
      <c r="QY64" s="357"/>
      <c r="QZ64" s="357"/>
      <c r="RA64" s="357"/>
      <c r="RB64" s="357"/>
      <c r="RC64" s="357"/>
      <c r="RD64" s="357"/>
      <c r="RE64" s="357"/>
      <c r="RF64" s="357"/>
      <c r="RG64" s="357"/>
      <c r="RH64" s="357"/>
      <c r="RI64" s="357"/>
      <c r="RJ64" s="357"/>
      <c r="RK64" s="357"/>
      <c r="RL64" s="357"/>
      <c r="RM64" s="357"/>
      <c r="RN64" s="357"/>
      <c r="RO64" s="357"/>
      <c r="RP64" s="357"/>
      <c r="RQ64" s="357"/>
      <c r="RR64" s="357"/>
      <c r="RS64" s="357"/>
      <c r="RT64" s="357"/>
      <c r="RU64" s="357"/>
      <c r="RV64" s="357"/>
      <c r="RW64" s="357"/>
      <c r="RX64" s="357"/>
      <c r="RY64" s="357"/>
      <c r="RZ64" s="357"/>
      <c r="SA64" s="357"/>
      <c r="SB64" s="357"/>
      <c r="SC64" s="357"/>
      <c r="SD64" s="357"/>
      <c r="SE64" s="357"/>
      <c r="SF64" s="357"/>
      <c r="SG64" s="357"/>
      <c r="SH64" s="357"/>
      <c r="SI64" s="357"/>
      <c r="SJ64" s="357"/>
      <c r="SK64" s="357"/>
      <c r="SL64" s="357"/>
      <c r="SM64" s="357"/>
      <c r="SN64" s="357"/>
      <c r="SO64" s="357"/>
      <c r="SP64" s="357"/>
      <c r="SQ64" s="357"/>
      <c r="SR64" s="357"/>
      <c r="SS64" s="357"/>
      <c r="ST64" s="357"/>
      <c r="SU64" s="357"/>
      <c r="SV64" s="357"/>
      <c r="SW64" s="357"/>
      <c r="SX64" s="357"/>
      <c r="SY64" s="357"/>
      <c r="SZ64" s="357"/>
      <c r="TA64" s="357"/>
      <c r="TB64" s="357"/>
      <c r="TC64" s="357"/>
      <c r="TD64" s="357"/>
      <c r="TE64" s="357"/>
      <c r="TF64" s="357"/>
      <c r="TG64" s="357"/>
      <c r="TH64" s="357"/>
      <c r="TI64" s="357"/>
      <c r="TJ64" s="357"/>
      <c r="TK64" s="357"/>
      <c r="TL64" s="357"/>
      <c r="TM64" s="357"/>
      <c r="TN64" s="357"/>
      <c r="TO64" s="357"/>
      <c r="TP64" s="357"/>
      <c r="TQ64" s="357"/>
      <c r="TR64" s="357"/>
      <c r="TS64" s="357"/>
      <c r="TT64" s="357"/>
      <c r="TU64" s="357"/>
      <c r="TV64" s="357"/>
      <c r="TW64" s="357"/>
      <c r="TX64" s="357"/>
      <c r="TY64" s="357"/>
      <c r="TZ64" s="357"/>
      <c r="UA64" s="357"/>
      <c r="UB64" s="357"/>
      <c r="UC64" s="357"/>
      <c r="UD64" s="357"/>
      <c r="UE64" s="357"/>
      <c r="UF64" s="357"/>
      <c r="UG64" s="357"/>
      <c r="UH64" s="357"/>
      <c r="UI64" s="357"/>
      <c r="UJ64" s="357"/>
      <c r="UK64" s="357"/>
      <c r="UL64" s="357"/>
      <c r="UM64" s="357"/>
      <c r="UN64" s="357"/>
      <c r="UO64" s="357"/>
      <c r="UP64" s="357"/>
      <c r="UQ64" s="357"/>
      <c r="UR64" s="357"/>
      <c r="US64" s="357"/>
      <c r="UT64" s="357"/>
      <c r="UU64" s="357"/>
      <c r="UV64" s="357"/>
      <c r="UW64" s="357"/>
      <c r="UX64" s="357"/>
      <c r="UY64" s="357"/>
      <c r="UZ64" s="357"/>
      <c r="VA64" s="357"/>
      <c r="VB64" s="357"/>
      <c r="VC64" s="357"/>
      <c r="VD64" s="357"/>
      <c r="VE64" s="357"/>
      <c r="VF64" s="357"/>
      <c r="VG64" s="357"/>
      <c r="VH64" s="357"/>
      <c r="VI64" s="357"/>
      <c r="VJ64" s="357"/>
      <c r="VK64" s="357"/>
      <c r="VL64" s="357"/>
      <c r="VM64" s="357"/>
      <c r="VN64" s="357"/>
      <c r="VO64" s="357"/>
      <c r="VP64" s="357"/>
      <c r="VQ64" s="357"/>
      <c r="VR64" s="357"/>
      <c r="VS64" s="357"/>
      <c r="VT64" s="357"/>
      <c r="VU64" s="357"/>
      <c r="VV64" s="357"/>
      <c r="VW64" s="357"/>
      <c r="VX64" s="357"/>
      <c r="VY64" s="357"/>
      <c r="VZ64" s="357"/>
      <c r="WA64" s="357"/>
      <c r="WB64" s="357"/>
      <c r="WC64" s="357"/>
      <c r="WD64" s="357"/>
      <c r="WE64" s="357"/>
      <c r="WF64" s="357"/>
      <c r="WG64" s="357"/>
      <c r="WH64" s="357"/>
      <c r="WI64" s="357"/>
      <c r="WJ64" s="357"/>
      <c r="WK64" s="357"/>
      <c r="WL64" s="357"/>
      <c r="WM64" s="357"/>
      <c r="WN64" s="357"/>
      <c r="WO64" s="357"/>
      <c r="WP64" s="357"/>
      <c r="WQ64" s="357"/>
      <c r="WR64" s="357"/>
      <c r="WS64" s="357"/>
      <c r="WT64" s="357"/>
      <c r="WU64" s="357"/>
      <c r="WV64" s="357"/>
      <c r="WW64" s="357"/>
      <c r="WX64" s="357"/>
      <c r="WY64" s="357"/>
      <c r="WZ64" s="357"/>
      <c r="XA64" s="357"/>
      <c r="XB64" s="357"/>
      <c r="XC64" s="357"/>
      <c r="XD64" s="357"/>
      <c r="XE64" s="357"/>
      <c r="XF64" s="357"/>
      <c r="XG64" s="357"/>
      <c r="XH64" s="357"/>
      <c r="XI64" s="357"/>
      <c r="XJ64" s="357"/>
      <c r="XK64" s="357"/>
      <c r="XL64" s="357"/>
      <c r="XM64" s="357"/>
      <c r="XN64" s="357"/>
      <c r="XO64" s="357"/>
      <c r="XP64" s="357"/>
      <c r="XQ64" s="357"/>
      <c r="XR64" s="357"/>
      <c r="XS64" s="357"/>
      <c r="XT64" s="357"/>
      <c r="XU64" s="357"/>
      <c r="XV64" s="357"/>
      <c r="XW64" s="357"/>
      <c r="XX64" s="357"/>
      <c r="XY64" s="357"/>
      <c r="XZ64" s="357"/>
      <c r="YA64" s="357"/>
      <c r="YB64" s="357"/>
      <c r="YC64" s="357"/>
      <c r="YD64" s="357"/>
      <c r="YE64" s="357"/>
      <c r="YF64" s="357"/>
      <c r="YG64" s="357"/>
      <c r="YH64" s="357"/>
      <c r="YI64" s="357"/>
      <c r="YJ64" s="357"/>
      <c r="YK64" s="357"/>
      <c r="YL64" s="357"/>
      <c r="YM64" s="357"/>
      <c r="YN64" s="357"/>
      <c r="YO64" s="357"/>
      <c r="YP64" s="357"/>
      <c r="YQ64" s="357"/>
      <c r="YR64" s="357"/>
      <c r="YS64" s="357"/>
      <c r="YT64" s="357"/>
      <c r="YU64" s="357"/>
      <c r="YV64" s="357"/>
      <c r="YW64" s="357"/>
      <c r="YX64" s="357"/>
      <c r="YY64" s="357"/>
      <c r="YZ64" s="357"/>
      <c r="ZA64" s="357"/>
      <c r="ZB64" s="357"/>
      <c r="ZC64" s="357"/>
      <c r="ZD64" s="357"/>
      <c r="ZE64" s="357"/>
      <c r="ZF64" s="357"/>
      <c r="ZG64" s="357"/>
      <c r="ZH64" s="357"/>
      <c r="ZI64" s="357"/>
      <c r="ZJ64" s="357"/>
      <c r="ZK64" s="357"/>
      <c r="ZL64" s="357"/>
      <c r="ZM64" s="357"/>
      <c r="ZN64" s="357"/>
      <c r="ZO64" s="357"/>
      <c r="ZP64" s="357"/>
      <c r="ZQ64" s="357"/>
      <c r="ZR64" s="357"/>
      <c r="ZS64" s="357"/>
      <c r="ZT64" s="357"/>
      <c r="ZU64" s="357"/>
      <c r="ZV64" s="357"/>
      <c r="ZW64" s="357"/>
      <c r="ZX64" s="357"/>
      <c r="ZY64" s="357"/>
      <c r="ZZ64" s="357"/>
      <c r="AAA64" s="357"/>
      <c r="AAB64" s="357"/>
      <c r="AAC64" s="357"/>
      <c r="AAD64" s="357"/>
      <c r="AAE64" s="357"/>
      <c r="AAF64" s="357"/>
      <c r="AAG64" s="357"/>
      <c r="AAH64" s="357"/>
      <c r="AAI64" s="357"/>
      <c r="AAJ64" s="357"/>
      <c r="AAK64" s="357"/>
      <c r="AAL64" s="357"/>
      <c r="AAM64" s="357"/>
      <c r="AAN64" s="357"/>
      <c r="AAO64" s="357"/>
      <c r="AAP64" s="357"/>
      <c r="AAQ64" s="357"/>
      <c r="AAR64" s="357"/>
      <c r="AAS64" s="357"/>
      <c r="AAT64" s="357"/>
      <c r="AAU64" s="357"/>
      <c r="AAV64" s="357"/>
      <c r="AAW64" s="357"/>
      <c r="AAX64" s="357"/>
      <c r="AAY64" s="357"/>
      <c r="AAZ64" s="357"/>
      <c r="ABA64" s="357"/>
      <c r="ABB64" s="357"/>
      <c r="ABC64" s="357"/>
      <c r="ABD64" s="357"/>
      <c r="ABE64" s="357"/>
      <c r="ABF64" s="357"/>
      <c r="ABG64" s="357"/>
      <c r="ABH64" s="357"/>
      <c r="ABI64" s="357"/>
      <c r="ABJ64" s="357"/>
      <c r="ABK64" s="357"/>
      <c r="ABL64" s="357"/>
      <c r="ABM64" s="357"/>
      <c r="ABN64" s="357"/>
      <c r="ABO64" s="357"/>
      <c r="ABP64" s="357"/>
      <c r="ABQ64" s="357"/>
      <c r="ABR64" s="357"/>
      <c r="ABS64" s="357"/>
      <c r="ABT64" s="357"/>
      <c r="ABU64" s="357"/>
      <c r="ABV64" s="357"/>
      <c r="ABW64" s="357"/>
      <c r="ABX64" s="357"/>
      <c r="ABY64" s="357"/>
      <c r="ABZ64" s="357"/>
      <c r="ACA64" s="357"/>
      <c r="ACB64" s="357"/>
      <c r="ACC64" s="357"/>
      <c r="ACD64" s="357"/>
      <c r="ACE64" s="357"/>
      <c r="ACF64" s="357"/>
      <c r="ACG64" s="357"/>
      <c r="ACH64" s="357"/>
      <c r="ACI64" s="357"/>
      <c r="ACJ64" s="357"/>
      <c r="ACK64" s="357"/>
      <c r="ACL64" s="357"/>
      <c r="ACM64" s="357"/>
      <c r="ACN64" s="357"/>
      <c r="ACO64" s="357"/>
      <c r="ACP64" s="357"/>
      <c r="ACQ64" s="357"/>
      <c r="ACR64" s="357"/>
      <c r="ACS64" s="357"/>
      <c r="ACT64" s="357"/>
      <c r="ACU64" s="357"/>
      <c r="ACV64" s="357"/>
      <c r="ACW64" s="357"/>
      <c r="ACX64" s="357"/>
      <c r="ACY64" s="357"/>
      <c r="ACZ64" s="357"/>
      <c r="ADA64" s="357"/>
      <c r="ADB64" s="357"/>
      <c r="ADC64" s="357"/>
      <c r="ADD64" s="357"/>
      <c r="ADE64" s="357"/>
      <c r="ADF64" s="357"/>
      <c r="ADG64" s="357"/>
      <c r="ADH64" s="357"/>
      <c r="ADI64" s="357"/>
      <c r="ADJ64" s="357"/>
      <c r="ADK64" s="357"/>
      <c r="ADL64" s="357"/>
      <c r="ADM64" s="357"/>
      <c r="ADN64" s="357"/>
      <c r="ADO64" s="357"/>
      <c r="ADP64" s="357"/>
      <c r="ADQ64" s="357"/>
      <c r="ADR64" s="357"/>
      <c r="ADS64" s="357"/>
      <c r="ADT64" s="357"/>
      <c r="ADU64" s="357"/>
      <c r="ADV64" s="357"/>
      <c r="ADW64" s="357"/>
      <c r="ADX64" s="357"/>
      <c r="ADY64" s="357"/>
      <c r="ADZ64" s="357"/>
      <c r="AEA64" s="357"/>
      <c r="AEB64" s="357"/>
      <c r="AEC64" s="357"/>
      <c r="AED64" s="357"/>
      <c r="AEE64" s="357"/>
      <c r="AEF64" s="357"/>
      <c r="AEG64" s="357"/>
      <c r="AEH64" s="357"/>
      <c r="AEI64" s="357"/>
      <c r="AEJ64" s="357"/>
      <c r="AEK64" s="357"/>
      <c r="AEL64" s="357"/>
      <c r="AEM64" s="357"/>
      <c r="AEN64" s="357"/>
      <c r="AEO64" s="357"/>
      <c r="AEP64" s="357"/>
      <c r="AEQ64" s="357"/>
      <c r="AER64" s="357"/>
      <c r="AES64" s="357"/>
      <c r="AET64" s="357"/>
      <c r="AEU64" s="357"/>
      <c r="AEV64" s="357"/>
      <c r="AEW64" s="357"/>
      <c r="AEX64" s="357"/>
      <c r="AEY64" s="357"/>
      <c r="AEZ64" s="357"/>
      <c r="AFA64" s="357"/>
      <c r="AFB64" s="357"/>
      <c r="AFC64" s="357"/>
      <c r="AFD64" s="357"/>
      <c r="AFE64" s="357"/>
      <c r="AFF64" s="357"/>
      <c r="AFG64" s="357"/>
      <c r="AFH64" s="357"/>
      <c r="AFI64" s="357"/>
      <c r="AFJ64" s="357"/>
      <c r="AFK64" s="357"/>
      <c r="AFL64" s="357"/>
      <c r="AFM64" s="357"/>
      <c r="AFN64" s="357"/>
      <c r="AFO64" s="357"/>
      <c r="AFP64" s="357"/>
      <c r="AFQ64" s="357"/>
      <c r="AFR64" s="357"/>
      <c r="AFS64" s="357"/>
      <c r="AFT64" s="357"/>
      <c r="AFU64" s="357"/>
      <c r="AFV64" s="357"/>
      <c r="AFW64" s="357"/>
      <c r="AFX64" s="357"/>
      <c r="AFY64" s="357"/>
      <c r="AFZ64" s="357"/>
      <c r="AGA64" s="357"/>
      <c r="AGB64" s="357"/>
      <c r="AGC64" s="357"/>
      <c r="AGD64" s="357"/>
      <c r="AGE64" s="357"/>
      <c r="AGF64" s="357"/>
      <c r="AGG64" s="357"/>
      <c r="AGH64" s="357"/>
      <c r="AGI64" s="357"/>
      <c r="AGJ64" s="357"/>
      <c r="AGK64" s="357"/>
      <c r="AGL64" s="357"/>
      <c r="AGM64" s="357"/>
      <c r="AGN64" s="357"/>
      <c r="AGO64" s="357"/>
      <c r="AGP64" s="357"/>
      <c r="AGQ64" s="357"/>
      <c r="AGR64" s="357"/>
      <c r="AGS64" s="357"/>
      <c r="AGT64" s="357"/>
      <c r="AGU64" s="357"/>
      <c r="AGV64" s="357"/>
      <c r="AGW64" s="357"/>
      <c r="AGX64" s="357"/>
      <c r="AGY64" s="357"/>
      <c r="AGZ64" s="357"/>
      <c r="AHA64" s="357"/>
      <c r="AHB64" s="357"/>
      <c r="AHC64" s="357"/>
      <c r="AHD64" s="357"/>
      <c r="AHE64" s="357"/>
      <c r="AHF64" s="357"/>
      <c r="AHG64" s="357"/>
      <c r="AHH64" s="357"/>
      <c r="AHI64" s="357"/>
      <c r="AHJ64" s="357"/>
      <c r="AHK64" s="357"/>
      <c r="AHL64" s="357"/>
      <c r="AHM64" s="357"/>
      <c r="AHN64" s="357"/>
      <c r="AHO64" s="357"/>
      <c r="AHP64" s="357"/>
      <c r="AHQ64" s="357"/>
      <c r="AHR64" s="357"/>
      <c r="AHS64" s="357"/>
      <c r="AHT64" s="357"/>
      <c r="AHU64" s="357"/>
      <c r="AHV64" s="357"/>
      <c r="AHW64" s="357"/>
      <c r="AHX64" s="357"/>
      <c r="AHY64" s="357"/>
      <c r="AHZ64" s="357"/>
      <c r="AIA64" s="357"/>
      <c r="AIB64" s="357"/>
      <c r="AIC64" s="357"/>
      <c r="AID64" s="357"/>
      <c r="AIE64" s="357"/>
      <c r="AIF64" s="357"/>
      <c r="AIG64" s="357"/>
      <c r="AIH64" s="357"/>
      <c r="AII64" s="357"/>
      <c r="AIJ64" s="357"/>
      <c r="AIK64" s="357"/>
      <c r="AIL64" s="357"/>
      <c r="AIM64" s="357"/>
      <c r="AIN64" s="357"/>
      <c r="AIO64" s="357"/>
      <c r="AIP64" s="357"/>
      <c r="AIQ64" s="357"/>
      <c r="AIR64" s="357"/>
      <c r="AIS64" s="357"/>
      <c r="AIT64" s="357"/>
      <c r="AIU64" s="357"/>
      <c r="AIV64" s="357"/>
      <c r="AIW64" s="357"/>
      <c r="AIX64" s="357"/>
      <c r="AIY64" s="357"/>
      <c r="AIZ64" s="357"/>
      <c r="AJA64" s="357"/>
      <c r="AJB64" s="357"/>
      <c r="AJC64" s="357"/>
      <c r="AJD64" s="357"/>
      <c r="AJE64" s="357"/>
      <c r="AJF64" s="357"/>
      <c r="AJG64" s="357"/>
      <c r="AJH64" s="357"/>
      <c r="AJI64" s="357"/>
      <c r="AJJ64" s="357"/>
      <c r="AJK64" s="357"/>
      <c r="AJL64" s="357"/>
      <c r="AJM64" s="357"/>
      <c r="AJN64" s="357"/>
      <c r="AJO64" s="357"/>
      <c r="AJP64" s="357"/>
      <c r="AJQ64" s="357"/>
      <c r="AJR64" s="357"/>
      <c r="AJS64" s="357"/>
      <c r="AJT64" s="357"/>
      <c r="AJU64" s="357"/>
      <c r="AJV64" s="357"/>
      <c r="AJW64" s="357"/>
      <c r="AJX64" s="357"/>
      <c r="AJY64" s="357"/>
      <c r="AJZ64" s="357"/>
      <c r="AKA64" s="357"/>
      <c r="AKB64" s="357"/>
      <c r="AKC64" s="357"/>
      <c r="AKD64" s="357"/>
      <c r="AKE64" s="357"/>
      <c r="AKF64" s="357"/>
      <c r="AKG64" s="357"/>
      <c r="AKH64" s="357"/>
      <c r="AKI64" s="357"/>
      <c r="AKJ64" s="357"/>
      <c r="AKK64" s="357"/>
      <c r="AKL64" s="357"/>
      <c r="AKM64" s="357"/>
      <c r="AKN64" s="357"/>
      <c r="AKO64" s="357"/>
      <c r="AKP64" s="357"/>
      <c r="AKQ64" s="357"/>
      <c r="AKR64" s="357"/>
      <c r="AKS64" s="357"/>
      <c r="AKT64" s="357"/>
      <c r="AKU64" s="357"/>
      <c r="AKV64" s="357"/>
      <c r="AKW64" s="357"/>
      <c r="AKX64" s="357"/>
      <c r="AKY64" s="357"/>
      <c r="AKZ64" s="357"/>
      <c r="ALA64" s="357"/>
      <c r="ALB64" s="357"/>
      <c r="ALC64" s="357"/>
      <c r="ALD64" s="357"/>
      <c r="ALE64" s="357"/>
      <c r="ALF64" s="357"/>
      <c r="ALG64" s="357"/>
      <c r="ALH64" s="357"/>
      <c r="ALI64" s="357"/>
      <c r="ALJ64" s="357"/>
      <c r="ALK64" s="357"/>
      <c r="ALL64" s="357"/>
      <c r="ALM64" s="357"/>
      <c r="ALN64" s="357"/>
      <c r="ALO64" s="357"/>
      <c r="ALP64" s="357"/>
      <c r="ALQ64" s="357"/>
      <c r="ALR64" s="357"/>
      <c r="ALS64" s="357"/>
      <c r="ALT64" s="357"/>
      <c r="ALU64" s="357"/>
      <c r="ALV64" s="357"/>
      <c r="ALW64" s="357"/>
      <c r="ALX64" s="357"/>
      <c r="ALY64" s="357"/>
      <c r="ALZ64" s="357"/>
      <c r="AMA64" s="357"/>
      <c r="AMB64" s="357"/>
      <c r="AMC64" s="357"/>
      <c r="AMD64" s="357"/>
      <c r="AME64" s="357"/>
      <c r="AMF64" s="357"/>
      <c r="AMG64" s="357"/>
      <c r="AMH64" s="357"/>
      <c r="AMI64" s="357"/>
      <c r="AMJ64" s="357"/>
      <c r="AMK64" s="357"/>
      <c r="AML64" s="357"/>
      <c r="AMM64" s="357"/>
      <c r="AMN64" s="357"/>
      <c r="AMO64" s="357"/>
      <c r="AMP64" s="357"/>
      <c r="AMQ64" s="357"/>
      <c r="AMR64" s="357"/>
      <c r="AMS64" s="357"/>
      <c r="AMT64" s="357"/>
      <c r="AMU64" s="357"/>
      <c r="AMV64" s="357"/>
      <c r="AMW64" s="357"/>
      <c r="AMX64" s="357"/>
      <c r="AMY64" s="357"/>
      <c r="AMZ64" s="357"/>
      <c r="ANA64" s="357"/>
      <c r="ANB64" s="357"/>
      <c r="ANC64" s="357"/>
      <c r="AND64" s="357"/>
      <c r="ANE64" s="357"/>
      <c r="ANF64" s="357"/>
      <c r="ANG64" s="357"/>
      <c r="ANH64" s="357"/>
      <c r="ANI64" s="357"/>
      <c r="ANJ64" s="357"/>
      <c r="ANK64" s="357"/>
      <c r="ANL64" s="357"/>
      <c r="ANM64" s="357"/>
      <c r="ANN64" s="357"/>
      <c r="ANO64" s="357"/>
      <c r="ANP64" s="357"/>
      <c r="ANQ64" s="357"/>
      <c r="ANR64" s="357"/>
      <c r="ANS64" s="357"/>
      <c r="ANT64" s="357"/>
      <c r="ANU64" s="357"/>
      <c r="ANV64" s="357"/>
      <c r="ANW64" s="357"/>
      <c r="ANX64" s="357"/>
      <c r="ANY64" s="357"/>
      <c r="ANZ64" s="357"/>
      <c r="AOA64" s="357"/>
      <c r="AOB64" s="357"/>
      <c r="AOC64" s="357"/>
      <c r="AOD64" s="357"/>
      <c r="AOE64" s="357"/>
      <c r="AOF64" s="357"/>
      <c r="AOG64" s="357"/>
      <c r="AOH64" s="357"/>
      <c r="AOI64" s="357"/>
      <c r="AOJ64" s="357"/>
      <c r="AOK64" s="357"/>
      <c r="AOL64" s="357"/>
      <c r="AOM64" s="357"/>
      <c r="AON64" s="357"/>
      <c r="AOO64" s="357"/>
      <c r="AOP64" s="357"/>
      <c r="AOQ64" s="357"/>
      <c r="AOR64" s="357"/>
      <c r="AOS64" s="357"/>
      <c r="AOT64" s="357"/>
      <c r="AOU64" s="357"/>
      <c r="AOV64" s="357"/>
      <c r="AOW64" s="357"/>
      <c r="AOX64" s="357"/>
      <c r="AOY64" s="357"/>
      <c r="AOZ64" s="357"/>
      <c r="APA64" s="357"/>
      <c r="APB64" s="357"/>
      <c r="APC64" s="357"/>
      <c r="APD64" s="357"/>
      <c r="APE64" s="357"/>
      <c r="APF64" s="357"/>
      <c r="APG64" s="357"/>
      <c r="APH64" s="357"/>
      <c r="API64" s="357"/>
      <c r="APJ64" s="357"/>
      <c r="APK64" s="357"/>
      <c r="APL64" s="357"/>
      <c r="APM64" s="357"/>
      <c r="APN64" s="357"/>
      <c r="APO64" s="357"/>
      <c r="APP64" s="357"/>
      <c r="APQ64" s="357"/>
      <c r="APR64" s="357"/>
      <c r="APS64" s="357"/>
      <c r="APT64" s="357"/>
      <c r="APU64" s="357"/>
      <c r="APV64" s="357"/>
      <c r="APW64" s="357"/>
      <c r="APX64" s="357"/>
      <c r="APY64" s="357"/>
      <c r="APZ64" s="357"/>
      <c r="AQA64" s="357"/>
      <c r="AQB64" s="357"/>
      <c r="AQC64" s="357"/>
      <c r="AQD64" s="357"/>
      <c r="AQE64" s="357"/>
      <c r="AQF64" s="357"/>
      <c r="AQG64" s="357"/>
      <c r="AQH64" s="357"/>
      <c r="AQI64" s="357"/>
      <c r="AQJ64" s="357"/>
      <c r="AQK64" s="357"/>
      <c r="AQL64" s="357"/>
      <c r="AQM64" s="357"/>
      <c r="AQN64" s="357"/>
      <c r="AQO64" s="357"/>
      <c r="AQP64" s="357"/>
      <c r="AQQ64" s="357"/>
      <c r="AQR64" s="357"/>
      <c r="AQS64" s="357"/>
      <c r="AQT64" s="357"/>
      <c r="AQU64" s="357"/>
      <c r="AQV64" s="357"/>
      <c r="AQW64" s="357"/>
      <c r="AQX64" s="357"/>
      <c r="AQY64" s="357"/>
      <c r="AQZ64" s="357"/>
      <c r="ARA64" s="357"/>
      <c r="ARB64" s="357"/>
      <c r="ARC64" s="357"/>
      <c r="ARD64" s="357"/>
      <c r="ARE64" s="357"/>
      <c r="ARF64" s="357"/>
      <c r="ARG64" s="357"/>
      <c r="ARH64" s="357"/>
      <c r="ARI64" s="357"/>
      <c r="ARJ64" s="357"/>
      <c r="ARK64" s="357"/>
      <c r="ARL64" s="357"/>
      <c r="ARM64" s="357"/>
      <c r="ARN64" s="357"/>
      <c r="ARO64" s="357"/>
      <c r="ARP64" s="357"/>
      <c r="ARQ64" s="357"/>
      <c r="ARR64" s="357"/>
      <c r="ARS64" s="357"/>
      <c r="ART64" s="357"/>
      <c r="ARU64" s="357"/>
      <c r="ARV64" s="357"/>
      <c r="ARW64" s="357"/>
      <c r="ARX64" s="357"/>
      <c r="ARY64" s="357"/>
      <c r="ARZ64" s="357"/>
      <c r="ASA64" s="357"/>
      <c r="ASB64" s="357"/>
      <c r="ASC64" s="357"/>
      <c r="ASD64" s="357"/>
      <c r="ASE64" s="357"/>
      <c r="ASF64" s="357"/>
      <c r="ASG64" s="357"/>
      <c r="ASH64" s="357"/>
      <c r="ASI64" s="357"/>
      <c r="ASJ64" s="357"/>
      <c r="ASK64" s="357"/>
      <c r="ASL64" s="357"/>
      <c r="ASM64" s="357"/>
      <c r="ASN64" s="357"/>
      <c r="ASO64" s="357"/>
      <c r="ASP64" s="357"/>
      <c r="ASQ64" s="357"/>
      <c r="ASR64" s="357"/>
      <c r="ASS64" s="357"/>
      <c r="AST64" s="357"/>
      <c r="ASU64" s="357"/>
      <c r="ASV64" s="357"/>
      <c r="ASW64" s="357"/>
      <c r="ASX64" s="357"/>
      <c r="ASY64" s="357"/>
      <c r="ASZ64" s="357"/>
      <c r="ATA64" s="357"/>
      <c r="ATB64" s="357"/>
      <c r="ATC64" s="357"/>
      <c r="ATD64" s="357"/>
      <c r="ATE64" s="357"/>
      <c r="ATF64" s="357"/>
      <c r="ATG64" s="357"/>
      <c r="ATH64" s="357"/>
      <c r="ATI64" s="357"/>
      <c r="ATJ64" s="357"/>
      <c r="ATK64" s="357"/>
      <c r="ATL64" s="357"/>
      <c r="ATM64" s="357"/>
      <c r="ATN64" s="357"/>
      <c r="ATO64" s="357"/>
      <c r="ATP64" s="357"/>
      <c r="ATQ64" s="357"/>
      <c r="ATR64" s="357"/>
      <c r="ATS64" s="357"/>
      <c r="ATT64" s="357"/>
      <c r="ATU64" s="357"/>
      <c r="ATV64" s="357"/>
      <c r="ATW64" s="357"/>
      <c r="ATX64" s="357"/>
      <c r="ATY64" s="357"/>
      <c r="ATZ64" s="357"/>
      <c r="AUA64" s="357"/>
      <c r="AUB64" s="357"/>
      <c r="AUC64" s="357"/>
      <c r="AUD64" s="357"/>
      <c r="AUE64" s="357"/>
      <c r="AUF64" s="357"/>
      <c r="AUG64" s="357"/>
      <c r="AUH64" s="357"/>
      <c r="AUI64" s="357"/>
      <c r="AUJ64" s="357"/>
      <c r="AUK64" s="357"/>
      <c r="AUL64" s="357"/>
      <c r="AUM64" s="357"/>
      <c r="AUN64" s="357"/>
      <c r="AUO64" s="357"/>
      <c r="AUP64" s="357"/>
      <c r="AUQ64" s="357"/>
      <c r="AUR64" s="357"/>
      <c r="AUS64" s="357"/>
      <c r="AUT64" s="357"/>
      <c r="AUU64" s="357"/>
      <c r="AUV64" s="357"/>
      <c r="AUW64" s="357"/>
      <c r="AUX64" s="357"/>
      <c r="AUY64" s="357"/>
      <c r="AUZ64" s="357"/>
      <c r="AVA64" s="357"/>
      <c r="AVB64" s="357"/>
      <c r="AVC64" s="357"/>
      <c r="AVD64" s="357"/>
      <c r="AVE64" s="357"/>
      <c r="AVF64" s="357"/>
      <c r="AVG64" s="357"/>
      <c r="AVH64" s="357"/>
      <c r="AVI64" s="357"/>
      <c r="AVJ64" s="357"/>
      <c r="AVK64" s="357"/>
      <c r="AVL64" s="357"/>
      <c r="AVM64" s="357"/>
      <c r="AVN64" s="357"/>
      <c r="AVO64" s="357"/>
      <c r="AVP64" s="357"/>
      <c r="AVQ64" s="357"/>
      <c r="AVR64" s="357"/>
      <c r="AVS64" s="357"/>
      <c r="AVT64" s="357"/>
      <c r="AVU64" s="357"/>
      <c r="AVV64" s="357"/>
      <c r="AVW64" s="357"/>
      <c r="AVX64" s="357"/>
      <c r="AVY64" s="357"/>
      <c r="AVZ64" s="357"/>
      <c r="AWA64" s="357"/>
      <c r="AWB64" s="357"/>
      <c r="AWC64" s="357"/>
      <c r="AWD64" s="357"/>
      <c r="AWE64" s="357"/>
      <c r="AWF64" s="357"/>
      <c r="AWG64" s="357"/>
      <c r="AWH64" s="357"/>
      <c r="AWI64" s="357"/>
      <c r="AWJ64" s="357"/>
      <c r="AWK64" s="357"/>
      <c r="AWL64" s="357"/>
      <c r="AWM64" s="357"/>
      <c r="AWN64" s="357"/>
      <c r="AWO64" s="357"/>
      <c r="AWP64" s="357"/>
      <c r="AWQ64" s="357"/>
      <c r="AWR64" s="357"/>
      <c r="AWS64" s="357"/>
      <c r="AWT64" s="357"/>
      <c r="AWU64" s="357"/>
      <c r="AWV64" s="357"/>
      <c r="AWW64" s="357"/>
      <c r="AWX64" s="357"/>
      <c r="AWY64" s="357"/>
      <c r="AWZ64" s="357"/>
      <c r="AXA64" s="357"/>
      <c r="AXB64" s="357"/>
      <c r="AXC64" s="357"/>
      <c r="AXD64" s="357"/>
      <c r="AXE64" s="357"/>
      <c r="AXF64" s="357"/>
      <c r="AXG64" s="357"/>
      <c r="AXH64" s="357"/>
      <c r="AXI64" s="357"/>
      <c r="AXJ64" s="357"/>
      <c r="AXK64" s="357"/>
      <c r="AXL64" s="357"/>
      <c r="AXM64" s="357"/>
      <c r="AXN64" s="357"/>
      <c r="AXO64" s="357"/>
      <c r="AXP64" s="357"/>
      <c r="AXQ64" s="357"/>
      <c r="AXR64" s="357"/>
      <c r="AXS64" s="357"/>
      <c r="AXT64" s="357"/>
      <c r="AXU64" s="357"/>
      <c r="AXV64" s="357"/>
      <c r="AXW64" s="357"/>
      <c r="AXX64" s="357"/>
      <c r="AXY64" s="357"/>
      <c r="AXZ64" s="357"/>
      <c r="AYA64" s="357"/>
      <c r="AYB64" s="357"/>
      <c r="AYC64" s="357"/>
      <c r="AYD64" s="357"/>
      <c r="AYE64" s="357"/>
      <c r="AYF64" s="357"/>
      <c r="AYG64" s="357"/>
      <c r="AYH64" s="357"/>
      <c r="AYI64" s="357"/>
      <c r="AYJ64" s="357"/>
      <c r="AYK64" s="357"/>
      <c r="AYL64" s="357"/>
      <c r="AYM64" s="357"/>
      <c r="AYN64" s="357"/>
      <c r="AYO64" s="357"/>
      <c r="AYP64" s="357"/>
      <c r="AYQ64" s="357"/>
      <c r="AYR64" s="357"/>
      <c r="AYS64" s="357"/>
      <c r="AYT64" s="357"/>
      <c r="AYU64" s="357"/>
      <c r="AYV64" s="357"/>
      <c r="AYW64" s="357"/>
      <c r="AYX64" s="357"/>
      <c r="AYY64" s="357"/>
      <c r="AYZ64" s="357"/>
      <c r="AZA64" s="357"/>
      <c r="AZB64" s="357"/>
      <c r="AZC64" s="357"/>
      <c r="AZD64" s="357"/>
      <c r="AZE64" s="357"/>
      <c r="AZF64" s="357"/>
      <c r="AZG64" s="357"/>
      <c r="AZH64" s="357"/>
      <c r="AZI64" s="357"/>
      <c r="AZJ64" s="357"/>
      <c r="AZK64" s="357"/>
      <c r="AZL64" s="357"/>
      <c r="AZM64" s="357"/>
      <c r="AZN64" s="357"/>
      <c r="AZO64" s="357"/>
      <c r="AZP64" s="357"/>
      <c r="AZQ64" s="357"/>
      <c r="AZR64" s="357"/>
      <c r="AZS64" s="357"/>
      <c r="AZT64" s="357"/>
      <c r="AZU64" s="357"/>
      <c r="AZV64" s="357"/>
      <c r="AZW64" s="357"/>
      <c r="AZX64" s="357"/>
      <c r="AZY64" s="357"/>
      <c r="AZZ64" s="357"/>
      <c r="BAA64" s="357"/>
      <c r="BAB64" s="357"/>
      <c r="BAC64" s="357"/>
      <c r="BAD64" s="357"/>
      <c r="BAE64" s="357"/>
      <c r="BAF64" s="357"/>
      <c r="BAG64" s="357"/>
      <c r="BAH64" s="357"/>
      <c r="BAI64" s="357"/>
      <c r="BAJ64" s="357"/>
      <c r="BAK64" s="357"/>
      <c r="BAL64" s="357"/>
      <c r="BAM64" s="357"/>
      <c r="BAN64" s="357"/>
      <c r="BAO64" s="357"/>
      <c r="BAP64" s="357"/>
      <c r="BAQ64" s="357"/>
      <c r="BAR64" s="357"/>
      <c r="BAS64" s="357"/>
      <c r="BAT64" s="357"/>
      <c r="BAU64" s="357"/>
      <c r="BAV64" s="357"/>
      <c r="BAW64" s="357"/>
      <c r="BAX64" s="357"/>
      <c r="BAY64" s="357"/>
      <c r="BAZ64" s="357"/>
      <c r="BBA64" s="357"/>
      <c r="BBB64" s="357"/>
      <c r="BBC64" s="357"/>
      <c r="BBD64" s="357"/>
      <c r="BBE64" s="357"/>
      <c r="BBF64" s="357"/>
      <c r="BBG64" s="357"/>
      <c r="BBH64" s="357"/>
      <c r="BBI64" s="357"/>
      <c r="BBJ64" s="357"/>
      <c r="BBK64" s="357"/>
      <c r="BBL64" s="357"/>
      <c r="BBM64" s="357"/>
      <c r="BBN64" s="357"/>
      <c r="BBO64" s="357"/>
      <c r="BBP64" s="357"/>
      <c r="BBQ64" s="357"/>
      <c r="BBR64" s="357"/>
      <c r="BBS64" s="357"/>
      <c r="BBT64" s="357"/>
      <c r="BBU64" s="357"/>
      <c r="BBV64" s="357"/>
      <c r="BBW64" s="357"/>
      <c r="BBX64" s="357"/>
      <c r="BBY64" s="357"/>
      <c r="BBZ64" s="357"/>
      <c r="BCA64" s="357"/>
      <c r="BCB64" s="357"/>
      <c r="BCC64" s="357"/>
      <c r="BCD64" s="357"/>
      <c r="BCE64" s="357"/>
      <c r="BCF64" s="357"/>
      <c r="BCG64" s="357"/>
      <c r="BCH64" s="357"/>
      <c r="BCI64" s="357"/>
      <c r="BCJ64" s="357"/>
      <c r="BCK64" s="357"/>
      <c r="BCL64" s="357"/>
      <c r="BCM64" s="357"/>
      <c r="BCN64" s="357"/>
      <c r="BCO64" s="357"/>
      <c r="BCP64" s="357"/>
      <c r="BCQ64" s="357"/>
      <c r="BCR64" s="357"/>
      <c r="BCS64" s="357"/>
      <c r="BCT64" s="357"/>
      <c r="BCU64" s="357"/>
      <c r="BCV64" s="357"/>
      <c r="BCW64" s="357"/>
      <c r="BCX64" s="357"/>
      <c r="BCY64" s="357"/>
      <c r="BCZ64" s="357"/>
      <c r="BDA64" s="357"/>
      <c r="BDB64" s="357"/>
      <c r="BDC64" s="357"/>
      <c r="BDD64" s="357"/>
      <c r="BDE64" s="357"/>
      <c r="BDF64" s="357"/>
      <c r="BDG64" s="357"/>
      <c r="BDH64" s="357"/>
      <c r="BDI64" s="357"/>
      <c r="BDJ64" s="357"/>
      <c r="BDK64" s="357"/>
      <c r="BDL64" s="357"/>
      <c r="BDM64" s="357"/>
      <c r="BDN64" s="357"/>
      <c r="BDO64" s="357"/>
      <c r="BDP64" s="357"/>
      <c r="BDQ64" s="357"/>
      <c r="BDR64" s="357"/>
      <c r="BDS64" s="357"/>
      <c r="BDT64" s="357"/>
      <c r="BDU64" s="357"/>
      <c r="BDV64" s="357"/>
      <c r="BDW64" s="357"/>
      <c r="BDX64" s="357"/>
      <c r="BDY64" s="357"/>
      <c r="BDZ64" s="357"/>
      <c r="BEA64" s="357"/>
      <c r="BEB64" s="357"/>
      <c r="BEC64" s="357"/>
      <c r="BED64" s="357"/>
      <c r="BEE64" s="357"/>
      <c r="BEF64" s="357"/>
      <c r="BEG64" s="357"/>
      <c r="BEH64" s="357"/>
      <c r="BEI64" s="357"/>
      <c r="BEJ64" s="357"/>
      <c r="BEK64" s="357"/>
      <c r="BEL64" s="357"/>
      <c r="BEM64" s="357"/>
      <c r="BEN64" s="357"/>
      <c r="BEO64" s="357"/>
      <c r="BEP64" s="357"/>
      <c r="BEQ64" s="357"/>
      <c r="BER64" s="357"/>
      <c r="BES64" s="357"/>
      <c r="BET64" s="357"/>
      <c r="BEU64" s="357"/>
      <c r="BEV64" s="357"/>
      <c r="BEW64" s="357"/>
      <c r="BEX64" s="357"/>
      <c r="BEY64" s="357"/>
      <c r="BEZ64" s="357"/>
      <c r="BFA64" s="357"/>
      <c r="BFB64" s="357"/>
      <c r="BFC64" s="357"/>
      <c r="BFD64" s="357"/>
      <c r="BFE64" s="357"/>
      <c r="BFF64" s="357"/>
      <c r="BFG64" s="357"/>
      <c r="BFH64" s="357"/>
      <c r="BFI64" s="357"/>
      <c r="BFJ64" s="357"/>
      <c r="BFK64" s="357"/>
      <c r="BFL64" s="357"/>
      <c r="BFM64" s="357"/>
      <c r="BFN64" s="357"/>
      <c r="BFO64" s="357"/>
      <c r="BFP64" s="357"/>
      <c r="BFQ64" s="357"/>
      <c r="BFR64" s="357"/>
      <c r="BFS64" s="357"/>
      <c r="BFT64" s="357"/>
      <c r="BFU64" s="357"/>
      <c r="BFV64" s="357"/>
      <c r="BFW64" s="357"/>
      <c r="BFX64" s="357"/>
      <c r="BFY64" s="357"/>
      <c r="BFZ64" s="357"/>
      <c r="BGA64" s="357"/>
      <c r="BGB64" s="357"/>
      <c r="BGC64" s="357"/>
      <c r="BGD64" s="357"/>
      <c r="BGE64" s="357"/>
      <c r="BGF64" s="357"/>
      <c r="BGG64" s="357"/>
      <c r="BGH64" s="357"/>
      <c r="BGI64" s="357"/>
      <c r="BGJ64" s="357"/>
      <c r="BGK64" s="357"/>
      <c r="BGL64" s="357"/>
      <c r="BGM64" s="357"/>
      <c r="BGN64" s="357"/>
      <c r="BGO64" s="357"/>
      <c r="BGP64" s="357"/>
      <c r="BGQ64" s="357"/>
      <c r="BGR64" s="357"/>
      <c r="BGS64" s="357"/>
      <c r="BGT64" s="357"/>
      <c r="BGU64" s="357"/>
      <c r="BGV64" s="357"/>
      <c r="BGW64" s="357"/>
      <c r="BGX64" s="357"/>
      <c r="BGY64" s="357"/>
      <c r="BGZ64" s="357"/>
      <c r="BHA64" s="357"/>
      <c r="BHB64" s="357"/>
      <c r="BHC64" s="357"/>
      <c r="BHD64" s="357"/>
      <c r="BHE64" s="357"/>
      <c r="BHF64" s="357"/>
      <c r="BHG64" s="357"/>
      <c r="BHH64" s="357"/>
      <c r="BHI64" s="357"/>
      <c r="BHJ64" s="357"/>
      <c r="BHK64" s="357"/>
      <c r="BHL64" s="357"/>
      <c r="BHM64" s="357"/>
      <c r="BHN64" s="357"/>
      <c r="BHO64" s="357"/>
      <c r="BHP64" s="357"/>
      <c r="BHQ64" s="357"/>
      <c r="BHR64" s="357"/>
      <c r="BHS64" s="357"/>
      <c r="BHT64" s="357"/>
      <c r="BHU64" s="357"/>
      <c r="BHV64" s="357"/>
      <c r="BHW64" s="357"/>
      <c r="BHX64" s="357"/>
      <c r="BHY64" s="357"/>
      <c r="BHZ64" s="357"/>
      <c r="BIA64" s="357"/>
      <c r="BIB64" s="357"/>
      <c r="BIC64" s="357"/>
      <c r="BID64" s="357"/>
      <c r="BIE64" s="357"/>
      <c r="BIF64" s="357"/>
      <c r="BIG64" s="357"/>
      <c r="BIH64" s="357"/>
      <c r="BII64" s="357"/>
      <c r="BIJ64" s="357"/>
      <c r="BIK64" s="357"/>
      <c r="BIL64" s="357"/>
      <c r="BIM64" s="357"/>
      <c r="BIN64" s="357"/>
      <c r="BIO64" s="357"/>
      <c r="BIP64" s="357"/>
      <c r="BIQ64" s="357"/>
      <c r="BIR64" s="357"/>
      <c r="BIS64" s="357"/>
      <c r="BIT64" s="357"/>
      <c r="BIU64" s="357"/>
      <c r="BIV64" s="357"/>
      <c r="BIW64" s="357"/>
      <c r="BIX64" s="357"/>
      <c r="BIY64" s="357"/>
      <c r="BIZ64" s="357"/>
      <c r="BJA64" s="357"/>
      <c r="BJB64" s="357"/>
      <c r="BJC64" s="357"/>
      <c r="BJD64" s="357"/>
      <c r="BJE64" s="357"/>
      <c r="BJF64" s="357"/>
      <c r="BJG64" s="357"/>
      <c r="BJH64" s="357"/>
      <c r="BJI64" s="357"/>
      <c r="BJJ64" s="357"/>
      <c r="BJK64" s="357"/>
      <c r="BJL64" s="357"/>
      <c r="BJM64" s="357"/>
      <c r="BJN64" s="357"/>
      <c r="BJO64" s="357"/>
      <c r="BJP64" s="357"/>
      <c r="BJQ64" s="357"/>
      <c r="BJR64" s="357"/>
      <c r="BJS64" s="357"/>
      <c r="BJT64" s="357"/>
      <c r="BJU64" s="357"/>
      <c r="BJV64" s="357"/>
      <c r="BJW64" s="357"/>
      <c r="BJX64" s="357"/>
      <c r="BJY64" s="357"/>
      <c r="BJZ64" s="357"/>
      <c r="BKA64" s="357"/>
      <c r="BKB64" s="357"/>
      <c r="BKC64" s="357"/>
      <c r="BKD64" s="357"/>
      <c r="BKE64" s="357"/>
      <c r="BKF64" s="357"/>
      <c r="BKG64" s="357"/>
      <c r="BKH64" s="357"/>
      <c r="BKI64" s="357"/>
      <c r="BKJ64" s="357"/>
      <c r="BKK64" s="357"/>
      <c r="BKL64" s="357"/>
      <c r="BKM64" s="357"/>
      <c r="BKN64" s="357"/>
      <c r="BKO64" s="357"/>
      <c r="BKP64" s="357"/>
      <c r="BKQ64" s="357"/>
      <c r="BKR64" s="357"/>
      <c r="BKS64" s="357"/>
      <c r="BKT64" s="357"/>
      <c r="BKU64" s="357"/>
      <c r="BKV64" s="357"/>
      <c r="BKW64" s="357"/>
      <c r="BKX64" s="357"/>
      <c r="BKY64" s="357"/>
      <c r="BKZ64" s="357"/>
      <c r="BLA64" s="357"/>
      <c r="BLB64" s="357"/>
      <c r="BLC64" s="357"/>
      <c r="BLD64" s="357"/>
      <c r="BLE64" s="357"/>
      <c r="BLF64" s="357"/>
      <c r="BLG64" s="357"/>
      <c r="BLH64" s="357"/>
      <c r="BLI64" s="357"/>
      <c r="BLJ64" s="357"/>
      <c r="BLK64" s="357"/>
      <c r="BLL64" s="357"/>
      <c r="BLM64" s="357"/>
      <c r="BLN64" s="357"/>
      <c r="BLO64" s="357"/>
      <c r="BLP64" s="357"/>
      <c r="BLQ64" s="357"/>
      <c r="BLR64" s="357"/>
      <c r="BLS64" s="357"/>
      <c r="BLT64" s="357"/>
      <c r="BLU64" s="357"/>
      <c r="BLV64" s="357"/>
      <c r="BLW64" s="357"/>
      <c r="BLX64" s="357"/>
      <c r="BLY64" s="357"/>
      <c r="BLZ64" s="357"/>
      <c r="BMA64" s="357"/>
      <c r="BMB64" s="357"/>
      <c r="BMC64" s="357"/>
      <c r="BMD64" s="357"/>
      <c r="BME64" s="357"/>
      <c r="BMF64" s="357"/>
      <c r="BMG64" s="357"/>
      <c r="BMH64" s="357"/>
      <c r="BMI64" s="357"/>
      <c r="BMJ64" s="357"/>
      <c r="BMK64" s="357"/>
      <c r="BML64" s="357"/>
      <c r="BMM64" s="357"/>
      <c r="BMN64" s="357"/>
      <c r="BMO64" s="357"/>
      <c r="BMP64" s="357"/>
      <c r="BMQ64" s="357"/>
      <c r="BMR64" s="357"/>
      <c r="BMS64" s="357"/>
      <c r="BMT64" s="357"/>
      <c r="BMU64" s="357"/>
      <c r="BMV64" s="357"/>
      <c r="BMW64" s="357"/>
      <c r="BMX64" s="357"/>
      <c r="BMY64" s="357"/>
      <c r="BMZ64" s="357"/>
      <c r="BNA64" s="357"/>
      <c r="BNB64" s="357"/>
      <c r="BNC64" s="357"/>
      <c r="BND64" s="357"/>
      <c r="BNE64" s="357"/>
      <c r="BNF64" s="357"/>
      <c r="BNG64" s="357"/>
      <c r="BNH64" s="357"/>
      <c r="BNI64" s="357"/>
      <c r="BNJ64" s="357"/>
      <c r="BNK64" s="357"/>
      <c r="BNL64" s="357"/>
      <c r="BNM64" s="357"/>
      <c r="BNN64" s="357"/>
      <c r="BNO64" s="357"/>
      <c r="BNP64" s="357"/>
      <c r="BNQ64" s="357"/>
      <c r="BNR64" s="357"/>
      <c r="BNS64" s="357"/>
      <c r="BNT64" s="357"/>
      <c r="BNU64" s="357"/>
      <c r="BNV64" s="357"/>
      <c r="BNW64" s="357"/>
      <c r="BNX64" s="357"/>
      <c r="BNY64" s="357"/>
      <c r="BNZ64" s="357"/>
      <c r="BOA64" s="357"/>
      <c r="BOB64" s="357"/>
      <c r="BOC64" s="357"/>
      <c r="BOD64" s="357"/>
      <c r="BOE64" s="357"/>
      <c r="BOF64" s="357"/>
      <c r="BOG64" s="357"/>
      <c r="BOH64" s="357"/>
      <c r="BOI64" s="357"/>
      <c r="BOJ64" s="357"/>
      <c r="BOK64" s="357"/>
      <c r="BOL64" s="357"/>
      <c r="BOM64" s="357"/>
      <c r="BON64" s="357"/>
      <c r="BOO64" s="357"/>
      <c r="BOP64" s="357"/>
      <c r="BOQ64" s="357"/>
      <c r="BOR64" s="357"/>
      <c r="BOS64" s="357"/>
      <c r="BOT64" s="357"/>
      <c r="BOU64" s="357"/>
      <c r="BOV64" s="357"/>
      <c r="BOW64" s="357"/>
      <c r="BOX64" s="357"/>
      <c r="BOY64" s="357"/>
      <c r="BOZ64" s="357"/>
      <c r="BPA64" s="357"/>
      <c r="BPB64" s="357"/>
      <c r="BPC64" s="357"/>
      <c r="BPD64" s="357"/>
      <c r="BPE64" s="357"/>
      <c r="BPF64" s="357"/>
      <c r="BPG64" s="357"/>
      <c r="BPH64" s="357"/>
      <c r="BPI64" s="357"/>
      <c r="BPJ64" s="357"/>
      <c r="BPK64" s="357"/>
      <c r="BPL64" s="357"/>
      <c r="BPM64" s="357"/>
      <c r="BPN64" s="357"/>
      <c r="BPO64" s="357"/>
      <c r="BPP64" s="357"/>
      <c r="BPQ64" s="357"/>
      <c r="BPR64" s="357"/>
      <c r="BPS64" s="357"/>
      <c r="BPT64" s="357"/>
      <c r="BPU64" s="357"/>
      <c r="BPV64" s="357"/>
      <c r="BPW64" s="357"/>
      <c r="BPX64" s="357"/>
      <c r="BPY64" s="357"/>
      <c r="BPZ64" s="357"/>
      <c r="BQA64" s="357"/>
      <c r="BQB64" s="357"/>
      <c r="BQC64" s="357"/>
      <c r="BQD64" s="357"/>
      <c r="BQE64" s="357"/>
      <c r="BQF64" s="357"/>
      <c r="BQG64" s="357"/>
      <c r="BQH64" s="357"/>
      <c r="BQI64" s="357"/>
      <c r="BQJ64" s="357"/>
      <c r="BQK64" s="357"/>
      <c r="BQL64" s="357"/>
      <c r="BQM64" s="357"/>
      <c r="BQN64" s="357"/>
      <c r="BQO64" s="357"/>
      <c r="BQP64" s="357"/>
      <c r="BQQ64" s="357"/>
      <c r="BQR64" s="357"/>
      <c r="BQS64" s="357"/>
      <c r="BQT64" s="357"/>
      <c r="BQU64" s="357"/>
      <c r="BQV64" s="357"/>
      <c r="BQW64" s="357"/>
      <c r="BQX64" s="357"/>
      <c r="BQY64" s="357"/>
      <c r="BQZ64" s="357"/>
      <c r="BRA64" s="357"/>
      <c r="BRB64" s="357"/>
      <c r="BRC64" s="357"/>
      <c r="BRD64" s="357"/>
      <c r="BRE64" s="357"/>
      <c r="BRF64" s="357"/>
      <c r="BRG64" s="357"/>
      <c r="BRH64" s="357"/>
      <c r="BRI64" s="357"/>
      <c r="BRJ64" s="357"/>
      <c r="BRK64" s="357"/>
      <c r="BRL64" s="357"/>
      <c r="BRM64" s="357"/>
      <c r="BRN64" s="357"/>
      <c r="BRO64" s="357"/>
      <c r="BRP64" s="357"/>
      <c r="BRQ64" s="357"/>
      <c r="BRR64" s="357"/>
      <c r="BRS64" s="357"/>
      <c r="BRT64" s="357"/>
      <c r="BRU64" s="357"/>
      <c r="BRV64" s="357"/>
      <c r="BRW64" s="357"/>
      <c r="BRX64" s="357"/>
      <c r="BRY64" s="357"/>
      <c r="BRZ64" s="357"/>
      <c r="BSA64" s="357"/>
      <c r="BSB64" s="357"/>
      <c r="BSC64" s="357"/>
      <c r="BSD64" s="357"/>
      <c r="BSE64" s="357"/>
      <c r="BSF64" s="357"/>
      <c r="BSG64" s="357"/>
      <c r="BSH64" s="357"/>
      <c r="BSI64" s="357"/>
      <c r="BSJ64" s="357"/>
      <c r="BSK64" s="357"/>
      <c r="BSL64" s="357"/>
      <c r="BSM64" s="357"/>
      <c r="BSN64" s="357"/>
      <c r="BSO64" s="357"/>
      <c r="BSP64" s="357"/>
      <c r="BSQ64" s="357"/>
      <c r="BSR64" s="357"/>
      <c r="BSS64" s="357"/>
      <c r="BST64" s="357"/>
      <c r="BSU64" s="357"/>
      <c r="BSV64" s="357"/>
      <c r="BSW64" s="357"/>
      <c r="BSX64" s="357"/>
      <c r="BSY64" s="357"/>
      <c r="BSZ64" s="357"/>
      <c r="BTA64" s="357"/>
      <c r="BTB64" s="357"/>
      <c r="BTC64" s="357"/>
      <c r="BTD64" s="357"/>
      <c r="BTE64" s="357"/>
      <c r="BTF64" s="357"/>
      <c r="BTG64" s="357"/>
      <c r="BTH64" s="357"/>
      <c r="BTI64" s="357"/>
      <c r="BTJ64" s="357"/>
      <c r="BTK64" s="357"/>
      <c r="BTL64" s="357"/>
      <c r="BTM64" s="357"/>
      <c r="BTN64" s="357"/>
      <c r="BTO64" s="357"/>
      <c r="BTP64" s="357"/>
      <c r="BTQ64" s="357"/>
      <c r="BTR64" s="357"/>
      <c r="BTS64" s="357"/>
      <c r="BTT64" s="357"/>
      <c r="BTU64" s="357"/>
      <c r="BTV64" s="357"/>
      <c r="BTW64" s="357"/>
      <c r="BTX64" s="357"/>
      <c r="BTY64" s="357"/>
      <c r="BTZ64" s="357"/>
      <c r="BUA64" s="357"/>
      <c r="BUB64" s="357"/>
      <c r="BUC64" s="357"/>
      <c r="BUD64" s="357"/>
      <c r="BUE64" s="357"/>
      <c r="BUF64" s="357"/>
      <c r="BUG64" s="357"/>
      <c r="BUH64" s="357"/>
      <c r="BUI64" s="357"/>
      <c r="BUJ64" s="357"/>
      <c r="BUK64" s="357"/>
      <c r="BUL64" s="357"/>
      <c r="BUM64" s="357"/>
      <c r="BUN64" s="357"/>
      <c r="BUO64" s="357"/>
      <c r="BUP64" s="357"/>
      <c r="BUQ64" s="357"/>
      <c r="BUR64" s="357"/>
      <c r="BUS64" s="357"/>
      <c r="BUT64" s="357"/>
      <c r="BUU64" s="357"/>
      <c r="BUV64" s="357"/>
      <c r="BUW64" s="357"/>
      <c r="BUX64" s="357"/>
      <c r="BUY64" s="357"/>
      <c r="BUZ64" s="357"/>
      <c r="BVA64" s="357"/>
      <c r="BVB64" s="357"/>
      <c r="BVC64" s="357"/>
      <c r="BVD64" s="357"/>
      <c r="BVE64" s="357"/>
      <c r="BVF64" s="357"/>
      <c r="BVG64" s="357"/>
      <c r="BVH64" s="357"/>
      <c r="BVI64" s="357"/>
      <c r="BVJ64" s="357"/>
      <c r="BVK64" s="357"/>
      <c r="BVL64" s="357"/>
      <c r="BVM64" s="357"/>
      <c r="BVN64" s="357"/>
      <c r="BVO64" s="357"/>
      <c r="BVP64" s="357"/>
      <c r="BVQ64" s="357"/>
      <c r="BVR64" s="357"/>
      <c r="BVS64" s="357"/>
      <c r="BVT64" s="357"/>
      <c r="BVU64" s="357"/>
      <c r="BVV64" s="357"/>
      <c r="BVW64" s="357"/>
      <c r="BVX64" s="357"/>
      <c r="BVY64" s="357"/>
      <c r="BVZ64" s="357"/>
      <c r="BWA64" s="357"/>
      <c r="BWB64" s="357"/>
      <c r="BWC64" s="357"/>
      <c r="BWD64" s="357"/>
      <c r="BWE64" s="357"/>
      <c r="BWF64" s="357"/>
      <c r="BWG64" s="357"/>
      <c r="BWH64" s="357"/>
      <c r="BWI64" s="357"/>
      <c r="BWJ64" s="357"/>
      <c r="BWK64" s="357"/>
      <c r="BWL64" s="357"/>
      <c r="BWM64" s="357"/>
      <c r="BWN64" s="357"/>
      <c r="BWO64" s="357"/>
      <c r="BWP64" s="357"/>
      <c r="BWQ64" s="357"/>
      <c r="BWR64" s="357"/>
      <c r="BWS64" s="357"/>
      <c r="BWT64" s="357"/>
      <c r="BWU64" s="357"/>
      <c r="BWV64" s="357"/>
      <c r="BWW64" s="357"/>
      <c r="BWX64" s="357"/>
      <c r="BWY64" s="357"/>
      <c r="BWZ64" s="357"/>
      <c r="BXA64" s="357"/>
      <c r="BXB64" s="357"/>
      <c r="BXC64" s="357"/>
      <c r="BXD64" s="357"/>
      <c r="BXE64" s="357"/>
      <c r="BXF64" s="357"/>
      <c r="BXG64" s="357"/>
      <c r="BXH64" s="357"/>
      <c r="BXI64" s="357"/>
      <c r="BXJ64" s="357"/>
      <c r="BXK64" s="357"/>
      <c r="BXL64" s="357"/>
      <c r="BXM64" s="357"/>
      <c r="BXN64" s="357"/>
      <c r="BXO64" s="357"/>
      <c r="BXP64" s="357"/>
      <c r="BXQ64" s="357"/>
      <c r="BXR64" s="357"/>
      <c r="BXS64" s="357"/>
      <c r="BXT64" s="357"/>
      <c r="BXU64" s="357"/>
      <c r="BXV64" s="357"/>
      <c r="BXW64" s="357"/>
      <c r="BXX64" s="357"/>
      <c r="BXY64" s="357"/>
      <c r="BXZ64" s="357"/>
      <c r="BYA64" s="357"/>
      <c r="BYB64" s="357"/>
      <c r="BYC64" s="357"/>
      <c r="BYD64" s="357"/>
      <c r="BYE64" s="357"/>
      <c r="BYF64" s="357"/>
      <c r="BYG64" s="357"/>
      <c r="BYH64" s="357"/>
      <c r="BYI64" s="357"/>
      <c r="BYJ64" s="357"/>
      <c r="BYK64" s="357"/>
      <c r="BYL64" s="357"/>
      <c r="BYM64" s="357"/>
      <c r="BYN64" s="357"/>
      <c r="BYO64" s="357"/>
      <c r="BYP64" s="357"/>
      <c r="BYQ64" s="357"/>
      <c r="BYR64" s="357"/>
      <c r="BYS64" s="357"/>
      <c r="BYT64" s="357"/>
      <c r="BYU64" s="357"/>
      <c r="BYV64" s="357"/>
      <c r="BYW64" s="357"/>
      <c r="BYX64" s="357"/>
      <c r="BYY64" s="357"/>
      <c r="BYZ64" s="357"/>
      <c r="BZA64" s="357"/>
      <c r="BZB64" s="357"/>
      <c r="BZC64" s="357"/>
      <c r="BZD64" s="357"/>
      <c r="BZE64" s="357"/>
      <c r="BZF64" s="357"/>
      <c r="BZG64" s="357"/>
      <c r="BZH64" s="357"/>
      <c r="BZI64" s="357"/>
      <c r="BZJ64" s="357"/>
      <c r="BZK64" s="357"/>
      <c r="BZL64" s="357"/>
      <c r="BZM64" s="357"/>
      <c r="BZN64" s="357"/>
      <c r="BZO64" s="357"/>
      <c r="BZP64" s="357"/>
      <c r="BZQ64" s="357"/>
      <c r="BZR64" s="357"/>
      <c r="BZS64" s="357"/>
      <c r="BZT64" s="357"/>
      <c r="BZU64" s="357"/>
      <c r="BZV64" s="357"/>
      <c r="BZW64" s="357"/>
      <c r="BZX64" s="357"/>
      <c r="BZY64" s="357"/>
      <c r="BZZ64" s="357"/>
      <c r="CAA64" s="357"/>
      <c r="CAB64" s="357"/>
      <c r="CAC64" s="357"/>
      <c r="CAD64" s="357"/>
      <c r="CAE64" s="357"/>
      <c r="CAF64" s="357"/>
      <c r="CAG64" s="357"/>
      <c r="CAH64" s="357"/>
      <c r="CAI64" s="357"/>
      <c r="CAJ64" s="357"/>
      <c r="CAK64" s="357"/>
      <c r="CAL64" s="357"/>
      <c r="CAM64" s="357"/>
      <c r="CAN64" s="357"/>
      <c r="CAO64" s="357"/>
      <c r="CAP64" s="357"/>
      <c r="CAQ64" s="357"/>
      <c r="CAR64" s="357"/>
      <c r="CAS64" s="357"/>
      <c r="CAT64" s="357"/>
      <c r="CAU64" s="357"/>
      <c r="CAV64" s="357"/>
      <c r="CAW64" s="357"/>
      <c r="CAX64" s="357"/>
      <c r="CAY64" s="357"/>
      <c r="CAZ64" s="357"/>
      <c r="CBA64" s="357"/>
      <c r="CBB64" s="357"/>
      <c r="CBC64" s="357"/>
      <c r="CBD64" s="357"/>
      <c r="CBE64" s="357"/>
      <c r="CBF64" s="357"/>
      <c r="CBG64" s="357"/>
      <c r="CBH64" s="357"/>
      <c r="CBI64" s="357"/>
      <c r="CBJ64" s="357"/>
      <c r="CBK64" s="357"/>
      <c r="CBL64" s="357"/>
      <c r="CBM64" s="357"/>
      <c r="CBN64" s="357"/>
      <c r="CBO64" s="357"/>
      <c r="CBP64" s="357"/>
      <c r="CBQ64" s="357"/>
      <c r="CBR64" s="357"/>
      <c r="CBS64" s="357"/>
      <c r="CBT64" s="357"/>
      <c r="CBU64" s="357"/>
      <c r="CBV64" s="357"/>
      <c r="CBW64" s="357"/>
      <c r="CBX64" s="357"/>
      <c r="CBY64" s="357"/>
      <c r="CBZ64" s="357"/>
      <c r="CCA64" s="357"/>
      <c r="CCB64" s="357"/>
      <c r="CCC64" s="357"/>
      <c r="CCD64" s="357"/>
      <c r="CCE64" s="357"/>
      <c r="CCF64" s="357"/>
      <c r="CCG64" s="357"/>
      <c r="CCH64" s="357"/>
      <c r="CCI64" s="357"/>
      <c r="CCJ64" s="357"/>
      <c r="CCK64" s="357"/>
      <c r="CCL64" s="357"/>
      <c r="CCM64" s="357"/>
      <c r="CCN64" s="357"/>
      <c r="CCO64" s="357"/>
      <c r="CCP64" s="357"/>
      <c r="CCQ64" s="357"/>
      <c r="CCR64" s="357"/>
      <c r="CCS64" s="357"/>
      <c r="CCT64" s="357"/>
      <c r="CCU64" s="357"/>
      <c r="CCV64" s="357"/>
      <c r="CCW64" s="357"/>
      <c r="CCX64" s="357"/>
      <c r="CCY64" s="357"/>
      <c r="CCZ64" s="357"/>
      <c r="CDA64" s="357"/>
      <c r="CDB64" s="357"/>
      <c r="CDC64" s="357"/>
      <c r="CDD64" s="357"/>
      <c r="CDE64" s="357"/>
      <c r="CDF64" s="357"/>
      <c r="CDG64" s="357"/>
      <c r="CDH64" s="357"/>
      <c r="CDI64" s="357"/>
      <c r="CDJ64" s="357"/>
      <c r="CDK64" s="357"/>
      <c r="CDL64" s="357"/>
      <c r="CDM64" s="357"/>
      <c r="CDN64" s="357"/>
      <c r="CDO64" s="357"/>
      <c r="CDP64" s="357"/>
      <c r="CDQ64" s="357"/>
      <c r="CDR64" s="357"/>
      <c r="CDS64" s="357"/>
      <c r="CDT64" s="357"/>
      <c r="CDU64" s="357"/>
      <c r="CDV64" s="357"/>
      <c r="CDW64" s="357"/>
      <c r="CDX64" s="357"/>
      <c r="CDY64" s="357"/>
      <c r="CDZ64" s="357"/>
      <c r="CEA64" s="357"/>
      <c r="CEB64" s="357"/>
      <c r="CEC64" s="357"/>
      <c r="CED64" s="357"/>
      <c r="CEE64" s="357"/>
      <c r="CEF64" s="357"/>
      <c r="CEG64" s="357"/>
      <c r="CEH64" s="357"/>
      <c r="CEI64" s="357"/>
      <c r="CEJ64" s="357"/>
      <c r="CEK64" s="357"/>
      <c r="CEL64" s="357"/>
      <c r="CEM64" s="357"/>
      <c r="CEN64" s="357"/>
      <c r="CEO64" s="357"/>
      <c r="CEP64" s="357"/>
      <c r="CEQ64" s="357"/>
      <c r="CER64" s="357"/>
      <c r="CES64" s="357"/>
      <c r="CET64" s="357"/>
      <c r="CEU64" s="357"/>
      <c r="CEV64" s="357"/>
      <c r="CEW64" s="357"/>
      <c r="CEX64" s="357"/>
      <c r="CEY64" s="357"/>
      <c r="CEZ64" s="357"/>
      <c r="CFA64" s="357"/>
      <c r="CFB64" s="357"/>
      <c r="CFC64" s="357"/>
      <c r="CFD64" s="357"/>
      <c r="CFE64" s="357"/>
      <c r="CFF64" s="357"/>
      <c r="CFG64" s="357"/>
      <c r="CFH64" s="357"/>
      <c r="CFI64" s="357"/>
      <c r="CFJ64" s="357"/>
      <c r="CFK64" s="357"/>
      <c r="CFL64" s="357"/>
      <c r="CFM64" s="357"/>
      <c r="CFN64" s="357"/>
      <c r="CFO64" s="357"/>
      <c r="CFP64" s="357"/>
      <c r="CFQ64" s="357"/>
      <c r="CFR64" s="357"/>
      <c r="CFS64" s="357"/>
      <c r="CFT64" s="357"/>
      <c r="CFU64" s="357"/>
      <c r="CFV64" s="357"/>
      <c r="CFW64" s="357"/>
      <c r="CFX64" s="357"/>
      <c r="CFY64" s="357"/>
      <c r="CFZ64" s="357"/>
      <c r="CGA64" s="357"/>
      <c r="CGB64" s="357"/>
      <c r="CGC64" s="357"/>
      <c r="CGD64" s="357"/>
      <c r="CGE64" s="357"/>
      <c r="CGF64" s="357"/>
      <c r="CGG64" s="357"/>
      <c r="CGH64" s="357"/>
      <c r="CGI64" s="357"/>
      <c r="CGJ64" s="357"/>
      <c r="CGK64" s="357"/>
      <c r="CGL64" s="357"/>
      <c r="CGM64" s="357"/>
      <c r="CGN64" s="357"/>
      <c r="CGO64" s="357"/>
      <c r="CGP64" s="357"/>
      <c r="CGQ64" s="357"/>
      <c r="CGR64" s="357"/>
      <c r="CGS64" s="357"/>
      <c r="CGT64" s="357"/>
      <c r="CGU64" s="357"/>
      <c r="CGV64" s="357"/>
      <c r="CGW64" s="357"/>
      <c r="CGX64" s="357"/>
      <c r="CGY64" s="357"/>
      <c r="CGZ64" s="357"/>
      <c r="CHA64" s="357"/>
      <c r="CHB64" s="357"/>
      <c r="CHC64" s="357"/>
      <c r="CHD64" s="357"/>
      <c r="CHE64" s="357"/>
      <c r="CHF64" s="357"/>
      <c r="CHG64" s="357"/>
      <c r="CHH64" s="357"/>
      <c r="CHI64" s="357"/>
      <c r="CHJ64" s="357"/>
      <c r="CHK64" s="357"/>
      <c r="CHL64" s="357"/>
      <c r="CHM64" s="357"/>
      <c r="CHN64" s="357"/>
      <c r="CHO64" s="357"/>
      <c r="CHP64" s="357"/>
      <c r="CHQ64" s="357"/>
      <c r="CHR64" s="357"/>
      <c r="CHS64" s="357"/>
      <c r="CHT64" s="357"/>
      <c r="CHU64" s="357"/>
      <c r="CHV64" s="357"/>
      <c r="CHW64" s="357"/>
      <c r="CHX64" s="357"/>
      <c r="CHY64" s="357"/>
      <c r="CHZ64" s="357"/>
      <c r="CIA64" s="357"/>
      <c r="CIB64" s="357"/>
      <c r="CIC64" s="357"/>
      <c r="CID64" s="357"/>
      <c r="CIE64" s="357"/>
      <c r="CIF64" s="357"/>
      <c r="CIG64" s="357"/>
      <c r="CIH64" s="357"/>
      <c r="CII64" s="357"/>
      <c r="CIJ64" s="357"/>
      <c r="CIK64" s="357"/>
      <c r="CIL64" s="357"/>
      <c r="CIM64" s="357"/>
      <c r="CIN64" s="357"/>
      <c r="CIO64" s="357"/>
      <c r="CIP64" s="357"/>
      <c r="CIQ64" s="357"/>
      <c r="CIR64" s="357"/>
      <c r="CIS64" s="357"/>
      <c r="CIT64" s="357"/>
      <c r="CIU64" s="357"/>
      <c r="CIV64" s="357"/>
      <c r="CIW64" s="357"/>
      <c r="CIX64" s="357"/>
      <c r="CIY64" s="357"/>
      <c r="CIZ64" s="357"/>
      <c r="CJA64" s="357"/>
      <c r="CJB64" s="357"/>
      <c r="CJC64" s="357"/>
      <c r="CJD64" s="357"/>
      <c r="CJE64" s="357"/>
      <c r="CJF64" s="357"/>
      <c r="CJG64" s="357"/>
      <c r="CJH64" s="357"/>
      <c r="CJI64" s="357"/>
      <c r="CJJ64" s="357"/>
      <c r="CJK64" s="357"/>
      <c r="CJL64" s="357"/>
      <c r="CJM64" s="357"/>
      <c r="CJN64" s="357"/>
      <c r="CJO64" s="357"/>
      <c r="CJP64" s="357"/>
      <c r="CJQ64" s="357"/>
      <c r="CJR64" s="357"/>
      <c r="CJS64" s="357"/>
      <c r="CJT64" s="357"/>
      <c r="CJU64" s="357"/>
      <c r="CJV64" s="357"/>
      <c r="CJW64" s="357"/>
      <c r="CJX64" s="357"/>
      <c r="CJY64" s="357"/>
      <c r="CJZ64" s="357"/>
      <c r="CKA64" s="357"/>
      <c r="CKB64" s="357"/>
      <c r="CKC64" s="357"/>
      <c r="CKD64" s="357"/>
      <c r="CKE64" s="357"/>
      <c r="CKF64" s="357"/>
      <c r="CKG64" s="357"/>
      <c r="CKH64" s="357"/>
      <c r="CKI64" s="357"/>
      <c r="CKJ64" s="357"/>
      <c r="CKK64" s="357"/>
      <c r="CKL64" s="357"/>
      <c r="CKM64" s="357"/>
      <c r="CKN64" s="357"/>
      <c r="CKO64" s="357"/>
      <c r="CKP64" s="357"/>
      <c r="CKQ64" s="357"/>
      <c r="CKR64" s="357"/>
      <c r="CKS64" s="357"/>
      <c r="CKT64" s="357"/>
      <c r="CKU64" s="357"/>
      <c r="CKV64" s="357"/>
      <c r="CKW64" s="357"/>
      <c r="CKX64" s="357"/>
      <c r="CKY64" s="357"/>
      <c r="CKZ64" s="357"/>
      <c r="CLA64" s="357"/>
      <c r="CLB64" s="357"/>
      <c r="CLC64" s="357"/>
      <c r="CLD64" s="357"/>
      <c r="CLE64" s="357"/>
      <c r="CLF64" s="357"/>
      <c r="CLG64" s="357"/>
      <c r="CLH64" s="357"/>
      <c r="CLI64" s="357"/>
      <c r="CLJ64" s="357"/>
      <c r="CLK64" s="357"/>
      <c r="CLL64" s="357"/>
      <c r="CLM64" s="357"/>
      <c r="CLN64" s="357"/>
      <c r="CLO64" s="357"/>
      <c r="CLP64" s="357"/>
      <c r="CLQ64" s="357"/>
      <c r="CLR64" s="357"/>
      <c r="CLS64" s="357"/>
      <c r="CLT64" s="357"/>
      <c r="CLU64" s="357"/>
      <c r="CLV64" s="357"/>
      <c r="CLW64" s="357"/>
      <c r="CLX64" s="357"/>
      <c r="CLY64" s="357"/>
      <c r="CLZ64" s="357"/>
      <c r="CMA64" s="357"/>
      <c r="CMB64" s="357"/>
      <c r="CMC64" s="357"/>
      <c r="CMD64" s="357"/>
      <c r="CME64" s="357"/>
      <c r="CMF64" s="357"/>
      <c r="CMG64" s="357"/>
      <c r="CMH64" s="357"/>
      <c r="CMI64" s="357"/>
      <c r="CMJ64" s="357"/>
      <c r="CMK64" s="357"/>
      <c r="CML64" s="357"/>
      <c r="CMM64" s="357"/>
      <c r="CMN64" s="357"/>
      <c r="CMO64" s="357"/>
      <c r="CMP64" s="357"/>
      <c r="CMQ64" s="357"/>
      <c r="CMR64" s="357"/>
      <c r="CMS64" s="357"/>
      <c r="CMT64" s="357"/>
      <c r="CMU64" s="357"/>
      <c r="CMV64" s="357"/>
      <c r="CMW64" s="357"/>
      <c r="CMX64" s="357"/>
      <c r="CMY64" s="357"/>
      <c r="CMZ64" s="357"/>
      <c r="CNA64" s="357"/>
      <c r="CNB64" s="357"/>
      <c r="CNC64" s="357"/>
      <c r="CND64" s="357"/>
      <c r="CNE64" s="357"/>
      <c r="CNF64" s="357"/>
      <c r="CNG64" s="357"/>
      <c r="CNH64" s="357"/>
      <c r="CNI64" s="357"/>
      <c r="CNJ64" s="357"/>
      <c r="CNK64" s="357"/>
      <c r="CNL64" s="357"/>
      <c r="CNM64" s="357"/>
      <c r="CNN64" s="357"/>
      <c r="CNO64" s="357"/>
      <c r="CNP64" s="357"/>
      <c r="CNQ64" s="357"/>
      <c r="CNR64" s="357"/>
      <c r="CNS64" s="357"/>
      <c r="CNT64" s="357"/>
      <c r="CNU64" s="357"/>
      <c r="CNV64" s="357"/>
      <c r="CNW64" s="357"/>
      <c r="CNX64" s="357"/>
      <c r="CNY64" s="357"/>
      <c r="CNZ64" s="357"/>
      <c r="COA64" s="357"/>
      <c r="COB64" s="357"/>
      <c r="COC64" s="357"/>
      <c r="COD64" s="357"/>
      <c r="COE64" s="357"/>
      <c r="COF64" s="357"/>
      <c r="COG64" s="357"/>
      <c r="COH64" s="357"/>
      <c r="COI64" s="357"/>
      <c r="COJ64" s="357"/>
      <c r="COK64" s="357"/>
      <c r="COL64" s="357"/>
      <c r="COM64" s="357"/>
      <c r="CON64" s="357"/>
      <c r="COO64" s="357"/>
      <c r="COP64" s="357"/>
      <c r="COQ64" s="357"/>
      <c r="COR64" s="357"/>
      <c r="COS64" s="357"/>
      <c r="COT64" s="357"/>
      <c r="COU64" s="357"/>
      <c r="COV64" s="357"/>
      <c r="COW64" s="357"/>
      <c r="COX64" s="357"/>
      <c r="COY64" s="357"/>
      <c r="COZ64" s="357"/>
      <c r="CPA64" s="357"/>
      <c r="CPB64" s="357"/>
      <c r="CPC64" s="357"/>
      <c r="CPD64" s="357"/>
      <c r="CPE64" s="357"/>
      <c r="CPF64" s="357"/>
      <c r="CPG64" s="357"/>
      <c r="CPH64" s="357"/>
      <c r="CPI64" s="357"/>
      <c r="CPJ64" s="357"/>
      <c r="CPK64" s="357"/>
      <c r="CPL64" s="357"/>
      <c r="CPM64" s="357"/>
      <c r="CPN64" s="357"/>
      <c r="CPO64" s="357"/>
      <c r="CPP64" s="357"/>
      <c r="CPQ64" s="357"/>
      <c r="CPR64" s="357"/>
      <c r="CPS64" s="357"/>
      <c r="CPT64" s="357"/>
      <c r="CPU64" s="357"/>
      <c r="CPV64" s="357"/>
      <c r="CPW64" s="357"/>
      <c r="CPX64" s="357"/>
      <c r="CPY64" s="357"/>
      <c r="CPZ64" s="357"/>
      <c r="CQA64" s="357"/>
      <c r="CQB64" s="357"/>
      <c r="CQC64" s="357"/>
      <c r="CQD64" s="357"/>
      <c r="CQE64" s="357"/>
      <c r="CQF64" s="357"/>
      <c r="CQG64" s="357"/>
      <c r="CQH64" s="357"/>
      <c r="CQI64" s="357"/>
      <c r="CQJ64" s="357"/>
      <c r="CQK64" s="357"/>
      <c r="CQL64" s="357"/>
      <c r="CQM64" s="357"/>
      <c r="CQN64" s="357"/>
      <c r="CQO64" s="357"/>
      <c r="CQP64" s="357"/>
      <c r="CQQ64" s="357"/>
      <c r="CQR64" s="357"/>
      <c r="CQS64" s="357"/>
      <c r="CQT64" s="357"/>
      <c r="CQU64" s="357"/>
      <c r="CQV64" s="357"/>
      <c r="CQW64" s="357"/>
      <c r="CQX64" s="357"/>
      <c r="CQY64" s="357"/>
      <c r="CQZ64" s="357"/>
      <c r="CRA64" s="357"/>
      <c r="CRB64" s="357"/>
      <c r="CRC64" s="357"/>
      <c r="CRD64" s="357"/>
      <c r="CRE64" s="357"/>
      <c r="CRF64" s="357"/>
      <c r="CRG64" s="357"/>
      <c r="CRH64" s="357"/>
      <c r="CRI64" s="357"/>
      <c r="CRJ64" s="357"/>
      <c r="CRK64" s="357"/>
      <c r="CRL64" s="357"/>
      <c r="CRM64" s="357"/>
      <c r="CRN64" s="357"/>
      <c r="CRO64" s="357"/>
      <c r="CRP64" s="357"/>
      <c r="CRQ64" s="357"/>
      <c r="CRR64" s="357"/>
      <c r="CRS64" s="357"/>
      <c r="CRT64" s="357"/>
      <c r="CRU64" s="357"/>
      <c r="CRV64" s="357"/>
      <c r="CRW64" s="357"/>
      <c r="CRX64" s="357"/>
      <c r="CRY64" s="357"/>
      <c r="CRZ64" s="357"/>
      <c r="CSA64" s="357"/>
      <c r="CSB64" s="357"/>
      <c r="CSC64" s="357"/>
      <c r="CSD64" s="357"/>
      <c r="CSE64" s="357"/>
      <c r="CSF64" s="357"/>
      <c r="CSG64" s="357"/>
      <c r="CSH64" s="357"/>
      <c r="CSI64" s="357"/>
      <c r="CSJ64" s="357"/>
      <c r="CSK64" s="357"/>
      <c r="CSL64" s="357"/>
      <c r="CSM64" s="357"/>
      <c r="CSN64" s="357"/>
      <c r="CSO64" s="357"/>
      <c r="CSP64" s="357"/>
      <c r="CSQ64" s="357"/>
      <c r="CSR64" s="357"/>
      <c r="CSS64" s="357"/>
      <c r="CST64" s="357"/>
      <c r="CSU64" s="357"/>
      <c r="CSV64" s="357"/>
      <c r="CSW64" s="357"/>
      <c r="CSX64" s="357"/>
      <c r="CSY64" s="357"/>
      <c r="CSZ64" s="357"/>
      <c r="CTA64" s="357"/>
      <c r="CTB64" s="357"/>
      <c r="CTC64" s="357"/>
      <c r="CTD64" s="357"/>
      <c r="CTE64" s="357"/>
      <c r="CTF64" s="357"/>
      <c r="CTG64" s="357"/>
      <c r="CTH64" s="357"/>
      <c r="CTI64" s="357"/>
      <c r="CTJ64" s="357"/>
      <c r="CTK64" s="357"/>
      <c r="CTL64" s="357"/>
      <c r="CTM64" s="357"/>
      <c r="CTN64" s="357"/>
      <c r="CTO64" s="357"/>
      <c r="CTP64" s="357"/>
      <c r="CTQ64" s="357"/>
      <c r="CTR64" s="357"/>
      <c r="CTS64" s="357"/>
      <c r="CTT64" s="357"/>
      <c r="CTU64" s="357"/>
      <c r="CTV64" s="357"/>
      <c r="CTW64" s="357"/>
      <c r="CTX64" s="357"/>
      <c r="CTY64" s="357"/>
      <c r="CTZ64" s="357"/>
      <c r="CUA64" s="357"/>
      <c r="CUB64" s="357"/>
      <c r="CUC64" s="357"/>
      <c r="CUD64" s="357"/>
      <c r="CUE64" s="357"/>
      <c r="CUF64" s="357"/>
      <c r="CUG64" s="357"/>
      <c r="CUH64" s="357"/>
      <c r="CUI64" s="357"/>
      <c r="CUJ64" s="357"/>
      <c r="CUK64" s="357"/>
      <c r="CUL64" s="357"/>
      <c r="CUM64" s="357"/>
      <c r="CUN64" s="357"/>
      <c r="CUO64" s="357"/>
      <c r="CUP64" s="357"/>
      <c r="CUQ64" s="357"/>
      <c r="CUR64" s="357"/>
      <c r="CUS64" s="357"/>
      <c r="CUT64" s="357"/>
      <c r="CUU64" s="357"/>
      <c r="CUV64" s="357"/>
      <c r="CUW64" s="357"/>
      <c r="CUX64" s="357"/>
      <c r="CUY64" s="357"/>
      <c r="CUZ64" s="357"/>
      <c r="CVA64" s="357"/>
      <c r="CVB64" s="357"/>
      <c r="CVC64" s="357"/>
      <c r="CVD64" s="357"/>
      <c r="CVE64" s="357"/>
      <c r="CVF64" s="357"/>
      <c r="CVG64" s="357"/>
      <c r="CVH64" s="357"/>
      <c r="CVI64" s="357"/>
      <c r="CVJ64" s="357"/>
      <c r="CVK64" s="357"/>
      <c r="CVL64" s="357"/>
      <c r="CVM64" s="357"/>
      <c r="CVN64" s="357"/>
      <c r="CVO64" s="357"/>
      <c r="CVP64" s="357"/>
      <c r="CVQ64" s="357"/>
      <c r="CVR64" s="357"/>
      <c r="CVS64" s="357"/>
      <c r="CVT64" s="357"/>
      <c r="CVU64" s="357"/>
      <c r="CVV64" s="357"/>
      <c r="CVW64" s="357"/>
      <c r="CVX64" s="357"/>
      <c r="CVY64" s="357"/>
      <c r="CVZ64" s="357"/>
      <c r="CWA64" s="357"/>
      <c r="CWB64" s="357"/>
      <c r="CWC64" s="357"/>
      <c r="CWD64" s="357"/>
      <c r="CWE64" s="357"/>
      <c r="CWF64" s="357"/>
      <c r="CWG64" s="357"/>
      <c r="CWH64" s="357"/>
      <c r="CWI64" s="357"/>
      <c r="CWJ64" s="357"/>
      <c r="CWK64" s="357"/>
      <c r="CWL64" s="357"/>
      <c r="CWM64" s="357"/>
      <c r="CWN64" s="357"/>
      <c r="CWO64" s="357"/>
      <c r="CWP64" s="357"/>
      <c r="CWQ64" s="357"/>
      <c r="CWR64" s="357"/>
      <c r="CWS64" s="357"/>
      <c r="CWT64" s="357"/>
      <c r="CWU64" s="357"/>
      <c r="CWV64" s="357"/>
      <c r="CWW64" s="357"/>
      <c r="CWX64" s="357"/>
      <c r="CWY64" s="357"/>
      <c r="CWZ64" s="357"/>
      <c r="CXA64" s="357"/>
      <c r="CXB64" s="357"/>
      <c r="CXC64" s="357"/>
      <c r="CXD64" s="357"/>
      <c r="CXE64" s="357"/>
      <c r="CXF64" s="357"/>
      <c r="CXG64" s="357"/>
      <c r="CXH64" s="357"/>
      <c r="CXI64" s="357"/>
      <c r="CXJ64" s="357"/>
      <c r="CXK64" s="357"/>
      <c r="CXL64" s="357"/>
      <c r="CXM64" s="357"/>
      <c r="CXN64" s="357"/>
      <c r="CXO64" s="357"/>
      <c r="CXP64" s="357"/>
      <c r="CXQ64" s="357"/>
      <c r="CXR64" s="357"/>
      <c r="CXS64" s="357"/>
      <c r="CXT64" s="357"/>
      <c r="CXU64" s="357"/>
      <c r="CXV64" s="357"/>
      <c r="CXW64" s="357"/>
      <c r="CXX64" s="357"/>
      <c r="CXY64" s="357"/>
      <c r="CXZ64" s="357"/>
      <c r="CYA64" s="357"/>
      <c r="CYB64" s="357"/>
      <c r="CYC64" s="357"/>
      <c r="CYD64" s="357"/>
      <c r="CYE64" s="357"/>
      <c r="CYF64" s="357"/>
      <c r="CYG64" s="357"/>
      <c r="CYH64" s="357"/>
      <c r="CYI64" s="357"/>
      <c r="CYJ64" s="357"/>
      <c r="CYK64" s="357"/>
      <c r="CYL64" s="357"/>
      <c r="CYM64" s="357"/>
      <c r="CYN64" s="357"/>
      <c r="CYO64" s="357"/>
      <c r="CYP64" s="357"/>
      <c r="CYQ64" s="357"/>
      <c r="CYR64" s="357"/>
      <c r="CYS64" s="357"/>
      <c r="CYT64" s="357"/>
      <c r="CYU64" s="357"/>
      <c r="CYV64" s="357"/>
      <c r="CYW64" s="357"/>
      <c r="CYX64" s="357"/>
      <c r="CYY64" s="357"/>
      <c r="CYZ64" s="357"/>
      <c r="CZA64" s="357"/>
      <c r="CZB64" s="357"/>
      <c r="CZC64" s="357"/>
      <c r="CZD64" s="357"/>
      <c r="CZE64" s="357"/>
      <c r="CZF64" s="357"/>
      <c r="CZG64" s="357"/>
      <c r="CZH64" s="357"/>
      <c r="CZI64" s="357"/>
      <c r="CZJ64" s="357"/>
      <c r="CZK64" s="357"/>
      <c r="CZL64" s="357"/>
      <c r="CZM64" s="357"/>
      <c r="CZN64" s="357"/>
      <c r="CZO64" s="357"/>
      <c r="CZP64" s="357"/>
      <c r="CZQ64" s="357"/>
      <c r="CZR64" s="357"/>
      <c r="CZS64" s="357"/>
      <c r="CZT64" s="357"/>
      <c r="CZU64" s="357"/>
      <c r="CZV64" s="357"/>
      <c r="CZW64" s="357"/>
      <c r="CZX64" s="357"/>
      <c r="CZY64" s="357"/>
      <c r="CZZ64" s="357"/>
      <c r="DAA64" s="357"/>
      <c r="DAB64" s="357"/>
      <c r="DAC64" s="357"/>
      <c r="DAD64" s="357"/>
      <c r="DAE64" s="357"/>
      <c r="DAF64" s="357"/>
      <c r="DAG64" s="357"/>
      <c r="DAH64" s="357"/>
      <c r="DAI64" s="357"/>
      <c r="DAJ64" s="357"/>
      <c r="DAK64" s="357"/>
      <c r="DAL64" s="357"/>
      <c r="DAM64" s="357"/>
      <c r="DAN64" s="357"/>
      <c r="DAO64" s="357"/>
      <c r="DAP64" s="357"/>
      <c r="DAQ64" s="357"/>
      <c r="DAR64" s="357"/>
      <c r="DAS64" s="357"/>
      <c r="DAT64" s="357"/>
      <c r="DAU64" s="357"/>
      <c r="DAV64" s="357"/>
      <c r="DAW64" s="357"/>
      <c r="DAX64" s="357"/>
      <c r="DAY64" s="357"/>
      <c r="DAZ64" s="357"/>
      <c r="DBA64" s="357"/>
      <c r="DBB64" s="357"/>
      <c r="DBC64" s="357"/>
      <c r="DBD64" s="357"/>
      <c r="DBE64" s="357"/>
      <c r="DBF64" s="357"/>
      <c r="DBG64" s="357"/>
      <c r="DBH64" s="357"/>
      <c r="DBI64" s="357"/>
      <c r="DBJ64" s="357"/>
      <c r="DBK64" s="357"/>
      <c r="DBL64" s="357"/>
      <c r="DBM64" s="357"/>
      <c r="DBN64" s="357"/>
      <c r="DBO64" s="357"/>
      <c r="DBP64" s="357"/>
      <c r="DBQ64" s="357"/>
      <c r="DBR64" s="357"/>
      <c r="DBS64" s="357"/>
      <c r="DBT64" s="357"/>
      <c r="DBU64" s="357"/>
      <c r="DBV64" s="357"/>
      <c r="DBW64" s="357"/>
      <c r="DBX64" s="357"/>
      <c r="DBY64" s="357"/>
      <c r="DBZ64" s="357"/>
      <c r="DCA64" s="357"/>
      <c r="DCB64" s="357"/>
      <c r="DCC64" s="357"/>
      <c r="DCD64" s="357"/>
      <c r="DCE64" s="357"/>
      <c r="DCF64" s="357"/>
      <c r="DCG64" s="357"/>
      <c r="DCH64" s="357"/>
      <c r="DCI64" s="357"/>
      <c r="DCJ64" s="357"/>
      <c r="DCK64" s="357"/>
      <c r="DCL64" s="357"/>
      <c r="DCM64" s="357"/>
      <c r="DCN64" s="357"/>
      <c r="DCO64" s="357"/>
      <c r="DCP64" s="357"/>
      <c r="DCQ64" s="357"/>
      <c r="DCR64" s="357"/>
      <c r="DCS64" s="357"/>
      <c r="DCT64" s="357"/>
      <c r="DCU64" s="357"/>
      <c r="DCV64" s="357"/>
      <c r="DCW64" s="357"/>
      <c r="DCX64" s="357"/>
      <c r="DCY64" s="357"/>
      <c r="DCZ64" s="357"/>
      <c r="DDA64" s="357"/>
      <c r="DDB64" s="357"/>
      <c r="DDC64" s="357"/>
      <c r="DDD64" s="357"/>
      <c r="DDE64" s="357"/>
      <c r="DDF64" s="357"/>
      <c r="DDG64" s="357"/>
      <c r="DDH64" s="357"/>
      <c r="DDI64" s="357"/>
      <c r="DDJ64" s="357"/>
      <c r="DDK64" s="357"/>
      <c r="DDL64" s="357"/>
      <c r="DDM64" s="357"/>
      <c r="DDN64" s="357"/>
      <c r="DDO64" s="357"/>
      <c r="DDP64" s="357"/>
      <c r="DDQ64" s="357"/>
      <c r="DDR64" s="357"/>
      <c r="DDS64" s="357"/>
      <c r="DDT64" s="357"/>
      <c r="DDU64" s="357"/>
      <c r="DDV64" s="357"/>
      <c r="DDW64" s="357"/>
      <c r="DDX64" s="357"/>
      <c r="DDY64" s="357"/>
      <c r="DDZ64" s="357"/>
      <c r="DEA64" s="357"/>
      <c r="DEB64" s="357"/>
      <c r="DEC64" s="357"/>
      <c r="DED64" s="357"/>
      <c r="DEE64" s="357"/>
      <c r="DEF64" s="357"/>
      <c r="DEG64" s="357"/>
      <c r="DEH64" s="357"/>
      <c r="DEI64" s="357"/>
      <c r="DEJ64" s="357"/>
      <c r="DEK64" s="357"/>
      <c r="DEL64" s="357"/>
      <c r="DEM64" s="357"/>
      <c r="DEN64" s="357"/>
      <c r="DEO64" s="357"/>
      <c r="DEP64" s="357"/>
      <c r="DEQ64" s="357"/>
      <c r="DER64" s="357"/>
      <c r="DES64" s="357"/>
      <c r="DET64" s="357"/>
      <c r="DEU64" s="357"/>
      <c r="DEV64" s="357"/>
      <c r="DEW64" s="357"/>
      <c r="DEX64" s="357"/>
      <c r="DEY64" s="357"/>
      <c r="DEZ64" s="357"/>
      <c r="DFA64" s="357"/>
      <c r="DFB64" s="357"/>
      <c r="DFC64" s="357"/>
      <c r="DFD64" s="357"/>
      <c r="DFE64" s="357"/>
      <c r="DFF64" s="357"/>
      <c r="DFG64" s="357"/>
      <c r="DFH64" s="357"/>
      <c r="DFI64" s="357"/>
      <c r="DFJ64" s="357"/>
      <c r="DFK64" s="357"/>
      <c r="DFL64" s="357"/>
      <c r="DFM64" s="357"/>
      <c r="DFN64" s="357"/>
      <c r="DFO64" s="357"/>
      <c r="DFP64" s="357"/>
      <c r="DFQ64" s="357"/>
      <c r="DFR64" s="357"/>
      <c r="DFS64" s="357"/>
      <c r="DFT64" s="357"/>
      <c r="DFU64" s="357"/>
      <c r="DFV64" s="357"/>
      <c r="DFW64" s="357"/>
      <c r="DFX64" s="357"/>
      <c r="DFY64" s="357"/>
      <c r="DFZ64" s="357"/>
      <c r="DGA64" s="357"/>
      <c r="DGB64" s="357"/>
      <c r="DGC64" s="357"/>
      <c r="DGD64" s="357"/>
      <c r="DGE64" s="357"/>
      <c r="DGF64" s="357"/>
      <c r="DGG64" s="357"/>
      <c r="DGH64" s="357"/>
      <c r="DGI64" s="357"/>
      <c r="DGJ64" s="357"/>
      <c r="DGK64" s="357"/>
      <c r="DGL64" s="357"/>
      <c r="DGM64" s="357"/>
      <c r="DGN64" s="357"/>
      <c r="DGO64" s="357"/>
      <c r="DGP64" s="357"/>
      <c r="DGQ64" s="357"/>
      <c r="DGR64" s="357"/>
      <c r="DGS64" s="357"/>
      <c r="DGT64" s="357"/>
      <c r="DGU64" s="357"/>
      <c r="DGV64" s="357"/>
      <c r="DGW64" s="357"/>
      <c r="DGX64" s="357"/>
      <c r="DGY64" s="357"/>
      <c r="DGZ64" s="357"/>
      <c r="DHA64" s="357"/>
      <c r="DHB64" s="357"/>
      <c r="DHC64" s="357"/>
      <c r="DHD64" s="357"/>
      <c r="DHE64" s="357"/>
      <c r="DHF64" s="357"/>
      <c r="DHG64" s="357"/>
      <c r="DHH64" s="357"/>
      <c r="DHI64" s="357"/>
      <c r="DHJ64" s="357"/>
      <c r="DHK64" s="357"/>
      <c r="DHL64" s="357"/>
      <c r="DHM64" s="357"/>
      <c r="DHN64" s="357"/>
      <c r="DHO64" s="357"/>
      <c r="DHP64" s="357"/>
      <c r="DHQ64" s="357"/>
      <c r="DHR64" s="357"/>
      <c r="DHS64" s="357"/>
      <c r="DHT64" s="357"/>
      <c r="DHU64" s="357"/>
      <c r="DHV64" s="357"/>
      <c r="DHW64" s="357"/>
      <c r="DHX64" s="357"/>
      <c r="DHY64" s="357"/>
      <c r="DHZ64" s="357"/>
      <c r="DIA64" s="357"/>
      <c r="DIB64" s="357"/>
      <c r="DIC64" s="357"/>
      <c r="DID64" s="357"/>
      <c r="DIE64" s="357"/>
      <c r="DIF64" s="357"/>
      <c r="DIG64" s="357"/>
      <c r="DIH64" s="357"/>
      <c r="DII64" s="357"/>
      <c r="DIJ64" s="357"/>
      <c r="DIK64" s="357"/>
      <c r="DIL64" s="357"/>
      <c r="DIM64" s="357"/>
      <c r="DIN64" s="357"/>
      <c r="DIO64" s="357"/>
      <c r="DIP64" s="357"/>
      <c r="DIQ64" s="357"/>
      <c r="DIR64" s="357"/>
      <c r="DIS64" s="357"/>
      <c r="DIT64" s="357"/>
      <c r="DIU64" s="357"/>
      <c r="DIV64" s="357"/>
      <c r="DIW64" s="357"/>
      <c r="DIX64" s="357"/>
      <c r="DIY64" s="357"/>
      <c r="DIZ64" s="357"/>
      <c r="DJA64" s="357"/>
      <c r="DJB64" s="357"/>
      <c r="DJC64" s="357"/>
      <c r="DJD64" s="357"/>
      <c r="DJE64" s="357"/>
      <c r="DJF64" s="357"/>
      <c r="DJG64" s="357"/>
      <c r="DJH64" s="357"/>
      <c r="DJI64" s="357"/>
      <c r="DJJ64" s="357"/>
      <c r="DJK64" s="357"/>
      <c r="DJL64" s="357"/>
      <c r="DJM64" s="357"/>
      <c r="DJN64" s="357"/>
      <c r="DJO64" s="357"/>
      <c r="DJP64" s="357"/>
      <c r="DJQ64" s="357"/>
      <c r="DJR64" s="357"/>
      <c r="DJS64" s="357"/>
      <c r="DJT64" s="357"/>
      <c r="DJU64" s="357"/>
      <c r="DJV64" s="357"/>
      <c r="DJW64" s="357"/>
      <c r="DJX64" s="357"/>
      <c r="DJY64" s="357"/>
      <c r="DJZ64" s="357"/>
      <c r="DKA64" s="357"/>
      <c r="DKB64" s="357"/>
      <c r="DKC64" s="357"/>
      <c r="DKD64" s="357"/>
      <c r="DKE64" s="357"/>
      <c r="DKF64" s="357"/>
      <c r="DKG64" s="357"/>
      <c r="DKH64" s="357"/>
      <c r="DKI64" s="357"/>
      <c r="DKJ64" s="357"/>
      <c r="DKK64" s="357"/>
      <c r="DKL64" s="357"/>
      <c r="DKM64" s="357"/>
      <c r="DKN64" s="357"/>
      <c r="DKO64" s="357"/>
      <c r="DKP64" s="357"/>
      <c r="DKQ64" s="357"/>
      <c r="DKR64" s="357"/>
      <c r="DKS64" s="357"/>
      <c r="DKT64" s="357"/>
      <c r="DKU64" s="357"/>
      <c r="DKV64" s="357"/>
      <c r="DKW64" s="357"/>
      <c r="DKX64" s="357"/>
      <c r="DKY64" s="357"/>
      <c r="DKZ64" s="357"/>
      <c r="DLA64" s="357"/>
      <c r="DLB64" s="357"/>
      <c r="DLC64" s="357"/>
      <c r="DLD64" s="357"/>
      <c r="DLE64" s="357"/>
      <c r="DLF64" s="357"/>
      <c r="DLG64" s="357"/>
      <c r="DLH64" s="357"/>
      <c r="DLI64" s="357"/>
      <c r="DLJ64" s="357"/>
      <c r="DLK64" s="357"/>
      <c r="DLL64" s="357"/>
      <c r="DLM64" s="357"/>
      <c r="DLN64" s="357"/>
      <c r="DLO64" s="357"/>
      <c r="DLP64" s="357"/>
      <c r="DLQ64" s="357"/>
      <c r="DLR64" s="357"/>
      <c r="DLS64" s="357"/>
      <c r="DLT64" s="357"/>
      <c r="DLU64" s="357"/>
      <c r="DLV64" s="357"/>
      <c r="DLW64" s="357"/>
      <c r="DLX64" s="357"/>
      <c r="DLY64" s="357"/>
      <c r="DLZ64" s="357"/>
      <c r="DMA64" s="357"/>
      <c r="DMB64" s="357"/>
      <c r="DMC64" s="357"/>
      <c r="DMD64" s="357"/>
      <c r="DME64" s="357"/>
      <c r="DMF64" s="357"/>
      <c r="DMG64" s="357"/>
      <c r="DMH64" s="357"/>
      <c r="DMI64" s="357"/>
      <c r="DMJ64" s="357"/>
      <c r="DMK64" s="357"/>
      <c r="DML64" s="357"/>
      <c r="DMM64" s="357"/>
      <c r="DMN64" s="357"/>
      <c r="DMO64" s="357"/>
      <c r="DMP64" s="357"/>
      <c r="DMQ64" s="357"/>
      <c r="DMR64" s="357"/>
      <c r="DMS64" s="357"/>
      <c r="DMT64" s="357"/>
      <c r="DMU64" s="357"/>
      <c r="DMV64" s="357"/>
      <c r="DMW64" s="357"/>
      <c r="DMX64" s="357"/>
      <c r="DMY64" s="357"/>
      <c r="DMZ64" s="357"/>
      <c r="DNA64" s="357"/>
      <c r="DNB64" s="357"/>
      <c r="DNC64" s="357"/>
      <c r="DND64" s="357"/>
      <c r="DNE64" s="357"/>
      <c r="DNF64" s="357"/>
      <c r="DNG64" s="357"/>
      <c r="DNH64" s="357"/>
      <c r="DNI64" s="357"/>
      <c r="DNJ64" s="357"/>
      <c r="DNK64" s="357"/>
      <c r="DNL64" s="357"/>
      <c r="DNM64" s="357"/>
      <c r="DNN64" s="357"/>
      <c r="DNO64" s="357"/>
      <c r="DNP64" s="357"/>
      <c r="DNQ64" s="357"/>
      <c r="DNR64" s="357"/>
      <c r="DNS64" s="357"/>
      <c r="DNT64" s="357"/>
      <c r="DNU64" s="357"/>
      <c r="DNV64" s="357"/>
      <c r="DNW64" s="357"/>
      <c r="DNX64" s="357"/>
      <c r="DNY64" s="357"/>
      <c r="DNZ64" s="357"/>
      <c r="DOA64" s="357"/>
      <c r="DOB64" s="357"/>
      <c r="DOC64" s="357"/>
      <c r="DOD64" s="357"/>
      <c r="DOE64" s="357"/>
      <c r="DOF64" s="357"/>
      <c r="DOG64" s="357"/>
      <c r="DOH64" s="357"/>
      <c r="DOI64" s="357"/>
      <c r="DOJ64" s="357"/>
      <c r="DOK64" s="357"/>
      <c r="DOL64" s="357"/>
      <c r="DOM64" s="357"/>
      <c r="DON64" s="357"/>
      <c r="DOO64" s="357"/>
      <c r="DOP64" s="357"/>
      <c r="DOQ64" s="357"/>
      <c r="DOR64" s="357"/>
      <c r="DOS64" s="357"/>
      <c r="DOT64" s="357"/>
      <c r="DOU64" s="357"/>
      <c r="DOV64" s="357"/>
      <c r="DOW64" s="357"/>
      <c r="DOX64" s="357"/>
      <c r="DOY64" s="357"/>
      <c r="DOZ64" s="357"/>
      <c r="DPA64" s="357"/>
      <c r="DPB64" s="357"/>
      <c r="DPC64" s="357"/>
      <c r="DPD64" s="357"/>
      <c r="DPE64" s="357"/>
      <c r="DPF64" s="357"/>
      <c r="DPG64" s="357"/>
      <c r="DPH64" s="357"/>
      <c r="DPI64" s="357"/>
      <c r="DPJ64" s="357"/>
      <c r="DPK64" s="357"/>
      <c r="DPL64" s="357"/>
      <c r="DPM64" s="357"/>
      <c r="DPN64" s="357"/>
      <c r="DPO64" s="357"/>
      <c r="DPP64" s="357"/>
      <c r="DPQ64" s="357"/>
      <c r="DPR64" s="357"/>
      <c r="DPS64" s="357"/>
      <c r="DPT64" s="357"/>
      <c r="DPU64" s="357"/>
      <c r="DPV64" s="357"/>
      <c r="DPW64" s="357"/>
      <c r="DPX64" s="357"/>
      <c r="DPY64" s="357"/>
      <c r="DPZ64" s="357"/>
      <c r="DQA64" s="357"/>
      <c r="DQB64" s="357"/>
      <c r="DQC64" s="357"/>
      <c r="DQD64" s="357"/>
      <c r="DQE64" s="357"/>
      <c r="DQF64" s="357"/>
      <c r="DQG64" s="357"/>
      <c r="DQH64" s="357"/>
      <c r="DQI64" s="357"/>
      <c r="DQJ64" s="357"/>
      <c r="DQK64" s="357"/>
      <c r="DQL64" s="357"/>
      <c r="DQM64" s="357"/>
      <c r="DQN64" s="357"/>
      <c r="DQO64" s="357"/>
      <c r="DQP64" s="357"/>
      <c r="DQQ64" s="357"/>
      <c r="DQR64" s="357"/>
      <c r="DQS64" s="357"/>
      <c r="DQT64" s="357"/>
      <c r="DQU64" s="357"/>
      <c r="DQV64" s="357"/>
      <c r="DQW64" s="357"/>
      <c r="DQX64" s="357"/>
      <c r="DQY64" s="357"/>
      <c r="DQZ64" s="357"/>
      <c r="DRA64" s="357"/>
      <c r="DRB64" s="357"/>
      <c r="DRC64" s="357"/>
      <c r="DRD64" s="357"/>
      <c r="DRE64" s="357"/>
      <c r="DRF64" s="357"/>
      <c r="DRG64" s="357"/>
      <c r="DRH64" s="357"/>
      <c r="DRI64" s="357"/>
      <c r="DRJ64" s="357"/>
      <c r="DRK64" s="357"/>
      <c r="DRL64" s="357"/>
      <c r="DRM64" s="357"/>
      <c r="DRN64" s="357"/>
      <c r="DRO64" s="357"/>
      <c r="DRP64" s="357"/>
      <c r="DRQ64" s="357"/>
      <c r="DRR64" s="357"/>
      <c r="DRS64" s="357"/>
      <c r="DRT64" s="357"/>
      <c r="DRU64" s="357"/>
      <c r="DRV64" s="357"/>
      <c r="DRW64" s="357"/>
      <c r="DRX64" s="357"/>
      <c r="DRY64" s="357"/>
      <c r="DRZ64" s="357"/>
      <c r="DSA64" s="357"/>
      <c r="DSB64" s="357"/>
      <c r="DSC64" s="357"/>
      <c r="DSD64" s="357"/>
      <c r="DSE64" s="357"/>
      <c r="DSF64" s="357"/>
      <c r="DSG64" s="357"/>
      <c r="DSH64" s="357"/>
      <c r="DSI64" s="357"/>
      <c r="DSJ64" s="357"/>
      <c r="DSK64" s="357"/>
      <c r="DSL64" s="357"/>
      <c r="DSM64" s="357"/>
      <c r="DSN64" s="357"/>
      <c r="DSO64" s="357"/>
      <c r="DSP64" s="357"/>
      <c r="DSQ64" s="357"/>
      <c r="DSR64" s="357"/>
      <c r="DSS64" s="357"/>
      <c r="DST64" s="357"/>
      <c r="DSU64" s="357"/>
      <c r="DSV64" s="357"/>
      <c r="DSW64" s="357"/>
      <c r="DSX64" s="357"/>
      <c r="DSY64" s="357"/>
      <c r="DSZ64" s="357"/>
      <c r="DTA64" s="357"/>
      <c r="DTB64" s="357"/>
      <c r="DTC64" s="357"/>
      <c r="DTD64" s="357"/>
      <c r="DTE64" s="357"/>
      <c r="DTF64" s="357"/>
      <c r="DTG64" s="357"/>
      <c r="DTH64" s="357"/>
      <c r="DTI64" s="357"/>
      <c r="DTJ64" s="357"/>
      <c r="DTK64" s="357"/>
      <c r="DTL64" s="357"/>
      <c r="DTM64" s="357"/>
      <c r="DTN64" s="357"/>
      <c r="DTO64" s="357"/>
      <c r="DTP64" s="357"/>
      <c r="DTQ64" s="357"/>
      <c r="DTR64" s="357"/>
      <c r="DTS64" s="357"/>
      <c r="DTT64" s="357"/>
      <c r="DTU64" s="357"/>
      <c r="DTV64" s="357"/>
      <c r="DTW64" s="357"/>
      <c r="DTX64" s="357"/>
      <c r="DTY64" s="357"/>
      <c r="DTZ64" s="357"/>
      <c r="DUA64" s="357"/>
      <c r="DUB64" s="357"/>
      <c r="DUC64" s="357"/>
      <c r="DUD64" s="357"/>
      <c r="DUE64" s="357"/>
      <c r="DUF64" s="357"/>
      <c r="DUG64" s="357"/>
      <c r="DUH64" s="357"/>
      <c r="DUI64" s="357"/>
      <c r="DUJ64" s="357"/>
      <c r="DUK64" s="357"/>
      <c r="DUL64" s="357"/>
      <c r="DUM64" s="357"/>
      <c r="DUN64" s="357"/>
      <c r="DUO64" s="357"/>
      <c r="DUP64" s="357"/>
      <c r="DUQ64" s="357"/>
      <c r="DUR64" s="357"/>
      <c r="DUS64" s="357"/>
      <c r="DUT64" s="357"/>
      <c r="DUU64" s="357"/>
      <c r="DUV64" s="357"/>
      <c r="DUW64" s="357"/>
      <c r="DUX64" s="357"/>
      <c r="DUY64" s="357"/>
      <c r="DUZ64" s="357"/>
      <c r="DVA64" s="357"/>
      <c r="DVB64" s="357"/>
      <c r="DVC64" s="357"/>
      <c r="DVD64" s="357"/>
      <c r="DVE64" s="357"/>
      <c r="DVF64" s="357"/>
      <c r="DVG64" s="357"/>
      <c r="DVH64" s="357"/>
      <c r="DVI64" s="357"/>
      <c r="DVJ64" s="357"/>
      <c r="DVK64" s="357"/>
      <c r="DVL64" s="357"/>
      <c r="DVM64" s="357"/>
      <c r="DVN64" s="357"/>
      <c r="DVO64" s="357"/>
      <c r="DVP64" s="357"/>
      <c r="DVQ64" s="357"/>
      <c r="DVR64" s="357"/>
      <c r="DVS64" s="357"/>
      <c r="DVT64" s="357"/>
      <c r="DVU64" s="357"/>
      <c r="DVV64" s="357"/>
      <c r="DVW64" s="357"/>
      <c r="DVX64" s="357"/>
      <c r="DVY64" s="357"/>
      <c r="DVZ64" s="357"/>
      <c r="DWA64" s="357"/>
      <c r="DWB64" s="357"/>
      <c r="DWC64" s="357"/>
      <c r="DWD64" s="357"/>
      <c r="DWE64" s="357"/>
      <c r="DWF64" s="357"/>
      <c r="DWG64" s="357"/>
      <c r="DWH64" s="357"/>
      <c r="DWI64" s="357"/>
      <c r="DWJ64" s="357"/>
      <c r="DWK64" s="357"/>
      <c r="DWL64" s="357"/>
      <c r="DWM64" s="357"/>
      <c r="DWN64" s="357"/>
      <c r="DWO64" s="357"/>
      <c r="DWP64" s="357"/>
      <c r="DWQ64" s="357"/>
      <c r="DWR64" s="357"/>
      <c r="DWS64" s="357"/>
      <c r="DWT64" s="357"/>
      <c r="DWU64" s="357"/>
      <c r="DWV64" s="357"/>
      <c r="DWW64" s="357"/>
      <c r="DWX64" s="357"/>
      <c r="DWY64" s="357"/>
      <c r="DWZ64" s="357"/>
      <c r="DXA64" s="357"/>
      <c r="DXB64" s="357"/>
      <c r="DXC64" s="357"/>
      <c r="DXD64" s="357"/>
      <c r="DXE64" s="357"/>
      <c r="DXF64" s="357"/>
      <c r="DXG64" s="357"/>
      <c r="DXH64" s="357"/>
      <c r="DXI64" s="357"/>
      <c r="DXJ64" s="357"/>
      <c r="DXK64" s="357"/>
      <c r="DXL64" s="357"/>
      <c r="DXM64" s="357"/>
      <c r="DXN64" s="357"/>
      <c r="DXO64" s="357"/>
      <c r="DXP64" s="357"/>
      <c r="DXQ64" s="357"/>
      <c r="DXR64" s="357"/>
      <c r="DXS64" s="357"/>
      <c r="DXT64" s="357"/>
      <c r="DXU64" s="357"/>
      <c r="DXV64" s="357"/>
      <c r="DXW64" s="357"/>
      <c r="DXX64" s="357"/>
      <c r="DXY64" s="357"/>
      <c r="DXZ64" s="357"/>
      <c r="DYA64" s="357"/>
      <c r="DYB64" s="357"/>
      <c r="DYC64" s="357"/>
      <c r="DYD64" s="357"/>
      <c r="DYE64" s="357"/>
      <c r="DYF64" s="357"/>
      <c r="DYG64" s="357"/>
      <c r="DYH64" s="357"/>
      <c r="DYI64" s="357"/>
      <c r="DYJ64" s="357"/>
      <c r="DYK64" s="357"/>
      <c r="DYL64" s="357"/>
      <c r="DYM64" s="357"/>
      <c r="DYN64" s="357"/>
      <c r="DYO64" s="357"/>
      <c r="DYP64" s="357"/>
      <c r="DYQ64" s="357"/>
      <c r="DYR64" s="357"/>
      <c r="DYS64" s="357"/>
      <c r="DYT64" s="357"/>
      <c r="DYU64" s="357"/>
      <c r="DYV64" s="357"/>
      <c r="DYW64" s="357"/>
      <c r="DYX64" s="357"/>
      <c r="DYY64" s="357"/>
      <c r="DYZ64" s="357"/>
      <c r="DZA64" s="357"/>
      <c r="DZB64" s="357"/>
      <c r="DZC64" s="357"/>
      <c r="DZD64" s="357"/>
      <c r="DZE64" s="357"/>
      <c r="DZF64" s="357"/>
      <c r="DZG64" s="357"/>
      <c r="DZH64" s="357"/>
      <c r="DZI64" s="357"/>
      <c r="DZJ64" s="357"/>
      <c r="DZK64" s="357"/>
      <c r="DZL64" s="357"/>
      <c r="DZM64" s="357"/>
      <c r="DZN64" s="357"/>
      <c r="DZO64" s="357"/>
      <c r="DZP64" s="357"/>
      <c r="DZQ64" s="357"/>
      <c r="DZR64" s="357"/>
      <c r="DZS64" s="357"/>
      <c r="DZT64" s="357"/>
      <c r="DZU64" s="357"/>
      <c r="DZV64" s="357"/>
      <c r="DZW64" s="357"/>
      <c r="DZX64" s="357"/>
      <c r="DZY64" s="357"/>
      <c r="DZZ64" s="357"/>
      <c r="EAA64" s="357"/>
      <c r="EAB64" s="357"/>
      <c r="EAC64" s="357"/>
      <c r="EAD64" s="357"/>
      <c r="EAE64" s="357"/>
      <c r="EAF64" s="357"/>
      <c r="EAG64" s="357"/>
      <c r="EAH64" s="357"/>
      <c r="EAI64" s="357"/>
      <c r="EAJ64" s="357"/>
      <c r="EAK64" s="357"/>
      <c r="EAL64" s="357"/>
      <c r="EAM64" s="357"/>
      <c r="EAN64" s="357"/>
      <c r="EAO64" s="357"/>
      <c r="EAP64" s="357"/>
      <c r="EAQ64" s="357"/>
      <c r="EAR64" s="357"/>
      <c r="EAS64" s="357"/>
      <c r="EAT64" s="357"/>
      <c r="EAU64" s="357"/>
      <c r="EAV64" s="357"/>
      <c r="EAW64" s="357"/>
      <c r="EAX64" s="357"/>
      <c r="EAY64" s="357"/>
      <c r="EAZ64" s="357"/>
      <c r="EBA64" s="357"/>
      <c r="EBB64" s="357"/>
      <c r="EBC64" s="357"/>
      <c r="EBD64" s="357"/>
      <c r="EBE64" s="357"/>
      <c r="EBF64" s="357"/>
      <c r="EBG64" s="357"/>
      <c r="EBH64" s="357"/>
      <c r="EBI64" s="357"/>
      <c r="EBJ64" s="357"/>
      <c r="EBK64" s="357"/>
      <c r="EBL64" s="357"/>
      <c r="EBM64" s="357"/>
      <c r="EBN64" s="357"/>
      <c r="EBO64" s="357"/>
      <c r="EBP64" s="357"/>
      <c r="EBQ64" s="357"/>
      <c r="EBR64" s="357"/>
      <c r="EBS64" s="357"/>
      <c r="EBT64" s="357"/>
      <c r="EBU64" s="357"/>
      <c r="EBV64" s="357"/>
      <c r="EBW64" s="357"/>
      <c r="EBX64" s="357"/>
      <c r="EBY64" s="357"/>
      <c r="EBZ64" s="357"/>
      <c r="ECA64" s="357"/>
      <c r="ECB64" s="357"/>
      <c r="ECC64" s="357"/>
      <c r="ECD64" s="357"/>
      <c r="ECE64" s="357"/>
      <c r="ECF64" s="357"/>
      <c r="ECG64" s="357"/>
      <c r="ECH64" s="357"/>
      <c r="ECI64" s="357"/>
      <c r="ECJ64" s="357"/>
      <c r="ECK64" s="357"/>
      <c r="ECL64" s="357"/>
      <c r="ECM64" s="357"/>
      <c r="ECN64" s="357"/>
      <c r="ECO64" s="357"/>
      <c r="ECP64" s="357"/>
      <c r="ECQ64" s="357"/>
      <c r="ECR64" s="357"/>
      <c r="ECS64" s="357"/>
      <c r="ECT64" s="357"/>
      <c r="ECU64" s="357"/>
      <c r="ECV64" s="357"/>
      <c r="ECW64" s="357"/>
      <c r="ECX64" s="357"/>
      <c r="ECY64" s="357"/>
      <c r="ECZ64" s="357"/>
      <c r="EDA64" s="357"/>
      <c r="EDB64" s="357"/>
      <c r="EDC64" s="357"/>
      <c r="EDD64" s="357"/>
      <c r="EDE64" s="357"/>
      <c r="EDF64" s="357"/>
      <c r="EDG64" s="357"/>
      <c r="EDH64" s="357"/>
      <c r="EDI64" s="357"/>
      <c r="EDJ64" s="357"/>
      <c r="EDK64" s="357"/>
      <c r="EDL64" s="357"/>
      <c r="EDM64" s="357"/>
      <c r="EDN64" s="357"/>
      <c r="EDO64" s="357"/>
      <c r="EDP64" s="357"/>
      <c r="EDQ64" s="357"/>
      <c r="EDR64" s="357"/>
      <c r="EDS64" s="357"/>
      <c r="EDT64" s="357"/>
      <c r="EDU64" s="357"/>
      <c r="EDV64" s="357"/>
      <c r="EDW64" s="357"/>
      <c r="EDX64" s="357"/>
      <c r="EDY64" s="357"/>
      <c r="EDZ64" s="357"/>
      <c r="EEA64" s="357"/>
      <c r="EEB64" s="357"/>
      <c r="EEC64" s="357"/>
      <c r="EED64" s="357"/>
      <c r="EEE64" s="357"/>
      <c r="EEF64" s="357"/>
      <c r="EEG64" s="357"/>
      <c r="EEH64" s="357"/>
      <c r="EEI64" s="357"/>
      <c r="EEJ64" s="357"/>
      <c r="EEK64" s="357"/>
      <c r="EEL64" s="357"/>
      <c r="EEM64" s="357"/>
      <c r="EEN64" s="357"/>
      <c r="EEO64" s="357"/>
      <c r="EEP64" s="357"/>
      <c r="EEQ64" s="357"/>
      <c r="EER64" s="357"/>
      <c r="EES64" s="357"/>
      <c r="EET64" s="357"/>
      <c r="EEU64" s="357"/>
      <c r="EEV64" s="357"/>
      <c r="EEW64" s="357"/>
      <c r="EEX64" s="357"/>
      <c r="EEY64" s="357"/>
      <c r="EEZ64" s="357"/>
      <c r="EFA64" s="357"/>
      <c r="EFB64" s="357"/>
      <c r="EFC64" s="357"/>
      <c r="EFD64" s="357"/>
      <c r="EFE64" s="357"/>
      <c r="EFF64" s="357"/>
      <c r="EFG64" s="357"/>
      <c r="EFH64" s="357"/>
      <c r="EFI64" s="357"/>
      <c r="EFJ64" s="357"/>
      <c r="EFK64" s="357"/>
      <c r="EFL64" s="357"/>
      <c r="EFM64" s="357"/>
      <c r="EFN64" s="357"/>
      <c r="EFO64" s="357"/>
      <c r="EFP64" s="357"/>
      <c r="EFQ64" s="357"/>
      <c r="EFR64" s="357"/>
      <c r="EFS64" s="357"/>
      <c r="EFT64" s="357"/>
      <c r="EFU64" s="357"/>
      <c r="EFV64" s="357"/>
      <c r="EFW64" s="357"/>
      <c r="EFX64" s="357"/>
      <c r="EFY64" s="357"/>
      <c r="EFZ64" s="357"/>
      <c r="EGA64" s="357"/>
      <c r="EGB64" s="357"/>
      <c r="EGC64" s="357"/>
      <c r="EGD64" s="357"/>
      <c r="EGE64" s="357"/>
      <c r="EGF64" s="357"/>
      <c r="EGG64" s="357"/>
      <c r="EGH64" s="357"/>
      <c r="EGI64" s="357"/>
      <c r="EGJ64" s="357"/>
      <c r="EGK64" s="357"/>
      <c r="EGL64" s="357"/>
      <c r="EGM64" s="357"/>
      <c r="EGN64" s="357"/>
      <c r="EGO64" s="357"/>
      <c r="EGP64" s="357"/>
      <c r="EGQ64" s="357"/>
      <c r="EGR64" s="357"/>
      <c r="EGS64" s="357"/>
      <c r="EGT64" s="357"/>
      <c r="EGU64" s="357"/>
      <c r="EGV64" s="357"/>
      <c r="EGW64" s="357"/>
      <c r="EGX64" s="357"/>
      <c r="EGY64" s="357"/>
      <c r="EGZ64" s="357"/>
      <c r="EHA64" s="357"/>
      <c r="EHB64" s="357"/>
      <c r="EHC64" s="357"/>
      <c r="EHD64" s="357"/>
      <c r="EHE64" s="357"/>
      <c r="EHF64" s="357"/>
      <c r="EHG64" s="357"/>
      <c r="EHH64" s="357"/>
      <c r="EHI64" s="357"/>
      <c r="EHJ64" s="357"/>
      <c r="EHK64" s="357"/>
      <c r="EHL64" s="357"/>
      <c r="EHM64" s="357"/>
      <c r="EHN64" s="357"/>
      <c r="EHO64" s="357"/>
      <c r="EHP64" s="357"/>
      <c r="EHQ64" s="357"/>
      <c r="EHR64" s="357"/>
      <c r="EHS64" s="357"/>
      <c r="EHT64" s="357"/>
      <c r="EHU64" s="357"/>
      <c r="EHV64" s="357"/>
      <c r="EHW64" s="357"/>
      <c r="EHX64" s="357"/>
      <c r="EHY64" s="357"/>
      <c r="EHZ64" s="357"/>
      <c r="EIA64" s="357"/>
      <c r="EIB64" s="357"/>
      <c r="EIC64" s="357"/>
      <c r="EID64" s="357"/>
      <c r="EIE64" s="357"/>
      <c r="EIF64" s="357"/>
      <c r="EIG64" s="357"/>
      <c r="EIH64" s="357"/>
      <c r="EII64" s="357"/>
      <c r="EIJ64" s="357"/>
      <c r="EIK64" s="357"/>
      <c r="EIL64" s="357"/>
      <c r="EIM64" s="357"/>
      <c r="EIN64" s="357"/>
      <c r="EIO64" s="357"/>
      <c r="EIP64" s="357"/>
      <c r="EIQ64" s="357"/>
      <c r="EIR64" s="357"/>
      <c r="EIS64" s="357"/>
      <c r="EIT64" s="357"/>
      <c r="EIU64" s="357"/>
      <c r="EIV64" s="357"/>
      <c r="EIW64" s="357"/>
      <c r="EIX64" s="357"/>
      <c r="EIY64" s="357"/>
      <c r="EIZ64" s="357"/>
      <c r="EJA64" s="357"/>
      <c r="EJB64" s="357"/>
      <c r="EJC64" s="357"/>
      <c r="EJD64" s="357"/>
      <c r="EJE64" s="357"/>
      <c r="EJF64" s="357"/>
      <c r="EJG64" s="357"/>
      <c r="EJH64" s="357"/>
      <c r="EJI64" s="357"/>
      <c r="EJJ64" s="357"/>
      <c r="EJK64" s="357"/>
      <c r="EJL64" s="357"/>
      <c r="EJM64" s="357"/>
      <c r="EJN64" s="357"/>
      <c r="EJO64" s="357"/>
      <c r="EJP64" s="357"/>
      <c r="EJQ64" s="357"/>
      <c r="EJR64" s="357"/>
      <c r="EJS64" s="357"/>
      <c r="EJT64" s="357"/>
      <c r="EJU64" s="357"/>
      <c r="EJV64" s="357"/>
      <c r="EJW64" s="357"/>
      <c r="EJX64" s="357"/>
      <c r="EJY64" s="357"/>
      <c r="EJZ64" s="357"/>
      <c r="EKA64" s="357"/>
      <c r="EKB64" s="357"/>
      <c r="EKC64" s="357"/>
      <c r="EKD64" s="357"/>
      <c r="EKE64" s="357"/>
      <c r="EKF64" s="357"/>
      <c r="EKG64" s="357"/>
      <c r="EKH64" s="357"/>
      <c r="EKI64" s="357"/>
      <c r="EKJ64" s="357"/>
      <c r="EKK64" s="357"/>
      <c r="EKL64" s="357"/>
      <c r="EKM64" s="357"/>
      <c r="EKN64" s="357"/>
      <c r="EKO64" s="357"/>
      <c r="EKP64" s="357"/>
      <c r="EKQ64" s="357"/>
      <c r="EKR64" s="357"/>
      <c r="EKS64" s="357"/>
      <c r="EKT64" s="357"/>
      <c r="EKU64" s="357"/>
      <c r="EKV64" s="357"/>
      <c r="EKW64" s="357"/>
      <c r="EKX64" s="357"/>
      <c r="EKY64" s="357"/>
      <c r="EKZ64" s="357"/>
      <c r="ELA64" s="357"/>
      <c r="ELB64" s="357"/>
      <c r="ELC64" s="357"/>
      <c r="ELD64" s="357"/>
      <c r="ELE64" s="357"/>
      <c r="ELF64" s="357"/>
      <c r="ELG64" s="357"/>
      <c r="ELH64" s="357"/>
      <c r="ELI64" s="357"/>
      <c r="ELJ64" s="357"/>
      <c r="ELK64" s="357"/>
      <c r="ELL64" s="357"/>
      <c r="ELM64" s="357"/>
      <c r="ELN64" s="357"/>
      <c r="ELO64" s="357"/>
      <c r="ELP64" s="357"/>
      <c r="ELQ64" s="357"/>
      <c r="ELR64" s="357"/>
      <c r="ELS64" s="357"/>
      <c r="ELT64" s="357"/>
      <c r="ELU64" s="357"/>
      <c r="ELV64" s="357"/>
      <c r="ELW64" s="357"/>
      <c r="ELX64" s="357"/>
      <c r="ELY64" s="357"/>
      <c r="ELZ64" s="357"/>
      <c r="EMA64" s="357"/>
      <c r="EMB64" s="357"/>
      <c r="EMC64" s="357"/>
      <c r="EMD64" s="357"/>
      <c r="EME64" s="357"/>
      <c r="EMF64" s="357"/>
      <c r="EMG64" s="357"/>
      <c r="EMH64" s="357"/>
      <c r="EMI64" s="357"/>
      <c r="EMJ64" s="357"/>
      <c r="EMK64" s="357"/>
      <c r="EML64" s="357"/>
      <c r="EMM64" s="357"/>
      <c r="EMN64" s="357"/>
      <c r="EMO64" s="357"/>
      <c r="EMP64" s="357"/>
      <c r="EMQ64" s="357"/>
      <c r="EMR64" s="357"/>
      <c r="EMS64" s="357"/>
      <c r="EMT64" s="357"/>
      <c r="EMU64" s="357"/>
      <c r="EMV64" s="357"/>
      <c r="EMW64" s="357"/>
      <c r="EMX64" s="357"/>
      <c r="EMY64" s="357"/>
      <c r="EMZ64" s="357"/>
      <c r="ENA64" s="357"/>
      <c r="ENB64" s="357"/>
      <c r="ENC64" s="357"/>
      <c r="END64" s="357"/>
      <c r="ENE64" s="357"/>
      <c r="ENF64" s="357"/>
      <c r="ENG64" s="357"/>
      <c r="ENH64" s="357"/>
      <c r="ENI64" s="357"/>
      <c r="ENJ64" s="357"/>
      <c r="ENK64" s="357"/>
      <c r="ENL64" s="357"/>
      <c r="ENM64" s="357"/>
      <c r="ENN64" s="357"/>
      <c r="ENO64" s="357"/>
      <c r="ENP64" s="357"/>
      <c r="ENQ64" s="357"/>
      <c r="ENR64" s="357"/>
      <c r="ENS64" s="357"/>
      <c r="ENT64" s="357"/>
      <c r="ENU64" s="357"/>
      <c r="ENV64" s="357"/>
      <c r="ENW64" s="357"/>
      <c r="ENX64" s="357"/>
      <c r="ENY64" s="357"/>
      <c r="ENZ64" s="357"/>
      <c r="EOA64" s="357"/>
      <c r="EOB64" s="357"/>
      <c r="EOC64" s="357"/>
      <c r="EOD64" s="357"/>
      <c r="EOE64" s="357"/>
      <c r="EOF64" s="357"/>
      <c r="EOG64" s="357"/>
      <c r="EOH64" s="357"/>
      <c r="EOI64" s="357"/>
      <c r="EOJ64" s="357"/>
      <c r="EOK64" s="357"/>
      <c r="EOL64" s="357"/>
      <c r="EOM64" s="357"/>
      <c r="EON64" s="357"/>
      <c r="EOO64" s="357"/>
      <c r="EOP64" s="357"/>
      <c r="EOQ64" s="357"/>
      <c r="EOR64" s="357"/>
      <c r="EOS64" s="357"/>
      <c r="EOT64" s="357"/>
      <c r="EOU64" s="357"/>
      <c r="EOV64" s="357"/>
      <c r="EOW64" s="357"/>
      <c r="EOX64" s="357"/>
      <c r="EOY64" s="357"/>
      <c r="EOZ64" s="357"/>
      <c r="EPA64" s="357"/>
      <c r="EPB64" s="357"/>
      <c r="EPC64" s="357"/>
      <c r="EPD64" s="357"/>
      <c r="EPE64" s="357"/>
      <c r="EPF64" s="357"/>
      <c r="EPG64" s="357"/>
      <c r="EPH64" s="357"/>
      <c r="EPI64" s="357"/>
      <c r="EPJ64" s="357"/>
      <c r="EPK64" s="357"/>
      <c r="EPL64" s="357"/>
      <c r="EPM64" s="357"/>
      <c r="EPN64" s="357"/>
      <c r="EPO64" s="357"/>
      <c r="EPP64" s="357"/>
      <c r="EPQ64" s="357"/>
      <c r="EPR64" s="357"/>
      <c r="EPS64" s="357"/>
      <c r="EPT64" s="357"/>
      <c r="EPU64" s="357"/>
      <c r="EPV64" s="357"/>
      <c r="EPW64" s="357"/>
      <c r="EPX64" s="357"/>
      <c r="EPY64" s="357"/>
      <c r="EPZ64" s="357"/>
      <c r="EQA64" s="357"/>
      <c r="EQB64" s="357"/>
      <c r="EQC64" s="357"/>
      <c r="EQD64" s="357"/>
      <c r="EQE64" s="357"/>
      <c r="EQF64" s="357"/>
      <c r="EQG64" s="357"/>
      <c r="EQH64" s="357"/>
      <c r="EQI64" s="357"/>
      <c r="EQJ64" s="357"/>
      <c r="EQK64" s="357"/>
      <c r="EQL64" s="357"/>
      <c r="EQM64" s="357"/>
      <c r="EQN64" s="357"/>
      <c r="EQO64" s="357"/>
      <c r="EQP64" s="357"/>
      <c r="EQQ64" s="357"/>
      <c r="EQR64" s="357"/>
      <c r="EQS64" s="357"/>
      <c r="EQT64" s="357"/>
      <c r="EQU64" s="357"/>
      <c r="EQV64" s="357"/>
      <c r="EQW64" s="357"/>
      <c r="EQX64" s="357"/>
      <c r="EQY64" s="357"/>
      <c r="EQZ64" s="357"/>
      <c r="ERA64" s="357"/>
      <c r="ERB64" s="357"/>
      <c r="ERC64" s="357"/>
      <c r="ERD64" s="357"/>
      <c r="ERE64" s="357"/>
      <c r="ERF64" s="357"/>
      <c r="ERG64" s="357"/>
      <c r="ERH64" s="357"/>
      <c r="ERI64" s="357"/>
      <c r="ERJ64" s="357"/>
      <c r="ERK64" s="357"/>
      <c r="ERL64" s="357"/>
      <c r="ERM64" s="357"/>
      <c r="ERN64" s="357"/>
      <c r="ERO64" s="357"/>
      <c r="ERP64" s="357"/>
      <c r="ERQ64" s="357"/>
      <c r="ERR64" s="357"/>
      <c r="ERS64" s="357"/>
      <c r="ERT64" s="357"/>
      <c r="ERU64" s="357"/>
      <c r="ERV64" s="357"/>
      <c r="ERW64" s="357"/>
      <c r="ERX64" s="357"/>
      <c r="ERY64" s="357"/>
      <c r="ERZ64" s="357"/>
      <c r="ESA64" s="357"/>
      <c r="ESB64" s="357"/>
      <c r="ESC64" s="357"/>
      <c r="ESD64" s="357"/>
      <c r="ESE64" s="357"/>
      <c r="ESF64" s="357"/>
      <c r="ESG64" s="357"/>
      <c r="ESH64" s="357"/>
      <c r="ESI64" s="357"/>
      <c r="ESJ64" s="357"/>
      <c r="ESK64" s="357"/>
      <c r="ESL64" s="357"/>
      <c r="ESM64" s="357"/>
      <c r="ESN64" s="357"/>
      <c r="ESO64" s="357"/>
      <c r="ESP64" s="357"/>
      <c r="ESQ64" s="357"/>
      <c r="ESR64" s="357"/>
      <c r="ESS64" s="357"/>
      <c r="EST64" s="357"/>
      <c r="ESU64" s="357"/>
      <c r="ESV64" s="357"/>
      <c r="ESW64" s="357"/>
      <c r="ESX64" s="357"/>
      <c r="ESY64" s="357"/>
      <c r="ESZ64" s="357"/>
      <c r="ETA64" s="357"/>
      <c r="ETB64" s="357"/>
      <c r="ETC64" s="357"/>
      <c r="ETD64" s="357"/>
      <c r="ETE64" s="357"/>
      <c r="ETF64" s="357"/>
      <c r="ETG64" s="357"/>
      <c r="ETH64" s="357"/>
      <c r="ETI64" s="357"/>
      <c r="ETJ64" s="357"/>
      <c r="ETK64" s="357"/>
      <c r="ETL64" s="357"/>
      <c r="ETM64" s="357"/>
      <c r="ETN64" s="357"/>
      <c r="ETO64" s="357"/>
      <c r="ETP64" s="357"/>
      <c r="ETQ64" s="357"/>
      <c r="ETR64" s="357"/>
      <c r="ETS64" s="357"/>
      <c r="ETT64" s="357"/>
      <c r="ETU64" s="357"/>
      <c r="ETV64" s="357"/>
      <c r="ETW64" s="357"/>
      <c r="ETX64" s="357"/>
      <c r="ETY64" s="357"/>
      <c r="ETZ64" s="357"/>
      <c r="EUA64" s="357"/>
      <c r="EUB64" s="357"/>
      <c r="EUC64" s="357"/>
      <c r="EUD64" s="357"/>
      <c r="EUE64" s="357"/>
      <c r="EUF64" s="357"/>
      <c r="EUG64" s="357"/>
      <c r="EUH64" s="357"/>
      <c r="EUI64" s="357"/>
      <c r="EUJ64" s="357"/>
      <c r="EUK64" s="357"/>
      <c r="EUL64" s="357"/>
      <c r="EUM64" s="357"/>
      <c r="EUN64" s="357"/>
      <c r="EUO64" s="357"/>
      <c r="EUP64" s="357"/>
      <c r="EUQ64" s="357"/>
      <c r="EUR64" s="357"/>
      <c r="EUS64" s="357"/>
      <c r="EUT64" s="357"/>
      <c r="EUU64" s="357"/>
      <c r="EUV64" s="357"/>
      <c r="EUW64" s="357"/>
      <c r="EUX64" s="357"/>
      <c r="EUY64" s="357"/>
      <c r="EUZ64" s="357"/>
      <c r="EVA64" s="357"/>
      <c r="EVB64" s="357"/>
      <c r="EVC64" s="357"/>
      <c r="EVD64" s="357"/>
      <c r="EVE64" s="357"/>
      <c r="EVF64" s="357"/>
      <c r="EVG64" s="357"/>
      <c r="EVH64" s="357"/>
      <c r="EVI64" s="357"/>
      <c r="EVJ64" s="357"/>
      <c r="EVK64" s="357"/>
      <c r="EVL64" s="357"/>
      <c r="EVM64" s="357"/>
      <c r="EVN64" s="357"/>
      <c r="EVO64" s="357"/>
      <c r="EVP64" s="357"/>
      <c r="EVQ64" s="357"/>
      <c r="EVR64" s="357"/>
      <c r="EVS64" s="357"/>
      <c r="EVT64" s="357"/>
      <c r="EVU64" s="357"/>
      <c r="EVV64" s="357"/>
      <c r="EVW64" s="357"/>
      <c r="EVX64" s="357"/>
      <c r="EVY64" s="357"/>
      <c r="EVZ64" s="357"/>
      <c r="EWA64" s="357"/>
      <c r="EWB64" s="357"/>
      <c r="EWC64" s="357"/>
      <c r="EWD64" s="357"/>
      <c r="EWE64" s="357"/>
      <c r="EWF64" s="357"/>
      <c r="EWG64" s="357"/>
      <c r="EWH64" s="357"/>
      <c r="EWI64" s="357"/>
      <c r="EWJ64" s="357"/>
      <c r="EWK64" s="357"/>
      <c r="EWL64" s="357"/>
      <c r="EWM64" s="357"/>
      <c r="EWN64" s="357"/>
      <c r="EWO64" s="357"/>
      <c r="EWP64" s="357"/>
      <c r="EWQ64" s="357"/>
      <c r="EWR64" s="357"/>
      <c r="EWS64" s="357"/>
      <c r="EWT64" s="357"/>
      <c r="EWU64" s="357"/>
      <c r="EWV64" s="357"/>
      <c r="EWW64" s="357"/>
      <c r="EWX64" s="357"/>
      <c r="EWY64" s="357"/>
      <c r="EWZ64" s="357"/>
      <c r="EXA64" s="357"/>
      <c r="EXB64" s="357"/>
      <c r="EXC64" s="357"/>
      <c r="EXD64" s="357"/>
      <c r="EXE64" s="357"/>
      <c r="EXF64" s="357"/>
      <c r="EXG64" s="357"/>
      <c r="EXH64" s="357"/>
      <c r="EXI64" s="357"/>
      <c r="EXJ64" s="357"/>
      <c r="EXK64" s="357"/>
      <c r="EXL64" s="357"/>
      <c r="EXM64" s="357"/>
      <c r="EXN64" s="357"/>
      <c r="EXO64" s="357"/>
      <c r="EXP64" s="357"/>
      <c r="EXQ64" s="357"/>
      <c r="EXR64" s="357"/>
      <c r="EXS64" s="357"/>
      <c r="EXT64" s="357"/>
      <c r="EXU64" s="357"/>
      <c r="EXV64" s="357"/>
      <c r="EXW64" s="357"/>
      <c r="EXX64" s="357"/>
      <c r="EXY64" s="357"/>
      <c r="EXZ64" s="357"/>
      <c r="EYA64" s="357"/>
      <c r="EYB64" s="357"/>
      <c r="EYC64" s="357"/>
      <c r="EYD64" s="357"/>
      <c r="EYE64" s="357"/>
      <c r="EYF64" s="357"/>
      <c r="EYG64" s="357"/>
      <c r="EYH64" s="357"/>
      <c r="EYI64" s="357"/>
      <c r="EYJ64" s="357"/>
      <c r="EYK64" s="357"/>
      <c r="EYL64" s="357"/>
      <c r="EYM64" s="357"/>
      <c r="EYN64" s="357"/>
      <c r="EYO64" s="357"/>
      <c r="EYP64" s="357"/>
      <c r="EYQ64" s="357"/>
      <c r="EYR64" s="357"/>
      <c r="EYS64" s="357"/>
      <c r="EYT64" s="357"/>
      <c r="EYU64" s="357"/>
      <c r="EYV64" s="357"/>
      <c r="EYW64" s="357"/>
      <c r="EYX64" s="357"/>
      <c r="EYY64" s="357"/>
      <c r="EYZ64" s="357"/>
      <c r="EZA64" s="357"/>
      <c r="EZB64" s="357"/>
      <c r="EZC64" s="357"/>
      <c r="EZD64" s="357"/>
      <c r="EZE64" s="357"/>
      <c r="EZF64" s="357"/>
      <c r="EZG64" s="357"/>
      <c r="EZH64" s="357"/>
      <c r="EZI64" s="357"/>
      <c r="EZJ64" s="357"/>
      <c r="EZK64" s="357"/>
      <c r="EZL64" s="357"/>
      <c r="EZM64" s="357"/>
      <c r="EZN64" s="357"/>
      <c r="EZO64" s="357"/>
      <c r="EZP64" s="357"/>
      <c r="EZQ64" s="357"/>
      <c r="EZR64" s="357"/>
      <c r="EZS64" s="357"/>
      <c r="EZT64" s="357"/>
      <c r="EZU64" s="357"/>
      <c r="EZV64" s="357"/>
      <c r="EZW64" s="357"/>
      <c r="EZX64" s="357"/>
      <c r="EZY64" s="357"/>
      <c r="EZZ64" s="357"/>
      <c r="FAA64" s="357"/>
      <c r="FAB64" s="357"/>
      <c r="FAC64" s="357"/>
      <c r="FAD64" s="357"/>
      <c r="FAE64" s="357"/>
      <c r="FAF64" s="357"/>
      <c r="FAG64" s="357"/>
      <c r="FAH64" s="357"/>
      <c r="FAI64" s="357"/>
      <c r="FAJ64" s="357"/>
      <c r="FAK64" s="357"/>
      <c r="FAL64" s="357"/>
      <c r="FAM64" s="357"/>
      <c r="FAN64" s="357"/>
      <c r="FAO64" s="357"/>
      <c r="FAP64" s="357"/>
      <c r="FAQ64" s="357"/>
      <c r="FAR64" s="357"/>
      <c r="FAS64" s="357"/>
      <c r="FAT64" s="357"/>
      <c r="FAU64" s="357"/>
      <c r="FAV64" s="357"/>
      <c r="FAW64" s="357"/>
      <c r="FAX64" s="357"/>
      <c r="FAY64" s="357"/>
      <c r="FAZ64" s="357"/>
      <c r="FBA64" s="357"/>
      <c r="FBB64" s="357"/>
      <c r="FBC64" s="357"/>
      <c r="FBD64" s="357"/>
      <c r="FBE64" s="357"/>
      <c r="FBF64" s="357"/>
      <c r="FBG64" s="357"/>
      <c r="FBH64" s="357"/>
      <c r="FBI64" s="357"/>
      <c r="FBJ64" s="357"/>
      <c r="FBK64" s="357"/>
      <c r="FBL64" s="357"/>
      <c r="FBM64" s="357"/>
      <c r="FBN64" s="357"/>
      <c r="FBO64" s="357"/>
      <c r="FBP64" s="357"/>
      <c r="FBQ64" s="357"/>
      <c r="FBR64" s="357"/>
      <c r="FBS64" s="357"/>
      <c r="FBT64" s="357"/>
      <c r="FBU64" s="357"/>
      <c r="FBV64" s="357"/>
      <c r="FBW64" s="357"/>
      <c r="FBX64" s="357"/>
      <c r="FBY64" s="357"/>
      <c r="FBZ64" s="357"/>
      <c r="FCA64" s="357"/>
      <c r="FCB64" s="357"/>
      <c r="FCC64" s="357"/>
      <c r="FCD64" s="357"/>
      <c r="FCE64" s="357"/>
      <c r="FCF64" s="357"/>
      <c r="FCG64" s="357"/>
      <c r="FCH64" s="357"/>
      <c r="FCI64" s="357"/>
      <c r="FCJ64" s="357"/>
      <c r="FCK64" s="357"/>
      <c r="FCL64" s="357"/>
      <c r="FCM64" s="357"/>
      <c r="FCN64" s="357"/>
      <c r="FCO64" s="357"/>
      <c r="FCP64" s="357"/>
      <c r="FCQ64" s="357"/>
      <c r="FCR64" s="357"/>
      <c r="FCS64" s="357"/>
      <c r="FCT64" s="357"/>
      <c r="FCU64" s="357"/>
      <c r="FCV64" s="357"/>
      <c r="FCW64" s="357"/>
      <c r="FCX64" s="357"/>
      <c r="FCY64" s="357"/>
      <c r="FCZ64" s="357"/>
      <c r="FDA64" s="357"/>
      <c r="FDB64" s="357"/>
      <c r="FDC64" s="357"/>
      <c r="FDD64" s="357"/>
      <c r="FDE64" s="357"/>
      <c r="FDF64" s="357"/>
      <c r="FDG64" s="357"/>
      <c r="FDH64" s="357"/>
      <c r="FDI64" s="357"/>
      <c r="FDJ64" s="357"/>
      <c r="FDK64" s="357"/>
      <c r="FDL64" s="357"/>
      <c r="FDM64" s="357"/>
      <c r="FDN64" s="357"/>
      <c r="FDO64" s="357"/>
      <c r="FDP64" s="357"/>
      <c r="FDQ64" s="357"/>
      <c r="FDR64" s="357"/>
      <c r="FDS64" s="357"/>
      <c r="FDT64" s="357"/>
      <c r="FDU64" s="357"/>
      <c r="FDV64" s="357"/>
      <c r="FDW64" s="357"/>
      <c r="FDX64" s="357"/>
      <c r="FDY64" s="357"/>
      <c r="FDZ64" s="357"/>
      <c r="FEA64" s="357"/>
      <c r="FEB64" s="357"/>
      <c r="FEC64" s="357"/>
      <c r="FED64" s="357"/>
      <c r="FEE64" s="357"/>
      <c r="FEF64" s="357"/>
      <c r="FEG64" s="357"/>
      <c r="FEH64" s="357"/>
      <c r="FEI64" s="357"/>
      <c r="FEJ64" s="357"/>
      <c r="FEK64" s="357"/>
      <c r="FEL64" s="357"/>
      <c r="FEM64" s="357"/>
      <c r="FEN64" s="357"/>
      <c r="FEO64" s="357"/>
      <c r="FEP64" s="357"/>
      <c r="FEQ64" s="357"/>
      <c r="FER64" s="357"/>
      <c r="FES64" s="357"/>
      <c r="FET64" s="357"/>
      <c r="FEU64" s="357"/>
      <c r="FEV64" s="357"/>
      <c r="FEW64" s="357"/>
      <c r="FEX64" s="357"/>
      <c r="FEY64" s="357"/>
      <c r="FEZ64" s="357"/>
      <c r="FFA64" s="357"/>
      <c r="FFB64" s="357"/>
      <c r="FFC64" s="357"/>
      <c r="FFD64" s="357"/>
      <c r="FFE64" s="357"/>
      <c r="FFF64" s="357"/>
      <c r="FFG64" s="357"/>
      <c r="FFH64" s="357"/>
      <c r="FFI64" s="357"/>
      <c r="FFJ64" s="357"/>
      <c r="FFK64" s="357"/>
      <c r="FFL64" s="357"/>
      <c r="FFM64" s="357"/>
      <c r="FFN64" s="357"/>
      <c r="FFO64" s="357"/>
      <c r="FFP64" s="357"/>
      <c r="FFQ64" s="357"/>
      <c r="FFR64" s="357"/>
      <c r="FFS64" s="357"/>
      <c r="FFT64" s="357"/>
      <c r="FFU64" s="357"/>
      <c r="FFV64" s="357"/>
      <c r="FFW64" s="357"/>
      <c r="FFX64" s="357"/>
      <c r="FFY64" s="357"/>
      <c r="FFZ64" s="357"/>
      <c r="FGA64" s="357"/>
      <c r="FGB64" s="357"/>
      <c r="FGC64" s="357"/>
      <c r="FGD64" s="357"/>
      <c r="FGE64" s="357"/>
      <c r="FGF64" s="357"/>
      <c r="FGG64" s="357"/>
      <c r="FGH64" s="357"/>
      <c r="FGI64" s="357"/>
      <c r="FGJ64" s="357"/>
      <c r="FGK64" s="357"/>
      <c r="FGL64" s="357"/>
      <c r="FGM64" s="357"/>
      <c r="FGN64" s="357"/>
      <c r="FGO64" s="357"/>
      <c r="FGP64" s="357"/>
      <c r="FGQ64" s="357"/>
      <c r="FGR64" s="357"/>
      <c r="FGS64" s="357"/>
      <c r="FGT64" s="357"/>
      <c r="FGU64" s="357"/>
      <c r="FGV64" s="357"/>
      <c r="FGW64" s="357"/>
      <c r="FGX64" s="357"/>
      <c r="FGY64" s="357"/>
      <c r="FGZ64" s="357"/>
      <c r="FHA64" s="357"/>
      <c r="FHB64" s="357"/>
      <c r="FHC64" s="357"/>
      <c r="FHD64" s="357"/>
      <c r="FHE64" s="357"/>
      <c r="FHF64" s="357"/>
      <c r="FHG64" s="357"/>
      <c r="FHH64" s="357"/>
      <c r="FHI64" s="357"/>
      <c r="FHJ64" s="357"/>
      <c r="FHK64" s="357"/>
      <c r="FHL64" s="357"/>
      <c r="FHM64" s="357"/>
      <c r="FHN64" s="357"/>
      <c r="FHO64" s="357"/>
      <c r="FHP64" s="357"/>
      <c r="FHQ64" s="357"/>
      <c r="FHR64" s="357"/>
      <c r="FHS64" s="357"/>
      <c r="FHT64" s="357"/>
      <c r="FHU64" s="357"/>
      <c r="FHV64" s="357"/>
      <c r="FHW64" s="357"/>
      <c r="FHX64" s="357"/>
      <c r="FHY64" s="357"/>
      <c r="FHZ64" s="357"/>
      <c r="FIA64" s="357"/>
      <c r="FIB64" s="357"/>
      <c r="FIC64" s="357"/>
      <c r="FID64" s="357"/>
      <c r="FIE64" s="357"/>
      <c r="FIF64" s="357"/>
      <c r="FIG64" s="357"/>
      <c r="FIH64" s="357"/>
      <c r="FII64" s="357"/>
      <c r="FIJ64" s="357"/>
      <c r="FIK64" s="357"/>
      <c r="FIL64" s="357"/>
      <c r="FIM64" s="357"/>
      <c r="FIN64" s="357"/>
      <c r="FIO64" s="357"/>
      <c r="FIP64" s="357"/>
      <c r="FIQ64" s="357"/>
      <c r="FIR64" s="357"/>
      <c r="FIS64" s="357"/>
      <c r="FIT64" s="357"/>
      <c r="FIU64" s="357"/>
      <c r="FIV64" s="357"/>
      <c r="FIW64" s="357"/>
      <c r="FIX64" s="357"/>
      <c r="FIY64" s="357"/>
      <c r="FIZ64" s="357"/>
      <c r="FJA64" s="357"/>
      <c r="FJB64" s="357"/>
      <c r="FJC64" s="357"/>
      <c r="FJD64" s="357"/>
      <c r="FJE64" s="357"/>
      <c r="FJF64" s="357"/>
      <c r="FJG64" s="357"/>
      <c r="FJH64" s="357"/>
      <c r="FJI64" s="357"/>
      <c r="FJJ64" s="357"/>
      <c r="FJK64" s="357"/>
      <c r="FJL64" s="357"/>
      <c r="FJM64" s="357"/>
      <c r="FJN64" s="357"/>
      <c r="FJO64" s="357"/>
      <c r="FJP64" s="357"/>
      <c r="FJQ64" s="357"/>
      <c r="FJR64" s="357"/>
      <c r="FJS64" s="357"/>
      <c r="FJT64" s="357"/>
      <c r="FJU64" s="357"/>
      <c r="FJV64" s="357"/>
      <c r="FJW64" s="357"/>
      <c r="FJX64" s="357"/>
      <c r="FJY64" s="357"/>
      <c r="FJZ64" s="357"/>
      <c r="FKA64" s="357"/>
      <c r="FKB64" s="357"/>
      <c r="FKC64" s="357"/>
      <c r="FKD64" s="357"/>
      <c r="FKE64" s="357"/>
      <c r="FKF64" s="357"/>
      <c r="FKG64" s="357"/>
      <c r="FKH64" s="357"/>
      <c r="FKI64" s="357"/>
      <c r="FKJ64" s="357"/>
      <c r="FKK64" s="357"/>
      <c r="FKL64" s="357"/>
      <c r="FKM64" s="357"/>
      <c r="FKN64" s="357"/>
      <c r="FKO64" s="357"/>
      <c r="FKP64" s="357"/>
      <c r="FKQ64" s="357"/>
      <c r="FKR64" s="357"/>
      <c r="FKS64" s="357"/>
      <c r="FKT64" s="357"/>
      <c r="FKU64" s="357"/>
      <c r="FKV64" s="357"/>
      <c r="FKW64" s="357"/>
      <c r="FKX64" s="357"/>
      <c r="FKY64" s="357"/>
      <c r="FKZ64" s="357"/>
      <c r="FLA64" s="357"/>
      <c r="FLB64" s="357"/>
      <c r="FLC64" s="357"/>
      <c r="FLD64" s="357"/>
      <c r="FLE64" s="357"/>
      <c r="FLF64" s="357"/>
      <c r="FLG64" s="357"/>
      <c r="FLH64" s="357"/>
      <c r="FLI64" s="357"/>
      <c r="FLJ64" s="357"/>
      <c r="FLK64" s="357"/>
      <c r="FLL64" s="357"/>
      <c r="FLM64" s="357"/>
      <c r="FLN64" s="357"/>
      <c r="FLO64" s="357"/>
      <c r="FLP64" s="357"/>
      <c r="FLQ64" s="357"/>
      <c r="FLR64" s="357"/>
      <c r="FLS64" s="357"/>
      <c r="FLT64" s="357"/>
      <c r="FLU64" s="357"/>
      <c r="FLV64" s="357"/>
      <c r="FLW64" s="357"/>
      <c r="FLX64" s="357"/>
      <c r="FLY64" s="357"/>
      <c r="FLZ64" s="357"/>
      <c r="FMA64" s="357"/>
      <c r="FMB64" s="357"/>
      <c r="FMC64" s="357"/>
      <c r="FMD64" s="357"/>
      <c r="FME64" s="357"/>
      <c r="FMF64" s="357"/>
      <c r="FMG64" s="357"/>
      <c r="FMH64" s="357"/>
      <c r="FMI64" s="357"/>
      <c r="FMJ64" s="357"/>
      <c r="FMK64" s="357"/>
      <c r="FML64" s="357"/>
      <c r="FMM64" s="357"/>
      <c r="FMN64" s="357"/>
      <c r="FMO64" s="357"/>
      <c r="FMP64" s="357"/>
      <c r="FMQ64" s="357"/>
      <c r="FMR64" s="357"/>
      <c r="FMS64" s="357"/>
      <c r="FMT64" s="357"/>
      <c r="FMU64" s="357"/>
      <c r="FMV64" s="357"/>
      <c r="FMW64" s="357"/>
      <c r="FMX64" s="357"/>
      <c r="FMY64" s="357"/>
      <c r="FMZ64" s="357"/>
      <c r="FNA64" s="357"/>
      <c r="FNB64" s="357"/>
      <c r="FNC64" s="357"/>
      <c r="FND64" s="357"/>
      <c r="FNE64" s="357"/>
      <c r="FNF64" s="357"/>
      <c r="FNG64" s="357"/>
      <c r="FNH64" s="357"/>
      <c r="FNI64" s="357"/>
      <c r="FNJ64" s="357"/>
      <c r="FNK64" s="357"/>
      <c r="FNL64" s="357"/>
      <c r="FNM64" s="357"/>
      <c r="FNN64" s="357"/>
      <c r="FNO64" s="357"/>
      <c r="FNP64" s="357"/>
      <c r="FNQ64" s="357"/>
      <c r="FNR64" s="357"/>
      <c r="FNS64" s="357"/>
      <c r="FNT64" s="357"/>
      <c r="FNU64" s="357"/>
      <c r="FNV64" s="357"/>
      <c r="FNW64" s="357"/>
      <c r="FNX64" s="357"/>
      <c r="FNY64" s="357"/>
      <c r="FNZ64" s="357"/>
      <c r="FOA64" s="357"/>
      <c r="FOB64" s="357"/>
      <c r="FOC64" s="357"/>
      <c r="FOD64" s="357"/>
      <c r="FOE64" s="357"/>
      <c r="FOF64" s="357"/>
      <c r="FOG64" s="357"/>
      <c r="FOH64" s="357"/>
      <c r="FOI64" s="357"/>
      <c r="FOJ64" s="357"/>
      <c r="FOK64" s="357"/>
      <c r="FOL64" s="357"/>
      <c r="FOM64" s="357"/>
      <c r="FON64" s="357"/>
      <c r="FOO64" s="357"/>
      <c r="FOP64" s="357"/>
      <c r="FOQ64" s="357"/>
      <c r="FOR64" s="357"/>
      <c r="FOS64" s="357"/>
      <c r="FOT64" s="357"/>
      <c r="FOU64" s="357"/>
      <c r="FOV64" s="357"/>
      <c r="FOW64" s="357"/>
      <c r="FOX64" s="357"/>
      <c r="FOY64" s="357"/>
      <c r="FOZ64" s="357"/>
      <c r="FPA64" s="357"/>
      <c r="FPB64" s="357"/>
      <c r="FPC64" s="357"/>
      <c r="FPD64" s="357"/>
      <c r="FPE64" s="357"/>
      <c r="FPF64" s="357"/>
      <c r="FPG64" s="357"/>
      <c r="FPH64" s="357"/>
      <c r="FPI64" s="357"/>
      <c r="FPJ64" s="357"/>
      <c r="FPK64" s="357"/>
      <c r="FPL64" s="357"/>
      <c r="FPM64" s="357"/>
      <c r="FPN64" s="357"/>
      <c r="FPO64" s="357"/>
      <c r="FPP64" s="357"/>
      <c r="FPQ64" s="357"/>
      <c r="FPR64" s="357"/>
      <c r="FPS64" s="357"/>
      <c r="FPT64" s="357"/>
      <c r="FPU64" s="357"/>
      <c r="FPV64" s="357"/>
      <c r="FPW64" s="357"/>
      <c r="FPX64" s="357"/>
      <c r="FPY64" s="357"/>
      <c r="FPZ64" s="357"/>
      <c r="FQA64" s="357"/>
      <c r="FQB64" s="357"/>
      <c r="FQC64" s="357"/>
      <c r="FQD64" s="357"/>
      <c r="FQE64" s="357"/>
      <c r="FQF64" s="357"/>
      <c r="FQG64" s="357"/>
      <c r="FQH64" s="357"/>
      <c r="FQI64" s="357"/>
      <c r="FQJ64" s="357"/>
      <c r="FQK64" s="357"/>
      <c r="FQL64" s="357"/>
      <c r="FQM64" s="357"/>
      <c r="FQN64" s="357"/>
      <c r="FQO64" s="357"/>
      <c r="FQP64" s="357"/>
      <c r="FQQ64" s="357"/>
      <c r="FQR64" s="357"/>
      <c r="FQS64" s="357"/>
      <c r="FQT64" s="357"/>
      <c r="FQU64" s="357"/>
      <c r="FQV64" s="357"/>
      <c r="FQW64" s="357"/>
      <c r="FQX64" s="357"/>
      <c r="FQY64" s="357"/>
      <c r="FQZ64" s="357"/>
      <c r="FRA64" s="357"/>
      <c r="FRB64" s="357"/>
      <c r="FRC64" s="357"/>
      <c r="FRD64" s="357"/>
      <c r="FRE64" s="357"/>
      <c r="FRF64" s="357"/>
      <c r="FRG64" s="357"/>
      <c r="FRH64" s="357"/>
      <c r="FRI64" s="357"/>
      <c r="FRJ64" s="357"/>
      <c r="FRK64" s="357"/>
      <c r="FRL64" s="357"/>
      <c r="FRM64" s="357"/>
      <c r="FRN64" s="357"/>
      <c r="FRO64" s="357"/>
      <c r="FRP64" s="357"/>
      <c r="FRQ64" s="357"/>
      <c r="FRR64" s="357"/>
      <c r="FRS64" s="357"/>
      <c r="FRT64" s="357"/>
      <c r="FRU64" s="357"/>
      <c r="FRV64" s="357"/>
      <c r="FRW64" s="357"/>
      <c r="FRX64" s="357"/>
      <c r="FRY64" s="357"/>
      <c r="FRZ64" s="357"/>
      <c r="FSA64" s="357"/>
      <c r="FSB64" s="357"/>
      <c r="FSC64" s="357"/>
      <c r="FSD64" s="357"/>
      <c r="FSE64" s="357"/>
      <c r="FSF64" s="357"/>
      <c r="FSG64" s="357"/>
      <c r="FSH64" s="357"/>
      <c r="FSI64" s="357"/>
      <c r="FSJ64" s="357"/>
      <c r="FSK64" s="357"/>
      <c r="FSL64" s="357"/>
      <c r="FSM64" s="357"/>
      <c r="FSN64" s="357"/>
      <c r="FSO64" s="357"/>
      <c r="FSP64" s="357"/>
      <c r="FSQ64" s="357"/>
      <c r="FSR64" s="357"/>
      <c r="FSS64" s="357"/>
      <c r="FST64" s="357"/>
      <c r="FSU64" s="357"/>
      <c r="FSV64" s="357"/>
      <c r="FSW64" s="357"/>
      <c r="FSX64" s="357"/>
      <c r="FSY64" s="357"/>
      <c r="FSZ64" s="357"/>
      <c r="FTA64" s="357"/>
      <c r="FTB64" s="357"/>
      <c r="FTC64" s="357"/>
      <c r="FTD64" s="357"/>
      <c r="FTE64" s="357"/>
      <c r="FTF64" s="357"/>
      <c r="FTG64" s="357"/>
      <c r="FTH64" s="357"/>
      <c r="FTI64" s="357"/>
      <c r="FTJ64" s="357"/>
      <c r="FTK64" s="357"/>
      <c r="FTL64" s="357"/>
      <c r="FTM64" s="357"/>
      <c r="FTN64" s="357"/>
      <c r="FTO64" s="357"/>
      <c r="FTP64" s="357"/>
      <c r="FTQ64" s="357"/>
      <c r="FTR64" s="357"/>
      <c r="FTS64" s="357"/>
      <c r="FTT64" s="357"/>
      <c r="FTU64" s="357"/>
      <c r="FTV64" s="357"/>
      <c r="FTW64" s="357"/>
      <c r="FTX64" s="357"/>
      <c r="FTY64" s="357"/>
      <c r="FTZ64" s="357"/>
      <c r="FUA64" s="357"/>
      <c r="FUB64" s="357"/>
      <c r="FUC64" s="357"/>
      <c r="FUD64" s="357"/>
      <c r="FUE64" s="357"/>
      <c r="FUF64" s="357"/>
      <c r="FUG64" s="357"/>
      <c r="FUH64" s="357"/>
      <c r="FUI64" s="357"/>
      <c r="FUJ64" s="357"/>
      <c r="FUK64" s="357"/>
      <c r="FUL64" s="357"/>
      <c r="FUM64" s="357"/>
      <c r="FUN64" s="357"/>
      <c r="FUO64" s="357"/>
      <c r="FUP64" s="357"/>
      <c r="FUQ64" s="357"/>
      <c r="FUR64" s="357"/>
      <c r="FUS64" s="357"/>
      <c r="FUT64" s="357"/>
      <c r="FUU64" s="357"/>
      <c r="FUV64" s="357"/>
      <c r="FUW64" s="357"/>
      <c r="FUX64" s="357"/>
      <c r="FUY64" s="357"/>
      <c r="FUZ64" s="357"/>
      <c r="FVA64" s="357"/>
      <c r="FVB64" s="357"/>
      <c r="FVC64" s="357"/>
      <c r="FVD64" s="357"/>
      <c r="FVE64" s="357"/>
      <c r="FVF64" s="357"/>
      <c r="FVG64" s="357"/>
      <c r="FVH64" s="357"/>
      <c r="FVI64" s="357"/>
      <c r="FVJ64" s="357"/>
      <c r="FVK64" s="357"/>
      <c r="FVL64" s="357"/>
      <c r="FVM64" s="357"/>
      <c r="FVN64" s="357"/>
      <c r="FVO64" s="357"/>
      <c r="FVP64" s="357"/>
      <c r="FVQ64" s="357"/>
      <c r="FVR64" s="357"/>
      <c r="FVS64" s="357"/>
      <c r="FVT64" s="357"/>
      <c r="FVU64" s="357"/>
      <c r="FVV64" s="357"/>
      <c r="FVW64" s="357"/>
      <c r="FVX64" s="357"/>
      <c r="FVY64" s="357"/>
      <c r="FVZ64" s="357"/>
      <c r="FWA64" s="357"/>
      <c r="FWB64" s="357"/>
      <c r="FWC64" s="357"/>
      <c r="FWD64" s="357"/>
      <c r="FWE64" s="357"/>
      <c r="FWF64" s="357"/>
      <c r="FWG64" s="357"/>
      <c r="FWH64" s="357"/>
      <c r="FWI64" s="357"/>
      <c r="FWJ64" s="357"/>
      <c r="FWK64" s="357"/>
      <c r="FWL64" s="357"/>
      <c r="FWM64" s="357"/>
      <c r="FWN64" s="357"/>
      <c r="FWO64" s="357"/>
      <c r="FWP64" s="357"/>
      <c r="FWQ64" s="357"/>
      <c r="FWR64" s="357"/>
      <c r="FWS64" s="357"/>
      <c r="FWT64" s="357"/>
      <c r="FWU64" s="357"/>
      <c r="FWV64" s="357"/>
      <c r="FWW64" s="357"/>
      <c r="FWX64" s="357"/>
      <c r="FWY64" s="357"/>
      <c r="FWZ64" s="357"/>
      <c r="FXA64" s="357"/>
      <c r="FXB64" s="357"/>
      <c r="FXC64" s="357"/>
      <c r="FXD64" s="357"/>
      <c r="FXE64" s="357"/>
      <c r="FXF64" s="357"/>
      <c r="FXG64" s="357"/>
      <c r="FXH64" s="357"/>
      <c r="FXI64" s="357"/>
      <c r="FXJ64" s="357"/>
      <c r="FXK64" s="357"/>
      <c r="FXL64" s="357"/>
      <c r="FXM64" s="357"/>
      <c r="FXN64" s="357"/>
      <c r="FXO64" s="357"/>
      <c r="FXP64" s="357"/>
      <c r="FXQ64" s="357"/>
      <c r="FXR64" s="357"/>
      <c r="FXS64" s="357"/>
      <c r="FXT64" s="357"/>
      <c r="FXU64" s="357"/>
      <c r="FXV64" s="357"/>
      <c r="FXW64" s="357"/>
      <c r="FXX64" s="357"/>
      <c r="FXY64" s="357"/>
      <c r="FXZ64" s="357"/>
      <c r="FYA64" s="357"/>
      <c r="FYB64" s="357"/>
      <c r="FYC64" s="357"/>
      <c r="FYD64" s="357"/>
      <c r="FYE64" s="357"/>
      <c r="FYF64" s="357"/>
      <c r="FYG64" s="357"/>
      <c r="FYH64" s="357"/>
      <c r="FYI64" s="357"/>
      <c r="FYJ64" s="357"/>
      <c r="FYK64" s="357"/>
      <c r="FYL64" s="357"/>
      <c r="FYM64" s="357"/>
      <c r="FYN64" s="357"/>
      <c r="FYO64" s="357"/>
      <c r="FYP64" s="357"/>
      <c r="FYQ64" s="357"/>
      <c r="FYR64" s="357"/>
      <c r="FYS64" s="357"/>
      <c r="FYT64" s="357"/>
      <c r="FYU64" s="357"/>
      <c r="FYV64" s="357"/>
      <c r="FYW64" s="357"/>
      <c r="FYX64" s="357"/>
      <c r="FYY64" s="357"/>
      <c r="FYZ64" s="357"/>
      <c r="FZA64" s="357"/>
      <c r="FZB64" s="357"/>
      <c r="FZC64" s="357"/>
      <c r="FZD64" s="357"/>
      <c r="FZE64" s="357"/>
      <c r="FZF64" s="357"/>
      <c r="FZG64" s="357"/>
      <c r="FZH64" s="357"/>
      <c r="FZI64" s="357"/>
      <c r="FZJ64" s="357"/>
      <c r="FZK64" s="357"/>
      <c r="FZL64" s="357"/>
      <c r="FZM64" s="357"/>
      <c r="FZN64" s="357"/>
      <c r="FZO64" s="357"/>
      <c r="FZP64" s="357"/>
      <c r="FZQ64" s="357"/>
      <c r="FZR64" s="357"/>
      <c r="FZS64" s="357"/>
      <c r="FZT64" s="357"/>
      <c r="FZU64" s="357"/>
      <c r="FZV64" s="357"/>
      <c r="FZW64" s="357"/>
      <c r="FZX64" s="357"/>
      <c r="FZY64" s="357"/>
      <c r="FZZ64" s="357"/>
      <c r="GAA64" s="357"/>
      <c r="GAB64" s="357"/>
      <c r="GAC64" s="357"/>
      <c r="GAD64" s="357"/>
      <c r="GAE64" s="357"/>
      <c r="GAF64" s="357"/>
      <c r="GAG64" s="357"/>
      <c r="GAH64" s="357"/>
      <c r="GAI64" s="357"/>
      <c r="GAJ64" s="357"/>
      <c r="GAK64" s="357"/>
      <c r="GAL64" s="357"/>
      <c r="GAM64" s="357"/>
      <c r="GAN64" s="357"/>
      <c r="GAO64" s="357"/>
      <c r="GAP64" s="357"/>
      <c r="GAQ64" s="357"/>
      <c r="GAR64" s="357"/>
      <c r="GAS64" s="357"/>
      <c r="GAT64" s="357"/>
      <c r="GAU64" s="357"/>
      <c r="GAV64" s="357"/>
      <c r="GAW64" s="357"/>
      <c r="GAX64" s="357"/>
      <c r="GAY64" s="357"/>
      <c r="GAZ64" s="357"/>
      <c r="GBA64" s="357"/>
      <c r="GBB64" s="357"/>
      <c r="GBC64" s="357"/>
      <c r="GBD64" s="357"/>
      <c r="GBE64" s="357"/>
      <c r="GBF64" s="357"/>
      <c r="GBG64" s="357"/>
      <c r="GBH64" s="357"/>
      <c r="GBI64" s="357"/>
      <c r="GBJ64" s="357"/>
      <c r="GBK64" s="357"/>
      <c r="GBL64" s="357"/>
      <c r="GBM64" s="357"/>
      <c r="GBN64" s="357"/>
      <c r="GBO64" s="357"/>
      <c r="GBP64" s="357"/>
      <c r="GBQ64" s="357"/>
      <c r="GBR64" s="357"/>
      <c r="GBS64" s="357"/>
      <c r="GBT64" s="357"/>
      <c r="GBU64" s="357"/>
      <c r="GBV64" s="357"/>
      <c r="GBW64" s="357"/>
      <c r="GBX64" s="357"/>
      <c r="GBY64" s="357"/>
      <c r="GBZ64" s="357"/>
      <c r="GCA64" s="357"/>
      <c r="GCB64" s="357"/>
      <c r="GCC64" s="357"/>
      <c r="GCD64" s="357"/>
      <c r="GCE64" s="357"/>
      <c r="GCF64" s="357"/>
      <c r="GCG64" s="357"/>
      <c r="GCH64" s="357"/>
      <c r="GCI64" s="357"/>
      <c r="GCJ64" s="357"/>
      <c r="GCK64" s="357"/>
      <c r="GCL64" s="357"/>
      <c r="GCM64" s="357"/>
      <c r="GCN64" s="357"/>
      <c r="GCO64" s="357"/>
      <c r="GCP64" s="357"/>
      <c r="GCQ64" s="357"/>
      <c r="GCR64" s="357"/>
      <c r="GCS64" s="357"/>
      <c r="GCT64" s="357"/>
      <c r="GCU64" s="357"/>
      <c r="GCV64" s="357"/>
      <c r="GCW64" s="357"/>
      <c r="GCX64" s="357"/>
      <c r="GCY64" s="357"/>
      <c r="GCZ64" s="357"/>
      <c r="GDA64" s="357"/>
      <c r="GDB64" s="357"/>
      <c r="GDC64" s="357"/>
      <c r="GDD64" s="357"/>
      <c r="GDE64" s="357"/>
      <c r="GDF64" s="357"/>
      <c r="GDG64" s="357"/>
      <c r="GDH64" s="357"/>
      <c r="GDI64" s="357"/>
      <c r="GDJ64" s="357"/>
      <c r="GDK64" s="357"/>
      <c r="GDL64" s="357"/>
      <c r="GDM64" s="357"/>
      <c r="GDN64" s="357"/>
      <c r="GDO64" s="357"/>
      <c r="GDP64" s="357"/>
      <c r="GDQ64" s="357"/>
      <c r="GDR64" s="357"/>
      <c r="GDS64" s="357"/>
      <c r="GDT64" s="357"/>
      <c r="GDU64" s="357"/>
      <c r="GDV64" s="357"/>
      <c r="GDW64" s="357"/>
      <c r="GDX64" s="357"/>
      <c r="GDY64" s="357"/>
      <c r="GDZ64" s="357"/>
      <c r="GEA64" s="357"/>
      <c r="GEB64" s="357"/>
      <c r="GEC64" s="357"/>
      <c r="GED64" s="357"/>
      <c r="GEE64" s="357"/>
      <c r="GEF64" s="357"/>
      <c r="GEG64" s="357"/>
      <c r="GEH64" s="357"/>
      <c r="GEI64" s="357"/>
      <c r="GEJ64" s="357"/>
      <c r="GEK64" s="357"/>
      <c r="GEL64" s="357"/>
      <c r="GEM64" s="357"/>
      <c r="GEN64" s="357"/>
      <c r="GEO64" s="357"/>
      <c r="GEP64" s="357"/>
      <c r="GEQ64" s="357"/>
      <c r="GER64" s="357"/>
      <c r="GES64" s="357"/>
      <c r="GET64" s="357"/>
      <c r="GEU64" s="357"/>
      <c r="GEV64" s="357"/>
      <c r="GEW64" s="357"/>
      <c r="GEX64" s="357"/>
      <c r="GEY64" s="357"/>
      <c r="GEZ64" s="357"/>
      <c r="GFA64" s="357"/>
      <c r="GFB64" s="357"/>
      <c r="GFC64" s="357"/>
      <c r="GFD64" s="357"/>
      <c r="GFE64" s="357"/>
      <c r="GFF64" s="357"/>
      <c r="GFG64" s="357"/>
      <c r="GFH64" s="357"/>
      <c r="GFI64" s="357"/>
      <c r="GFJ64" s="357"/>
      <c r="GFK64" s="357"/>
      <c r="GFL64" s="357"/>
      <c r="GFM64" s="357"/>
      <c r="GFN64" s="357"/>
      <c r="GFO64" s="357"/>
      <c r="GFP64" s="357"/>
      <c r="GFQ64" s="357"/>
      <c r="GFR64" s="357"/>
      <c r="GFS64" s="357"/>
      <c r="GFT64" s="357"/>
      <c r="GFU64" s="357"/>
      <c r="GFV64" s="357"/>
      <c r="GFW64" s="357"/>
      <c r="GFX64" s="357"/>
      <c r="GFY64" s="357"/>
      <c r="GFZ64" s="357"/>
      <c r="GGA64" s="357"/>
      <c r="GGB64" s="357"/>
      <c r="GGC64" s="357"/>
      <c r="GGD64" s="357"/>
      <c r="GGE64" s="357"/>
      <c r="GGF64" s="357"/>
      <c r="GGG64" s="357"/>
      <c r="GGH64" s="357"/>
      <c r="GGI64" s="357"/>
      <c r="GGJ64" s="357"/>
      <c r="GGK64" s="357"/>
      <c r="GGL64" s="357"/>
      <c r="GGM64" s="357"/>
      <c r="GGN64" s="357"/>
      <c r="GGO64" s="357"/>
      <c r="GGP64" s="357"/>
      <c r="GGQ64" s="357"/>
      <c r="GGR64" s="357"/>
      <c r="GGS64" s="357"/>
      <c r="GGT64" s="357"/>
      <c r="GGU64" s="357"/>
      <c r="GGV64" s="357"/>
      <c r="GGW64" s="357"/>
      <c r="GGX64" s="357"/>
      <c r="GGY64" s="357"/>
      <c r="GGZ64" s="357"/>
      <c r="GHA64" s="357"/>
      <c r="GHB64" s="357"/>
      <c r="GHC64" s="357"/>
      <c r="GHD64" s="357"/>
      <c r="GHE64" s="357"/>
      <c r="GHF64" s="357"/>
      <c r="GHG64" s="357"/>
      <c r="GHH64" s="357"/>
      <c r="GHI64" s="357"/>
      <c r="GHJ64" s="357"/>
      <c r="GHK64" s="357"/>
      <c r="GHL64" s="357"/>
      <c r="GHM64" s="357"/>
      <c r="GHN64" s="357"/>
      <c r="GHO64" s="357"/>
      <c r="GHP64" s="357"/>
      <c r="GHQ64" s="357"/>
      <c r="GHR64" s="357"/>
      <c r="GHS64" s="357"/>
      <c r="GHT64" s="357"/>
      <c r="GHU64" s="357"/>
      <c r="GHV64" s="357"/>
      <c r="GHW64" s="357"/>
      <c r="GHX64" s="357"/>
      <c r="GHY64" s="357"/>
      <c r="GHZ64" s="357"/>
      <c r="GIA64" s="357"/>
      <c r="GIB64" s="357"/>
      <c r="GIC64" s="357"/>
      <c r="GID64" s="357"/>
      <c r="GIE64" s="357"/>
      <c r="GIF64" s="357"/>
      <c r="GIG64" s="357"/>
      <c r="GIH64" s="357"/>
      <c r="GII64" s="357"/>
      <c r="GIJ64" s="357"/>
      <c r="GIK64" s="357"/>
      <c r="GIL64" s="357"/>
      <c r="GIM64" s="357"/>
      <c r="GIN64" s="357"/>
      <c r="GIO64" s="357"/>
      <c r="GIP64" s="357"/>
      <c r="GIQ64" s="357"/>
      <c r="GIR64" s="357"/>
      <c r="GIS64" s="357"/>
      <c r="GIT64" s="357"/>
      <c r="GIU64" s="357"/>
      <c r="GIV64" s="357"/>
      <c r="GIW64" s="357"/>
      <c r="GIX64" s="357"/>
      <c r="GIY64" s="357"/>
      <c r="GIZ64" s="357"/>
      <c r="GJA64" s="357"/>
      <c r="GJB64" s="357"/>
      <c r="GJC64" s="357"/>
      <c r="GJD64" s="357"/>
      <c r="GJE64" s="357"/>
      <c r="GJF64" s="357"/>
      <c r="GJG64" s="357"/>
      <c r="GJH64" s="357"/>
      <c r="GJI64" s="357"/>
      <c r="GJJ64" s="357"/>
      <c r="GJK64" s="357"/>
      <c r="GJL64" s="357"/>
      <c r="GJM64" s="357"/>
      <c r="GJN64" s="357"/>
      <c r="GJO64" s="357"/>
      <c r="GJP64" s="357"/>
      <c r="GJQ64" s="357"/>
      <c r="GJR64" s="357"/>
      <c r="GJS64" s="357"/>
      <c r="GJT64" s="357"/>
      <c r="GJU64" s="357"/>
      <c r="GJV64" s="357"/>
      <c r="GJW64" s="357"/>
      <c r="GJX64" s="357"/>
      <c r="GJY64" s="357"/>
      <c r="GJZ64" s="357"/>
      <c r="GKA64" s="357"/>
      <c r="GKB64" s="357"/>
      <c r="GKC64" s="357"/>
      <c r="GKD64" s="357"/>
      <c r="GKE64" s="357"/>
      <c r="GKF64" s="357"/>
      <c r="GKG64" s="357"/>
      <c r="GKH64" s="357"/>
      <c r="GKI64" s="357"/>
      <c r="GKJ64" s="357"/>
      <c r="GKK64" s="357"/>
      <c r="GKL64" s="357"/>
      <c r="GKM64" s="357"/>
      <c r="GKN64" s="357"/>
      <c r="GKO64" s="357"/>
      <c r="GKP64" s="357"/>
      <c r="GKQ64" s="357"/>
      <c r="GKR64" s="357"/>
      <c r="GKS64" s="357"/>
      <c r="GKT64" s="357"/>
      <c r="GKU64" s="357"/>
      <c r="GKV64" s="357"/>
      <c r="GKW64" s="357"/>
      <c r="GKX64" s="357"/>
      <c r="GKY64" s="357"/>
      <c r="GKZ64" s="357"/>
      <c r="GLA64" s="357"/>
      <c r="GLB64" s="357"/>
      <c r="GLC64" s="357"/>
      <c r="GLD64" s="357"/>
      <c r="GLE64" s="357"/>
      <c r="GLF64" s="357"/>
      <c r="GLG64" s="357"/>
      <c r="GLH64" s="357"/>
      <c r="GLI64" s="357"/>
      <c r="GLJ64" s="357"/>
      <c r="GLK64" s="357"/>
      <c r="GLL64" s="357"/>
      <c r="GLM64" s="357"/>
      <c r="GLN64" s="357"/>
      <c r="GLO64" s="357"/>
      <c r="GLP64" s="357"/>
      <c r="GLQ64" s="357"/>
      <c r="GLR64" s="357"/>
      <c r="GLS64" s="357"/>
      <c r="GLT64" s="357"/>
      <c r="GLU64" s="357"/>
      <c r="GLV64" s="357"/>
      <c r="GLW64" s="357"/>
      <c r="GLX64" s="357"/>
      <c r="GLY64" s="357"/>
      <c r="GLZ64" s="357"/>
      <c r="GMA64" s="357"/>
      <c r="GMB64" s="357"/>
      <c r="GMC64" s="357"/>
      <c r="GMD64" s="357"/>
      <c r="GME64" s="357"/>
      <c r="GMF64" s="357"/>
      <c r="GMG64" s="357"/>
      <c r="GMH64" s="357"/>
      <c r="GMI64" s="357"/>
      <c r="GMJ64" s="357"/>
      <c r="GMK64" s="357"/>
      <c r="GML64" s="357"/>
      <c r="GMM64" s="357"/>
      <c r="GMN64" s="357"/>
      <c r="GMO64" s="357"/>
      <c r="GMP64" s="357"/>
      <c r="GMQ64" s="357"/>
      <c r="GMR64" s="357"/>
      <c r="GMS64" s="357"/>
      <c r="GMT64" s="357"/>
      <c r="GMU64" s="357"/>
      <c r="GMV64" s="357"/>
      <c r="GMW64" s="357"/>
      <c r="GMX64" s="357"/>
      <c r="GMY64" s="357"/>
      <c r="GMZ64" s="357"/>
      <c r="GNA64" s="357"/>
      <c r="GNB64" s="357"/>
      <c r="GNC64" s="357"/>
      <c r="GND64" s="357"/>
      <c r="GNE64" s="357"/>
      <c r="GNF64" s="357"/>
      <c r="GNG64" s="357"/>
      <c r="GNH64" s="357"/>
      <c r="GNI64" s="357"/>
      <c r="GNJ64" s="357"/>
      <c r="GNK64" s="357"/>
      <c r="GNL64" s="357"/>
      <c r="GNM64" s="357"/>
      <c r="GNN64" s="357"/>
      <c r="GNO64" s="357"/>
      <c r="GNP64" s="357"/>
      <c r="GNQ64" s="357"/>
      <c r="GNR64" s="357"/>
      <c r="GNS64" s="357"/>
      <c r="GNT64" s="357"/>
      <c r="GNU64" s="357"/>
      <c r="GNV64" s="357"/>
      <c r="GNW64" s="357"/>
      <c r="GNX64" s="357"/>
      <c r="GNY64" s="357"/>
      <c r="GNZ64" s="357"/>
      <c r="GOA64" s="357"/>
      <c r="GOB64" s="357"/>
      <c r="GOC64" s="357"/>
      <c r="GOD64" s="357"/>
      <c r="GOE64" s="357"/>
      <c r="GOF64" s="357"/>
      <c r="GOG64" s="357"/>
      <c r="GOH64" s="357"/>
      <c r="GOI64" s="357"/>
      <c r="GOJ64" s="357"/>
      <c r="GOK64" s="357"/>
      <c r="GOL64" s="357"/>
      <c r="GOM64" s="357"/>
      <c r="GON64" s="357"/>
      <c r="GOO64" s="357"/>
      <c r="GOP64" s="357"/>
      <c r="GOQ64" s="357"/>
      <c r="GOR64" s="357"/>
      <c r="GOS64" s="357"/>
      <c r="GOT64" s="357"/>
      <c r="GOU64" s="357"/>
      <c r="GOV64" s="357"/>
      <c r="GOW64" s="357"/>
      <c r="GOX64" s="357"/>
      <c r="GOY64" s="357"/>
      <c r="GOZ64" s="357"/>
      <c r="GPA64" s="357"/>
      <c r="GPB64" s="357"/>
      <c r="GPC64" s="357"/>
      <c r="GPD64" s="357"/>
      <c r="GPE64" s="357"/>
      <c r="GPF64" s="357"/>
      <c r="GPG64" s="357"/>
      <c r="GPH64" s="357"/>
      <c r="GPI64" s="357"/>
      <c r="GPJ64" s="357"/>
      <c r="GPK64" s="357"/>
      <c r="GPL64" s="357"/>
      <c r="GPM64" s="357"/>
      <c r="GPN64" s="357"/>
      <c r="GPO64" s="357"/>
      <c r="GPP64" s="357"/>
      <c r="GPQ64" s="357"/>
      <c r="GPR64" s="357"/>
      <c r="GPS64" s="357"/>
      <c r="GPT64" s="357"/>
      <c r="GPU64" s="357"/>
      <c r="GPV64" s="357"/>
      <c r="GPW64" s="357"/>
      <c r="GPX64" s="357"/>
      <c r="GPY64" s="357"/>
      <c r="GPZ64" s="357"/>
      <c r="GQA64" s="357"/>
      <c r="GQB64" s="357"/>
      <c r="GQC64" s="357"/>
      <c r="GQD64" s="357"/>
      <c r="GQE64" s="357"/>
      <c r="GQF64" s="357"/>
      <c r="GQG64" s="357"/>
      <c r="GQH64" s="357"/>
      <c r="GQI64" s="357"/>
      <c r="GQJ64" s="357"/>
      <c r="GQK64" s="357"/>
      <c r="GQL64" s="357"/>
      <c r="GQM64" s="357"/>
      <c r="GQN64" s="357"/>
      <c r="GQO64" s="357"/>
      <c r="GQP64" s="357"/>
      <c r="GQQ64" s="357"/>
      <c r="GQR64" s="357"/>
      <c r="GQS64" s="357"/>
      <c r="GQT64" s="357"/>
      <c r="GQU64" s="357"/>
      <c r="GQV64" s="357"/>
      <c r="GQW64" s="357"/>
      <c r="GQX64" s="357"/>
      <c r="GQY64" s="357"/>
      <c r="GQZ64" s="357"/>
      <c r="GRA64" s="357"/>
      <c r="GRB64" s="357"/>
      <c r="GRC64" s="357"/>
      <c r="GRD64" s="357"/>
      <c r="GRE64" s="357"/>
      <c r="GRF64" s="357"/>
      <c r="GRG64" s="357"/>
      <c r="GRH64" s="357"/>
      <c r="GRI64" s="357"/>
      <c r="GRJ64" s="357"/>
      <c r="GRK64" s="357"/>
      <c r="GRL64" s="357"/>
      <c r="GRM64" s="357"/>
      <c r="GRN64" s="357"/>
      <c r="GRO64" s="357"/>
      <c r="GRP64" s="357"/>
      <c r="GRQ64" s="357"/>
      <c r="GRR64" s="357"/>
      <c r="GRS64" s="357"/>
      <c r="GRT64" s="357"/>
      <c r="GRU64" s="357"/>
      <c r="GRV64" s="357"/>
      <c r="GRW64" s="357"/>
      <c r="GRX64" s="357"/>
      <c r="GRY64" s="357"/>
      <c r="GRZ64" s="357"/>
      <c r="GSA64" s="357"/>
      <c r="GSB64" s="357"/>
      <c r="GSC64" s="357"/>
      <c r="GSD64" s="357"/>
      <c r="GSE64" s="357"/>
      <c r="GSF64" s="357"/>
      <c r="GSG64" s="357"/>
      <c r="GSH64" s="357"/>
      <c r="GSI64" s="357"/>
      <c r="GSJ64" s="357"/>
      <c r="GSK64" s="357"/>
      <c r="GSL64" s="357"/>
      <c r="GSM64" s="357"/>
      <c r="GSN64" s="357"/>
      <c r="GSO64" s="357"/>
      <c r="GSP64" s="357"/>
      <c r="GSQ64" s="357"/>
      <c r="GSR64" s="357"/>
      <c r="GSS64" s="357"/>
      <c r="GST64" s="357"/>
      <c r="GSU64" s="357"/>
      <c r="GSV64" s="357"/>
      <c r="GSW64" s="357"/>
      <c r="GSX64" s="357"/>
      <c r="GSY64" s="357"/>
      <c r="GSZ64" s="357"/>
      <c r="GTA64" s="357"/>
      <c r="GTB64" s="357"/>
      <c r="GTC64" s="357"/>
      <c r="GTD64" s="357"/>
      <c r="GTE64" s="357"/>
      <c r="GTF64" s="357"/>
      <c r="GTG64" s="357"/>
      <c r="GTH64" s="357"/>
      <c r="GTI64" s="357"/>
      <c r="GTJ64" s="357"/>
      <c r="GTK64" s="357"/>
      <c r="GTL64" s="357"/>
      <c r="GTM64" s="357"/>
      <c r="GTN64" s="357"/>
      <c r="GTO64" s="357"/>
      <c r="GTP64" s="357"/>
      <c r="GTQ64" s="357"/>
      <c r="GTR64" s="357"/>
      <c r="GTS64" s="357"/>
      <c r="GTT64" s="357"/>
      <c r="GTU64" s="357"/>
      <c r="GTV64" s="357"/>
      <c r="GTW64" s="357"/>
      <c r="GTX64" s="357"/>
      <c r="GTY64" s="357"/>
      <c r="GTZ64" s="357"/>
      <c r="GUA64" s="357"/>
      <c r="GUB64" s="357"/>
      <c r="GUC64" s="357"/>
      <c r="GUD64" s="357"/>
      <c r="GUE64" s="357"/>
      <c r="GUF64" s="357"/>
      <c r="GUG64" s="357"/>
      <c r="GUH64" s="357"/>
      <c r="GUI64" s="357"/>
      <c r="GUJ64" s="357"/>
      <c r="GUK64" s="357"/>
      <c r="GUL64" s="357"/>
      <c r="GUM64" s="357"/>
      <c r="GUN64" s="357"/>
      <c r="GUO64" s="357"/>
      <c r="GUP64" s="357"/>
      <c r="GUQ64" s="357"/>
      <c r="GUR64" s="357"/>
      <c r="GUS64" s="357"/>
      <c r="GUT64" s="357"/>
      <c r="GUU64" s="357"/>
      <c r="GUV64" s="357"/>
      <c r="GUW64" s="357"/>
      <c r="GUX64" s="357"/>
      <c r="GUY64" s="357"/>
      <c r="GUZ64" s="357"/>
      <c r="GVA64" s="357"/>
      <c r="GVB64" s="357"/>
      <c r="GVC64" s="357"/>
      <c r="GVD64" s="357"/>
      <c r="GVE64" s="357"/>
      <c r="GVF64" s="357"/>
      <c r="GVG64" s="357"/>
      <c r="GVH64" s="357"/>
      <c r="GVI64" s="357"/>
      <c r="GVJ64" s="357"/>
      <c r="GVK64" s="357"/>
      <c r="GVL64" s="357"/>
      <c r="GVM64" s="357"/>
      <c r="GVN64" s="357"/>
      <c r="GVO64" s="357"/>
      <c r="GVP64" s="357"/>
      <c r="GVQ64" s="357"/>
      <c r="GVR64" s="357"/>
      <c r="GVS64" s="357"/>
      <c r="GVT64" s="357"/>
      <c r="GVU64" s="357"/>
      <c r="GVV64" s="357"/>
      <c r="GVW64" s="357"/>
      <c r="GVX64" s="357"/>
      <c r="GVY64" s="357"/>
      <c r="GVZ64" s="357"/>
      <c r="GWA64" s="357"/>
      <c r="GWB64" s="357"/>
      <c r="GWC64" s="357"/>
      <c r="GWD64" s="357"/>
      <c r="GWE64" s="357"/>
      <c r="GWF64" s="357"/>
      <c r="GWG64" s="357"/>
      <c r="GWH64" s="357"/>
      <c r="GWI64" s="357"/>
      <c r="GWJ64" s="357"/>
      <c r="GWK64" s="357"/>
      <c r="GWL64" s="357"/>
      <c r="GWM64" s="357"/>
      <c r="GWN64" s="357"/>
      <c r="GWO64" s="357"/>
      <c r="GWP64" s="357"/>
      <c r="GWQ64" s="357"/>
      <c r="GWR64" s="357"/>
      <c r="GWS64" s="357"/>
      <c r="GWT64" s="357"/>
      <c r="GWU64" s="357"/>
      <c r="GWV64" s="357"/>
      <c r="GWW64" s="357"/>
      <c r="GWX64" s="357"/>
      <c r="GWY64" s="357"/>
      <c r="GWZ64" s="357"/>
      <c r="GXA64" s="357"/>
      <c r="GXB64" s="357"/>
      <c r="GXC64" s="357"/>
      <c r="GXD64" s="357"/>
      <c r="GXE64" s="357"/>
      <c r="GXF64" s="357"/>
      <c r="GXG64" s="357"/>
      <c r="GXH64" s="357"/>
      <c r="GXI64" s="357"/>
      <c r="GXJ64" s="357"/>
      <c r="GXK64" s="357"/>
      <c r="GXL64" s="357"/>
      <c r="GXM64" s="357"/>
      <c r="GXN64" s="357"/>
      <c r="GXO64" s="357"/>
      <c r="GXP64" s="357"/>
      <c r="GXQ64" s="357"/>
      <c r="GXR64" s="357"/>
      <c r="GXS64" s="357"/>
      <c r="GXT64" s="357"/>
      <c r="GXU64" s="357"/>
      <c r="GXV64" s="357"/>
      <c r="GXW64" s="357"/>
      <c r="GXX64" s="357"/>
      <c r="GXY64" s="357"/>
      <c r="GXZ64" s="357"/>
      <c r="GYA64" s="357"/>
      <c r="GYB64" s="357"/>
      <c r="GYC64" s="357"/>
      <c r="GYD64" s="357"/>
      <c r="GYE64" s="357"/>
      <c r="GYF64" s="357"/>
      <c r="GYG64" s="357"/>
      <c r="GYH64" s="357"/>
      <c r="GYI64" s="357"/>
      <c r="GYJ64" s="357"/>
      <c r="GYK64" s="357"/>
      <c r="GYL64" s="357"/>
      <c r="GYM64" s="357"/>
      <c r="GYN64" s="357"/>
      <c r="GYO64" s="357"/>
      <c r="GYP64" s="357"/>
      <c r="GYQ64" s="357"/>
      <c r="GYR64" s="357"/>
      <c r="GYS64" s="357"/>
      <c r="GYT64" s="357"/>
      <c r="GYU64" s="357"/>
      <c r="GYV64" s="357"/>
      <c r="GYW64" s="357"/>
      <c r="GYX64" s="357"/>
      <c r="GYY64" s="357"/>
      <c r="GYZ64" s="357"/>
      <c r="GZA64" s="357"/>
      <c r="GZB64" s="357"/>
      <c r="GZC64" s="357"/>
      <c r="GZD64" s="357"/>
      <c r="GZE64" s="357"/>
      <c r="GZF64" s="357"/>
      <c r="GZG64" s="357"/>
      <c r="GZH64" s="357"/>
      <c r="GZI64" s="357"/>
      <c r="GZJ64" s="357"/>
      <c r="GZK64" s="357"/>
      <c r="GZL64" s="357"/>
      <c r="GZM64" s="357"/>
      <c r="GZN64" s="357"/>
      <c r="GZO64" s="357"/>
      <c r="GZP64" s="357"/>
      <c r="GZQ64" s="357"/>
      <c r="GZR64" s="357"/>
      <c r="GZS64" s="357"/>
      <c r="GZT64" s="357"/>
      <c r="GZU64" s="357"/>
      <c r="GZV64" s="357"/>
      <c r="GZW64" s="357"/>
      <c r="GZX64" s="357"/>
      <c r="GZY64" s="357"/>
      <c r="GZZ64" s="357"/>
      <c r="HAA64" s="357"/>
      <c r="HAB64" s="357"/>
      <c r="HAC64" s="357"/>
      <c r="HAD64" s="357"/>
      <c r="HAE64" s="357"/>
      <c r="HAF64" s="357"/>
      <c r="HAG64" s="357"/>
      <c r="HAH64" s="357"/>
      <c r="HAI64" s="357"/>
      <c r="HAJ64" s="357"/>
      <c r="HAK64" s="357"/>
      <c r="HAL64" s="357"/>
      <c r="HAM64" s="357"/>
      <c r="HAN64" s="357"/>
      <c r="HAO64" s="357"/>
      <c r="HAP64" s="357"/>
      <c r="HAQ64" s="357"/>
      <c r="HAR64" s="357"/>
      <c r="HAS64" s="357"/>
      <c r="HAT64" s="357"/>
      <c r="HAU64" s="357"/>
      <c r="HAV64" s="357"/>
      <c r="HAW64" s="357"/>
      <c r="HAX64" s="357"/>
      <c r="HAY64" s="357"/>
      <c r="HAZ64" s="357"/>
      <c r="HBA64" s="357"/>
      <c r="HBB64" s="357"/>
      <c r="HBC64" s="357"/>
      <c r="HBD64" s="357"/>
      <c r="HBE64" s="357"/>
      <c r="HBF64" s="357"/>
      <c r="HBG64" s="357"/>
      <c r="HBH64" s="357"/>
      <c r="HBI64" s="357"/>
      <c r="HBJ64" s="357"/>
      <c r="HBK64" s="357"/>
      <c r="HBL64" s="357"/>
      <c r="HBM64" s="357"/>
      <c r="HBN64" s="357"/>
      <c r="HBO64" s="357"/>
      <c r="HBP64" s="357"/>
      <c r="HBQ64" s="357"/>
      <c r="HBR64" s="357"/>
      <c r="HBS64" s="357"/>
      <c r="HBT64" s="357"/>
      <c r="HBU64" s="357"/>
      <c r="HBV64" s="357"/>
      <c r="HBW64" s="357"/>
      <c r="HBX64" s="357"/>
      <c r="HBY64" s="357"/>
      <c r="HBZ64" s="357"/>
      <c r="HCA64" s="357"/>
      <c r="HCB64" s="357"/>
      <c r="HCC64" s="357"/>
      <c r="HCD64" s="357"/>
      <c r="HCE64" s="357"/>
      <c r="HCF64" s="357"/>
      <c r="HCG64" s="357"/>
      <c r="HCH64" s="357"/>
      <c r="HCI64" s="357"/>
      <c r="HCJ64" s="357"/>
      <c r="HCK64" s="357"/>
      <c r="HCL64" s="357"/>
      <c r="HCM64" s="357"/>
      <c r="HCN64" s="357"/>
      <c r="HCO64" s="357"/>
      <c r="HCP64" s="357"/>
      <c r="HCQ64" s="357"/>
      <c r="HCR64" s="357"/>
      <c r="HCS64" s="357"/>
      <c r="HCT64" s="357"/>
      <c r="HCU64" s="357"/>
      <c r="HCV64" s="357"/>
      <c r="HCW64" s="357"/>
      <c r="HCX64" s="357"/>
      <c r="HCY64" s="357"/>
      <c r="HCZ64" s="357"/>
      <c r="HDA64" s="357"/>
      <c r="HDB64" s="357"/>
      <c r="HDC64" s="357"/>
      <c r="HDD64" s="357"/>
      <c r="HDE64" s="357"/>
      <c r="HDF64" s="357"/>
      <c r="HDG64" s="357"/>
      <c r="HDH64" s="357"/>
      <c r="HDI64" s="357"/>
      <c r="HDJ64" s="357"/>
      <c r="HDK64" s="357"/>
      <c r="HDL64" s="357"/>
      <c r="HDM64" s="357"/>
      <c r="HDN64" s="357"/>
      <c r="HDO64" s="357"/>
      <c r="HDP64" s="357"/>
      <c r="HDQ64" s="357"/>
      <c r="HDR64" s="357"/>
      <c r="HDS64" s="357"/>
      <c r="HDT64" s="357"/>
      <c r="HDU64" s="357"/>
      <c r="HDV64" s="357"/>
      <c r="HDW64" s="357"/>
      <c r="HDX64" s="357"/>
      <c r="HDY64" s="357"/>
      <c r="HDZ64" s="357"/>
      <c r="HEA64" s="357"/>
      <c r="HEB64" s="357"/>
      <c r="HEC64" s="357"/>
      <c r="HED64" s="357"/>
      <c r="HEE64" s="357"/>
      <c r="HEF64" s="357"/>
      <c r="HEG64" s="357"/>
      <c r="HEH64" s="357"/>
      <c r="HEI64" s="357"/>
      <c r="HEJ64" s="357"/>
      <c r="HEK64" s="357"/>
      <c r="HEL64" s="357"/>
      <c r="HEM64" s="357"/>
      <c r="HEN64" s="357"/>
      <c r="HEO64" s="357"/>
      <c r="HEP64" s="357"/>
      <c r="HEQ64" s="357"/>
      <c r="HER64" s="357"/>
      <c r="HES64" s="357"/>
      <c r="HET64" s="357"/>
      <c r="HEU64" s="357"/>
      <c r="HEV64" s="357"/>
      <c r="HEW64" s="357"/>
      <c r="HEX64" s="357"/>
      <c r="HEY64" s="357"/>
      <c r="HEZ64" s="357"/>
      <c r="HFA64" s="357"/>
      <c r="HFB64" s="357"/>
      <c r="HFC64" s="357"/>
      <c r="HFD64" s="357"/>
      <c r="HFE64" s="357"/>
      <c r="HFF64" s="357"/>
      <c r="HFG64" s="357"/>
      <c r="HFH64" s="357"/>
      <c r="HFI64" s="357"/>
      <c r="HFJ64" s="357"/>
      <c r="HFK64" s="357"/>
      <c r="HFL64" s="357"/>
      <c r="HFM64" s="357"/>
      <c r="HFN64" s="357"/>
      <c r="HFO64" s="357"/>
      <c r="HFP64" s="357"/>
      <c r="HFQ64" s="357"/>
      <c r="HFR64" s="357"/>
      <c r="HFS64" s="357"/>
      <c r="HFT64" s="357"/>
      <c r="HFU64" s="357"/>
      <c r="HFV64" s="357"/>
      <c r="HFW64" s="357"/>
      <c r="HFX64" s="357"/>
      <c r="HFY64" s="357"/>
      <c r="HFZ64" s="357"/>
      <c r="HGA64" s="357"/>
      <c r="HGB64" s="357"/>
      <c r="HGC64" s="357"/>
      <c r="HGD64" s="357"/>
      <c r="HGE64" s="357"/>
      <c r="HGF64" s="357"/>
      <c r="HGG64" s="357"/>
      <c r="HGH64" s="357"/>
      <c r="HGI64" s="357"/>
      <c r="HGJ64" s="357"/>
      <c r="HGK64" s="357"/>
      <c r="HGL64" s="357"/>
      <c r="HGM64" s="357"/>
      <c r="HGN64" s="357"/>
      <c r="HGO64" s="357"/>
      <c r="HGP64" s="357"/>
      <c r="HGQ64" s="357"/>
      <c r="HGR64" s="357"/>
      <c r="HGS64" s="357"/>
      <c r="HGT64" s="357"/>
      <c r="HGU64" s="357"/>
      <c r="HGV64" s="357"/>
      <c r="HGW64" s="357"/>
      <c r="HGX64" s="357"/>
      <c r="HGY64" s="357"/>
      <c r="HGZ64" s="357"/>
      <c r="HHA64" s="357"/>
      <c r="HHB64" s="357"/>
      <c r="HHC64" s="357"/>
      <c r="HHD64" s="357"/>
      <c r="HHE64" s="357"/>
      <c r="HHF64" s="357"/>
      <c r="HHG64" s="357"/>
      <c r="HHH64" s="357"/>
      <c r="HHI64" s="357"/>
      <c r="HHJ64" s="357"/>
      <c r="HHK64" s="357"/>
      <c r="HHL64" s="357"/>
      <c r="HHM64" s="357"/>
      <c r="HHN64" s="357"/>
      <c r="HHO64" s="357"/>
      <c r="HHP64" s="357"/>
      <c r="HHQ64" s="357"/>
      <c r="HHR64" s="357"/>
      <c r="HHS64" s="357"/>
      <c r="HHT64" s="357"/>
      <c r="HHU64" s="357"/>
      <c r="HHV64" s="357"/>
      <c r="HHW64" s="357"/>
      <c r="HHX64" s="357"/>
      <c r="HHY64" s="357"/>
      <c r="HHZ64" s="357"/>
      <c r="HIA64" s="357"/>
      <c r="HIB64" s="357"/>
      <c r="HIC64" s="357"/>
      <c r="HID64" s="357"/>
      <c r="HIE64" s="357"/>
      <c r="HIF64" s="357"/>
      <c r="HIG64" s="357"/>
      <c r="HIH64" s="357"/>
      <c r="HII64" s="357"/>
      <c r="HIJ64" s="357"/>
      <c r="HIK64" s="357"/>
      <c r="HIL64" s="357"/>
      <c r="HIM64" s="357"/>
      <c r="HIN64" s="357"/>
      <c r="HIO64" s="357"/>
      <c r="HIP64" s="357"/>
      <c r="HIQ64" s="357"/>
      <c r="HIR64" s="357"/>
      <c r="HIS64" s="357"/>
      <c r="HIT64" s="357"/>
      <c r="HIU64" s="357"/>
      <c r="HIV64" s="357"/>
      <c r="HIW64" s="357"/>
      <c r="HIX64" s="357"/>
      <c r="HIY64" s="357"/>
      <c r="HIZ64" s="357"/>
      <c r="HJA64" s="357"/>
      <c r="HJB64" s="357"/>
      <c r="HJC64" s="357"/>
      <c r="HJD64" s="357"/>
      <c r="HJE64" s="357"/>
      <c r="HJF64" s="357"/>
      <c r="HJG64" s="357"/>
      <c r="HJH64" s="357"/>
      <c r="HJI64" s="357"/>
      <c r="HJJ64" s="357"/>
      <c r="HJK64" s="357"/>
      <c r="HJL64" s="357"/>
      <c r="HJM64" s="357"/>
      <c r="HJN64" s="357"/>
      <c r="HJO64" s="357"/>
      <c r="HJP64" s="357"/>
      <c r="HJQ64" s="357"/>
      <c r="HJR64" s="357"/>
      <c r="HJS64" s="357"/>
      <c r="HJT64" s="357"/>
      <c r="HJU64" s="357"/>
      <c r="HJV64" s="357"/>
      <c r="HJW64" s="357"/>
      <c r="HJX64" s="357"/>
      <c r="HJY64" s="357"/>
      <c r="HJZ64" s="357"/>
      <c r="HKA64" s="357"/>
      <c r="HKB64" s="357"/>
      <c r="HKC64" s="357"/>
      <c r="HKD64" s="357"/>
      <c r="HKE64" s="357"/>
      <c r="HKF64" s="357"/>
      <c r="HKG64" s="357"/>
      <c r="HKH64" s="357"/>
      <c r="HKI64" s="357"/>
      <c r="HKJ64" s="357"/>
      <c r="HKK64" s="357"/>
      <c r="HKL64" s="357"/>
      <c r="HKM64" s="357"/>
      <c r="HKN64" s="357"/>
      <c r="HKO64" s="357"/>
      <c r="HKP64" s="357"/>
      <c r="HKQ64" s="357"/>
      <c r="HKR64" s="357"/>
      <c r="HKS64" s="357"/>
      <c r="HKT64" s="357"/>
      <c r="HKU64" s="357"/>
      <c r="HKV64" s="357"/>
      <c r="HKW64" s="357"/>
      <c r="HKX64" s="357"/>
      <c r="HKY64" s="357"/>
      <c r="HKZ64" s="357"/>
      <c r="HLA64" s="357"/>
      <c r="HLB64" s="357"/>
      <c r="HLC64" s="357"/>
      <c r="HLD64" s="357"/>
      <c r="HLE64" s="357"/>
      <c r="HLF64" s="357"/>
      <c r="HLG64" s="357"/>
      <c r="HLH64" s="357"/>
      <c r="HLI64" s="357"/>
      <c r="HLJ64" s="357"/>
      <c r="HLK64" s="357"/>
      <c r="HLL64" s="357"/>
      <c r="HLM64" s="357"/>
      <c r="HLN64" s="357"/>
      <c r="HLO64" s="357"/>
      <c r="HLP64" s="357"/>
      <c r="HLQ64" s="357"/>
      <c r="HLR64" s="357"/>
      <c r="HLS64" s="357"/>
      <c r="HLT64" s="357"/>
      <c r="HLU64" s="357"/>
      <c r="HLV64" s="357"/>
      <c r="HLW64" s="357"/>
      <c r="HLX64" s="357"/>
      <c r="HLY64" s="357"/>
      <c r="HLZ64" s="357"/>
      <c r="HMA64" s="357"/>
      <c r="HMB64" s="357"/>
      <c r="HMC64" s="357"/>
      <c r="HMD64" s="357"/>
      <c r="HME64" s="357"/>
      <c r="HMF64" s="357"/>
      <c r="HMG64" s="357"/>
      <c r="HMH64" s="357"/>
      <c r="HMI64" s="357"/>
      <c r="HMJ64" s="357"/>
      <c r="HMK64" s="357"/>
      <c r="HML64" s="357"/>
      <c r="HMM64" s="357"/>
      <c r="HMN64" s="357"/>
      <c r="HMO64" s="357"/>
      <c r="HMP64" s="357"/>
      <c r="HMQ64" s="357"/>
      <c r="HMR64" s="357"/>
      <c r="HMS64" s="357"/>
      <c r="HMT64" s="357"/>
      <c r="HMU64" s="357"/>
      <c r="HMV64" s="357"/>
      <c r="HMW64" s="357"/>
      <c r="HMX64" s="357"/>
      <c r="HMY64" s="357"/>
      <c r="HMZ64" s="357"/>
      <c r="HNA64" s="357"/>
      <c r="HNB64" s="357"/>
      <c r="HNC64" s="357"/>
      <c r="HND64" s="357"/>
      <c r="HNE64" s="357"/>
      <c r="HNF64" s="357"/>
      <c r="HNG64" s="357"/>
      <c r="HNH64" s="357"/>
      <c r="HNI64" s="357"/>
      <c r="HNJ64" s="357"/>
      <c r="HNK64" s="357"/>
      <c r="HNL64" s="357"/>
      <c r="HNM64" s="357"/>
      <c r="HNN64" s="357"/>
      <c r="HNO64" s="357"/>
      <c r="HNP64" s="357"/>
      <c r="HNQ64" s="357"/>
      <c r="HNR64" s="357"/>
      <c r="HNS64" s="357"/>
      <c r="HNT64" s="357"/>
      <c r="HNU64" s="357"/>
      <c r="HNV64" s="357"/>
      <c r="HNW64" s="357"/>
      <c r="HNX64" s="357"/>
      <c r="HNY64" s="357"/>
      <c r="HNZ64" s="357"/>
      <c r="HOA64" s="357"/>
      <c r="HOB64" s="357"/>
      <c r="HOC64" s="357"/>
      <c r="HOD64" s="357"/>
      <c r="HOE64" s="357"/>
      <c r="HOF64" s="357"/>
      <c r="HOG64" s="357"/>
      <c r="HOH64" s="357"/>
      <c r="HOI64" s="357"/>
      <c r="HOJ64" s="357"/>
      <c r="HOK64" s="357"/>
      <c r="HOL64" s="357"/>
      <c r="HOM64" s="357"/>
      <c r="HON64" s="357"/>
      <c r="HOO64" s="357"/>
      <c r="HOP64" s="357"/>
      <c r="HOQ64" s="357"/>
      <c r="HOR64" s="357"/>
      <c r="HOS64" s="357"/>
      <c r="HOT64" s="357"/>
      <c r="HOU64" s="357"/>
      <c r="HOV64" s="357"/>
      <c r="HOW64" s="357"/>
      <c r="HOX64" s="357"/>
      <c r="HOY64" s="357"/>
      <c r="HOZ64" s="357"/>
      <c r="HPA64" s="357"/>
      <c r="HPB64" s="357"/>
      <c r="HPC64" s="357"/>
      <c r="HPD64" s="357"/>
      <c r="HPE64" s="357"/>
      <c r="HPF64" s="357"/>
      <c r="HPG64" s="357"/>
      <c r="HPH64" s="357"/>
      <c r="HPI64" s="357"/>
      <c r="HPJ64" s="357"/>
      <c r="HPK64" s="357"/>
      <c r="HPL64" s="357"/>
      <c r="HPM64" s="357"/>
      <c r="HPN64" s="357"/>
      <c r="HPO64" s="357"/>
      <c r="HPP64" s="357"/>
      <c r="HPQ64" s="357"/>
      <c r="HPR64" s="357"/>
      <c r="HPS64" s="357"/>
      <c r="HPT64" s="357"/>
      <c r="HPU64" s="357"/>
      <c r="HPV64" s="357"/>
      <c r="HPW64" s="357"/>
      <c r="HPX64" s="357"/>
      <c r="HPY64" s="357"/>
      <c r="HPZ64" s="357"/>
      <c r="HQA64" s="357"/>
      <c r="HQB64" s="357"/>
      <c r="HQC64" s="357"/>
      <c r="HQD64" s="357"/>
      <c r="HQE64" s="357"/>
      <c r="HQF64" s="357"/>
      <c r="HQG64" s="357"/>
      <c r="HQH64" s="357"/>
      <c r="HQI64" s="357"/>
      <c r="HQJ64" s="357"/>
      <c r="HQK64" s="357"/>
      <c r="HQL64" s="357"/>
      <c r="HQM64" s="357"/>
      <c r="HQN64" s="357"/>
      <c r="HQO64" s="357"/>
      <c r="HQP64" s="357"/>
      <c r="HQQ64" s="357"/>
      <c r="HQR64" s="357"/>
      <c r="HQS64" s="357"/>
      <c r="HQT64" s="357"/>
      <c r="HQU64" s="357"/>
      <c r="HQV64" s="357"/>
      <c r="HQW64" s="357"/>
      <c r="HQX64" s="357"/>
      <c r="HQY64" s="357"/>
      <c r="HQZ64" s="357"/>
      <c r="HRA64" s="357"/>
      <c r="HRB64" s="357"/>
      <c r="HRC64" s="357"/>
      <c r="HRD64" s="357"/>
      <c r="HRE64" s="357"/>
      <c r="HRF64" s="357"/>
      <c r="HRG64" s="357"/>
      <c r="HRH64" s="357"/>
      <c r="HRI64" s="357"/>
      <c r="HRJ64" s="357"/>
      <c r="HRK64" s="357"/>
      <c r="HRL64" s="357"/>
      <c r="HRM64" s="357"/>
      <c r="HRN64" s="357"/>
      <c r="HRO64" s="357"/>
      <c r="HRP64" s="357"/>
      <c r="HRQ64" s="357"/>
      <c r="HRR64" s="357"/>
      <c r="HRS64" s="357"/>
      <c r="HRT64" s="357"/>
      <c r="HRU64" s="357"/>
      <c r="HRV64" s="357"/>
      <c r="HRW64" s="357"/>
      <c r="HRX64" s="357"/>
      <c r="HRY64" s="357"/>
      <c r="HRZ64" s="357"/>
      <c r="HSA64" s="357"/>
      <c r="HSB64" s="357"/>
      <c r="HSC64" s="357"/>
      <c r="HSD64" s="357"/>
      <c r="HSE64" s="357"/>
      <c r="HSF64" s="357"/>
      <c r="HSG64" s="357"/>
      <c r="HSH64" s="357"/>
      <c r="HSI64" s="357"/>
      <c r="HSJ64" s="357"/>
      <c r="HSK64" s="357"/>
      <c r="HSL64" s="357"/>
      <c r="HSM64" s="357"/>
      <c r="HSN64" s="357"/>
      <c r="HSO64" s="357"/>
      <c r="HSP64" s="357"/>
      <c r="HSQ64" s="357"/>
      <c r="HSR64" s="357"/>
      <c r="HSS64" s="357"/>
      <c r="HST64" s="357"/>
      <c r="HSU64" s="357"/>
      <c r="HSV64" s="357"/>
      <c r="HSW64" s="357"/>
      <c r="HSX64" s="357"/>
      <c r="HSY64" s="357"/>
      <c r="HSZ64" s="357"/>
      <c r="HTA64" s="357"/>
      <c r="HTB64" s="357"/>
      <c r="HTC64" s="357"/>
      <c r="HTD64" s="357"/>
      <c r="HTE64" s="357"/>
      <c r="HTF64" s="357"/>
      <c r="HTG64" s="357"/>
      <c r="HTH64" s="357"/>
      <c r="HTI64" s="357"/>
      <c r="HTJ64" s="357"/>
      <c r="HTK64" s="357"/>
      <c r="HTL64" s="357"/>
      <c r="HTM64" s="357"/>
      <c r="HTN64" s="357"/>
      <c r="HTO64" s="357"/>
      <c r="HTP64" s="357"/>
      <c r="HTQ64" s="357"/>
      <c r="HTR64" s="357"/>
      <c r="HTS64" s="357"/>
      <c r="HTT64" s="357"/>
      <c r="HTU64" s="357"/>
      <c r="HTV64" s="357"/>
      <c r="HTW64" s="357"/>
      <c r="HTX64" s="357"/>
      <c r="HTY64" s="357"/>
      <c r="HTZ64" s="357"/>
      <c r="HUA64" s="357"/>
      <c r="HUB64" s="357"/>
      <c r="HUC64" s="357"/>
      <c r="HUD64" s="357"/>
      <c r="HUE64" s="357"/>
      <c r="HUF64" s="357"/>
      <c r="HUG64" s="357"/>
      <c r="HUH64" s="357"/>
      <c r="HUI64" s="357"/>
      <c r="HUJ64" s="357"/>
      <c r="HUK64" s="357"/>
      <c r="HUL64" s="357"/>
      <c r="HUM64" s="357"/>
      <c r="HUN64" s="357"/>
      <c r="HUO64" s="357"/>
      <c r="HUP64" s="357"/>
      <c r="HUQ64" s="357"/>
      <c r="HUR64" s="357"/>
      <c r="HUS64" s="357"/>
      <c r="HUT64" s="357"/>
      <c r="HUU64" s="357"/>
      <c r="HUV64" s="357"/>
      <c r="HUW64" s="357"/>
      <c r="HUX64" s="357"/>
      <c r="HUY64" s="357"/>
      <c r="HUZ64" s="357"/>
      <c r="HVA64" s="357"/>
      <c r="HVB64" s="357"/>
      <c r="HVC64" s="357"/>
      <c r="HVD64" s="357"/>
      <c r="HVE64" s="357"/>
      <c r="HVF64" s="357"/>
      <c r="HVG64" s="357"/>
      <c r="HVH64" s="357"/>
      <c r="HVI64" s="357"/>
      <c r="HVJ64" s="357"/>
      <c r="HVK64" s="357"/>
      <c r="HVL64" s="357"/>
      <c r="HVM64" s="357"/>
      <c r="HVN64" s="357"/>
      <c r="HVO64" s="357"/>
      <c r="HVP64" s="357"/>
      <c r="HVQ64" s="357"/>
      <c r="HVR64" s="357"/>
      <c r="HVS64" s="357"/>
      <c r="HVT64" s="357"/>
      <c r="HVU64" s="357"/>
      <c r="HVV64" s="357"/>
      <c r="HVW64" s="357"/>
      <c r="HVX64" s="357"/>
      <c r="HVY64" s="357"/>
      <c r="HVZ64" s="357"/>
      <c r="HWA64" s="357"/>
      <c r="HWB64" s="357"/>
      <c r="HWC64" s="357"/>
      <c r="HWD64" s="357"/>
      <c r="HWE64" s="357"/>
      <c r="HWF64" s="357"/>
      <c r="HWG64" s="357"/>
      <c r="HWH64" s="357"/>
      <c r="HWI64" s="357"/>
      <c r="HWJ64" s="357"/>
      <c r="HWK64" s="357"/>
      <c r="HWL64" s="357"/>
      <c r="HWM64" s="357"/>
      <c r="HWN64" s="357"/>
      <c r="HWO64" s="357"/>
      <c r="HWP64" s="357"/>
      <c r="HWQ64" s="357"/>
      <c r="HWR64" s="357"/>
      <c r="HWS64" s="357"/>
      <c r="HWT64" s="357"/>
      <c r="HWU64" s="357"/>
      <c r="HWV64" s="357"/>
      <c r="HWW64" s="357"/>
      <c r="HWX64" s="357"/>
      <c r="HWY64" s="357"/>
      <c r="HWZ64" s="357"/>
      <c r="HXA64" s="357"/>
      <c r="HXB64" s="357"/>
      <c r="HXC64" s="357"/>
      <c r="HXD64" s="357"/>
      <c r="HXE64" s="357"/>
      <c r="HXF64" s="357"/>
      <c r="HXG64" s="357"/>
      <c r="HXH64" s="357"/>
      <c r="HXI64" s="357"/>
      <c r="HXJ64" s="357"/>
      <c r="HXK64" s="357"/>
      <c r="HXL64" s="357"/>
      <c r="HXM64" s="357"/>
      <c r="HXN64" s="357"/>
      <c r="HXO64" s="357"/>
      <c r="HXP64" s="357"/>
      <c r="HXQ64" s="357"/>
      <c r="HXR64" s="357"/>
      <c r="HXS64" s="357"/>
      <c r="HXT64" s="357"/>
      <c r="HXU64" s="357"/>
      <c r="HXV64" s="357"/>
      <c r="HXW64" s="357"/>
      <c r="HXX64" s="357"/>
      <c r="HXY64" s="357"/>
      <c r="HXZ64" s="357"/>
      <c r="HYA64" s="357"/>
      <c r="HYB64" s="357"/>
      <c r="HYC64" s="357"/>
      <c r="HYD64" s="357"/>
      <c r="HYE64" s="357"/>
      <c r="HYF64" s="357"/>
      <c r="HYG64" s="357"/>
      <c r="HYH64" s="357"/>
      <c r="HYI64" s="357"/>
      <c r="HYJ64" s="357"/>
      <c r="HYK64" s="357"/>
      <c r="HYL64" s="357"/>
      <c r="HYM64" s="357"/>
      <c r="HYN64" s="357"/>
      <c r="HYO64" s="357"/>
      <c r="HYP64" s="357"/>
      <c r="HYQ64" s="357"/>
      <c r="HYR64" s="357"/>
      <c r="HYS64" s="357"/>
      <c r="HYT64" s="357"/>
      <c r="HYU64" s="357"/>
      <c r="HYV64" s="357"/>
      <c r="HYW64" s="357"/>
      <c r="HYX64" s="357"/>
      <c r="HYY64" s="357"/>
      <c r="HYZ64" s="357"/>
      <c r="HZA64" s="357"/>
      <c r="HZB64" s="357"/>
      <c r="HZC64" s="357"/>
      <c r="HZD64" s="357"/>
      <c r="HZE64" s="357"/>
      <c r="HZF64" s="357"/>
      <c r="HZG64" s="357"/>
      <c r="HZH64" s="357"/>
      <c r="HZI64" s="357"/>
      <c r="HZJ64" s="357"/>
      <c r="HZK64" s="357"/>
      <c r="HZL64" s="357"/>
      <c r="HZM64" s="357"/>
      <c r="HZN64" s="357"/>
      <c r="HZO64" s="357"/>
      <c r="HZP64" s="357"/>
      <c r="HZQ64" s="357"/>
      <c r="HZR64" s="357"/>
      <c r="HZS64" s="357"/>
      <c r="HZT64" s="357"/>
      <c r="HZU64" s="357"/>
      <c r="HZV64" s="357"/>
      <c r="HZW64" s="357"/>
      <c r="HZX64" s="357"/>
      <c r="HZY64" s="357"/>
      <c r="HZZ64" s="357"/>
      <c r="IAA64" s="357"/>
      <c r="IAB64" s="357"/>
      <c r="IAC64" s="357"/>
      <c r="IAD64" s="357"/>
      <c r="IAE64" s="357"/>
      <c r="IAF64" s="357"/>
      <c r="IAG64" s="357"/>
      <c r="IAH64" s="357"/>
      <c r="IAI64" s="357"/>
      <c r="IAJ64" s="357"/>
      <c r="IAK64" s="357"/>
      <c r="IAL64" s="357"/>
      <c r="IAM64" s="357"/>
      <c r="IAN64" s="357"/>
      <c r="IAO64" s="357"/>
      <c r="IAP64" s="357"/>
      <c r="IAQ64" s="357"/>
      <c r="IAR64" s="357"/>
      <c r="IAS64" s="357"/>
      <c r="IAT64" s="357"/>
      <c r="IAU64" s="357"/>
      <c r="IAV64" s="357"/>
      <c r="IAW64" s="357"/>
      <c r="IAX64" s="357"/>
      <c r="IAY64" s="357"/>
      <c r="IAZ64" s="357"/>
      <c r="IBA64" s="357"/>
      <c r="IBB64" s="357"/>
      <c r="IBC64" s="357"/>
      <c r="IBD64" s="357"/>
      <c r="IBE64" s="357"/>
      <c r="IBF64" s="357"/>
      <c r="IBG64" s="357"/>
      <c r="IBH64" s="357"/>
      <c r="IBI64" s="357"/>
      <c r="IBJ64" s="357"/>
      <c r="IBK64" s="357"/>
      <c r="IBL64" s="357"/>
      <c r="IBM64" s="357"/>
      <c r="IBN64" s="357"/>
      <c r="IBO64" s="357"/>
      <c r="IBP64" s="357"/>
      <c r="IBQ64" s="357"/>
      <c r="IBR64" s="357"/>
      <c r="IBS64" s="357"/>
      <c r="IBT64" s="357"/>
      <c r="IBU64" s="357"/>
      <c r="IBV64" s="357"/>
      <c r="IBW64" s="357"/>
      <c r="IBX64" s="357"/>
      <c r="IBY64" s="357"/>
      <c r="IBZ64" s="357"/>
      <c r="ICA64" s="357"/>
      <c r="ICB64" s="357"/>
      <c r="ICC64" s="357"/>
      <c r="ICD64" s="357"/>
      <c r="ICE64" s="357"/>
      <c r="ICF64" s="357"/>
      <c r="ICG64" s="357"/>
      <c r="ICH64" s="357"/>
      <c r="ICI64" s="357"/>
      <c r="ICJ64" s="357"/>
      <c r="ICK64" s="357"/>
      <c r="ICL64" s="357"/>
      <c r="ICM64" s="357"/>
      <c r="ICN64" s="357"/>
      <c r="ICO64" s="357"/>
      <c r="ICP64" s="357"/>
      <c r="ICQ64" s="357"/>
      <c r="ICR64" s="357"/>
      <c r="ICS64" s="357"/>
      <c r="ICT64" s="357"/>
      <c r="ICU64" s="357"/>
      <c r="ICV64" s="357"/>
      <c r="ICW64" s="357"/>
      <c r="ICX64" s="357"/>
      <c r="ICY64" s="357"/>
      <c r="ICZ64" s="357"/>
      <c r="IDA64" s="357"/>
      <c r="IDB64" s="357"/>
      <c r="IDC64" s="357"/>
      <c r="IDD64" s="357"/>
      <c r="IDE64" s="357"/>
      <c r="IDF64" s="357"/>
      <c r="IDG64" s="357"/>
      <c r="IDH64" s="357"/>
      <c r="IDI64" s="357"/>
      <c r="IDJ64" s="357"/>
      <c r="IDK64" s="357"/>
      <c r="IDL64" s="357"/>
      <c r="IDM64" s="357"/>
      <c r="IDN64" s="357"/>
      <c r="IDO64" s="357"/>
      <c r="IDP64" s="357"/>
      <c r="IDQ64" s="357"/>
      <c r="IDR64" s="357"/>
      <c r="IDS64" s="357"/>
      <c r="IDT64" s="357"/>
      <c r="IDU64" s="357"/>
      <c r="IDV64" s="357"/>
      <c r="IDW64" s="357"/>
      <c r="IDX64" s="357"/>
      <c r="IDY64" s="357"/>
      <c r="IDZ64" s="357"/>
      <c r="IEA64" s="357"/>
      <c r="IEB64" s="357"/>
      <c r="IEC64" s="357"/>
      <c r="IED64" s="357"/>
      <c r="IEE64" s="357"/>
      <c r="IEF64" s="357"/>
      <c r="IEG64" s="357"/>
      <c r="IEH64" s="357"/>
      <c r="IEI64" s="357"/>
      <c r="IEJ64" s="357"/>
      <c r="IEK64" s="357"/>
      <c r="IEL64" s="357"/>
      <c r="IEM64" s="357"/>
      <c r="IEN64" s="357"/>
      <c r="IEO64" s="357"/>
      <c r="IEP64" s="357"/>
      <c r="IEQ64" s="357"/>
      <c r="IER64" s="357"/>
      <c r="IES64" s="357"/>
      <c r="IET64" s="357"/>
      <c r="IEU64" s="357"/>
      <c r="IEV64" s="357"/>
      <c r="IEW64" s="357"/>
      <c r="IEX64" s="357"/>
      <c r="IEY64" s="357"/>
      <c r="IEZ64" s="357"/>
      <c r="IFA64" s="357"/>
      <c r="IFB64" s="357"/>
      <c r="IFC64" s="357"/>
      <c r="IFD64" s="357"/>
      <c r="IFE64" s="357"/>
      <c r="IFF64" s="357"/>
      <c r="IFG64" s="357"/>
      <c r="IFH64" s="357"/>
      <c r="IFI64" s="357"/>
      <c r="IFJ64" s="357"/>
      <c r="IFK64" s="357"/>
      <c r="IFL64" s="357"/>
      <c r="IFM64" s="357"/>
      <c r="IFN64" s="357"/>
      <c r="IFO64" s="357"/>
      <c r="IFP64" s="357"/>
      <c r="IFQ64" s="357"/>
      <c r="IFR64" s="357"/>
      <c r="IFS64" s="357"/>
      <c r="IFT64" s="357"/>
      <c r="IFU64" s="357"/>
      <c r="IFV64" s="357"/>
      <c r="IFW64" s="357"/>
      <c r="IFX64" s="357"/>
      <c r="IFY64" s="357"/>
      <c r="IFZ64" s="357"/>
      <c r="IGA64" s="357"/>
      <c r="IGB64" s="357"/>
      <c r="IGC64" s="357"/>
      <c r="IGD64" s="357"/>
      <c r="IGE64" s="357"/>
      <c r="IGF64" s="357"/>
      <c r="IGG64" s="357"/>
      <c r="IGH64" s="357"/>
      <c r="IGI64" s="357"/>
      <c r="IGJ64" s="357"/>
      <c r="IGK64" s="357"/>
      <c r="IGL64" s="357"/>
      <c r="IGM64" s="357"/>
      <c r="IGN64" s="357"/>
      <c r="IGO64" s="357"/>
      <c r="IGP64" s="357"/>
      <c r="IGQ64" s="357"/>
      <c r="IGR64" s="357"/>
      <c r="IGS64" s="357"/>
      <c r="IGT64" s="357"/>
      <c r="IGU64" s="357"/>
      <c r="IGV64" s="357"/>
      <c r="IGW64" s="357"/>
      <c r="IGX64" s="357"/>
      <c r="IGY64" s="357"/>
      <c r="IGZ64" s="357"/>
      <c r="IHA64" s="357"/>
      <c r="IHB64" s="357"/>
      <c r="IHC64" s="357"/>
      <c r="IHD64" s="357"/>
      <c r="IHE64" s="357"/>
      <c r="IHF64" s="357"/>
      <c r="IHG64" s="357"/>
      <c r="IHH64" s="357"/>
      <c r="IHI64" s="357"/>
      <c r="IHJ64" s="357"/>
      <c r="IHK64" s="357"/>
      <c r="IHL64" s="357"/>
      <c r="IHM64" s="357"/>
      <c r="IHN64" s="357"/>
      <c r="IHO64" s="357"/>
      <c r="IHP64" s="357"/>
      <c r="IHQ64" s="357"/>
      <c r="IHR64" s="357"/>
      <c r="IHS64" s="357"/>
      <c r="IHT64" s="357"/>
      <c r="IHU64" s="357"/>
      <c r="IHV64" s="357"/>
      <c r="IHW64" s="357"/>
      <c r="IHX64" s="357"/>
      <c r="IHY64" s="357"/>
      <c r="IHZ64" s="357"/>
      <c r="IIA64" s="357"/>
      <c r="IIB64" s="357"/>
      <c r="IIC64" s="357"/>
      <c r="IID64" s="357"/>
      <c r="IIE64" s="357"/>
      <c r="IIF64" s="357"/>
      <c r="IIG64" s="357"/>
      <c r="IIH64" s="357"/>
      <c r="III64" s="357"/>
      <c r="IIJ64" s="357"/>
      <c r="IIK64" s="357"/>
      <c r="IIL64" s="357"/>
      <c r="IIM64" s="357"/>
      <c r="IIN64" s="357"/>
      <c r="IIO64" s="357"/>
      <c r="IIP64" s="357"/>
      <c r="IIQ64" s="357"/>
      <c r="IIR64" s="357"/>
      <c r="IIS64" s="357"/>
      <c r="IIT64" s="357"/>
      <c r="IIU64" s="357"/>
      <c r="IIV64" s="357"/>
      <c r="IIW64" s="357"/>
      <c r="IIX64" s="357"/>
      <c r="IIY64" s="357"/>
      <c r="IIZ64" s="357"/>
      <c r="IJA64" s="357"/>
      <c r="IJB64" s="357"/>
      <c r="IJC64" s="357"/>
      <c r="IJD64" s="357"/>
      <c r="IJE64" s="357"/>
      <c r="IJF64" s="357"/>
      <c r="IJG64" s="357"/>
      <c r="IJH64" s="357"/>
      <c r="IJI64" s="357"/>
      <c r="IJJ64" s="357"/>
      <c r="IJK64" s="357"/>
      <c r="IJL64" s="357"/>
      <c r="IJM64" s="357"/>
      <c r="IJN64" s="357"/>
      <c r="IJO64" s="357"/>
      <c r="IJP64" s="357"/>
      <c r="IJQ64" s="357"/>
      <c r="IJR64" s="357"/>
      <c r="IJS64" s="357"/>
      <c r="IJT64" s="357"/>
      <c r="IJU64" s="357"/>
      <c r="IJV64" s="357"/>
      <c r="IJW64" s="357"/>
      <c r="IJX64" s="357"/>
      <c r="IJY64" s="357"/>
      <c r="IJZ64" s="357"/>
      <c r="IKA64" s="357"/>
      <c r="IKB64" s="357"/>
      <c r="IKC64" s="357"/>
      <c r="IKD64" s="357"/>
      <c r="IKE64" s="357"/>
      <c r="IKF64" s="357"/>
      <c r="IKG64" s="357"/>
      <c r="IKH64" s="357"/>
      <c r="IKI64" s="357"/>
      <c r="IKJ64" s="357"/>
      <c r="IKK64" s="357"/>
      <c r="IKL64" s="357"/>
      <c r="IKM64" s="357"/>
      <c r="IKN64" s="357"/>
      <c r="IKO64" s="357"/>
      <c r="IKP64" s="357"/>
      <c r="IKQ64" s="357"/>
      <c r="IKR64" s="357"/>
      <c r="IKS64" s="357"/>
      <c r="IKT64" s="357"/>
      <c r="IKU64" s="357"/>
      <c r="IKV64" s="357"/>
      <c r="IKW64" s="357"/>
      <c r="IKX64" s="357"/>
      <c r="IKY64" s="357"/>
      <c r="IKZ64" s="357"/>
      <c r="ILA64" s="357"/>
      <c r="ILB64" s="357"/>
      <c r="ILC64" s="357"/>
      <c r="ILD64" s="357"/>
      <c r="ILE64" s="357"/>
      <c r="ILF64" s="357"/>
      <c r="ILG64" s="357"/>
      <c r="ILH64" s="357"/>
      <c r="ILI64" s="357"/>
      <c r="ILJ64" s="357"/>
      <c r="ILK64" s="357"/>
      <c r="ILL64" s="357"/>
      <c r="ILM64" s="357"/>
      <c r="ILN64" s="357"/>
      <c r="ILO64" s="357"/>
      <c r="ILP64" s="357"/>
      <c r="ILQ64" s="357"/>
      <c r="ILR64" s="357"/>
      <c r="ILS64" s="357"/>
      <c r="ILT64" s="357"/>
      <c r="ILU64" s="357"/>
      <c r="ILV64" s="357"/>
      <c r="ILW64" s="357"/>
      <c r="ILX64" s="357"/>
      <c r="ILY64" s="357"/>
      <c r="ILZ64" s="357"/>
      <c r="IMA64" s="357"/>
      <c r="IMB64" s="357"/>
      <c r="IMC64" s="357"/>
      <c r="IMD64" s="357"/>
      <c r="IME64" s="357"/>
      <c r="IMF64" s="357"/>
      <c r="IMG64" s="357"/>
      <c r="IMH64" s="357"/>
      <c r="IMI64" s="357"/>
      <c r="IMJ64" s="357"/>
      <c r="IMK64" s="357"/>
      <c r="IML64" s="357"/>
      <c r="IMM64" s="357"/>
      <c r="IMN64" s="357"/>
      <c r="IMO64" s="357"/>
      <c r="IMP64" s="357"/>
      <c r="IMQ64" s="357"/>
      <c r="IMR64" s="357"/>
      <c r="IMS64" s="357"/>
      <c r="IMT64" s="357"/>
      <c r="IMU64" s="357"/>
      <c r="IMV64" s="357"/>
      <c r="IMW64" s="357"/>
      <c r="IMX64" s="357"/>
      <c r="IMY64" s="357"/>
      <c r="IMZ64" s="357"/>
      <c r="INA64" s="357"/>
      <c r="INB64" s="357"/>
      <c r="INC64" s="357"/>
      <c r="IND64" s="357"/>
      <c r="INE64" s="357"/>
      <c r="INF64" s="357"/>
      <c r="ING64" s="357"/>
      <c r="INH64" s="357"/>
      <c r="INI64" s="357"/>
      <c r="INJ64" s="357"/>
      <c r="INK64" s="357"/>
      <c r="INL64" s="357"/>
      <c r="INM64" s="357"/>
      <c r="INN64" s="357"/>
      <c r="INO64" s="357"/>
      <c r="INP64" s="357"/>
      <c r="INQ64" s="357"/>
      <c r="INR64" s="357"/>
      <c r="INS64" s="357"/>
      <c r="INT64" s="357"/>
      <c r="INU64" s="357"/>
      <c r="INV64" s="357"/>
      <c r="INW64" s="357"/>
      <c r="INX64" s="357"/>
      <c r="INY64" s="357"/>
      <c r="INZ64" s="357"/>
      <c r="IOA64" s="357"/>
      <c r="IOB64" s="357"/>
      <c r="IOC64" s="357"/>
      <c r="IOD64" s="357"/>
      <c r="IOE64" s="357"/>
      <c r="IOF64" s="357"/>
      <c r="IOG64" s="357"/>
      <c r="IOH64" s="357"/>
      <c r="IOI64" s="357"/>
      <c r="IOJ64" s="357"/>
      <c r="IOK64" s="357"/>
      <c r="IOL64" s="357"/>
      <c r="IOM64" s="357"/>
      <c r="ION64" s="357"/>
      <c r="IOO64" s="357"/>
      <c r="IOP64" s="357"/>
      <c r="IOQ64" s="357"/>
      <c r="IOR64" s="357"/>
      <c r="IOS64" s="357"/>
      <c r="IOT64" s="357"/>
      <c r="IOU64" s="357"/>
      <c r="IOV64" s="357"/>
      <c r="IOW64" s="357"/>
      <c r="IOX64" s="357"/>
      <c r="IOY64" s="357"/>
      <c r="IOZ64" s="357"/>
      <c r="IPA64" s="357"/>
      <c r="IPB64" s="357"/>
      <c r="IPC64" s="357"/>
      <c r="IPD64" s="357"/>
      <c r="IPE64" s="357"/>
      <c r="IPF64" s="357"/>
      <c r="IPG64" s="357"/>
      <c r="IPH64" s="357"/>
      <c r="IPI64" s="357"/>
      <c r="IPJ64" s="357"/>
      <c r="IPK64" s="357"/>
      <c r="IPL64" s="357"/>
      <c r="IPM64" s="357"/>
      <c r="IPN64" s="357"/>
      <c r="IPO64" s="357"/>
      <c r="IPP64" s="357"/>
      <c r="IPQ64" s="357"/>
      <c r="IPR64" s="357"/>
      <c r="IPS64" s="357"/>
      <c r="IPT64" s="357"/>
      <c r="IPU64" s="357"/>
      <c r="IPV64" s="357"/>
      <c r="IPW64" s="357"/>
      <c r="IPX64" s="357"/>
      <c r="IPY64" s="357"/>
      <c r="IPZ64" s="357"/>
      <c r="IQA64" s="357"/>
      <c r="IQB64" s="357"/>
      <c r="IQC64" s="357"/>
      <c r="IQD64" s="357"/>
      <c r="IQE64" s="357"/>
      <c r="IQF64" s="357"/>
      <c r="IQG64" s="357"/>
      <c r="IQH64" s="357"/>
      <c r="IQI64" s="357"/>
      <c r="IQJ64" s="357"/>
      <c r="IQK64" s="357"/>
      <c r="IQL64" s="357"/>
      <c r="IQM64" s="357"/>
      <c r="IQN64" s="357"/>
      <c r="IQO64" s="357"/>
      <c r="IQP64" s="357"/>
      <c r="IQQ64" s="357"/>
      <c r="IQR64" s="357"/>
      <c r="IQS64" s="357"/>
      <c r="IQT64" s="357"/>
      <c r="IQU64" s="357"/>
      <c r="IQV64" s="357"/>
      <c r="IQW64" s="357"/>
      <c r="IQX64" s="357"/>
      <c r="IQY64" s="357"/>
      <c r="IQZ64" s="357"/>
      <c r="IRA64" s="357"/>
      <c r="IRB64" s="357"/>
      <c r="IRC64" s="357"/>
      <c r="IRD64" s="357"/>
      <c r="IRE64" s="357"/>
      <c r="IRF64" s="357"/>
      <c r="IRG64" s="357"/>
      <c r="IRH64" s="357"/>
      <c r="IRI64" s="357"/>
      <c r="IRJ64" s="357"/>
      <c r="IRK64" s="357"/>
      <c r="IRL64" s="357"/>
      <c r="IRM64" s="357"/>
      <c r="IRN64" s="357"/>
      <c r="IRO64" s="357"/>
      <c r="IRP64" s="357"/>
      <c r="IRQ64" s="357"/>
      <c r="IRR64" s="357"/>
      <c r="IRS64" s="357"/>
      <c r="IRT64" s="357"/>
      <c r="IRU64" s="357"/>
      <c r="IRV64" s="357"/>
      <c r="IRW64" s="357"/>
      <c r="IRX64" s="357"/>
      <c r="IRY64" s="357"/>
      <c r="IRZ64" s="357"/>
      <c r="ISA64" s="357"/>
      <c r="ISB64" s="357"/>
      <c r="ISC64" s="357"/>
      <c r="ISD64" s="357"/>
      <c r="ISE64" s="357"/>
      <c r="ISF64" s="357"/>
      <c r="ISG64" s="357"/>
      <c r="ISH64" s="357"/>
      <c r="ISI64" s="357"/>
      <c r="ISJ64" s="357"/>
      <c r="ISK64" s="357"/>
      <c r="ISL64" s="357"/>
      <c r="ISM64" s="357"/>
      <c r="ISN64" s="357"/>
      <c r="ISO64" s="357"/>
      <c r="ISP64" s="357"/>
      <c r="ISQ64" s="357"/>
      <c r="ISR64" s="357"/>
      <c r="ISS64" s="357"/>
      <c r="IST64" s="357"/>
      <c r="ISU64" s="357"/>
      <c r="ISV64" s="357"/>
      <c r="ISW64" s="357"/>
      <c r="ISX64" s="357"/>
      <c r="ISY64" s="357"/>
      <c r="ISZ64" s="357"/>
      <c r="ITA64" s="357"/>
      <c r="ITB64" s="357"/>
      <c r="ITC64" s="357"/>
      <c r="ITD64" s="357"/>
      <c r="ITE64" s="357"/>
      <c r="ITF64" s="357"/>
      <c r="ITG64" s="357"/>
      <c r="ITH64" s="357"/>
      <c r="ITI64" s="357"/>
      <c r="ITJ64" s="357"/>
      <c r="ITK64" s="357"/>
      <c r="ITL64" s="357"/>
      <c r="ITM64" s="357"/>
      <c r="ITN64" s="357"/>
      <c r="ITO64" s="357"/>
      <c r="ITP64" s="357"/>
      <c r="ITQ64" s="357"/>
      <c r="ITR64" s="357"/>
      <c r="ITS64" s="357"/>
      <c r="ITT64" s="357"/>
      <c r="ITU64" s="357"/>
      <c r="ITV64" s="357"/>
      <c r="ITW64" s="357"/>
      <c r="ITX64" s="357"/>
      <c r="ITY64" s="357"/>
      <c r="ITZ64" s="357"/>
      <c r="IUA64" s="357"/>
      <c r="IUB64" s="357"/>
      <c r="IUC64" s="357"/>
      <c r="IUD64" s="357"/>
      <c r="IUE64" s="357"/>
      <c r="IUF64" s="357"/>
      <c r="IUG64" s="357"/>
      <c r="IUH64" s="357"/>
      <c r="IUI64" s="357"/>
      <c r="IUJ64" s="357"/>
      <c r="IUK64" s="357"/>
      <c r="IUL64" s="357"/>
      <c r="IUM64" s="357"/>
      <c r="IUN64" s="357"/>
      <c r="IUO64" s="357"/>
      <c r="IUP64" s="357"/>
      <c r="IUQ64" s="357"/>
      <c r="IUR64" s="357"/>
      <c r="IUS64" s="357"/>
      <c r="IUT64" s="357"/>
      <c r="IUU64" s="357"/>
      <c r="IUV64" s="357"/>
      <c r="IUW64" s="357"/>
      <c r="IUX64" s="357"/>
      <c r="IUY64" s="357"/>
      <c r="IUZ64" s="357"/>
      <c r="IVA64" s="357"/>
      <c r="IVB64" s="357"/>
      <c r="IVC64" s="357"/>
      <c r="IVD64" s="357"/>
      <c r="IVE64" s="357"/>
      <c r="IVF64" s="357"/>
      <c r="IVG64" s="357"/>
      <c r="IVH64" s="357"/>
      <c r="IVI64" s="357"/>
      <c r="IVJ64" s="357"/>
      <c r="IVK64" s="357"/>
      <c r="IVL64" s="357"/>
      <c r="IVM64" s="357"/>
      <c r="IVN64" s="357"/>
      <c r="IVO64" s="357"/>
      <c r="IVP64" s="357"/>
      <c r="IVQ64" s="357"/>
      <c r="IVR64" s="357"/>
      <c r="IVS64" s="357"/>
      <c r="IVT64" s="357"/>
      <c r="IVU64" s="357"/>
      <c r="IVV64" s="357"/>
      <c r="IVW64" s="357"/>
      <c r="IVX64" s="357"/>
      <c r="IVY64" s="357"/>
      <c r="IVZ64" s="357"/>
      <c r="IWA64" s="357"/>
      <c r="IWB64" s="357"/>
      <c r="IWC64" s="357"/>
      <c r="IWD64" s="357"/>
      <c r="IWE64" s="357"/>
      <c r="IWF64" s="357"/>
      <c r="IWG64" s="357"/>
      <c r="IWH64" s="357"/>
      <c r="IWI64" s="357"/>
      <c r="IWJ64" s="357"/>
      <c r="IWK64" s="357"/>
      <c r="IWL64" s="357"/>
      <c r="IWM64" s="357"/>
      <c r="IWN64" s="357"/>
      <c r="IWO64" s="357"/>
      <c r="IWP64" s="357"/>
      <c r="IWQ64" s="357"/>
      <c r="IWR64" s="357"/>
      <c r="IWS64" s="357"/>
      <c r="IWT64" s="357"/>
      <c r="IWU64" s="357"/>
      <c r="IWV64" s="357"/>
      <c r="IWW64" s="357"/>
      <c r="IWX64" s="357"/>
      <c r="IWY64" s="357"/>
      <c r="IWZ64" s="357"/>
      <c r="IXA64" s="357"/>
      <c r="IXB64" s="357"/>
      <c r="IXC64" s="357"/>
      <c r="IXD64" s="357"/>
      <c r="IXE64" s="357"/>
      <c r="IXF64" s="357"/>
      <c r="IXG64" s="357"/>
      <c r="IXH64" s="357"/>
      <c r="IXI64" s="357"/>
      <c r="IXJ64" s="357"/>
      <c r="IXK64" s="357"/>
      <c r="IXL64" s="357"/>
      <c r="IXM64" s="357"/>
      <c r="IXN64" s="357"/>
      <c r="IXO64" s="357"/>
      <c r="IXP64" s="357"/>
      <c r="IXQ64" s="357"/>
      <c r="IXR64" s="357"/>
      <c r="IXS64" s="357"/>
      <c r="IXT64" s="357"/>
      <c r="IXU64" s="357"/>
      <c r="IXV64" s="357"/>
      <c r="IXW64" s="357"/>
      <c r="IXX64" s="357"/>
      <c r="IXY64" s="357"/>
      <c r="IXZ64" s="357"/>
      <c r="IYA64" s="357"/>
      <c r="IYB64" s="357"/>
      <c r="IYC64" s="357"/>
      <c r="IYD64" s="357"/>
      <c r="IYE64" s="357"/>
      <c r="IYF64" s="357"/>
      <c r="IYG64" s="357"/>
      <c r="IYH64" s="357"/>
      <c r="IYI64" s="357"/>
      <c r="IYJ64" s="357"/>
      <c r="IYK64" s="357"/>
      <c r="IYL64" s="357"/>
      <c r="IYM64" s="357"/>
      <c r="IYN64" s="357"/>
      <c r="IYO64" s="357"/>
      <c r="IYP64" s="357"/>
      <c r="IYQ64" s="357"/>
      <c r="IYR64" s="357"/>
      <c r="IYS64" s="357"/>
      <c r="IYT64" s="357"/>
      <c r="IYU64" s="357"/>
      <c r="IYV64" s="357"/>
      <c r="IYW64" s="357"/>
      <c r="IYX64" s="357"/>
      <c r="IYY64" s="357"/>
      <c r="IYZ64" s="357"/>
      <c r="IZA64" s="357"/>
      <c r="IZB64" s="357"/>
      <c r="IZC64" s="357"/>
      <c r="IZD64" s="357"/>
      <c r="IZE64" s="357"/>
      <c r="IZF64" s="357"/>
      <c r="IZG64" s="357"/>
      <c r="IZH64" s="357"/>
      <c r="IZI64" s="357"/>
      <c r="IZJ64" s="357"/>
      <c r="IZK64" s="357"/>
      <c r="IZL64" s="357"/>
      <c r="IZM64" s="357"/>
      <c r="IZN64" s="357"/>
      <c r="IZO64" s="357"/>
      <c r="IZP64" s="357"/>
      <c r="IZQ64" s="357"/>
      <c r="IZR64" s="357"/>
      <c r="IZS64" s="357"/>
      <c r="IZT64" s="357"/>
      <c r="IZU64" s="357"/>
      <c r="IZV64" s="357"/>
      <c r="IZW64" s="357"/>
      <c r="IZX64" s="357"/>
      <c r="IZY64" s="357"/>
      <c r="IZZ64" s="357"/>
      <c r="JAA64" s="357"/>
      <c r="JAB64" s="357"/>
      <c r="JAC64" s="357"/>
      <c r="JAD64" s="357"/>
      <c r="JAE64" s="357"/>
      <c r="JAF64" s="357"/>
      <c r="JAG64" s="357"/>
      <c r="JAH64" s="357"/>
      <c r="JAI64" s="357"/>
      <c r="JAJ64" s="357"/>
      <c r="JAK64" s="357"/>
      <c r="JAL64" s="357"/>
      <c r="JAM64" s="357"/>
      <c r="JAN64" s="357"/>
      <c r="JAO64" s="357"/>
      <c r="JAP64" s="357"/>
      <c r="JAQ64" s="357"/>
      <c r="JAR64" s="357"/>
      <c r="JAS64" s="357"/>
      <c r="JAT64" s="357"/>
      <c r="JAU64" s="357"/>
      <c r="JAV64" s="357"/>
      <c r="JAW64" s="357"/>
      <c r="JAX64" s="357"/>
      <c r="JAY64" s="357"/>
      <c r="JAZ64" s="357"/>
      <c r="JBA64" s="357"/>
      <c r="JBB64" s="357"/>
      <c r="JBC64" s="357"/>
      <c r="JBD64" s="357"/>
      <c r="JBE64" s="357"/>
      <c r="JBF64" s="357"/>
      <c r="JBG64" s="357"/>
      <c r="JBH64" s="357"/>
      <c r="JBI64" s="357"/>
      <c r="JBJ64" s="357"/>
      <c r="JBK64" s="357"/>
      <c r="JBL64" s="357"/>
      <c r="JBM64" s="357"/>
      <c r="JBN64" s="357"/>
      <c r="JBO64" s="357"/>
      <c r="JBP64" s="357"/>
      <c r="JBQ64" s="357"/>
      <c r="JBR64" s="357"/>
      <c r="JBS64" s="357"/>
      <c r="JBT64" s="357"/>
      <c r="JBU64" s="357"/>
      <c r="JBV64" s="357"/>
      <c r="JBW64" s="357"/>
      <c r="JBX64" s="357"/>
      <c r="JBY64" s="357"/>
      <c r="JBZ64" s="357"/>
      <c r="JCA64" s="357"/>
      <c r="JCB64" s="357"/>
      <c r="JCC64" s="357"/>
      <c r="JCD64" s="357"/>
      <c r="JCE64" s="357"/>
      <c r="JCF64" s="357"/>
      <c r="JCG64" s="357"/>
      <c r="JCH64" s="357"/>
      <c r="JCI64" s="357"/>
      <c r="JCJ64" s="357"/>
      <c r="JCK64" s="357"/>
      <c r="JCL64" s="357"/>
      <c r="JCM64" s="357"/>
      <c r="JCN64" s="357"/>
      <c r="JCO64" s="357"/>
      <c r="JCP64" s="357"/>
      <c r="JCQ64" s="357"/>
      <c r="JCR64" s="357"/>
      <c r="JCS64" s="357"/>
      <c r="JCT64" s="357"/>
      <c r="JCU64" s="357"/>
      <c r="JCV64" s="357"/>
      <c r="JCW64" s="357"/>
      <c r="JCX64" s="357"/>
      <c r="JCY64" s="357"/>
      <c r="JCZ64" s="357"/>
      <c r="JDA64" s="357"/>
      <c r="JDB64" s="357"/>
      <c r="JDC64" s="357"/>
      <c r="JDD64" s="357"/>
      <c r="JDE64" s="357"/>
      <c r="JDF64" s="357"/>
      <c r="JDG64" s="357"/>
      <c r="JDH64" s="357"/>
      <c r="JDI64" s="357"/>
      <c r="JDJ64" s="357"/>
      <c r="JDK64" s="357"/>
      <c r="JDL64" s="357"/>
      <c r="JDM64" s="357"/>
      <c r="JDN64" s="357"/>
      <c r="JDO64" s="357"/>
      <c r="JDP64" s="357"/>
      <c r="JDQ64" s="357"/>
      <c r="JDR64" s="357"/>
      <c r="JDS64" s="357"/>
      <c r="JDT64" s="357"/>
      <c r="JDU64" s="357"/>
      <c r="JDV64" s="357"/>
      <c r="JDW64" s="357"/>
      <c r="JDX64" s="357"/>
      <c r="JDY64" s="357"/>
      <c r="JDZ64" s="357"/>
      <c r="JEA64" s="357"/>
      <c r="JEB64" s="357"/>
      <c r="JEC64" s="357"/>
      <c r="JED64" s="357"/>
      <c r="JEE64" s="357"/>
      <c r="JEF64" s="357"/>
      <c r="JEG64" s="357"/>
      <c r="JEH64" s="357"/>
      <c r="JEI64" s="357"/>
      <c r="JEJ64" s="357"/>
      <c r="JEK64" s="357"/>
      <c r="JEL64" s="357"/>
      <c r="JEM64" s="357"/>
      <c r="JEN64" s="357"/>
      <c r="JEO64" s="357"/>
      <c r="JEP64" s="357"/>
      <c r="JEQ64" s="357"/>
      <c r="JER64" s="357"/>
      <c r="JES64" s="357"/>
      <c r="JET64" s="357"/>
      <c r="JEU64" s="357"/>
      <c r="JEV64" s="357"/>
      <c r="JEW64" s="357"/>
      <c r="JEX64" s="357"/>
      <c r="JEY64" s="357"/>
      <c r="JEZ64" s="357"/>
      <c r="JFA64" s="357"/>
      <c r="JFB64" s="357"/>
      <c r="JFC64" s="357"/>
      <c r="JFD64" s="357"/>
      <c r="JFE64" s="357"/>
      <c r="JFF64" s="357"/>
      <c r="JFG64" s="357"/>
      <c r="JFH64" s="357"/>
      <c r="JFI64" s="357"/>
      <c r="JFJ64" s="357"/>
      <c r="JFK64" s="357"/>
      <c r="JFL64" s="357"/>
      <c r="JFM64" s="357"/>
      <c r="JFN64" s="357"/>
      <c r="JFO64" s="357"/>
      <c r="JFP64" s="357"/>
      <c r="JFQ64" s="357"/>
      <c r="JFR64" s="357"/>
      <c r="JFS64" s="357"/>
      <c r="JFT64" s="357"/>
      <c r="JFU64" s="357"/>
      <c r="JFV64" s="357"/>
      <c r="JFW64" s="357"/>
      <c r="JFX64" s="357"/>
      <c r="JFY64" s="357"/>
      <c r="JFZ64" s="357"/>
      <c r="JGA64" s="357"/>
      <c r="JGB64" s="357"/>
      <c r="JGC64" s="357"/>
      <c r="JGD64" s="357"/>
      <c r="JGE64" s="357"/>
      <c r="JGF64" s="357"/>
      <c r="JGG64" s="357"/>
      <c r="JGH64" s="357"/>
      <c r="JGI64" s="357"/>
      <c r="JGJ64" s="357"/>
      <c r="JGK64" s="357"/>
      <c r="JGL64" s="357"/>
      <c r="JGM64" s="357"/>
      <c r="JGN64" s="357"/>
      <c r="JGO64" s="357"/>
      <c r="JGP64" s="357"/>
      <c r="JGQ64" s="357"/>
      <c r="JGR64" s="357"/>
      <c r="JGS64" s="357"/>
      <c r="JGT64" s="357"/>
      <c r="JGU64" s="357"/>
      <c r="JGV64" s="357"/>
      <c r="JGW64" s="357"/>
      <c r="JGX64" s="357"/>
      <c r="JGY64" s="357"/>
      <c r="JGZ64" s="357"/>
      <c r="JHA64" s="357"/>
      <c r="JHB64" s="357"/>
      <c r="JHC64" s="357"/>
      <c r="JHD64" s="357"/>
      <c r="JHE64" s="357"/>
      <c r="JHF64" s="357"/>
      <c r="JHG64" s="357"/>
      <c r="JHH64" s="357"/>
      <c r="JHI64" s="357"/>
      <c r="JHJ64" s="357"/>
      <c r="JHK64" s="357"/>
      <c r="JHL64" s="357"/>
      <c r="JHM64" s="357"/>
      <c r="JHN64" s="357"/>
      <c r="JHO64" s="357"/>
      <c r="JHP64" s="357"/>
      <c r="JHQ64" s="357"/>
      <c r="JHR64" s="357"/>
      <c r="JHS64" s="357"/>
      <c r="JHT64" s="357"/>
      <c r="JHU64" s="357"/>
      <c r="JHV64" s="357"/>
      <c r="JHW64" s="357"/>
      <c r="JHX64" s="357"/>
      <c r="JHY64" s="357"/>
      <c r="JHZ64" s="357"/>
      <c r="JIA64" s="357"/>
      <c r="JIB64" s="357"/>
      <c r="JIC64" s="357"/>
      <c r="JID64" s="357"/>
      <c r="JIE64" s="357"/>
      <c r="JIF64" s="357"/>
      <c r="JIG64" s="357"/>
      <c r="JIH64" s="357"/>
      <c r="JII64" s="357"/>
      <c r="JIJ64" s="357"/>
      <c r="JIK64" s="357"/>
      <c r="JIL64" s="357"/>
      <c r="JIM64" s="357"/>
      <c r="JIN64" s="357"/>
      <c r="JIO64" s="357"/>
      <c r="JIP64" s="357"/>
      <c r="JIQ64" s="357"/>
      <c r="JIR64" s="357"/>
      <c r="JIS64" s="357"/>
      <c r="JIT64" s="357"/>
      <c r="JIU64" s="357"/>
      <c r="JIV64" s="357"/>
      <c r="JIW64" s="357"/>
      <c r="JIX64" s="357"/>
      <c r="JIY64" s="357"/>
      <c r="JIZ64" s="357"/>
      <c r="JJA64" s="357"/>
      <c r="JJB64" s="357"/>
      <c r="JJC64" s="357"/>
      <c r="JJD64" s="357"/>
      <c r="JJE64" s="357"/>
      <c r="JJF64" s="357"/>
      <c r="JJG64" s="357"/>
      <c r="JJH64" s="357"/>
      <c r="JJI64" s="357"/>
      <c r="JJJ64" s="357"/>
      <c r="JJK64" s="357"/>
      <c r="JJL64" s="357"/>
      <c r="JJM64" s="357"/>
      <c r="JJN64" s="357"/>
      <c r="JJO64" s="357"/>
      <c r="JJP64" s="357"/>
      <c r="JJQ64" s="357"/>
      <c r="JJR64" s="357"/>
      <c r="JJS64" s="357"/>
      <c r="JJT64" s="357"/>
      <c r="JJU64" s="357"/>
      <c r="JJV64" s="357"/>
      <c r="JJW64" s="357"/>
      <c r="JJX64" s="357"/>
      <c r="JJY64" s="357"/>
      <c r="JJZ64" s="357"/>
      <c r="JKA64" s="357"/>
      <c r="JKB64" s="357"/>
      <c r="JKC64" s="357"/>
      <c r="JKD64" s="357"/>
      <c r="JKE64" s="357"/>
      <c r="JKF64" s="357"/>
      <c r="JKG64" s="357"/>
      <c r="JKH64" s="357"/>
      <c r="JKI64" s="357"/>
      <c r="JKJ64" s="357"/>
      <c r="JKK64" s="357"/>
      <c r="JKL64" s="357"/>
      <c r="JKM64" s="357"/>
      <c r="JKN64" s="357"/>
      <c r="JKO64" s="357"/>
      <c r="JKP64" s="357"/>
      <c r="JKQ64" s="357"/>
      <c r="JKR64" s="357"/>
      <c r="JKS64" s="357"/>
      <c r="JKT64" s="357"/>
      <c r="JKU64" s="357"/>
      <c r="JKV64" s="357"/>
      <c r="JKW64" s="357"/>
      <c r="JKX64" s="357"/>
      <c r="JKY64" s="357"/>
      <c r="JKZ64" s="357"/>
      <c r="JLA64" s="357"/>
      <c r="JLB64" s="357"/>
      <c r="JLC64" s="357"/>
      <c r="JLD64" s="357"/>
      <c r="JLE64" s="357"/>
      <c r="JLF64" s="357"/>
      <c r="JLG64" s="357"/>
      <c r="JLH64" s="357"/>
      <c r="JLI64" s="357"/>
      <c r="JLJ64" s="357"/>
      <c r="JLK64" s="357"/>
      <c r="JLL64" s="357"/>
      <c r="JLM64" s="357"/>
      <c r="JLN64" s="357"/>
      <c r="JLO64" s="357"/>
      <c r="JLP64" s="357"/>
      <c r="JLQ64" s="357"/>
      <c r="JLR64" s="357"/>
      <c r="JLS64" s="357"/>
      <c r="JLT64" s="357"/>
      <c r="JLU64" s="357"/>
      <c r="JLV64" s="357"/>
      <c r="JLW64" s="357"/>
      <c r="JLX64" s="357"/>
      <c r="JLY64" s="357"/>
      <c r="JLZ64" s="357"/>
      <c r="JMA64" s="357"/>
      <c r="JMB64" s="357"/>
      <c r="JMC64" s="357"/>
      <c r="JMD64" s="357"/>
      <c r="JME64" s="357"/>
      <c r="JMF64" s="357"/>
      <c r="JMG64" s="357"/>
      <c r="JMH64" s="357"/>
      <c r="JMI64" s="357"/>
      <c r="JMJ64" s="357"/>
      <c r="JMK64" s="357"/>
      <c r="JML64" s="357"/>
      <c r="JMM64" s="357"/>
      <c r="JMN64" s="357"/>
      <c r="JMO64" s="357"/>
      <c r="JMP64" s="357"/>
      <c r="JMQ64" s="357"/>
      <c r="JMR64" s="357"/>
      <c r="JMS64" s="357"/>
      <c r="JMT64" s="357"/>
      <c r="JMU64" s="357"/>
      <c r="JMV64" s="357"/>
      <c r="JMW64" s="357"/>
      <c r="JMX64" s="357"/>
      <c r="JMY64" s="357"/>
      <c r="JMZ64" s="357"/>
      <c r="JNA64" s="357"/>
      <c r="JNB64" s="357"/>
      <c r="JNC64" s="357"/>
      <c r="JND64" s="357"/>
      <c r="JNE64" s="357"/>
      <c r="JNF64" s="357"/>
      <c r="JNG64" s="357"/>
      <c r="JNH64" s="357"/>
      <c r="JNI64" s="357"/>
      <c r="JNJ64" s="357"/>
      <c r="JNK64" s="357"/>
      <c r="JNL64" s="357"/>
      <c r="JNM64" s="357"/>
      <c r="JNN64" s="357"/>
      <c r="JNO64" s="357"/>
      <c r="JNP64" s="357"/>
      <c r="JNQ64" s="357"/>
      <c r="JNR64" s="357"/>
      <c r="JNS64" s="357"/>
      <c r="JNT64" s="357"/>
      <c r="JNU64" s="357"/>
      <c r="JNV64" s="357"/>
      <c r="JNW64" s="357"/>
      <c r="JNX64" s="357"/>
      <c r="JNY64" s="357"/>
      <c r="JNZ64" s="357"/>
      <c r="JOA64" s="357"/>
      <c r="JOB64" s="357"/>
      <c r="JOC64" s="357"/>
      <c r="JOD64" s="357"/>
      <c r="JOE64" s="357"/>
      <c r="JOF64" s="357"/>
      <c r="JOG64" s="357"/>
      <c r="JOH64" s="357"/>
      <c r="JOI64" s="357"/>
      <c r="JOJ64" s="357"/>
      <c r="JOK64" s="357"/>
      <c r="JOL64" s="357"/>
      <c r="JOM64" s="357"/>
      <c r="JON64" s="357"/>
      <c r="JOO64" s="357"/>
      <c r="JOP64" s="357"/>
      <c r="JOQ64" s="357"/>
      <c r="JOR64" s="357"/>
      <c r="JOS64" s="357"/>
      <c r="JOT64" s="357"/>
      <c r="JOU64" s="357"/>
      <c r="JOV64" s="357"/>
      <c r="JOW64" s="357"/>
      <c r="JOX64" s="357"/>
      <c r="JOY64" s="357"/>
      <c r="JOZ64" s="357"/>
      <c r="JPA64" s="357"/>
      <c r="JPB64" s="357"/>
      <c r="JPC64" s="357"/>
      <c r="JPD64" s="357"/>
      <c r="JPE64" s="357"/>
      <c r="JPF64" s="357"/>
      <c r="JPG64" s="357"/>
      <c r="JPH64" s="357"/>
      <c r="JPI64" s="357"/>
      <c r="JPJ64" s="357"/>
      <c r="JPK64" s="357"/>
      <c r="JPL64" s="357"/>
      <c r="JPM64" s="357"/>
      <c r="JPN64" s="357"/>
      <c r="JPO64" s="357"/>
      <c r="JPP64" s="357"/>
      <c r="JPQ64" s="357"/>
      <c r="JPR64" s="357"/>
      <c r="JPS64" s="357"/>
      <c r="JPT64" s="357"/>
      <c r="JPU64" s="357"/>
      <c r="JPV64" s="357"/>
      <c r="JPW64" s="357"/>
      <c r="JPX64" s="357"/>
      <c r="JPY64" s="357"/>
      <c r="JPZ64" s="357"/>
      <c r="JQA64" s="357"/>
      <c r="JQB64" s="357"/>
      <c r="JQC64" s="357"/>
      <c r="JQD64" s="357"/>
      <c r="JQE64" s="357"/>
      <c r="JQF64" s="357"/>
      <c r="JQG64" s="357"/>
      <c r="JQH64" s="357"/>
      <c r="JQI64" s="357"/>
      <c r="JQJ64" s="357"/>
      <c r="JQK64" s="357"/>
      <c r="JQL64" s="357"/>
      <c r="JQM64" s="357"/>
      <c r="JQN64" s="357"/>
      <c r="JQO64" s="357"/>
      <c r="JQP64" s="357"/>
      <c r="JQQ64" s="357"/>
      <c r="JQR64" s="357"/>
      <c r="JQS64" s="357"/>
      <c r="JQT64" s="357"/>
      <c r="JQU64" s="357"/>
      <c r="JQV64" s="357"/>
      <c r="JQW64" s="357"/>
      <c r="JQX64" s="357"/>
      <c r="JQY64" s="357"/>
      <c r="JQZ64" s="357"/>
      <c r="JRA64" s="357"/>
      <c r="JRB64" s="357"/>
      <c r="JRC64" s="357"/>
      <c r="JRD64" s="357"/>
      <c r="JRE64" s="357"/>
      <c r="JRF64" s="357"/>
      <c r="JRG64" s="357"/>
      <c r="JRH64" s="357"/>
      <c r="JRI64" s="357"/>
      <c r="JRJ64" s="357"/>
      <c r="JRK64" s="357"/>
      <c r="JRL64" s="357"/>
      <c r="JRM64" s="357"/>
      <c r="JRN64" s="357"/>
      <c r="JRO64" s="357"/>
      <c r="JRP64" s="357"/>
      <c r="JRQ64" s="357"/>
      <c r="JRR64" s="357"/>
      <c r="JRS64" s="357"/>
      <c r="JRT64" s="357"/>
      <c r="JRU64" s="357"/>
      <c r="JRV64" s="357"/>
      <c r="JRW64" s="357"/>
      <c r="JRX64" s="357"/>
      <c r="JRY64" s="357"/>
      <c r="JRZ64" s="357"/>
      <c r="JSA64" s="357"/>
      <c r="JSB64" s="357"/>
      <c r="JSC64" s="357"/>
      <c r="JSD64" s="357"/>
      <c r="JSE64" s="357"/>
      <c r="JSF64" s="357"/>
      <c r="JSG64" s="357"/>
      <c r="JSH64" s="357"/>
      <c r="JSI64" s="357"/>
      <c r="JSJ64" s="357"/>
      <c r="JSK64" s="357"/>
      <c r="JSL64" s="357"/>
      <c r="JSM64" s="357"/>
      <c r="JSN64" s="357"/>
      <c r="JSO64" s="357"/>
      <c r="JSP64" s="357"/>
      <c r="JSQ64" s="357"/>
      <c r="JSR64" s="357"/>
      <c r="JSS64" s="357"/>
      <c r="JST64" s="357"/>
      <c r="JSU64" s="357"/>
      <c r="JSV64" s="357"/>
      <c r="JSW64" s="357"/>
      <c r="JSX64" s="357"/>
      <c r="JSY64" s="357"/>
      <c r="JSZ64" s="357"/>
      <c r="JTA64" s="357"/>
      <c r="JTB64" s="357"/>
      <c r="JTC64" s="357"/>
      <c r="JTD64" s="357"/>
      <c r="JTE64" s="357"/>
      <c r="JTF64" s="357"/>
      <c r="JTG64" s="357"/>
      <c r="JTH64" s="357"/>
      <c r="JTI64" s="357"/>
      <c r="JTJ64" s="357"/>
      <c r="JTK64" s="357"/>
      <c r="JTL64" s="357"/>
      <c r="JTM64" s="357"/>
      <c r="JTN64" s="357"/>
      <c r="JTO64" s="357"/>
      <c r="JTP64" s="357"/>
      <c r="JTQ64" s="357"/>
      <c r="JTR64" s="357"/>
      <c r="JTS64" s="357"/>
      <c r="JTT64" s="357"/>
      <c r="JTU64" s="357"/>
      <c r="JTV64" s="357"/>
      <c r="JTW64" s="357"/>
      <c r="JTX64" s="357"/>
      <c r="JTY64" s="357"/>
      <c r="JTZ64" s="357"/>
      <c r="JUA64" s="357"/>
      <c r="JUB64" s="357"/>
      <c r="JUC64" s="357"/>
      <c r="JUD64" s="357"/>
      <c r="JUE64" s="357"/>
      <c r="JUF64" s="357"/>
      <c r="JUG64" s="357"/>
      <c r="JUH64" s="357"/>
      <c r="JUI64" s="357"/>
      <c r="JUJ64" s="357"/>
      <c r="JUK64" s="357"/>
      <c r="JUL64" s="357"/>
      <c r="JUM64" s="357"/>
      <c r="JUN64" s="357"/>
      <c r="JUO64" s="357"/>
      <c r="JUP64" s="357"/>
      <c r="JUQ64" s="357"/>
      <c r="JUR64" s="357"/>
      <c r="JUS64" s="357"/>
      <c r="JUT64" s="357"/>
      <c r="JUU64" s="357"/>
      <c r="JUV64" s="357"/>
      <c r="JUW64" s="357"/>
      <c r="JUX64" s="357"/>
      <c r="JUY64" s="357"/>
      <c r="JUZ64" s="357"/>
      <c r="JVA64" s="357"/>
      <c r="JVB64" s="357"/>
      <c r="JVC64" s="357"/>
      <c r="JVD64" s="357"/>
      <c r="JVE64" s="357"/>
      <c r="JVF64" s="357"/>
      <c r="JVG64" s="357"/>
      <c r="JVH64" s="357"/>
      <c r="JVI64" s="357"/>
      <c r="JVJ64" s="357"/>
      <c r="JVK64" s="357"/>
      <c r="JVL64" s="357"/>
      <c r="JVM64" s="357"/>
      <c r="JVN64" s="357"/>
      <c r="JVO64" s="357"/>
      <c r="JVP64" s="357"/>
      <c r="JVQ64" s="357"/>
      <c r="JVR64" s="357"/>
      <c r="JVS64" s="357"/>
      <c r="JVT64" s="357"/>
      <c r="JVU64" s="357"/>
      <c r="JVV64" s="357"/>
      <c r="JVW64" s="357"/>
      <c r="JVX64" s="357"/>
      <c r="JVY64" s="357"/>
      <c r="JVZ64" s="357"/>
      <c r="JWA64" s="357"/>
      <c r="JWB64" s="357"/>
      <c r="JWC64" s="357"/>
      <c r="JWD64" s="357"/>
      <c r="JWE64" s="357"/>
      <c r="JWF64" s="357"/>
      <c r="JWG64" s="357"/>
      <c r="JWH64" s="357"/>
      <c r="JWI64" s="357"/>
      <c r="JWJ64" s="357"/>
      <c r="JWK64" s="357"/>
      <c r="JWL64" s="357"/>
      <c r="JWM64" s="357"/>
      <c r="JWN64" s="357"/>
      <c r="JWO64" s="357"/>
      <c r="JWP64" s="357"/>
      <c r="JWQ64" s="357"/>
      <c r="JWR64" s="357"/>
      <c r="JWS64" s="357"/>
      <c r="JWT64" s="357"/>
      <c r="JWU64" s="357"/>
      <c r="JWV64" s="357"/>
      <c r="JWW64" s="357"/>
      <c r="JWX64" s="357"/>
      <c r="JWY64" s="357"/>
      <c r="JWZ64" s="357"/>
      <c r="JXA64" s="357"/>
      <c r="JXB64" s="357"/>
      <c r="JXC64" s="357"/>
      <c r="JXD64" s="357"/>
      <c r="JXE64" s="357"/>
      <c r="JXF64" s="357"/>
      <c r="JXG64" s="357"/>
      <c r="JXH64" s="357"/>
      <c r="JXI64" s="357"/>
      <c r="JXJ64" s="357"/>
      <c r="JXK64" s="357"/>
      <c r="JXL64" s="357"/>
      <c r="JXM64" s="357"/>
      <c r="JXN64" s="357"/>
      <c r="JXO64" s="357"/>
      <c r="JXP64" s="357"/>
      <c r="JXQ64" s="357"/>
      <c r="JXR64" s="357"/>
      <c r="JXS64" s="357"/>
      <c r="JXT64" s="357"/>
      <c r="JXU64" s="357"/>
      <c r="JXV64" s="357"/>
      <c r="JXW64" s="357"/>
      <c r="JXX64" s="357"/>
      <c r="JXY64" s="357"/>
      <c r="JXZ64" s="357"/>
      <c r="JYA64" s="357"/>
      <c r="JYB64" s="357"/>
      <c r="JYC64" s="357"/>
      <c r="JYD64" s="357"/>
      <c r="JYE64" s="357"/>
      <c r="JYF64" s="357"/>
      <c r="JYG64" s="357"/>
      <c r="JYH64" s="357"/>
      <c r="JYI64" s="357"/>
      <c r="JYJ64" s="357"/>
      <c r="JYK64" s="357"/>
      <c r="JYL64" s="357"/>
      <c r="JYM64" s="357"/>
      <c r="JYN64" s="357"/>
      <c r="JYO64" s="357"/>
      <c r="JYP64" s="357"/>
      <c r="JYQ64" s="357"/>
      <c r="JYR64" s="357"/>
      <c r="JYS64" s="357"/>
      <c r="JYT64" s="357"/>
      <c r="JYU64" s="357"/>
      <c r="JYV64" s="357"/>
      <c r="JYW64" s="357"/>
      <c r="JYX64" s="357"/>
      <c r="JYY64" s="357"/>
      <c r="JYZ64" s="357"/>
      <c r="JZA64" s="357"/>
      <c r="JZB64" s="357"/>
      <c r="JZC64" s="357"/>
      <c r="JZD64" s="357"/>
      <c r="JZE64" s="357"/>
      <c r="JZF64" s="357"/>
      <c r="JZG64" s="357"/>
      <c r="JZH64" s="357"/>
      <c r="JZI64" s="357"/>
      <c r="JZJ64" s="357"/>
      <c r="JZK64" s="357"/>
      <c r="JZL64" s="357"/>
      <c r="JZM64" s="357"/>
      <c r="JZN64" s="357"/>
      <c r="JZO64" s="357"/>
      <c r="JZP64" s="357"/>
      <c r="JZQ64" s="357"/>
      <c r="JZR64" s="357"/>
      <c r="JZS64" s="357"/>
      <c r="JZT64" s="357"/>
      <c r="JZU64" s="357"/>
      <c r="JZV64" s="357"/>
      <c r="JZW64" s="357"/>
      <c r="JZX64" s="357"/>
      <c r="JZY64" s="357"/>
      <c r="JZZ64" s="357"/>
      <c r="KAA64" s="357"/>
      <c r="KAB64" s="357"/>
      <c r="KAC64" s="357"/>
      <c r="KAD64" s="357"/>
      <c r="KAE64" s="357"/>
      <c r="KAF64" s="357"/>
      <c r="KAG64" s="357"/>
      <c r="KAH64" s="357"/>
      <c r="KAI64" s="357"/>
      <c r="KAJ64" s="357"/>
      <c r="KAK64" s="357"/>
      <c r="KAL64" s="357"/>
      <c r="KAM64" s="357"/>
      <c r="KAN64" s="357"/>
      <c r="KAO64" s="357"/>
      <c r="KAP64" s="357"/>
      <c r="KAQ64" s="357"/>
      <c r="KAR64" s="357"/>
      <c r="KAS64" s="357"/>
      <c r="KAT64" s="357"/>
      <c r="KAU64" s="357"/>
      <c r="KAV64" s="357"/>
      <c r="KAW64" s="357"/>
      <c r="KAX64" s="357"/>
      <c r="KAY64" s="357"/>
      <c r="KAZ64" s="357"/>
      <c r="KBA64" s="357"/>
      <c r="KBB64" s="357"/>
      <c r="KBC64" s="357"/>
      <c r="KBD64" s="357"/>
      <c r="KBE64" s="357"/>
      <c r="KBF64" s="357"/>
      <c r="KBG64" s="357"/>
      <c r="KBH64" s="357"/>
      <c r="KBI64" s="357"/>
      <c r="KBJ64" s="357"/>
      <c r="KBK64" s="357"/>
      <c r="KBL64" s="357"/>
      <c r="KBM64" s="357"/>
      <c r="KBN64" s="357"/>
      <c r="KBO64" s="357"/>
      <c r="KBP64" s="357"/>
      <c r="KBQ64" s="357"/>
      <c r="KBR64" s="357"/>
      <c r="KBS64" s="357"/>
      <c r="KBT64" s="357"/>
      <c r="KBU64" s="357"/>
      <c r="KBV64" s="357"/>
      <c r="KBW64" s="357"/>
      <c r="KBX64" s="357"/>
      <c r="KBY64" s="357"/>
      <c r="KBZ64" s="357"/>
      <c r="KCA64" s="357"/>
      <c r="KCB64" s="357"/>
      <c r="KCC64" s="357"/>
      <c r="KCD64" s="357"/>
      <c r="KCE64" s="357"/>
      <c r="KCF64" s="357"/>
      <c r="KCG64" s="357"/>
      <c r="KCH64" s="357"/>
      <c r="KCI64" s="357"/>
      <c r="KCJ64" s="357"/>
      <c r="KCK64" s="357"/>
      <c r="KCL64" s="357"/>
      <c r="KCM64" s="357"/>
      <c r="KCN64" s="357"/>
      <c r="KCO64" s="357"/>
      <c r="KCP64" s="357"/>
      <c r="KCQ64" s="357"/>
      <c r="KCR64" s="357"/>
      <c r="KCS64" s="357"/>
      <c r="KCT64" s="357"/>
      <c r="KCU64" s="357"/>
      <c r="KCV64" s="357"/>
      <c r="KCW64" s="357"/>
      <c r="KCX64" s="357"/>
      <c r="KCY64" s="357"/>
      <c r="KCZ64" s="357"/>
      <c r="KDA64" s="357"/>
      <c r="KDB64" s="357"/>
      <c r="KDC64" s="357"/>
      <c r="KDD64" s="357"/>
      <c r="KDE64" s="357"/>
      <c r="KDF64" s="357"/>
      <c r="KDG64" s="357"/>
      <c r="KDH64" s="357"/>
      <c r="KDI64" s="357"/>
      <c r="KDJ64" s="357"/>
      <c r="KDK64" s="357"/>
      <c r="KDL64" s="357"/>
      <c r="KDM64" s="357"/>
      <c r="KDN64" s="357"/>
      <c r="KDO64" s="357"/>
      <c r="KDP64" s="357"/>
      <c r="KDQ64" s="357"/>
      <c r="KDR64" s="357"/>
      <c r="KDS64" s="357"/>
      <c r="KDT64" s="357"/>
      <c r="KDU64" s="357"/>
      <c r="KDV64" s="357"/>
      <c r="KDW64" s="357"/>
      <c r="KDX64" s="357"/>
      <c r="KDY64" s="357"/>
      <c r="KDZ64" s="357"/>
      <c r="KEA64" s="357"/>
      <c r="KEB64" s="357"/>
      <c r="KEC64" s="357"/>
      <c r="KED64" s="357"/>
      <c r="KEE64" s="357"/>
      <c r="KEF64" s="357"/>
      <c r="KEG64" s="357"/>
      <c r="KEH64" s="357"/>
      <c r="KEI64" s="357"/>
      <c r="KEJ64" s="357"/>
      <c r="KEK64" s="357"/>
      <c r="KEL64" s="357"/>
      <c r="KEM64" s="357"/>
      <c r="KEN64" s="357"/>
      <c r="KEO64" s="357"/>
      <c r="KEP64" s="357"/>
      <c r="KEQ64" s="357"/>
      <c r="KER64" s="357"/>
      <c r="KES64" s="357"/>
      <c r="KET64" s="357"/>
      <c r="KEU64" s="357"/>
      <c r="KEV64" s="357"/>
      <c r="KEW64" s="357"/>
      <c r="KEX64" s="357"/>
      <c r="KEY64" s="357"/>
      <c r="KEZ64" s="357"/>
      <c r="KFA64" s="357"/>
      <c r="KFB64" s="357"/>
      <c r="KFC64" s="357"/>
      <c r="KFD64" s="357"/>
      <c r="KFE64" s="357"/>
      <c r="KFF64" s="357"/>
      <c r="KFG64" s="357"/>
      <c r="KFH64" s="357"/>
      <c r="KFI64" s="357"/>
      <c r="KFJ64" s="357"/>
      <c r="KFK64" s="357"/>
      <c r="KFL64" s="357"/>
      <c r="KFM64" s="357"/>
      <c r="KFN64" s="357"/>
      <c r="KFO64" s="357"/>
      <c r="KFP64" s="357"/>
      <c r="KFQ64" s="357"/>
      <c r="KFR64" s="357"/>
      <c r="KFS64" s="357"/>
      <c r="KFT64" s="357"/>
      <c r="KFU64" s="357"/>
      <c r="KFV64" s="357"/>
      <c r="KFW64" s="357"/>
      <c r="KFX64" s="357"/>
      <c r="KFY64" s="357"/>
      <c r="KFZ64" s="357"/>
      <c r="KGA64" s="357"/>
      <c r="KGB64" s="357"/>
      <c r="KGC64" s="357"/>
      <c r="KGD64" s="357"/>
      <c r="KGE64" s="357"/>
      <c r="KGF64" s="357"/>
      <c r="KGG64" s="357"/>
      <c r="KGH64" s="357"/>
      <c r="KGI64" s="357"/>
      <c r="KGJ64" s="357"/>
      <c r="KGK64" s="357"/>
      <c r="KGL64" s="357"/>
      <c r="KGM64" s="357"/>
      <c r="KGN64" s="357"/>
      <c r="KGO64" s="357"/>
      <c r="KGP64" s="357"/>
      <c r="KGQ64" s="357"/>
      <c r="KGR64" s="357"/>
      <c r="KGS64" s="357"/>
      <c r="KGT64" s="357"/>
      <c r="KGU64" s="357"/>
      <c r="KGV64" s="357"/>
      <c r="KGW64" s="357"/>
      <c r="KGX64" s="357"/>
      <c r="KGY64" s="357"/>
      <c r="KGZ64" s="357"/>
      <c r="KHA64" s="357"/>
      <c r="KHB64" s="357"/>
      <c r="KHC64" s="357"/>
      <c r="KHD64" s="357"/>
      <c r="KHE64" s="357"/>
      <c r="KHF64" s="357"/>
      <c r="KHG64" s="357"/>
      <c r="KHH64" s="357"/>
      <c r="KHI64" s="357"/>
      <c r="KHJ64" s="357"/>
      <c r="KHK64" s="357"/>
      <c r="KHL64" s="357"/>
      <c r="KHM64" s="357"/>
      <c r="KHN64" s="357"/>
      <c r="KHO64" s="357"/>
      <c r="KHP64" s="357"/>
      <c r="KHQ64" s="357"/>
      <c r="KHR64" s="357"/>
      <c r="KHS64" s="357"/>
      <c r="KHT64" s="357"/>
      <c r="KHU64" s="357"/>
      <c r="KHV64" s="357"/>
      <c r="KHW64" s="357"/>
      <c r="KHX64" s="357"/>
      <c r="KHY64" s="357"/>
      <c r="KHZ64" s="357"/>
      <c r="KIA64" s="357"/>
      <c r="KIB64" s="357"/>
      <c r="KIC64" s="357"/>
      <c r="KID64" s="357"/>
      <c r="KIE64" s="357"/>
      <c r="KIF64" s="357"/>
      <c r="KIG64" s="357"/>
      <c r="KIH64" s="357"/>
      <c r="KII64" s="357"/>
      <c r="KIJ64" s="357"/>
      <c r="KIK64" s="357"/>
      <c r="KIL64" s="357"/>
      <c r="KIM64" s="357"/>
      <c r="KIN64" s="357"/>
      <c r="KIO64" s="357"/>
      <c r="KIP64" s="357"/>
      <c r="KIQ64" s="357"/>
      <c r="KIR64" s="357"/>
      <c r="KIS64" s="357"/>
      <c r="KIT64" s="357"/>
      <c r="KIU64" s="357"/>
      <c r="KIV64" s="357"/>
      <c r="KIW64" s="357"/>
      <c r="KIX64" s="357"/>
      <c r="KIY64" s="357"/>
      <c r="KIZ64" s="357"/>
      <c r="KJA64" s="357"/>
      <c r="KJB64" s="357"/>
      <c r="KJC64" s="357"/>
      <c r="KJD64" s="357"/>
      <c r="KJE64" s="357"/>
      <c r="KJF64" s="357"/>
      <c r="KJG64" s="357"/>
      <c r="KJH64" s="357"/>
      <c r="KJI64" s="357"/>
      <c r="KJJ64" s="357"/>
      <c r="KJK64" s="357"/>
      <c r="KJL64" s="357"/>
      <c r="KJM64" s="357"/>
      <c r="KJN64" s="357"/>
      <c r="KJO64" s="357"/>
      <c r="KJP64" s="357"/>
      <c r="KJQ64" s="357"/>
      <c r="KJR64" s="357"/>
      <c r="KJS64" s="357"/>
      <c r="KJT64" s="357"/>
      <c r="KJU64" s="357"/>
      <c r="KJV64" s="357"/>
      <c r="KJW64" s="357"/>
      <c r="KJX64" s="357"/>
      <c r="KJY64" s="357"/>
      <c r="KJZ64" s="357"/>
      <c r="KKA64" s="357"/>
      <c r="KKB64" s="357"/>
      <c r="KKC64" s="357"/>
      <c r="KKD64" s="357"/>
      <c r="KKE64" s="357"/>
      <c r="KKF64" s="357"/>
      <c r="KKG64" s="357"/>
      <c r="KKH64" s="357"/>
      <c r="KKI64" s="357"/>
      <c r="KKJ64" s="357"/>
      <c r="KKK64" s="357"/>
      <c r="KKL64" s="357"/>
      <c r="KKM64" s="357"/>
      <c r="KKN64" s="357"/>
      <c r="KKO64" s="357"/>
      <c r="KKP64" s="357"/>
      <c r="KKQ64" s="357"/>
      <c r="KKR64" s="357"/>
      <c r="KKS64" s="357"/>
      <c r="KKT64" s="357"/>
      <c r="KKU64" s="357"/>
      <c r="KKV64" s="357"/>
      <c r="KKW64" s="357"/>
      <c r="KKX64" s="357"/>
      <c r="KKY64" s="357"/>
      <c r="KKZ64" s="357"/>
      <c r="KLA64" s="357"/>
      <c r="KLB64" s="357"/>
      <c r="KLC64" s="357"/>
      <c r="KLD64" s="357"/>
      <c r="KLE64" s="357"/>
      <c r="KLF64" s="357"/>
      <c r="KLG64" s="357"/>
      <c r="KLH64" s="357"/>
      <c r="KLI64" s="357"/>
      <c r="KLJ64" s="357"/>
      <c r="KLK64" s="357"/>
      <c r="KLL64" s="357"/>
      <c r="KLM64" s="357"/>
      <c r="KLN64" s="357"/>
      <c r="KLO64" s="357"/>
      <c r="KLP64" s="357"/>
      <c r="KLQ64" s="357"/>
      <c r="KLR64" s="357"/>
      <c r="KLS64" s="357"/>
      <c r="KLT64" s="357"/>
      <c r="KLU64" s="357"/>
      <c r="KLV64" s="357"/>
      <c r="KLW64" s="357"/>
      <c r="KLX64" s="357"/>
      <c r="KLY64" s="357"/>
      <c r="KLZ64" s="357"/>
      <c r="KMA64" s="357"/>
      <c r="KMB64" s="357"/>
      <c r="KMC64" s="357"/>
      <c r="KMD64" s="357"/>
      <c r="KME64" s="357"/>
      <c r="KMF64" s="357"/>
      <c r="KMG64" s="357"/>
      <c r="KMH64" s="357"/>
      <c r="KMI64" s="357"/>
      <c r="KMJ64" s="357"/>
      <c r="KMK64" s="357"/>
      <c r="KML64" s="357"/>
      <c r="KMM64" s="357"/>
      <c r="KMN64" s="357"/>
      <c r="KMO64" s="357"/>
      <c r="KMP64" s="357"/>
      <c r="KMQ64" s="357"/>
      <c r="KMR64" s="357"/>
      <c r="KMS64" s="357"/>
      <c r="KMT64" s="357"/>
      <c r="KMU64" s="357"/>
      <c r="KMV64" s="357"/>
      <c r="KMW64" s="357"/>
      <c r="KMX64" s="357"/>
      <c r="KMY64" s="357"/>
      <c r="KMZ64" s="357"/>
      <c r="KNA64" s="357"/>
      <c r="KNB64" s="357"/>
      <c r="KNC64" s="357"/>
      <c r="KND64" s="357"/>
      <c r="KNE64" s="357"/>
      <c r="KNF64" s="357"/>
      <c r="KNG64" s="357"/>
      <c r="KNH64" s="357"/>
      <c r="KNI64" s="357"/>
      <c r="KNJ64" s="357"/>
      <c r="KNK64" s="357"/>
      <c r="KNL64" s="357"/>
      <c r="KNM64" s="357"/>
      <c r="KNN64" s="357"/>
      <c r="KNO64" s="357"/>
      <c r="KNP64" s="357"/>
      <c r="KNQ64" s="357"/>
      <c r="KNR64" s="357"/>
      <c r="KNS64" s="357"/>
      <c r="KNT64" s="357"/>
      <c r="KNU64" s="357"/>
      <c r="KNV64" s="357"/>
      <c r="KNW64" s="357"/>
      <c r="KNX64" s="357"/>
      <c r="KNY64" s="357"/>
      <c r="KNZ64" s="357"/>
      <c r="KOA64" s="357"/>
      <c r="KOB64" s="357"/>
      <c r="KOC64" s="357"/>
      <c r="KOD64" s="357"/>
      <c r="KOE64" s="357"/>
      <c r="KOF64" s="357"/>
      <c r="KOG64" s="357"/>
      <c r="KOH64" s="357"/>
      <c r="KOI64" s="357"/>
      <c r="KOJ64" s="357"/>
      <c r="KOK64" s="357"/>
      <c r="KOL64" s="357"/>
      <c r="KOM64" s="357"/>
      <c r="KON64" s="357"/>
      <c r="KOO64" s="357"/>
      <c r="KOP64" s="357"/>
      <c r="KOQ64" s="357"/>
      <c r="KOR64" s="357"/>
      <c r="KOS64" s="357"/>
      <c r="KOT64" s="357"/>
      <c r="KOU64" s="357"/>
      <c r="KOV64" s="357"/>
      <c r="KOW64" s="357"/>
      <c r="KOX64" s="357"/>
      <c r="KOY64" s="357"/>
      <c r="KOZ64" s="357"/>
      <c r="KPA64" s="357"/>
      <c r="KPB64" s="357"/>
      <c r="KPC64" s="357"/>
      <c r="KPD64" s="357"/>
      <c r="KPE64" s="357"/>
      <c r="KPF64" s="357"/>
      <c r="KPG64" s="357"/>
      <c r="KPH64" s="357"/>
      <c r="KPI64" s="357"/>
      <c r="KPJ64" s="357"/>
      <c r="KPK64" s="357"/>
      <c r="KPL64" s="357"/>
      <c r="KPM64" s="357"/>
      <c r="KPN64" s="357"/>
      <c r="KPO64" s="357"/>
      <c r="KPP64" s="357"/>
      <c r="KPQ64" s="357"/>
      <c r="KPR64" s="357"/>
      <c r="KPS64" s="357"/>
      <c r="KPT64" s="357"/>
      <c r="KPU64" s="357"/>
      <c r="KPV64" s="357"/>
      <c r="KPW64" s="357"/>
      <c r="KPX64" s="357"/>
      <c r="KPY64" s="357"/>
      <c r="KPZ64" s="357"/>
      <c r="KQA64" s="357"/>
      <c r="KQB64" s="357"/>
      <c r="KQC64" s="357"/>
      <c r="KQD64" s="357"/>
      <c r="KQE64" s="357"/>
      <c r="KQF64" s="357"/>
      <c r="KQG64" s="357"/>
      <c r="KQH64" s="357"/>
      <c r="KQI64" s="357"/>
      <c r="KQJ64" s="357"/>
      <c r="KQK64" s="357"/>
      <c r="KQL64" s="357"/>
      <c r="KQM64" s="357"/>
      <c r="KQN64" s="357"/>
      <c r="KQO64" s="357"/>
      <c r="KQP64" s="357"/>
      <c r="KQQ64" s="357"/>
      <c r="KQR64" s="357"/>
      <c r="KQS64" s="357"/>
      <c r="KQT64" s="357"/>
      <c r="KQU64" s="357"/>
      <c r="KQV64" s="357"/>
      <c r="KQW64" s="357"/>
      <c r="KQX64" s="357"/>
      <c r="KQY64" s="357"/>
      <c r="KQZ64" s="357"/>
      <c r="KRA64" s="357"/>
      <c r="KRB64" s="357"/>
      <c r="KRC64" s="357"/>
      <c r="KRD64" s="357"/>
      <c r="KRE64" s="357"/>
      <c r="KRF64" s="357"/>
      <c r="KRG64" s="357"/>
      <c r="KRH64" s="357"/>
      <c r="KRI64" s="357"/>
      <c r="KRJ64" s="357"/>
      <c r="KRK64" s="357"/>
      <c r="KRL64" s="357"/>
      <c r="KRM64" s="357"/>
      <c r="KRN64" s="357"/>
      <c r="KRO64" s="357"/>
      <c r="KRP64" s="357"/>
      <c r="KRQ64" s="357"/>
      <c r="KRR64" s="357"/>
      <c r="KRS64" s="357"/>
      <c r="KRT64" s="357"/>
      <c r="KRU64" s="357"/>
      <c r="KRV64" s="357"/>
      <c r="KRW64" s="357"/>
      <c r="KRX64" s="357"/>
      <c r="KRY64" s="357"/>
      <c r="KRZ64" s="357"/>
      <c r="KSA64" s="357"/>
      <c r="KSB64" s="357"/>
      <c r="KSC64" s="357"/>
      <c r="KSD64" s="357"/>
      <c r="KSE64" s="357"/>
      <c r="KSF64" s="357"/>
      <c r="KSG64" s="357"/>
      <c r="KSH64" s="357"/>
      <c r="KSI64" s="357"/>
      <c r="KSJ64" s="357"/>
      <c r="KSK64" s="357"/>
      <c r="KSL64" s="357"/>
      <c r="KSM64" s="357"/>
      <c r="KSN64" s="357"/>
      <c r="KSO64" s="357"/>
      <c r="KSP64" s="357"/>
      <c r="KSQ64" s="357"/>
      <c r="KSR64" s="357"/>
      <c r="KSS64" s="357"/>
      <c r="KST64" s="357"/>
      <c r="KSU64" s="357"/>
      <c r="KSV64" s="357"/>
      <c r="KSW64" s="357"/>
      <c r="KSX64" s="357"/>
      <c r="KSY64" s="357"/>
      <c r="KSZ64" s="357"/>
      <c r="KTA64" s="357"/>
      <c r="KTB64" s="357"/>
      <c r="KTC64" s="357"/>
      <c r="KTD64" s="357"/>
      <c r="KTE64" s="357"/>
      <c r="KTF64" s="357"/>
      <c r="KTG64" s="357"/>
      <c r="KTH64" s="357"/>
      <c r="KTI64" s="357"/>
      <c r="KTJ64" s="357"/>
      <c r="KTK64" s="357"/>
      <c r="KTL64" s="357"/>
      <c r="KTM64" s="357"/>
      <c r="KTN64" s="357"/>
      <c r="KTO64" s="357"/>
      <c r="KTP64" s="357"/>
      <c r="KTQ64" s="357"/>
      <c r="KTR64" s="357"/>
      <c r="KTS64" s="357"/>
      <c r="KTT64" s="357"/>
      <c r="KTU64" s="357"/>
      <c r="KTV64" s="357"/>
      <c r="KTW64" s="357"/>
      <c r="KTX64" s="357"/>
      <c r="KTY64" s="357"/>
      <c r="KTZ64" s="357"/>
      <c r="KUA64" s="357"/>
      <c r="KUB64" s="357"/>
      <c r="KUC64" s="357"/>
      <c r="KUD64" s="357"/>
      <c r="KUE64" s="357"/>
      <c r="KUF64" s="357"/>
      <c r="KUG64" s="357"/>
      <c r="KUH64" s="357"/>
      <c r="KUI64" s="357"/>
      <c r="KUJ64" s="357"/>
      <c r="KUK64" s="357"/>
      <c r="KUL64" s="357"/>
      <c r="KUM64" s="357"/>
      <c r="KUN64" s="357"/>
      <c r="KUO64" s="357"/>
      <c r="KUP64" s="357"/>
      <c r="KUQ64" s="357"/>
      <c r="KUR64" s="357"/>
      <c r="KUS64" s="357"/>
      <c r="KUT64" s="357"/>
      <c r="KUU64" s="357"/>
      <c r="KUV64" s="357"/>
      <c r="KUW64" s="357"/>
      <c r="KUX64" s="357"/>
      <c r="KUY64" s="357"/>
      <c r="KUZ64" s="357"/>
      <c r="KVA64" s="357"/>
      <c r="KVB64" s="357"/>
      <c r="KVC64" s="357"/>
      <c r="KVD64" s="357"/>
      <c r="KVE64" s="357"/>
      <c r="KVF64" s="357"/>
      <c r="KVG64" s="357"/>
      <c r="KVH64" s="357"/>
      <c r="KVI64" s="357"/>
      <c r="KVJ64" s="357"/>
      <c r="KVK64" s="357"/>
      <c r="KVL64" s="357"/>
      <c r="KVM64" s="357"/>
      <c r="KVN64" s="357"/>
      <c r="KVO64" s="357"/>
      <c r="KVP64" s="357"/>
      <c r="KVQ64" s="357"/>
      <c r="KVR64" s="357"/>
      <c r="KVS64" s="357"/>
      <c r="KVT64" s="357"/>
      <c r="KVU64" s="357"/>
      <c r="KVV64" s="357"/>
      <c r="KVW64" s="357"/>
      <c r="KVX64" s="357"/>
      <c r="KVY64" s="357"/>
      <c r="KVZ64" s="357"/>
      <c r="KWA64" s="357"/>
      <c r="KWB64" s="357"/>
      <c r="KWC64" s="357"/>
      <c r="KWD64" s="357"/>
      <c r="KWE64" s="357"/>
      <c r="KWF64" s="357"/>
      <c r="KWG64" s="357"/>
      <c r="KWH64" s="357"/>
      <c r="KWI64" s="357"/>
      <c r="KWJ64" s="357"/>
      <c r="KWK64" s="357"/>
      <c r="KWL64" s="357"/>
      <c r="KWM64" s="357"/>
      <c r="KWN64" s="357"/>
      <c r="KWO64" s="357"/>
      <c r="KWP64" s="357"/>
      <c r="KWQ64" s="357"/>
      <c r="KWR64" s="357"/>
      <c r="KWS64" s="357"/>
      <c r="KWT64" s="357"/>
      <c r="KWU64" s="357"/>
      <c r="KWV64" s="357"/>
      <c r="KWW64" s="357"/>
      <c r="KWX64" s="357"/>
      <c r="KWY64" s="357"/>
      <c r="KWZ64" s="357"/>
      <c r="KXA64" s="357"/>
      <c r="KXB64" s="357"/>
      <c r="KXC64" s="357"/>
      <c r="KXD64" s="357"/>
      <c r="KXE64" s="357"/>
      <c r="KXF64" s="357"/>
      <c r="KXG64" s="357"/>
      <c r="KXH64" s="357"/>
      <c r="KXI64" s="357"/>
      <c r="KXJ64" s="357"/>
      <c r="KXK64" s="357"/>
      <c r="KXL64" s="357"/>
      <c r="KXM64" s="357"/>
      <c r="KXN64" s="357"/>
      <c r="KXO64" s="357"/>
      <c r="KXP64" s="357"/>
      <c r="KXQ64" s="357"/>
      <c r="KXR64" s="357"/>
      <c r="KXS64" s="357"/>
      <c r="KXT64" s="357"/>
      <c r="KXU64" s="357"/>
      <c r="KXV64" s="357"/>
      <c r="KXW64" s="357"/>
      <c r="KXX64" s="357"/>
      <c r="KXY64" s="357"/>
      <c r="KXZ64" s="357"/>
      <c r="KYA64" s="357"/>
      <c r="KYB64" s="357"/>
      <c r="KYC64" s="357"/>
      <c r="KYD64" s="357"/>
      <c r="KYE64" s="357"/>
      <c r="KYF64" s="357"/>
      <c r="KYG64" s="357"/>
      <c r="KYH64" s="357"/>
      <c r="KYI64" s="357"/>
      <c r="KYJ64" s="357"/>
      <c r="KYK64" s="357"/>
      <c r="KYL64" s="357"/>
      <c r="KYM64" s="357"/>
      <c r="KYN64" s="357"/>
      <c r="KYO64" s="357"/>
      <c r="KYP64" s="357"/>
      <c r="KYQ64" s="357"/>
      <c r="KYR64" s="357"/>
      <c r="KYS64" s="357"/>
      <c r="KYT64" s="357"/>
      <c r="KYU64" s="357"/>
      <c r="KYV64" s="357"/>
      <c r="KYW64" s="357"/>
      <c r="KYX64" s="357"/>
      <c r="KYY64" s="357"/>
      <c r="KYZ64" s="357"/>
      <c r="KZA64" s="357"/>
      <c r="KZB64" s="357"/>
      <c r="KZC64" s="357"/>
      <c r="KZD64" s="357"/>
      <c r="KZE64" s="357"/>
      <c r="KZF64" s="357"/>
      <c r="KZG64" s="357"/>
      <c r="KZH64" s="357"/>
      <c r="KZI64" s="357"/>
      <c r="KZJ64" s="357"/>
      <c r="KZK64" s="357"/>
      <c r="KZL64" s="357"/>
      <c r="KZM64" s="357"/>
      <c r="KZN64" s="357"/>
      <c r="KZO64" s="357"/>
      <c r="KZP64" s="357"/>
      <c r="KZQ64" s="357"/>
      <c r="KZR64" s="357"/>
      <c r="KZS64" s="357"/>
      <c r="KZT64" s="357"/>
      <c r="KZU64" s="357"/>
      <c r="KZV64" s="357"/>
      <c r="KZW64" s="357"/>
      <c r="KZX64" s="357"/>
      <c r="KZY64" s="357"/>
      <c r="KZZ64" s="357"/>
      <c r="LAA64" s="357"/>
      <c r="LAB64" s="357"/>
      <c r="LAC64" s="357"/>
      <c r="LAD64" s="357"/>
      <c r="LAE64" s="357"/>
      <c r="LAF64" s="357"/>
      <c r="LAG64" s="357"/>
      <c r="LAH64" s="357"/>
      <c r="LAI64" s="357"/>
      <c r="LAJ64" s="357"/>
      <c r="LAK64" s="357"/>
      <c r="LAL64" s="357"/>
      <c r="LAM64" s="357"/>
      <c r="LAN64" s="357"/>
      <c r="LAO64" s="357"/>
      <c r="LAP64" s="357"/>
      <c r="LAQ64" s="357"/>
      <c r="LAR64" s="357"/>
      <c r="LAS64" s="357"/>
      <c r="LAT64" s="357"/>
      <c r="LAU64" s="357"/>
      <c r="LAV64" s="357"/>
      <c r="LAW64" s="357"/>
      <c r="LAX64" s="357"/>
      <c r="LAY64" s="357"/>
      <c r="LAZ64" s="357"/>
      <c r="LBA64" s="357"/>
      <c r="LBB64" s="357"/>
      <c r="LBC64" s="357"/>
      <c r="LBD64" s="357"/>
      <c r="LBE64" s="357"/>
      <c r="LBF64" s="357"/>
      <c r="LBG64" s="357"/>
      <c r="LBH64" s="357"/>
      <c r="LBI64" s="357"/>
      <c r="LBJ64" s="357"/>
      <c r="LBK64" s="357"/>
      <c r="LBL64" s="357"/>
      <c r="LBM64" s="357"/>
      <c r="LBN64" s="357"/>
      <c r="LBO64" s="357"/>
      <c r="LBP64" s="357"/>
      <c r="LBQ64" s="357"/>
      <c r="LBR64" s="357"/>
      <c r="LBS64" s="357"/>
      <c r="LBT64" s="357"/>
      <c r="LBU64" s="357"/>
      <c r="LBV64" s="357"/>
      <c r="LBW64" s="357"/>
      <c r="LBX64" s="357"/>
      <c r="LBY64" s="357"/>
      <c r="LBZ64" s="357"/>
      <c r="LCA64" s="357"/>
      <c r="LCB64" s="357"/>
      <c r="LCC64" s="357"/>
      <c r="LCD64" s="357"/>
      <c r="LCE64" s="357"/>
      <c r="LCF64" s="357"/>
      <c r="LCG64" s="357"/>
      <c r="LCH64" s="357"/>
      <c r="LCI64" s="357"/>
      <c r="LCJ64" s="357"/>
      <c r="LCK64" s="357"/>
      <c r="LCL64" s="357"/>
      <c r="LCM64" s="357"/>
      <c r="LCN64" s="357"/>
      <c r="LCO64" s="357"/>
      <c r="LCP64" s="357"/>
      <c r="LCQ64" s="357"/>
      <c r="LCR64" s="357"/>
      <c r="LCS64" s="357"/>
      <c r="LCT64" s="357"/>
      <c r="LCU64" s="357"/>
      <c r="LCV64" s="357"/>
      <c r="LCW64" s="357"/>
      <c r="LCX64" s="357"/>
      <c r="LCY64" s="357"/>
      <c r="LCZ64" s="357"/>
      <c r="LDA64" s="357"/>
      <c r="LDB64" s="357"/>
      <c r="LDC64" s="357"/>
      <c r="LDD64" s="357"/>
      <c r="LDE64" s="357"/>
      <c r="LDF64" s="357"/>
      <c r="LDG64" s="357"/>
      <c r="LDH64" s="357"/>
      <c r="LDI64" s="357"/>
      <c r="LDJ64" s="357"/>
      <c r="LDK64" s="357"/>
      <c r="LDL64" s="357"/>
      <c r="LDM64" s="357"/>
      <c r="LDN64" s="357"/>
      <c r="LDO64" s="357"/>
      <c r="LDP64" s="357"/>
      <c r="LDQ64" s="357"/>
      <c r="LDR64" s="357"/>
      <c r="LDS64" s="357"/>
      <c r="LDT64" s="357"/>
      <c r="LDU64" s="357"/>
      <c r="LDV64" s="357"/>
      <c r="LDW64" s="357"/>
      <c r="LDX64" s="357"/>
      <c r="LDY64" s="357"/>
      <c r="LDZ64" s="357"/>
      <c r="LEA64" s="357"/>
      <c r="LEB64" s="357"/>
      <c r="LEC64" s="357"/>
      <c r="LED64" s="357"/>
      <c r="LEE64" s="357"/>
      <c r="LEF64" s="357"/>
      <c r="LEG64" s="357"/>
      <c r="LEH64" s="357"/>
      <c r="LEI64" s="357"/>
      <c r="LEJ64" s="357"/>
      <c r="LEK64" s="357"/>
      <c r="LEL64" s="357"/>
      <c r="LEM64" s="357"/>
      <c r="LEN64" s="357"/>
      <c r="LEO64" s="357"/>
      <c r="LEP64" s="357"/>
      <c r="LEQ64" s="357"/>
      <c r="LER64" s="357"/>
      <c r="LES64" s="357"/>
      <c r="LET64" s="357"/>
      <c r="LEU64" s="357"/>
      <c r="LEV64" s="357"/>
      <c r="LEW64" s="357"/>
      <c r="LEX64" s="357"/>
      <c r="LEY64" s="357"/>
      <c r="LEZ64" s="357"/>
      <c r="LFA64" s="357"/>
      <c r="LFB64" s="357"/>
      <c r="LFC64" s="357"/>
      <c r="LFD64" s="357"/>
      <c r="LFE64" s="357"/>
      <c r="LFF64" s="357"/>
      <c r="LFG64" s="357"/>
      <c r="LFH64" s="357"/>
      <c r="LFI64" s="357"/>
      <c r="LFJ64" s="357"/>
      <c r="LFK64" s="357"/>
      <c r="LFL64" s="357"/>
      <c r="LFM64" s="357"/>
      <c r="LFN64" s="357"/>
      <c r="LFO64" s="357"/>
      <c r="LFP64" s="357"/>
      <c r="LFQ64" s="357"/>
      <c r="LFR64" s="357"/>
      <c r="LFS64" s="357"/>
      <c r="LFT64" s="357"/>
      <c r="LFU64" s="357"/>
      <c r="LFV64" s="357"/>
      <c r="LFW64" s="357"/>
      <c r="LFX64" s="357"/>
      <c r="LFY64" s="357"/>
      <c r="LFZ64" s="357"/>
      <c r="LGA64" s="357"/>
      <c r="LGB64" s="357"/>
      <c r="LGC64" s="357"/>
      <c r="LGD64" s="357"/>
      <c r="LGE64" s="357"/>
      <c r="LGF64" s="357"/>
      <c r="LGG64" s="357"/>
      <c r="LGH64" s="357"/>
      <c r="LGI64" s="357"/>
      <c r="LGJ64" s="357"/>
      <c r="LGK64" s="357"/>
      <c r="LGL64" s="357"/>
      <c r="LGM64" s="357"/>
      <c r="LGN64" s="357"/>
      <c r="LGO64" s="357"/>
      <c r="LGP64" s="357"/>
      <c r="LGQ64" s="357"/>
      <c r="LGR64" s="357"/>
      <c r="LGS64" s="357"/>
      <c r="LGT64" s="357"/>
      <c r="LGU64" s="357"/>
      <c r="LGV64" s="357"/>
      <c r="LGW64" s="357"/>
      <c r="LGX64" s="357"/>
      <c r="LGY64" s="357"/>
      <c r="LGZ64" s="357"/>
      <c r="LHA64" s="357"/>
      <c r="LHB64" s="357"/>
      <c r="LHC64" s="357"/>
      <c r="LHD64" s="357"/>
      <c r="LHE64" s="357"/>
      <c r="LHF64" s="357"/>
      <c r="LHG64" s="357"/>
      <c r="LHH64" s="357"/>
      <c r="LHI64" s="357"/>
      <c r="LHJ64" s="357"/>
      <c r="LHK64" s="357"/>
      <c r="LHL64" s="357"/>
      <c r="LHM64" s="357"/>
      <c r="LHN64" s="357"/>
      <c r="LHO64" s="357"/>
      <c r="LHP64" s="357"/>
      <c r="LHQ64" s="357"/>
      <c r="LHR64" s="357"/>
      <c r="LHS64" s="357"/>
      <c r="LHT64" s="357"/>
      <c r="LHU64" s="357"/>
      <c r="LHV64" s="357"/>
      <c r="LHW64" s="357"/>
      <c r="LHX64" s="357"/>
      <c r="LHY64" s="357"/>
      <c r="LHZ64" s="357"/>
      <c r="LIA64" s="357"/>
      <c r="LIB64" s="357"/>
      <c r="LIC64" s="357"/>
      <c r="LID64" s="357"/>
      <c r="LIE64" s="357"/>
      <c r="LIF64" s="357"/>
      <c r="LIG64" s="357"/>
      <c r="LIH64" s="357"/>
      <c r="LII64" s="357"/>
      <c r="LIJ64" s="357"/>
      <c r="LIK64" s="357"/>
      <c r="LIL64" s="357"/>
      <c r="LIM64" s="357"/>
      <c r="LIN64" s="357"/>
      <c r="LIO64" s="357"/>
      <c r="LIP64" s="357"/>
      <c r="LIQ64" s="357"/>
      <c r="LIR64" s="357"/>
      <c r="LIS64" s="357"/>
      <c r="LIT64" s="357"/>
      <c r="LIU64" s="357"/>
      <c r="LIV64" s="357"/>
      <c r="LIW64" s="357"/>
      <c r="LIX64" s="357"/>
      <c r="LIY64" s="357"/>
      <c r="LIZ64" s="357"/>
      <c r="LJA64" s="357"/>
      <c r="LJB64" s="357"/>
      <c r="LJC64" s="357"/>
      <c r="LJD64" s="357"/>
      <c r="LJE64" s="357"/>
      <c r="LJF64" s="357"/>
      <c r="LJG64" s="357"/>
      <c r="LJH64" s="357"/>
      <c r="LJI64" s="357"/>
      <c r="LJJ64" s="357"/>
      <c r="LJK64" s="357"/>
      <c r="LJL64" s="357"/>
      <c r="LJM64" s="357"/>
      <c r="LJN64" s="357"/>
      <c r="LJO64" s="357"/>
      <c r="LJP64" s="357"/>
      <c r="LJQ64" s="357"/>
      <c r="LJR64" s="357"/>
      <c r="LJS64" s="357"/>
      <c r="LJT64" s="357"/>
      <c r="LJU64" s="357"/>
      <c r="LJV64" s="357"/>
      <c r="LJW64" s="357"/>
      <c r="LJX64" s="357"/>
      <c r="LJY64" s="357"/>
      <c r="LJZ64" s="357"/>
      <c r="LKA64" s="357"/>
      <c r="LKB64" s="357"/>
      <c r="LKC64" s="357"/>
      <c r="LKD64" s="357"/>
      <c r="LKE64" s="357"/>
      <c r="LKF64" s="357"/>
      <c r="LKG64" s="357"/>
      <c r="LKH64" s="357"/>
      <c r="LKI64" s="357"/>
      <c r="LKJ64" s="357"/>
      <c r="LKK64" s="357"/>
      <c r="LKL64" s="357"/>
      <c r="LKM64" s="357"/>
      <c r="LKN64" s="357"/>
      <c r="LKO64" s="357"/>
      <c r="LKP64" s="357"/>
      <c r="LKQ64" s="357"/>
      <c r="LKR64" s="357"/>
      <c r="LKS64" s="357"/>
      <c r="LKT64" s="357"/>
      <c r="LKU64" s="357"/>
      <c r="LKV64" s="357"/>
      <c r="LKW64" s="357"/>
      <c r="LKX64" s="357"/>
      <c r="LKY64" s="357"/>
      <c r="LKZ64" s="357"/>
      <c r="LLA64" s="357"/>
      <c r="LLB64" s="357"/>
      <c r="LLC64" s="357"/>
      <c r="LLD64" s="357"/>
      <c r="LLE64" s="357"/>
      <c r="LLF64" s="357"/>
      <c r="LLG64" s="357"/>
      <c r="LLH64" s="357"/>
      <c r="LLI64" s="357"/>
      <c r="LLJ64" s="357"/>
      <c r="LLK64" s="357"/>
      <c r="LLL64" s="357"/>
      <c r="LLM64" s="357"/>
      <c r="LLN64" s="357"/>
      <c r="LLO64" s="357"/>
      <c r="LLP64" s="357"/>
      <c r="LLQ64" s="357"/>
      <c r="LLR64" s="357"/>
      <c r="LLS64" s="357"/>
      <c r="LLT64" s="357"/>
      <c r="LLU64" s="357"/>
      <c r="LLV64" s="357"/>
      <c r="LLW64" s="357"/>
      <c r="LLX64" s="357"/>
      <c r="LLY64" s="357"/>
      <c r="LLZ64" s="357"/>
      <c r="LMA64" s="357"/>
      <c r="LMB64" s="357"/>
      <c r="LMC64" s="357"/>
      <c r="LMD64" s="357"/>
      <c r="LME64" s="357"/>
      <c r="LMF64" s="357"/>
      <c r="LMG64" s="357"/>
      <c r="LMH64" s="357"/>
      <c r="LMI64" s="357"/>
      <c r="LMJ64" s="357"/>
      <c r="LMK64" s="357"/>
      <c r="LML64" s="357"/>
      <c r="LMM64" s="357"/>
      <c r="LMN64" s="357"/>
      <c r="LMO64" s="357"/>
      <c r="LMP64" s="357"/>
      <c r="LMQ64" s="357"/>
      <c r="LMR64" s="357"/>
      <c r="LMS64" s="357"/>
      <c r="LMT64" s="357"/>
      <c r="LMU64" s="357"/>
      <c r="LMV64" s="357"/>
      <c r="LMW64" s="357"/>
      <c r="LMX64" s="357"/>
      <c r="LMY64" s="357"/>
      <c r="LMZ64" s="357"/>
      <c r="LNA64" s="357"/>
      <c r="LNB64" s="357"/>
      <c r="LNC64" s="357"/>
      <c r="LND64" s="357"/>
      <c r="LNE64" s="357"/>
      <c r="LNF64" s="357"/>
      <c r="LNG64" s="357"/>
      <c r="LNH64" s="357"/>
      <c r="LNI64" s="357"/>
      <c r="LNJ64" s="357"/>
      <c r="LNK64" s="357"/>
      <c r="LNL64" s="357"/>
      <c r="LNM64" s="357"/>
      <c r="LNN64" s="357"/>
      <c r="LNO64" s="357"/>
      <c r="LNP64" s="357"/>
      <c r="LNQ64" s="357"/>
      <c r="LNR64" s="357"/>
      <c r="LNS64" s="357"/>
      <c r="LNT64" s="357"/>
      <c r="LNU64" s="357"/>
      <c r="LNV64" s="357"/>
      <c r="LNW64" s="357"/>
      <c r="LNX64" s="357"/>
      <c r="LNY64" s="357"/>
      <c r="LNZ64" s="357"/>
      <c r="LOA64" s="357"/>
      <c r="LOB64" s="357"/>
      <c r="LOC64" s="357"/>
      <c r="LOD64" s="357"/>
      <c r="LOE64" s="357"/>
      <c r="LOF64" s="357"/>
      <c r="LOG64" s="357"/>
      <c r="LOH64" s="357"/>
      <c r="LOI64" s="357"/>
      <c r="LOJ64" s="357"/>
      <c r="LOK64" s="357"/>
      <c r="LOL64" s="357"/>
      <c r="LOM64" s="357"/>
      <c r="LON64" s="357"/>
      <c r="LOO64" s="357"/>
      <c r="LOP64" s="357"/>
      <c r="LOQ64" s="357"/>
      <c r="LOR64" s="357"/>
      <c r="LOS64" s="357"/>
      <c r="LOT64" s="357"/>
      <c r="LOU64" s="357"/>
      <c r="LOV64" s="357"/>
      <c r="LOW64" s="357"/>
      <c r="LOX64" s="357"/>
      <c r="LOY64" s="357"/>
      <c r="LOZ64" s="357"/>
      <c r="LPA64" s="357"/>
      <c r="LPB64" s="357"/>
      <c r="LPC64" s="357"/>
      <c r="LPD64" s="357"/>
      <c r="LPE64" s="357"/>
      <c r="LPF64" s="357"/>
      <c r="LPG64" s="357"/>
      <c r="LPH64" s="357"/>
      <c r="LPI64" s="357"/>
      <c r="LPJ64" s="357"/>
      <c r="LPK64" s="357"/>
      <c r="LPL64" s="357"/>
      <c r="LPM64" s="357"/>
      <c r="LPN64" s="357"/>
      <c r="LPO64" s="357"/>
      <c r="LPP64" s="357"/>
      <c r="LPQ64" s="357"/>
      <c r="LPR64" s="357"/>
      <c r="LPS64" s="357"/>
      <c r="LPT64" s="357"/>
      <c r="LPU64" s="357"/>
      <c r="LPV64" s="357"/>
      <c r="LPW64" s="357"/>
      <c r="LPX64" s="357"/>
      <c r="LPY64" s="357"/>
      <c r="LPZ64" s="357"/>
      <c r="LQA64" s="357"/>
      <c r="LQB64" s="357"/>
      <c r="LQC64" s="357"/>
      <c r="LQD64" s="357"/>
      <c r="LQE64" s="357"/>
      <c r="LQF64" s="357"/>
      <c r="LQG64" s="357"/>
      <c r="LQH64" s="357"/>
      <c r="LQI64" s="357"/>
      <c r="LQJ64" s="357"/>
      <c r="LQK64" s="357"/>
      <c r="LQL64" s="357"/>
      <c r="LQM64" s="357"/>
      <c r="LQN64" s="357"/>
      <c r="LQO64" s="357"/>
      <c r="LQP64" s="357"/>
      <c r="LQQ64" s="357"/>
      <c r="LQR64" s="357"/>
      <c r="LQS64" s="357"/>
      <c r="LQT64" s="357"/>
      <c r="LQU64" s="357"/>
      <c r="LQV64" s="357"/>
      <c r="LQW64" s="357"/>
      <c r="LQX64" s="357"/>
      <c r="LQY64" s="357"/>
      <c r="LQZ64" s="357"/>
      <c r="LRA64" s="357"/>
      <c r="LRB64" s="357"/>
      <c r="LRC64" s="357"/>
      <c r="LRD64" s="357"/>
      <c r="LRE64" s="357"/>
      <c r="LRF64" s="357"/>
      <c r="LRG64" s="357"/>
      <c r="LRH64" s="357"/>
      <c r="LRI64" s="357"/>
      <c r="LRJ64" s="357"/>
      <c r="LRK64" s="357"/>
      <c r="LRL64" s="357"/>
      <c r="LRM64" s="357"/>
      <c r="LRN64" s="357"/>
      <c r="LRO64" s="357"/>
      <c r="LRP64" s="357"/>
      <c r="LRQ64" s="357"/>
      <c r="LRR64" s="357"/>
      <c r="LRS64" s="357"/>
      <c r="LRT64" s="357"/>
      <c r="LRU64" s="357"/>
      <c r="LRV64" s="357"/>
      <c r="LRW64" s="357"/>
      <c r="LRX64" s="357"/>
      <c r="LRY64" s="357"/>
      <c r="LRZ64" s="357"/>
      <c r="LSA64" s="357"/>
      <c r="LSB64" s="357"/>
      <c r="LSC64" s="357"/>
      <c r="LSD64" s="357"/>
      <c r="LSE64" s="357"/>
      <c r="LSF64" s="357"/>
      <c r="LSG64" s="357"/>
      <c r="LSH64" s="357"/>
      <c r="LSI64" s="357"/>
      <c r="LSJ64" s="357"/>
      <c r="LSK64" s="357"/>
      <c r="LSL64" s="357"/>
      <c r="LSM64" s="357"/>
      <c r="LSN64" s="357"/>
      <c r="LSO64" s="357"/>
      <c r="LSP64" s="357"/>
      <c r="LSQ64" s="357"/>
      <c r="LSR64" s="357"/>
      <c r="LSS64" s="357"/>
      <c r="LST64" s="357"/>
      <c r="LSU64" s="357"/>
      <c r="LSV64" s="357"/>
      <c r="LSW64" s="357"/>
      <c r="LSX64" s="357"/>
      <c r="LSY64" s="357"/>
      <c r="LSZ64" s="357"/>
      <c r="LTA64" s="357"/>
      <c r="LTB64" s="357"/>
      <c r="LTC64" s="357"/>
      <c r="LTD64" s="357"/>
      <c r="LTE64" s="357"/>
      <c r="LTF64" s="357"/>
      <c r="LTG64" s="357"/>
      <c r="LTH64" s="357"/>
      <c r="LTI64" s="357"/>
      <c r="LTJ64" s="357"/>
      <c r="LTK64" s="357"/>
      <c r="LTL64" s="357"/>
      <c r="LTM64" s="357"/>
      <c r="LTN64" s="357"/>
      <c r="LTO64" s="357"/>
      <c r="LTP64" s="357"/>
      <c r="LTQ64" s="357"/>
      <c r="LTR64" s="357"/>
      <c r="LTS64" s="357"/>
      <c r="LTT64" s="357"/>
      <c r="LTU64" s="357"/>
      <c r="LTV64" s="357"/>
      <c r="LTW64" s="357"/>
      <c r="LTX64" s="357"/>
      <c r="LTY64" s="357"/>
      <c r="LTZ64" s="357"/>
      <c r="LUA64" s="357"/>
      <c r="LUB64" s="357"/>
      <c r="LUC64" s="357"/>
      <c r="LUD64" s="357"/>
      <c r="LUE64" s="357"/>
      <c r="LUF64" s="357"/>
      <c r="LUG64" s="357"/>
      <c r="LUH64" s="357"/>
      <c r="LUI64" s="357"/>
      <c r="LUJ64" s="357"/>
      <c r="LUK64" s="357"/>
      <c r="LUL64" s="357"/>
      <c r="LUM64" s="357"/>
      <c r="LUN64" s="357"/>
      <c r="LUO64" s="357"/>
      <c r="LUP64" s="357"/>
      <c r="LUQ64" s="357"/>
      <c r="LUR64" s="357"/>
      <c r="LUS64" s="357"/>
      <c r="LUT64" s="357"/>
      <c r="LUU64" s="357"/>
      <c r="LUV64" s="357"/>
      <c r="LUW64" s="357"/>
      <c r="LUX64" s="357"/>
      <c r="LUY64" s="357"/>
      <c r="LUZ64" s="357"/>
      <c r="LVA64" s="357"/>
      <c r="LVB64" s="357"/>
      <c r="LVC64" s="357"/>
      <c r="LVD64" s="357"/>
      <c r="LVE64" s="357"/>
      <c r="LVF64" s="357"/>
      <c r="LVG64" s="357"/>
      <c r="LVH64" s="357"/>
      <c r="LVI64" s="357"/>
      <c r="LVJ64" s="357"/>
      <c r="LVK64" s="357"/>
      <c r="LVL64" s="357"/>
      <c r="LVM64" s="357"/>
      <c r="LVN64" s="357"/>
      <c r="LVO64" s="357"/>
      <c r="LVP64" s="357"/>
      <c r="LVQ64" s="357"/>
      <c r="LVR64" s="357"/>
      <c r="LVS64" s="357"/>
      <c r="LVT64" s="357"/>
      <c r="LVU64" s="357"/>
      <c r="LVV64" s="357"/>
      <c r="LVW64" s="357"/>
      <c r="LVX64" s="357"/>
      <c r="LVY64" s="357"/>
      <c r="LVZ64" s="357"/>
      <c r="LWA64" s="357"/>
      <c r="LWB64" s="357"/>
      <c r="LWC64" s="357"/>
      <c r="LWD64" s="357"/>
      <c r="LWE64" s="357"/>
      <c r="LWF64" s="357"/>
      <c r="LWG64" s="357"/>
      <c r="LWH64" s="357"/>
      <c r="LWI64" s="357"/>
      <c r="LWJ64" s="357"/>
      <c r="LWK64" s="357"/>
      <c r="LWL64" s="357"/>
      <c r="LWM64" s="357"/>
      <c r="LWN64" s="357"/>
      <c r="LWO64" s="357"/>
      <c r="LWP64" s="357"/>
      <c r="LWQ64" s="357"/>
      <c r="LWR64" s="357"/>
      <c r="LWS64" s="357"/>
      <c r="LWT64" s="357"/>
      <c r="LWU64" s="357"/>
      <c r="LWV64" s="357"/>
      <c r="LWW64" s="357"/>
      <c r="LWX64" s="357"/>
      <c r="LWY64" s="357"/>
      <c r="LWZ64" s="357"/>
      <c r="LXA64" s="357"/>
      <c r="LXB64" s="357"/>
      <c r="LXC64" s="357"/>
      <c r="LXD64" s="357"/>
      <c r="LXE64" s="357"/>
      <c r="LXF64" s="357"/>
      <c r="LXG64" s="357"/>
      <c r="LXH64" s="357"/>
      <c r="LXI64" s="357"/>
      <c r="LXJ64" s="357"/>
      <c r="LXK64" s="357"/>
      <c r="LXL64" s="357"/>
      <c r="LXM64" s="357"/>
      <c r="LXN64" s="357"/>
      <c r="LXO64" s="357"/>
      <c r="LXP64" s="357"/>
      <c r="LXQ64" s="357"/>
      <c r="LXR64" s="357"/>
      <c r="LXS64" s="357"/>
      <c r="LXT64" s="357"/>
      <c r="LXU64" s="357"/>
      <c r="LXV64" s="357"/>
      <c r="LXW64" s="357"/>
      <c r="LXX64" s="357"/>
      <c r="LXY64" s="357"/>
      <c r="LXZ64" s="357"/>
      <c r="LYA64" s="357"/>
      <c r="LYB64" s="357"/>
      <c r="LYC64" s="357"/>
      <c r="LYD64" s="357"/>
      <c r="LYE64" s="357"/>
      <c r="LYF64" s="357"/>
      <c r="LYG64" s="357"/>
      <c r="LYH64" s="357"/>
      <c r="LYI64" s="357"/>
      <c r="LYJ64" s="357"/>
      <c r="LYK64" s="357"/>
      <c r="LYL64" s="357"/>
      <c r="LYM64" s="357"/>
      <c r="LYN64" s="357"/>
      <c r="LYO64" s="357"/>
      <c r="LYP64" s="357"/>
      <c r="LYQ64" s="357"/>
      <c r="LYR64" s="357"/>
      <c r="LYS64" s="357"/>
      <c r="LYT64" s="357"/>
      <c r="LYU64" s="357"/>
      <c r="LYV64" s="357"/>
      <c r="LYW64" s="357"/>
      <c r="LYX64" s="357"/>
      <c r="LYY64" s="357"/>
      <c r="LYZ64" s="357"/>
      <c r="LZA64" s="357"/>
      <c r="LZB64" s="357"/>
      <c r="LZC64" s="357"/>
      <c r="LZD64" s="357"/>
      <c r="LZE64" s="357"/>
      <c r="LZF64" s="357"/>
      <c r="LZG64" s="357"/>
      <c r="LZH64" s="357"/>
      <c r="LZI64" s="357"/>
      <c r="LZJ64" s="357"/>
      <c r="LZK64" s="357"/>
      <c r="LZL64" s="357"/>
      <c r="LZM64" s="357"/>
      <c r="LZN64" s="357"/>
      <c r="LZO64" s="357"/>
      <c r="LZP64" s="357"/>
      <c r="LZQ64" s="357"/>
      <c r="LZR64" s="357"/>
      <c r="LZS64" s="357"/>
      <c r="LZT64" s="357"/>
      <c r="LZU64" s="357"/>
      <c r="LZV64" s="357"/>
      <c r="LZW64" s="357"/>
      <c r="LZX64" s="357"/>
      <c r="LZY64" s="357"/>
      <c r="LZZ64" s="357"/>
      <c r="MAA64" s="357"/>
      <c r="MAB64" s="357"/>
      <c r="MAC64" s="357"/>
      <c r="MAD64" s="357"/>
      <c r="MAE64" s="357"/>
      <c r="MAF64" s="357"/>
      <c r="MAG64" s="357"/>
      <c r="MAH64" s="357"/>
      <c r="MAI64" s="357"/>
      <c r="MAJ64" s="357"/>
      <c r="MAK64" s="357"/>
      <c r="MAL64" s="357"/>
      <c r="MAM64" s="357"/>
      <c r="MAN64" s="357"/>
      <c r="MAO64" s="357"/>
      <c r="MAP64" s="357"/>
      <c r="MAQ64" s="357"/>
      <c r="MAR64" s="357"/>
      <c r="MAS64" s="357"/>
      <c r="MAT64" s="357"/>
      <c r="MAU64" s="357"/>
      <c r="MAV64" s="357"/>
      <c r="MAW64" s="357"/>
      <c r="MAX64" s="357"/>
      <c r="MAY64" s="357"/>
      <c r="MAZ64" s="357"/>
      <c r="MBA64" s="357"/>
      <c r="MBB64" s="357"/>
      <c r="MBC64" s="357"/>
      <c r="MBD64" s="357"/>
      <c r="MBE64" s="357"/>
      <c r="MBF64" s="357"/>
      <c r="MBG64" s="357"/>
      <c r="MBH64" s="357"/>
      <c r="MBI64" s="357"/>
      <c r="MBJ64" s="357"/>
      <c r="MBK64" s="357"/>
      <c r="MBL64" s="357"/>
      <c r="MBM64" s="357"/>
      <c r="MBN64" s="357"/>
      <c r="MBO64" s="357"/>
      <c r="MBP64" s="357"/>
      <c r="MBQ64" s="357"/>
      <c r="MBR64" s="357"/>
      <c r="MBS64" s="357"/>
      <c r="MBT64" s="357"/>
      <c r="MBU64" s="357"/>
      <c r="MBV64" s="357"/>
      <c r="MBW64" s="357"/>
      <c r="MBX64" s="357"/>
      <c r="MBY64" s="357"/>
      <c r="MBZ64" s="357"/>
      <c r="MCA64" s="357"/>
      <c r="MCB64" s="357"/>
      <c r="MCC64" s="357"/>
      <c r="MCD64" s="357"/>
      <c r="MCE64" s="357"/>
      <c r="MCF64" s="357"/>
      <c r="MCG64" s="357"/>
      <c r="MCH64" s="357"/>
      <c r="MCI64" s="357"/>
      <c r="MCJ64" s="357"/>
      <c r="MCK64" s="357"/>
      <c r="MCL64" s="357"/>
      <c r="MCM64" s="357"/>
      <c r="MCN64" s="357"/>
      <c r="MCO64" s="357"/>
      <c r="MCP64" s="357"/>
      <c r="MCQ64" s="357"/>
      <c r="MCR64" s="357"/>
      <c r="MCS64" s="357"/>
      <c r="MCT64" s="357"/>
      <c r="MCU64" s="357"/>
      <c r="MCV64" s="357"/>
      <c r="MCW64" s="357"/>
      <c r="MCX64" s="357"/>
      <c r="MCY64" s="357"/>
      <c r="MCZ64" s="357"/>
      <c r="MDA64" s="357"/>
      <c r="MDB64" s="357"/>
      <c r="MDC64" s="357"/>
      <c r="MDD64" s="357"/>
      <c r="MDE64" s="357"/>
      <c r="MDF64" s="357"/>
      <c r="MDG64" s="357"/>
      <c r="MDH64" s="357"/>
      <c r="MDI64" s="357"/>
      <c r="MDJ64" s="357"/>
      <c r="MDK64" s="357"/>
      <c r="MDL64" s="357"/>
      <c r="MDM64" s="357"/>
      <c r="MDN64" s="357"/>
      <c r="MDO64" s="357"/>
      <c r="MDP64" s="357"/>
      <c r="MDQ64" s="357"/>
      <c r="MDR64" s="357"/>
      <c r="MDS64" s="357"/>
      <c r="MDT64" s="357"/>
      <c r="MDU64" s="357"/>
      <c r="MDV64" s="357"/>
      <c r="MDW64" s="357"/>
      <c r="MDX64" s="357"/>
      <c r="MDY64" s="357"/>
      <c r="MDZ64" s="357"/>
      <c r="MEA64" s="357"/>
      <c r="MEB64" s="357"/>
      <c r="MEC64" s="357"/>
      <c r="MED64" s="357"/>
      <c r="MEE64" s="357"/>
      <c r="MEF64" s="357"/>
      <c r="MEG64" s="357"/>
      <c r="MEH64" s="357"/>
      <c r="MEI64" s="357"/>
      <c r="MEJ64" s="357"/>
      <c r="MEK64" s="357"/>
      <c r="MEL64" s="357"/>
      <c r="MEM64" s="357"/>
      <c r="MEN64" s="357"/>
      <c r="MEO64" s="357"/>
      <c r="MEP64" s="357"/>
      <c r="MEQ64" s="357"/>
      <c r="MER64" s="357"/>
      <c r="MES64" s="357"/>
      <c r="MET64" s="357"/>
      <c r="MEU64" s="357"/>
      <c r="MEV64" s="357"/>
      <c r="MEW64" s="357"/>
      <c r="MEX64" s="357"/>
      <c r="MEY64" s="357"/>
      <c r="MEZ64" s="357"/>
      <c r="MFA64" s="357"/>
      <c r="MFB64" s="357"/>
      <c r="MFC64" s="357"/>
      <c r="MFD64" s="357"/>
      <c r="MFE64" s="357"/>
      <c r="MFF64" s="357"/>
      <c r="MFG64" s="357"/>
      <c r="MFH64" s="357"/>
      <c r="MFI64" s="357"/>
      <c r="MFJ64" s="357"/>
      <c r="MFK64" s="357"/>
      <c r="MFL64" s="357"/>
      <c r="MFM64" s="357"/>
      <c r="MFN64" s="357"/>
      <c r="MFO64" s="357"/>
      <c r="MFP64" s="357"/>
      <c r="MFQ64" s="357"/>
      <c r="MFR64" s="357"/>
      <c r="MFS64" s="357"/>
      <c r="MFT64" s="357"/>
      <c r="MFU64" s="357"/>
      <c r="MFV64" s="357"/>
      <c r="MFW64" s="357"/>
      <c r="MFX64" s="357"/>
      <c r="MFY64" s="357"/>
      <c r="MFZ64" s="357"/>
      <c r="MGA64" s="357"/>
      <c r="MGB64" s="357"/>
      <c r="MGC64" s="357"/>
      <c r="MGD64" s="357"/>
      <c r="MGE64" s="357"/>
      <c r="MGF64" s="357"/>
      <c r="MGG64" s="357"/>
      <c r="MGH64" s="357"/>
      <c r="MGI64" s="357"/>
      <c r="MGJ64" s="357"/>
      <c r="MGK64" s="357"/>
      <c r="MGL64" s="357"/>
      <c r="MGM64" s="357"/>
      <c r="MGN64" s="357"/>
      <c r="MGO64" s="357"/>
      <c r="MGP64" s="357"/>
      <c r="MGQ64" s="357"/>
      <c r="MGR64" s="357"/>
      <c r="MGS64" s="357"/>
      <c r="MGT64" s="357"/>
      <c r="MGU64" s="357"/>
      <c r="MGV64" s="357"/>
      <c r="MGW64" s="357"/>
      <c r="MGX64" s="357"/>
      <c r="MGY64" s="357"/>
      <c r="MGZ64" s="357"/>
      <c r="MHA64" s="357"/>
      <c r="MHB64" s="357"/>
      <c r="MHC64" s="357"/>
      <c r="MHD64" s="357"/>
      <c r="MHE64" s="357"/>
      <c r="MHF64" s="357"/>
      <c r="MHG64" s="357"/>
      <c r="MHH64" s="357"/>
      <c r="MHI64" s="357"/>
      <c r="MHJ64" s="357"/>
      <c r="MHK64" s="357"/>
      <c r="MHL64" s="357"/>
      <c r="MHM64" s="357"/>
      <c r="MHN64" s="357"/>
      <c r="MHO64" s="357"/>
      <c r="MHP64" s="357"/>
      <c r="MHQ64" s="357"/>
      <c r="MHR64" s="357"/>
      <c r="MHS64" s="357"/>
      <c r="MHT64" s="357"/>
      <c r="MHU64" s="357"/>
      <c r="MHV64" s="357"/>
      <c r="MHW64" s="357"/>
      <c r="MHX64" s="357"/>
      <c r="MHY64" s="357"/>
      <c r="MHZ64" s="357"/>
      <c r="MIA64" s="357"/>
      <c r="MIB64" s="357"/>
      <c r="MIC64" s="357"/>
      <c r="MID64" s="357"/>
      <c r="MIE64" s="357"/>
      <c r="MIF64" s="357"/>
      <c r="MIG64" s="357"/>
      <c r="MIH64" s="357"/>
      <c r="MII64" s="357"/>
      <c r="MIJ64" s="357"/>
      <c r="MIK64" s="357"/>
      <c r="MIL64" s="357"/>
      <c r="MIM64" s="357"/>
      <c r="MIN64" s="357"/>
      <c r="MIO64" s="357"/>
      <c r="MIP64" s="357"/>
      <c r="MIQ64" s="357"/>
      <c r="MIR64" s="357"/>
      <c r="MIS64" s="357"/>
      <c r="MIT64" s="357"/>
      <c r="MIU64" s="357"/>
      <c r="MIV64" s="357"/>
      <c r="MIW64" s="357"/>
      <c r="MIX64" s="357"/>
      <c r="MIY64" s="357"/>
      <c r="MIZ64" s="357"/>
      <c r="MJA64" s="357"/>
      <c r="MJB64" s="357"/>
      <c r="MJC64" s="357"/>
      <c r="MJD64" s="357"/>
      <c r="MJE64" s="357"/>
      <c r="MJF64" s="357"/>
      <c r="MJG64" s="357"/>
      <c r="MJH64" s="357"/>
      <c r="MJI64" s="357"/>
      <c r="MJJ64" s="357"/>
      <c r="MJK64" s="357"/>
      <c r="MJL64" s="357"/>
      <c r="MJM64" s="357"/>
      <c r="MJN64" s="357"/>
      <c r="MJO64" s="357"/>
      <c r="MJP64" s="357"/>
      <c r="MJQ64" s="357"/>
      <c r="MJR64" s="357"/>
      <c r="MJS64" s="357"/>
      <c r="MJT64" s="357"/>
      <c r="MJU64" s="357"/>
      <c r="MJV64" s="357"/>
      <c r="MJW64" s="357"/>
      <c r="MJX64" s="357"/>
      <c r="MJY64" s="357"/>
      <c r="MJZ64" s="357"/>
      <c r="MKA64" s="357"/>
      <c r="MKB64" s="357"/>
      <c r="MKC64" s="357"/>
      <c r="MKD64" s="357"/>
      <c r="MKE64" s="357"/>
      <c r="MKF64" s="357"/>
      <c r="MKG64" s="357"/>
      <c r="MKH64" s="357"/>
      <c r="MKI64" s="357"/>
      <c r="MKJ64" s="357"/>
      <c r="MKK64" s="357"/>
      <c r="MKL64" s="357"/>
      <c r="MKM64" s="357"/>
      <c r="MKN64" s="357"/>
      <c r="MKO64" s="357"/>
      <c r="MKP64" s="357"/>
      <c r="MKQ64" s="357"/>
      <c r="MKR64" s="357"/>
      <c r="MKS64" s="357"/>
      <c r="MKT64" s="357"/>
      <c r="MKU64" s="357"/>
      <c r="MKV64" s="357"/>
      <c r="MKW64" s="357"/>
      <c r="MKX64" s="357"/>
      <c r="MKY64" s="357"/>
      <c r="MKZ64" s="357"/>
      <c r="MLA64" s="357"/>
      <c r="MLB64" s="357"/>
      <c r="MLC64" s="357"/>
      <c r="MLD64" s="357"/>
      <c r="MLE64" s="357"/>
      <c r="MLF64" s="357"/>
      <c r="MLG64" s="357"/>
      <c r="MLH64" s="357"/>
      <c r="MLI64" s="357"/>
      <c r="MLJ64" s="357"/>
      <c r="MLK64" s="357"/>
      <c r="MLL64" s="357"/>
      <c r="MLM64" s="357"/>
      <c r="MLN64" s="357"/>
      <c r="MLO64" s="357"/>
      <c r="MLP64" s="357"/>
      <c r="MLQ64" s="357"/>
      <c r="MLR64" s="357"/>
      <c r="MLS64" s="357"/>
      <c r="MLT64" s="357"/>
      <c r="MLU64" s="357"/>
      <c r="MLV64" s="357"/>
      <c r="MLW64" s="357"/>
      <c r="MLX64" s="357"/>
      <c r="MLY64" s="357"/>
      <c r="MLZ64" s="357"/>
      <c r="MMA64" s="357"/>
      <c r="MMB64" s="357"/>
      <c r="MMC64" s="357"/>
      <c r="MMD64" s="357"/>
      <c r="MME64" s="357"/>
      <c r="MMF64" s="357"/>
      <c r="MMG64" s="357"/>
      <c r="MMH64" s="357"/>
      <c r="MMI64" s="357"/>
      <c r="MMJ64" s="357"/>
      <c r="MMK64" s="357"/>
      <c r="MML64" s="357"/>
      <c r="MMM64" s="357"/>
      <c r="MMN64" s="357"/>
      <c r="MMO64" s="357"/>
      <c r="MMP64" s="357"/>
      <c r="MMQ64" s="357"/>
      <c r="MMR64" s="357"/>
      <c r="MMS64" s="357"/>
      <c r="MMT64" s="357"/>
      <c r="MMU64" s="357"/>
      <c r="MMV64" s="357"/>
      <c r="MMW64" s="357"/>
      <c r="MMX64" s="357"/>
      <c r="MMY64" s="357"/>
      <c r="MMZ64" s="357"/>
      <c r="MNA64" s="357"/>
      <c r="MNB64" s="357"/>
      <c r="MNC64" s="357"/>
      <c r="MND64" s="357"/>
      <c r="MNE64" s="357"/>
      <c r="MNF64" s="357"/>
      <c r="MNG64" s="357"/>
      <c r="MNH64" s="357"/>
      <c r="MNI64" s="357"/>
      <c r="MNJ64" s="357"/>
      <c r="MNK64" s="357"/>
      <c r="MNL64" s="357"/>
      <c r="MNM64" s="357"/>
      <c r="MNN64" s="357"/>
      <c r="MNO64" s="357"/>
      <c r="MNP64" s="357"/>
      <c r="MNQ64" s="357"/>
      <c r="MNR64" s="357"/>
      <c r="MNS64" s="357"/>
      <c r="MNT64" s="357"/>
      <c r="MNU64" s="357"/>
      <c r="MNV64" s="357"/>
      <c r="MNW64" s="357"/>
      <c r="MNX64" s="357"/>
      <c r="MNY64" s="357"/>
      <c r="MNZ64" s="357"/>
      <c r="MOA64" s="357"/>
      <c r="MOB64" s="357"/>
      <c r="MOC64" s="357"/>
      <c r="MOD64" s="357"/>
      <c r="MOE64" s="357"/>
      <c r="MOF64" s="357"/>
      <c r="MOG64" s="357"/>
      <c r="MOH64" s="357"/>
      <c r="MOI64" s="357"/>
      <c r="MOJ64" s="357"/>
      <c r="MOK64" s="357"/>
      <c r="MOL64" s="357"/>
      <c r="MOM64" s="357"/>
      <c r="MON64" s="357"/>
      <c r="MOO64" s="357"/>
      <c r="MOP64" s="357"/>
      <c r="MOQ64" s="357"/>
      <c r="MOR64" s="357"/>
      <c r="MOS64" s="357"/>
      <c r="MOT64" s="357"/>
      <c r="MOU64" s="357"/>
      <c r="MOV64" s="357"/>
      <c r="MOW64" s="357"/>
      <c r="MOX64" s="357"/>
      <c r="MOY64" s="357"/>
      <c r="MOZ64" s="357"/>
      <c r="MPA64" s="357"/>
      <c r="MPB64" s="357"/>
      <c r="MPC64" s="357"/>
      <c r="MPD64" s="357"/>
      <c r="MPE64" s="357"/>
      <c r="MPF64" s="357"/>
      <c r="MPG64" s="357"/>
      <c r="MPH64" s="357"/>
      <c r="MPI64" s="357"/>
      <c r="MPJ64" s="357"/>
      <c r="MPK64" s="357"/>
      <c r="MPL64" s="357"/>
      <c r="MPM64" s="357"/>
      <c r="MPN64" s="357"/>
      <c r="MPO64" s="357"/>
      <c r="MPP64" s="357"/>
      <c r="MPQ64" s="357"/>
      <c r="MPR64" s="357"/>
      <c r="MPS64" s="357"/>
      <c r="MPT64" s="357"/>
      <c r="MPU64" s="357"/>
      <c r="MPV64" s="357"/>
      <c r="MPW64" s="357"/>
      <c r="MPX64" s="357"/>
      <c r="MPY64" s="357"/>
      <c r="MPZ64" s="357"/>
      <c r="MQA64" s="357"/>
      <c r="MQB64" s="357"/>
      <c r="MQC64" s="357"/>
      <c r="MQD64" s="357"/>
      <c r="MQE64" s="357"/>
      <c r="MQF64" s="357"/>
      <c r="MQG64" s="357"/>
      <c r="MQH64" s="357"/>
      <c r="MQI64" s="357"/>
      <c r="MQJ64" s="357"/>
      <c r="MQK64" s="357"/>
      <c r="MQL64" s="357"/>
      <c r="MQM64" s="357"/>
      <c r="MQN64" s="357"/>
      <c r="MQO64" s="357"/>
      <c r="MQP64" s="357"/>
      <c r="MQQ64" s="357"/>
      <c r="MQR64" s="357"/>
      <c r="MQS64" s="357"/>
      <c r="MQT64" s="357"/>
      <c r="MQU64" s="357"/>
      <c r="MQV64" s="357"/>
      <c r="MQW64" s="357"/>
      <c r="MQX64" s="357"/>
      <c r="MQY64" s="357"/>
      <c r="MQZ64" s="357"/>
      <c r="MRA64" s="357"/>
      <c r="MRB64" s="357"/>
      <c r="MRC64" s="357"/>
      <c r="MRD64" s="357"/>
      <c r="MRE64" s="357"/>
      <c r="MRF64" s="357"/>
      <c r="MRG64" s="357"/>
      <c r="MRH64" s="357"/>
      <c r="MRI64" s="357"/>
      <c r="MRJ64" s="357"/>
      <c r="MRK64" s="357"/>
      <c r="MRL64" s="357"/>
      <c r="MRM64" s="357"/>
      <c r="MRN64" s="357"/>
      <c r="MRO64" s="357"/>
      <c r="MRP64" s="357"/>
      <c r="MRQ64" s="357"/>
      <c r="MRR64" s="357"/>
      <c r="MRS64" s="357"/>
      <c r="MRT64" s="357"/>
      <c r="MRU64" s="357"/>
      <c r="MRV64" s="357"/>
      <c r="MRW64" s="357"/>
      <c r="MRX64" s="357"/>
      <c r="MRY64" s="357"/>
      <c r="MRZ64" s="357"/>
      <c r="MSA64" s="357"/>
      <c r="MSB64" s="357"/>
      <c r="MSC64" s="357"/>
      <c r="MSD64" s="357"/>
      <c r="MSE64" s="357"/>
      <c r="MSF64" s="357"/>
      <c r="MSG64" s="357"/>
      <c r="MSH64" s="357"/>
      <c r="MSI64" s="357"/>
      <c r="MSJ64" s="357"/>
      <c r="MSK64" s="357"/>
      <c r="MSL64" s="357"/>
      <c r="MSM64" s="357"/>
      <c r="MSN64" s="357"/>
      <c r="MSO64" s="357"/>
      <c r="MSP64" s="357"/>
      <c r="MSQ64" s="357"/>
      <c r="MSR64" s="357"/>
      <c r="MSS64" s="357"/>
      <c r="MST64" s="357"/>
      <c r="MSU64" s="357"/>
      <c r="MSV64" s="357"/>
      <c r="MSW64" s="357"/>
      <c r="MSX64" s="357"/>
      <c r="MSY64" s="357"/>
      <c r="MSZ64" s="357"/>
      <c r="MTA64" s="357"/>
      <c r="MTB64" s="357"/>
      <c r="MTC64" s="357"/>
      <c r="MTD64" s="357"/>
      <c r="MTE64" s="357"/>
      <c r="MTF64" s="357"/>
      <c r="MTG64" s="357"/>
      <c r="MTH64" s="357"/>
      <c r="MTI64" s="357"/>
      <c r="MTJ64" s="357"/>
      <c r="MTK64" s="357"/>
      <c r="MTL64" s="357"/>
      <c r="MTM64" s="357"/>
      <c r="MTN64" s="357"/>
      <c r="MTO64" s="357"/>
      <c r="MTP64" s="357"/>
      <c r="MTQ64" s="357"/>
      <c r="MTR64" s="357"/>
      <c r="MTS64" s="357"/>
      <c r="MTT64" s="357"/>
      <c r="MTU64" s="357"/>
      <c r="MTV64" s="357"/>
      <c r="MTW64" s="357"/>
      <c r="MTX64" s="357"/>
      <c r="MTY64" s="357"/>
      <c r="MTZ64" s="357"/>
      <c r="MUA64" s="357"/>
      <c r="MUB64" s="357"/>
      <c r="MUC64" s="357"/>
      <c r="MUD64" s="357"/>
      <c r="MUE64" s="357"/>
      <c r="MUF64" s="357"/>
      <c r="MUG64" s="357"/>
      <c r="MUH64" s="357"/>
      <c r="MUI64" s="357"/>
      <c r="MUJ64" s="357"/>
      <c r="MUK64" s="357"/>
      <c r="MUL64" s="357"/>
      <c r="MUM64" s="357"/>
      <c r="MUN64" s="357"/>
      <c r="MUO64" s="357"/>
      <c r="MUP64" s="357"/>
      <c r="MUQ64" s="357"/>
      <c r="MUR64" s="357"/>
      <c r="MUS64" s="357"/>
      <c r="MUT64" s="357"/>
      <c r="MUU64" s="357"/>
      <c r="MUV64" s="357"/>
      <c r="MUW64" s="357"/>
      <c r="MUX64" s="357"/>
      <c r="MUY64" s="357"/>
      <c r="MUZ64" s="357"/>
      <c r="MVA64" s="357"/>
      <c r="MVB64" s="357"/>
      <c r="MVC64" s="357"/>
      <c r="MVD64" s="357"/>
      <c r="MVE64" s="357"/>
      <c r="MVF64" s="357"/>
      <c r="MVG64" s="357"/>
      <c r="MVH64" s="357"/>
      <c r="MVI64" s="357"/>
      <c r="MVJ64" s="357"/>
      <c r="MVK64" s="357"/>
      <c r="MVL64" s="357"/>
      <c r="MVM64" s="357"/>
      <c r="MVN64" s="357"/>
      <c r="MVO64" s="357"/>
      <c r="MVP64" s="357"/>
      <c r="MVQ64" s="357"/>
      <c r="MVR64" s="357"/>
      <c r="MVS64" s="357"/>
      <c r="MVT64" s="357"/>
      <c r="MVU64" s="357"/>
      <c r="MVV64" s="357"/>
      <c r="MVW64" s="357"/>
      <c r="MVX64" s="357"/>
      <c r="MVY64" s="357"/>
      <c r="MVZ64" s="357"/>
      <c r="MWA64" s="357"/>
      <c r="MWB64" s="357"/>
      <c r="MWC64" s="357"/>
      <c r="MWD64" s="357"/>
      <c r="MWE64" s="357"/>
      <c r="MWF64" s="357"/>
      <c r="MWG64" s="357"/>
      <c r="MWH64" s="357"/>
      <c r="MWI64" s="357"/>
      <c r="MWJ64" s="357"/>
      <c r="MWK64" s="357"/>
      <c r="MWL64" s="357"/>
      <c r="MWM64" s="357"/>
      <c r="MWN64" s="357"/>
      <c r="MWO64" s="357"/>
      <c r="MWP64" s="357"/>
      <c r="MWQ64" s="357"/>
      <c r="MWR64" s="357"/>
      <c r="MWS64" s="357"/>
      <c r="MWT64" s="357"/>
      <c r="MWU64" s="357"/>
      <c r="MWV64" s="357"/>
      <c r="MWW64" s="357"/>
      <c r="MWX64" s="357"/>
      <c r="MWY64" s="357"/>
      <c r="MWZ64" s="357"/>
      <c r="MXA64" s="357"/>
      <c r="MXB64" s="357"/>
      <c r="MXC64" s="357"/>
      <c r="MXD64" s="357"/>
      <c r="MXE64" s="357"/>
      <c r="MXF64" s="357"/>
      <c r="MXG64" s="357"/>
      <c r="MXH64" s="357"/>
      <c r="MXI64" s="357"/>
      <c r="MXJ64" s="357"/>
      <c r="MXK64" s="357"/>
      <c r="MXL64" s="357"/>
      <c r="MXM64" s="357"/>
      <c r="MXN64" s="357"/>
      <c r="MXO64" s="357"/>
      <c r="MXP64" s="357"/>
      <c r="MXQ64" s="357"/>
      <c r="MXR64" s="357"/>
      <c r="MXS64" s="357"/>
      <c r="MXT64" s="357"/>
      <c r="MXU64" s="357"/>
      <c r="MXV64" s="357"/>
      <c r="MXW64" s="357"/>
      <c r="MXX64" s="357"/>
      <c r="MXY64" s="357"/>
      <c r="MXZ64" s="357"/>
      <c r="MYA64" s="357"/>
      <c r="MYB64" s="357"/>
      <c r="MYC64" s="357"/>
      <c r="MYD64" s="357"/>
      <c r="MYE64" s="357"/>
      <c r="MYF64" s="357"/>
      <c r="MYG64" s="357"/>
      <c r="MYH64" s="357"/>
      <c r="MYI64" s="357"/>
      <c r="MYJ64" s="357"/>
      <c r="MYK64" s="357"/>
      <c r="MYL64" s="357"/>
      <c r="MYM64" s="357"/>
      <c r="MYN64" s="357"/>
      <c r="MYO64" s="357"/>
      <c r="MYP64" s="357"/>
      <c r="MYQ64" s="357"/>
      <c r="MYR64" s="357"/>
      <c r="MYS64" s="357"/>
      <c r="MYT64" s="357"/>
      <c r="MYU64" s="357"/>
      <c r="MYV64" s="357"/>
      <c r="MYW64" s="357"/>
      <c r="MYX64" s="357"/>
      <c r="MYY64" s="357"/>
      <c r="MYZ64" s="357"/>
      <c r="MZA64" s="357"/>
      <c r="MZB64" s="357"/>
      <c r="MZC64" s="357"/>
      <c r="MZD64" s="357"/>
      <c r="MZE64" s="357"/>
      <c r="MZF64" s="357"/>
      <c r="MZG64" s="357"/>
      <c r="MZH64" s="357"/>
      <c r="MZI64" s="357"/>
      <c r="MZJ64" s="357"/>
      <c r="MZK64" s="357"/>
      <c r="MZL64" s="357"/>
      <c r="MZM64" s="357"/>
      <c r="MZN64" s="357"/>
      <c r="MZO64" s="357"/>
      <c r="MZP64" s="357"/>
      <c r="MZQ64" s="357"/>
      <c r="MZR64" s="357"/>
      <c r="MZS64" s="357"/>
      <c r="MZT64" s="357"/>
      <c r="MZU64" s="357"/>
      <c r="MZV64" s="357"/>
      <c r="MZW64" s="357"/>
      <c r="MZX64" s="357"/>
      <c r="MZY64" s="357"/>
      <c r="MZZ64" s="357"/>
      <c r="NAA64" s="357"/>
      <c r="NAB64" s="357"/>
      <c r="NAC64" s="357"/>
      <c r="NAD64" s="357"/>
      <c r="NAE64" s="357"/>
      <c r="NAF64" s="357"/>
      <c r="NAG64" s="357"/>
      <c r="NAH64" s="357"/>
      <c r="NAI64" s="357"/>
      <c r="NAJ64" s="357"/>
      <c r="NAK64" s="357"/>
      <c r="NAL64" s="357"/>
      <c r="NAM64" s="357"/>
      <c r="NAN64" s="357"/>
      <c r="NAO64" s="357"/>
      <c r="NAP64" s="357"/>
      <c r="NAQ64" s="357"/>
      <c r="NAR64" s="357"/>
      <c r="NAS64" s="357"/>
      <c r="NAT64" s="357"/>
      <c r="NAU64" s="357"/>
      <c r="NAV64" s="357"/>
      <c r="NAW64" s="357"/>
      <c r="NAX64" s="357"/>
      <c r="NAY64" s="357"/>
      <c r="NAZ64" s="357"/>
      <c r="NBA64" s="357"/>
      <c r="NBB64" s="357"/>
      <c r="NBC64" s="357"/>
      <c r="NBD64" s="357"/>
      <c r="NBE64" s="357"/>
      <c r="NBF64" s="357"/>
      <c r="NBG64" s="357"/>
      <c r="NBH64" s="357"/>
      <c r="NBI64" s="357"/>
      <c r="NBJ64" s="357"/>
      <c r="NBK64" s="357"/>
      <c r="NBL64" s="357"/>
      <c r="NBM64" s="357"/>
      <c r="NBN64" s="357"/>
      <c r="NBO64" s="357"/>
      <c r="NBP64" s="357"/>
      <c r="NBQ64" s="357"/>
      <c r="NBR64" s="357"/>
      <c r="NBS64" s="357"/>
      <c r="NBT64" s="357"/>
      <c r="NBU64" s="357"/>
      <c r="NBV64" s="357"/>
      <c r="NBW64" s="357"/>
      <c r="NBX64" s="357"/>
      <c r="NBY64" s="357"/>
      <c r="NBZ64" s="357"/>
      <c r="NCA64" s="357"/>
      <c r="NCB64" s="357"/>
      <c r="NCC64" s="357"/>
      <c r="NCD64" s="357"/>
      <c r="NCE64" s="357"/>
      <c r="NCF64" s="357"/>
      <c r="NCG64" s="357"/>
      <c r="NCH64" s="357"/>
      <c r="NCI64" s="357"/>
      <c r="NCJ64" s="357"/>
      <c r="NCK64" s="357"/>
      <c r="NCL64" s="357"/>
      <c r="NCM64" s="357"/>
      <c r="NCN64" s="357"/>
      <c r="NCO64" s="357"/>
      <c r="NCP64" s="357"/>
      <c r="NCQ64" s="357"/>
      <c r="NCR64" s="357"/>
      <c r="NCS64" s="357"/>
      <c r="NCT64" s="357"/>
      <c r="NCU64" s="357"/>
      <c r="NCV64" s="357"/>
      <c r="NCW64" s="357"/>
      <c r="NCX64" s="357"/>
      <c r="NCY64" s="357"/>
      <c r="NCZ64" s="357"/>
      <c r="NDA64" s="357"/>
      <c r="NDB64" s="357"/>
      <c r="NDC64" s="357"/>
      <c r="NDD64" s="357"/>
      <c r="NDE64" s="357"/>
      <c r="NDF64" s="357"/>
      <c r="NDG64" s="357"/>
      <c r="NDH64" s="357"/>
      <c r="NDI64" s="357"/>
      <c r="NDJ64" s="357"/>
      <c r="NDK64" s="357"/>
      <c r="NDL64" s="357"/>
      <c r="NDM64" s="357"/>
      <c r="NDN64" s="357"/>
      <c r="NDO64" s="357"/>
      <c r="NDP64" s="357"/>
      <c r="NDQ64" s="357"/>
      <c r="NDR64" s="357"/>
      <c r="NDS64" s="357"/>
      <c r="NDT64" s="357"/>
      <c r="NDU64" s="357"/>
      <c r="NDV64" s="357"/>
      <c r="NDW64" s="357"/>
      <c r="NDX64" s="357"/>
      <c r="NDY64" s="357"/>
      <c r="NDZ64" s="357"/>
      <c r="NEA64" s="357"/>
      <c r="NEB64" s="357"/>
      <c r="NEC64" s="357"/>
      <c r="NED64" s="357"/>
      <c r="NEE64" s="357"/>
      <c r="NEF64" s="357"/>
      <c r="NEG64" s="357"/>
      <c r="NEH64" s="357"/>
      <c r="NEI64" s="357"/>
      <c r="NEJ64" s="357"/>
      <c r="NEK64" s="357"/>
      <c r="NEL64" s="357"/>
      <c r="NEM64" s="357"/>
      <c r="NEN64" s="357"/>
      <c r="NEO64" s="357"/>
      <c r="NEP64" s="357"/>
      <c r="NEQ64" s="357"/>
      <c r="NER64" s="357"/>
      <c r="NES64" s="357"/>
      <c r="NET64" s="357"/>
      <c r="NEU64" s="357"/>
      <c r="NEV64" s="357"/>
      <c r="NEW64" s="357"/>
      <c r="NEX64" s="357"/>
      <c r="NEY64" s="357"/>
      <c r="NEZ64" s="357"/>
      <c r="NFA64" s="357"/>
      <c r="NFB64" s="357"/>
      <c r="NFC64" s="357"/>
      <c r="NFD64" s="357"/>
      <c r="NFE64" s="357"/>
      <c r="NFF64" s="357"/>
      <c r="NFG64" s="357"/>
      <c r="NFH64" s="357"/>
      <c r="NFI64" s="357"/>
      <c r="NFJ64" s="357"/>
      <c r="NFK64" s="357"/>
      <c r="NFL64" s="357"/>
      <c r="NFM64" s="357"/>
      <c r="NFN64" s="357"/>
      <c r="NFO64" s="357"/>
      <c r="NFP64" s="357"/>
      <c r="NFQ64" s="357"/>
      <c r="NFR64" s="357"/>
      <c r="NFS64" s="357"/>
      <c r="NFT64" s="357"/>
      <c r="NFU64" s="357"/>
      <c r="NFV64" s="357"/>
      <c r="NFW64" s="357"/>
      <c r="NFX64" s="357"/>
      <c r="NFY64" s="357"/>
      <c r="NFZ64" s="357"/>
      <c r="NGA64" s="357"/>
      <c r="NGB64" s="357"/>
      <c r="NGC64" s="357"/>
      <c r="NGD64" s="357"/>
      <c r="NGE64" s="357"/>
      <c r="NGF64" s="357"/>
      <c r="NGG64" s="357"/>
      <c r="NGH64" s="357"/>
      <c r="NGI64" s="357"/>
      <c r="NGJ64" s="357"/>
      <c r="NGK64" s="357"/>
      <c r="NGL64" s="357"/>
      <c r="NGM64" s="357"/>
      <c r="NGN64" s="357"/>
      <c r="NGO64" s="357"/>
      <c r="NGP64" s="357"/>
      <c r="NGQ64" s="357"/>
      <c r="NGR64" s="357"/>
      <c r="NGS64" s="357"/>
      <c r="NGT64" s="357"/>
      <c r="NGU64" s="357"/>
      <c r="NGV64" s="357"/>
      <c r="NGW64" s="357"/>
      <c r="NGX64" s="357"/>
      <c r="NGY64" s="357"/>
      <c r="NGZ64" s="357"/>
      <c r="NHA64" s="357"/>
      <c r="NHB64" s="357"/>
      <c r="NHC64" s="357"/>
      <c r="NHD64" s="357"/>
      <c r="NHE64" s="357"/>
      <c r="NHF64" s="357"/>
      <c r="NHG64" s="357"/>
      <c r="NHH64" s="357"/>
      <c r="NHI64" s="357"/>
      <c r="NHJ64" s="357"/>
      <c r="NHK64" s="357"/>
      <c r="NHL64" s="357"/>
      <c r="NHM64" s="357"/>
      <c r="NHN64" s="357"/>
      <c r="NHO64" s="357"/>
      <c r="NHP64" s="357"/>
      <c r="NHQ64" s="357"/>
      <c r="NHR64" s="357"/>
      <c r="NHS64" s="357"/>
      <c r="NHT64" s="357"/>
      <c r="NHU64" s="357"/>
      <c r="NHV64" s="357"/>
      <c r="NHW64" s="357"/>
      <c r="NHX64" s="357"/>
      <c r="NHY64" s="357"/>
      <c r="NHZ64" s="357"/>
      <c r="NIA64" s="357"/>
      <c r="NIB64" s="357"/>
      <c r="NIC64" s="357"/>
      <c r="NID64" s="357"/>
      <c r="NIE64" s="357"/>
      <c r="NIF64" s="357"/>
      <c r="NIG64" s="357"/>
      <c r="NIH64" s="357"/>
      <c r="NII64" s="357"/>
      <c r="NIJ64" s="357"/>
      <c r="NIK64" s="357"/>
      <c r="NIL64" s="357"/>
      <c r="NIM64" s="357"/>
      <c r="NIN64" s="357"/>
      <c r="NIO64" s="357"/>
      <c r="NIP64" s="357"/>
      <c r="NIQ64" s="357"/>
      <c r="NIR64" s="357"/>
      <c r="NIS64" s="357"/>
      <c r="NIT64" s="357"/>
      <c r="NIU64" s="357"/>
      <c r="NIV64" s="357"/>
      <c r="NIW64" s="357"/>
      <c r="NIX64" s="357"/>
      <c r="NIY64" s="357"/>
      <c r="NIZ64" s="357"/>
      <c r="NJA64" s="357"/>
      <c r="NJB64" s="357"/>
      <c r="NJC64" s="357"/>
      <c r="NJD64" s="357"/>
      <c r="NJE64" s="357"/>
      <c r="NJF64" s="357"/>
      <c r="NJG64" s="357"/>
      <c r="NJH64" s="357"/>
      <c r="NJI64" s="357"/>
      <c r="NJJ64" s="357"/>
      <c r="NJK64" s="357"/>
      <c r="NJL64" s="357"/>
      <c r="NJM64" s="357"/>
      <c r="NJN64" s="357"/>
      <c r="NJO64" s="357"/>
      <c r="NJP64" s="357"/>
      <c r="NJQ64" s="357"/>
      <c r="NJR64" s="357"/>
      <c r="NJS64" s="357"/>
      <c r="NJT64" s="357"/>
      <c r="NJU64" s="357"/>
      <c r="NJV64" s="357"/>
      <c r="NJW64" s="357"/>
      <c r="NJX64" s="357"/>
      <c r="NJY64" s="357"/>
      <c r="NJZ64" s="357"/>
      <c r="NKA64" s="357"/>
      <c r="NKB64" s="357"/>
      <c r="NKC64" s="357"/>
      <c r="NKD64" s="357"/>
      <c r="NKE64" s="357"/>
      <c r="NKF64" s="357"/>
      <c r="NKG64" s="357"/>
      <c r="NKH64" s="357"/>
      <c r="NKI64" s="357"/>
      <c r="NKJ64" s="357"/>
      <c r="NKK64" s="357"/>
      <c r="NKL64" s="357"/>
      <c r="NKM64" s="357"/>
      <c r="NKN64" s="357"/>
      <c r="NKO64" s="357"/>
      <c r="NKP64" s="357"/>
      <c r="NKQ64" s="357"/>
      <c r="NKR64" s="357"/>
      <c r="NKS64" s="357"/>
      <c r="NKT64" s="357"/>
      <c r="NKU64" s="357"/>
      <c r="NKV64" s="357"/>
      <c r="NKW64" s="357"/>
      <c r="NKX64" s="357"/>
      <c r="NKY64" s="357"/>
      <c r="NKZ64" s="357"/>
      <c r="NLA64" s="357"/>
      <c r="NLB64" s="357"/>
      <c r="NLC64" s="357"/>
      <c r="NLD64" s="357"/>
      <c r="NLE64" s="357"/>
      <c r="NLF64" s="357"/>
      <c r="NLG64" s="357"/>
      <c r="NLH64" s="357"/>
      <c r="NLI64" s="357"/>
      <c r="NLJ64" s="357"/>
      <c r="NLK64" s="357"/>
      <c r="NLL64" s="357"/>
      <c r="NLM64" s="357"/>
      <c r="NLN64" s="357"/>
      <c r="NLO64" s="357"/>
      <c r="NLP64" s="357"/>
      <c r="NLQ64" s="357"/>
      <c r="NLR64" s="357"/>
      <c r="NLS64" s="357"/>
      <c r="NLT64" s="357"/>
      <c r="NLU64" s="357"/>
      <c r="NLV64" s="357"/>
      <c r="NLW64" s="357"/>
      <c r="NLX64" s="357"/>
      <c r="NLY64" s="357"/>
      <c r="NLZ64" s="357"/>
      <c r="NMA64" s="357"/>
      <c r="NMB64" s="357"/>
      <c r="NMC64" s="357"/>
      <c r="NMD64" s="357"/>
      <c r="NME64" s="357"/>
      <c r="NMF64" s="357"/>
      <c r="NMG64" s="357"/>
      <c r="NMH64" s="357"/>
      <c r="NMI64" s="357"/>
      <c r="NMJ64" s="357"/>
      <c r="NMK64" s="357"/>
      <c r="NML64" s="357"/>
      <c r="NMM64" s="357"/>
      <c r="NMN64" s="357"/>
      <c r="NMO64" s="357"/>
      <c r="NMP64" s="357"/>
      <c r="NMQ64" s="357"/>
      <c r="NMR64" s="357"/>
      <c r="NMS64" s="357"/>
      <c r="NMT64" s="357"/>
      <c r="NMU64" s="357"/>
      <c r="NMV64" s="357"/>
      <c r="NMW64" s="357"/>
      <c r="NMX64" s="357"/>
      <c r="NMY64" s="357"/>
      <c r="NMZ64" s="357"/>
      <c r="NNA64" s="357"/>
      <c r="NNB64" s="357"/>
      <c r="NNC64" s="357"/>
      <c r="NND64" s="357"/>
      <c r="NNE64" s="357"/>
      <c r="NNF64" s="357"/>
      <c r="NNG64" s="357"/>
      <c r="NNH64" s="357"/>
      <c r="NNI64" s="357"/>
      <c r="NNJ64" s="357"/>
      <c r="NNK64" s="357"/>
      <c r="NNL64" s="357"/>
      <c r="NNM64" s="357"/>
      <c r="NNN64" s="357"/>
      <c r="NNO64" s="357"/>
      <c r="NNP64" s="357"/>
      <c r="NNQ64" s="357"/>
      <c r="NNR64" s="357"/>
      <c r="NNS64" s="357"/>
      <c r="NNT64" s="357"/>
      <c r="NNU64" s="357"/>
      <c r="NNV64" s="357"/>
      <c r="NNW64" s="357"/>
      <c r="NNX64" s="357"/>
      <c r="NNY64" s="357"/>
      <c r="NNZ64" s="357"/>
      <c r="NOA64" s="357"/>
      <c r="NOB64" s="357"/>
      <c r="NOC64" s="357"/>
      <c r="NOD64" s="357"/>
      <c r="NOE64" s="357"/>
      <c r="NOF64" s="357"/>
      <c r="NOG64" s="357"/>
      <c r="NOH64" s="357"/>
      <c r="NOI64" s="357"/>
      <c r="NOJ64" s="357"/>
      <c r="NOK64" s="357"/>
      <c r="NOL64" s="357"/>
      <c r="NOM64" s="357"/>
      <c r="NON64" s="357"/>
      <c r="NOO64" s="357"/>
      <c r="NOP64" s="357"/>
      <c r="NOQ64" s="357"/>
      <c r="NOR64" s="357"/>
      <c r="NOS64" s="357"/>
      <c r="NOT64" s="357"/>
      <c r="NOU64" s="357"/>
      <c r="NOV64" s="357"/>
      <c r="NOW64" s="357"/>
      <c r="NOX64" s="357"/>
      <c r="NOY64" s="357"/>
      <c r="NOZ64" s="357"/>
      <c r="NPA64" s="357"/>
      <c r="NPB64" s="357"/>
      <c r="NPC64" s="357"/>
      <c r="NPD64" s="357"/>
      <c r="NPE64" s="357"/>
      <c r="NPF64" s="357"/>
      <c r="NPG64" s="357"/>
      <c r="NPH64" s="357"/>
      <c r="NPI64" s="357"/>
      <c r="NPJ64" s="357"/>
      <c r="NPK64" s="357"/>
      <c r="NPL64" s="357"/>
      <c r="NPM64" s="357"/>
      <c r="NPN64" s="357"/>
      <c r="NPO64" s="357"/>
      <c r="NPP64" s="357"/>
      <c r="NPQ64" s="357"/>
      <c r="NPR64" s="357"/>
      <c r="NPS64" s="357"/>
      <c r="NPT64" s="357"/>
      <c r="NPU64" s="357"/>
      <c r="NPV64" s="357"/>
      <c r="NPW64" s="357"/>
      <c r="NPX64" s="357"/>
      <c r="NPY64" s="357"/>
      <c r="NPZ64" s="357"/>
      <c r="NQA64" s="357"/>
      <c r="NQB64" s="357"/>
      <c r="NQC64" s="357"/>
      <c r="NQD64" s="357"/>
      <c r="NQE64" s="357"/>
      <c r="NQF64" s="357"/>
      <c r="NQG64" s="357"/>
      <c r="NQH64" s="357"/>
      <c r="NQI64" s="357"/>
      <c r="NQJ64" s="357"/>
      <c r="NQK64" s="357"/>
      <c r="NQL64" s="357"/>
      <c r="NQM64" s="357"/>
      <c r="NQN64" s="357"/>
      <c r="NQO64" s="357"/>
      <c r="NQP64" s="357"/>
      <c r="NQQ64" s="357"/>
      <c r="NQR64" s="357"/>
      <c r="NQS64" s="357"/>
      <c r="NQT64" s="357"/>
      <c r="NQU64" s="357"/>
      <c r="NQV64" s="357"/>
      <c r="NQW64" s="357"/>
      <c r="NQX64" s="357"/>
      <c r="NQY64" s="357"/>
      <c r="NQZ64" s="357"/>
      <c r="NRA64" s="357"/>
      <c r="NRB64" s="357"/>
      <c r="NRC64" s="357"/>
      <c r="NRD64" s="357"/>
      <c r="NRE64" s="357"/>
      <c r="NRF64" s="357"/>
      <c r="NRG64" s="357"/>
      <c r="NRH64" s="357"/>
      <c r="NRI64" s="357"/>
      <c r="NRJ64" s="357"/>
      <c r="NRK64" s="357"/>
      <c r="NRL64" s="357"/>
      <c r="NRM64" s="357"/>
      <c r="NRN64" s="357"/>
      <c r="NRO64" s="357"/>
      <c r="NRP64" s="357"/>
      <c r="NRQ64" s="357"/>
      <c r="NRR64" s="357"/>
      <c r="NRS64" s="357"/>
      <c r="NRT64" s="357"/>
      <c r="NRU64" s="357"/>
      <c r="NRV64" s="357"/>
      <c r="NRW64" s="357"/>
      <c r="NRX64" s="357"/>
      <c r="NRY64" s="357"/>
      <c r="NRZ64" s="357"/>
      <c r="NSA64" s="357"/>
      <c r="NSB64" s="357"/>
      <c r="NSC64" s="357"/>
      <c r="NSD64" s="357"/>
      <c r="NSE64" s="357"/>
      <c r="NSF64" s="357"/>
      <c r="NSG64" s="357"/>
      <c r="NSH64" s="357"/>
      <c r="NSI64" s="357"/>
      <c r="NSJ64" s="357"/>
      <c r="NSK64" s="357"/>
      <c r="NSL64" s="357"/>
      <c r="NSM64" s="357"/>
      <c r="NSN64" s="357"/>
      <c r="NSO64" s="357"/>
      <c r="NSP64" s="357"/>
      <c r="NSQ64" s="357"/>
      <c r="NSR64" s="357"/>
      <c r="NSS64" s="357"/>
      <c r="NST64" s="357"/>
      <c r="NSU64" s="357"/>
      <c r="NSV64" s="357"/>
      <c r="NSW64" s="357"/>
      <c r="NSX64" s="357"/>
      <c r="NSY64" s="357"/>
      <c r="NSZ64" s="357"/>
      <c r="NTA64" s="357"/>
      <c r="NTB64" s="357"/>
      <c r="NTC64" s="357"/>
      <c r="NTD64" s="357"/>
      <c r="NTE64" s="357"/>
      <c r="NTF64" s="357"/>
      <c r="NTG64" s="357"/>
      <c r="NTH64" s="357"/>
      <c r="NTI64" s="357"/>
      <c r="NTJ64" s="357"/>
      <c r="NTK64" s="357"/>
      <c r="NTL64" s="357"/>
      <c r="NTM64" s="357"/>
      <c r="NTN64" s="357"/>
      <c r="NTO64" s="357"/>
      <c r="NTP64" s="357"/>
      <c r="NTQ64" s="357"/>
      <c r="NTR64" s="357"/>
      <c r="NTS64" s="357"/>
      <c r="NTT64" s="357"/>
      <c r="NTU64" s="357"/>
      <c r="NTV64" s="357"/>
      <c r="NTW64" s="357"/>
      <c r="NTX64" s="357"/>
      <c r="NTY64" s="357"/>
      <c r="NTZ64" s="357"/>
      <c r="NUA64" s="357"/>
      <c r="NUB64" s="357"/>
      <c r="NUC64" s="357"/>
      <c r="NUD64" s="357"/>
      <c r="NUE64" s="357"/>
      <c r="NUF64" s="357"/>
      <c r="NUG64" s="357"/>
      <c r="NUH64" s="357"/>
      <c r="NUI64" s="357"/>
      <c r="NUJ64" s="357"/>
      <c r="NUK64" s="357"/>
      <c r="NUL64" s="357"/>
      <c r="NUM64" s="357"/>
      <c r="NUN64" s="357"/>
      <c r="NUO64" s="357"/>
      <c r="NUP64" s="357"/>
      <c r="NUQ64" s="357"/>
      <c r="NUR64" s="357"/>
      <c r="NUS64" s="357"/>
      <c r="NUT64" s="357"/>
      <c r="NUU64" s="357"/>
      <c r="NUV64" s="357"/>
      <c r="NUW64" s="357"/>
      <c r="NUX64" s="357"/>
      <c r="NUY64" s="357"/>
      <c r="NUZ64" s="357"/>
      <c r="NVA64" s="357"/>
      <c r="NVB64" s="357"/>
      <c r="NVC64" s="357"/>
      <c r="NVD64" s="357"/>
      <c r="NVE64" s="357"/>
      <c r="NVF64" s="357"/>
      <c r="NVG64" s="357"/>
      <c r="NVH64" s="357"/>
      <c r="NVI64" s="357"/>
      <c r="NVJ64" s="357"/>
      <c r="NVK64" s="357"/>
      <c r="NVL64" s="357"/>
      <c r="NVM64" s="357"/>
      <c r="NVN64" s="357"/>
      <c r="NVO64" s="357"/>
      <c r="NVP64" s="357"/>
      <c r="NVQ64" s="357"/>
      <c r="NVR64" s="357"/>
      <c r="NVS64" s="357"/>
      <c r="NVT64" s="357"/>
      <c r="NVU64" s="357"/>
      <c r="NVV64" s="357"/>
      <c r="NVW64" s="357"/>
      <c r="NVX64" s="357"/>
      <c r="NVY64" s="357"/>
      <c r="NVZ64" s="357"/>
      <c r="NWA64" s="357"/>
      <c r="NWB64" s="357"/>
      <c r="NWC64" s="357"/>
      <c r="NWD64" s="357"/>
      <c r="NWE64" s="357"/>
      <c r="NWF64" s="357"/>
      <c r="NWG64" s="357"/>
      <c r="NWH64" s="357"/>
      <c r="NWI64" s="357"/>
      <c r="NWJ64" s="357"/>
      <c r="NWK64" s="357"/>
      <c r="NWL64" s="357"/>
      <c r="NWM64" s="357"/>
      <c r="NWN64" s="357"/>
      <c r="NWO64" s="357"/>
      <c r="NWP64" s="357"/>
      <c r="NWQ64" s="357"/>
      <c r="NWR64" s="357"/>
      <c r="NWS64" s="357"/>
      <c r="NWT64" s="357"/>
      <c r="NWU64" s="357"/>
      <c r="NWV64" s="357"/>
      <c r="NWW64" s="357"/>
      <c r="NWX64" s="357"/>
      <c r="NWY64" s="357"/>
      <c r="NWZ64" s="357"/>
      <c r="NXA64" s="357"/>
      <c r="NXB64" s="357"/>
      <c r="NXC64" s="357"/>
      <c r="NXD64" s="357"/>
      <c r="NXE64" s="357"/>
      <c r="NXF64" s="357"/>
      <c r="NXG64" s="357"/>
      <c r="NXH64" s="357"/>
      <c r="NXI64" s="357"/>
      <c r="NXJ64" s="357"/>
      <c r="NXK64" s="357"/>
      <c r="NXL64" s="357"/>
      <c r="NXM64" s="357"/>
      <c r="NXN64" s="357"/>
      <c r="NXO64" s="357"/>
      <c r="NXP64" s="357"/>
      <c r="NXQ64" s="357"/>
      <c r="NXR64" s="357"/>
      <c r="NXS64" s="357"/>
      <c r="NXT64" s="357"/>
      <c r="NXU64" s="357"/>
      <c r="NXV64" s="357"/>
      <c r="NXW64" s="357"/>
      <c r="NXX64" s="357"/>
      <c r="NXY64" s="357"/>
      <c r="NXZ64" s="357"/>
      <c r="NYA64" s="357"/>
      <c r="NYB64" s="357"/>
      <c r="NYC64" s="357"/>
      <c r="NYD64" s="357"/>
      <c r="NYE64" s="357"/>
      <c r="NYF64" s="357"/>
      <c r="NYG64" s="357"/>
      <c r="NYH64" s="357"/>
      <c r="NYI64" s="357"/>
      <c r="NYJ64" s="357"/>
      <c r="NYK64" s="357"/>
      <c r="NYL64" s="357"/>
      <c r="NYM64" s="357"/>
      <c r="NYN64" s="357"/>
      <c r="NYO64" s="357"/>
      <c r="NYP64" s="357"/>
      <c r="NYQ64" s="357"/>
      <c r="NYR64" s="357"/>
      <c r="NYS64" s="357"/>
      <c r="NYT64" s="357"/>
      <c r="NYU64" s="357"/>
      <c r="NYV64" s="357"/>
      <c r="NYW64" s="357"/>
      <c r="NYX64" s="357"/>
      <c r="NYY64" s="357"/>
      <c r="NYZ64" s="357"/>
      <c r="NZA64" s="357"/>
      <c r="NZB64" s="357"/>
      <c r="NZC64" s="357"/>
      <c r="NZD64" s="357"/>
      <c r="NZE64" s="357"/>
      <c r="NZF64" s="357"/>
      <c r="NZG64" s="357"/>
      <c r="NZH64" s="357"/>
      <c r="NZI64" s="357"/>
      <c r="NZJ64" s="357"/>
      <c r="NZK64" s="357"/>
      <c r="NZL64" s="357"/>
      <c r="NZM64" s="357"/>
      <c r="NZN64" s="357"/>
      <c r="NZO64" s="357"/>
      <c r="NZP64" s="357"/>
      <c r="NZQ64" s="357"/>
      <c r="NZR64" s="357"/>
      <c r="NZS64" s="357"/>
      <c r="NZT64" s="357"/>
      <c r="NZU64" s="357"/>
      <c r="NZV64" s="357"/>
      <c r="NZW64" s="357"/>
      <c r="NZX64" s="357"/>
      <c r="NZY64" s="357"/>
      <c r="NZZ64" s="357"/>
      <c r="OAA64" s="357"/>
      <c r="OAB64" s="357"/>
      <c r="OAC64" s="357"/>
      <c r="OAD64" s="357"/>
      <c r="OAE64" s="357"/>
      <c r="OAF64" s="357"/>
      <c r="OAG64" s="357"/>
      <c r="OAH64" s="357"/>
      <c r="OAI64" s="357"/>
      <c r="OAJ64" s="357"/>
      <c r="OAK64" s="357"/>
      <c r="OAL64" s="357"/>
      <c r="OAM64" s="357"/>
      <c r="OAN64" s="357"/>
      <c r="OAO64" s="357"/>
      <c r="OAP64" s="357"/>
      <c r="OAQ64" s="357"/>
      <c r="OAR64" s="357"/>
      <c r="OAS64" s="357"/>
      <c r="OAT64" s="357"/>
      <c r="OAU64" s="357"/>
      <c r="OAV64" s="357"/>
      <c r="OAW64" s="357"/>
      <c r="OAX64" s="357"/>
      <c r="OAY64" s="357"/>
      <c r="OAZ64" s="357"/>
      <c r="OBA64" s="357"/>
      <c r="OBB64" s="357"/>
      <c r="OBC64" s="357"/>
      <c r="OBD64" s="357"/>
      <c r="OBE64" s="357"/>
      <c r="OBF64" s="357"/>
      <c r="OBG64" s="357"/>
      <c r="OBH64" s="357"/>
      <c r="OBI64" s="357"/>
      <c r="OBJ64" s="357"/>
      <c r="OBK64" s="357"/>
      <c r="OBL64" s="357"/>
      <c r="OBM64" s="357"/>
      <c r="OBN64" s="357"/>
      <c r="OBO64" s="357"/>
      <c r="OBP64" s="357"/>
      <c r="OBQ64" s="357"/>
      <c r="OBR64" s="357"/>
      <c r="OBS64" s="357"/>
      <c r="OBT64" s="357"/>
      <c r="OBU64" s="357"/>
      <c r="OBV64" s="357"/>
      <c r="OBW64" s="357"/>
      <c r="OBX64" s="357"/>
      <c r="OBY64" s="357"/>
      <c r="OBZ64" s="357"/>
      <c r="OCA64" s="357"/>
      <c r="OCB64" s="357"/>
      <c r="OCC64" s="357"/>
      <c r="OCD64" s="357"/>
      <c r="OCE64" s="357"/>
      <c r="OCF64" s="357"/>
      <c r="OCG64" s="357"/>
      <c r="OCH64" s="357"/>
      <c r="OCI64" s="357"/>
      <c r="OCJ64" s="357"/>
      <c r="OCK64" s="357"/>
      <c r="OCL64" s="357"/>
      <c r="OCM64" s="357"/>
      <c r="OCN64" s="357"/>
      <c r="OCO64" s="357"/>
      <c r="OCP64" s="357"/>
      <c r="OCQ64" s="357"/>
      <c r="OCR64" s="357"/>
      <c r="OCS64" s="357"/>
      <c r="OCT64" s="357"/>
      <c r="OCU64" s="357"/>
      <c r="OCV64" s="357"/>
      <c r="OCW64" s="357"/>
      <c r="OCX64" s="357"/>
      <c r="OCY64" s="357"/>
      <c r="OCZ64" s="357"/>
      <c r="ODA64" s="357"/>
      <c r="ODB64" s="357"/>
      <c r="ODC64" s="357"/>
      <c r="ODD64" s="357"/>
      <c r="ODE64" s="357"/>
      <c r="ODF64" s="357"/>
      <c r="ODG64" s="357"/>
      <c r="ODH64" s="357"/>
      <c r="ODI64" s="357"/>
      <c r="ODJ64" s="357"/>
      <c r="ODK64" s="357"/>
      <c r="ODL64" s="357"/>
      <c r="ODM64" s="357"/>
      <c r="ODN64" s="357"/>
      <c r="ODO64" s="357"/>
      <c r="ODP64" s="357"/>
      <c r="ODQ64" s="357"/>
      <c r="ODR64" s="357"/>
      <c r="ODS64" s="357"/>
      <c r="ODT64" s="357"/>
      <c r="ODU64" s="357"/>
      <c r="ODV64" s="357"/>
      <c r="ODW64" s="357"/>
      <c r="ODX64" s="357"/>
      <c r="ODY64" s="357"/>
      <c r="ODZ64" s="357"/>
      <c r="OEA64" s="357"/>
      <c r="OEB64" s="357"/>
      <c r="OEC64" s="357"/>
      <c r="OED64" s="357"/>
      <c r="OEE64" s="357"/>
      <c r="OEF64" s="357"/>
      <c r="OEG64" s="357"/>
      <c r="OEH64" s="357"/>
      <c r="OEI64" s="357"/>
      <c r="OEJ64" s="357"/>
      <c r="OEK64" s="357"/>
      <c r="OEL64" s="357"/>
      <c r="OEM64" s="357"/>
      <c r="OEN64" s="357"/>
      <c r="OEO64" s="357"/>
      <c r="OEP64" s="357"/>
      <c r="OEQ64" s="357"/>
      <c r="OER64" s="357"/>
      <c r="OES64" s="357"/>
      <c r="OET64" s="357"/>
      <c r="OEU64" s="357"/>
      <c r="OEV64" s="357"/>
      <c r="OEW64" s="357"/>
      <c r="OEX64" s="357"/>
      <c r="OEY64" s="357"/>
      <c r="OEZ64" s="357"/>
      <c r="OFA64" s="357"/>
      <c r="OFB64" s="357"/>
      <c r="OFC64" s="357"/>
      <c r="OFD64" s="357"/>
      <c r="OFE64" s="357"/>
      <c r="OFF64" s="357"/>
      <c r="OFG64" s="357"/>
      <c r="OFH64" s="357"/>
      <c r="OFI64" s="357"/>
      <c r="OFJ64" s="357"/>
      <c r="OFK64" s="357"/>
      <c r="OFL64" s="357"/>
      <c r="OFM64" s="357"/>
      <c r="OFN64" s="357"/>
      <c r="OFO64" s="357"/>
      <c r="OFP64" s="357"/>
      <c r="OFQ64" s="357"/>
      <c r="OFR64" s="357"/>
      <c r="OFS64" s="357"/>
      <c r="OFT64" s="357"/>
      <c r="OFU64" s="357"/>
      <c r="OFV64" s="357"/>
      <c r="OFW64" s="357"/>
      <c r="OFX64" s="357"/>
      <c r="OFY64" s="357"/>
      <c r="OFZ64" s="357"/>
      <c r="OGA64" s="357"/>
      <c r="OGB64" s="357"/>
      <c r="OGC64" s="357"/>
      <c r="OGD64" s="357"/>
      <c r="OGE64" s="357"/>
      <c r="OGF64" s="357"/>
      <c r="OGG64" s="357"/>
      <c r="OGH64" s="357"/>
      <c r="OGI64" s="357"/>
      <c r="OGJ64" s="357"/>
      <c r="OGK64" s="357"/>
      <c r="OGL64" s="357"/>
      <c r="OGM64" s="357"/>
      <c r="OGN64" s="357"/>
      <c r="OGO64" s="357"/>
      <c r="OGP64" s="357"/>
      <c r="OGQ64" s="357"/>
      <c r="OGR64" s="357"/>
      <c r="OGS64" s="357"/>
      <c r="OGT64" s="357"/>
      <c r="OGU64" s="357"/>
      <c r="OGV64" s="357"/>
      <c r="OGW64" s="357"/>
      <c r="OGX64" s="357"/>
      <c r="OGY64" s="357"/>
      <c r="OGZ64" s="357"/>
      <c r="OHA64" s="357"/>
      <c r="OHB64" s="357"/>
      <c r="OHC64" s="357"/>
      <c r="OHD64" s="357"/>
      <c r="OHE64" s="357"/>
      <c r="OHF64" s="357"/>
      <c r="OHG64" s="357"/>
      <c r="OHH64" s="357"/>
      <c r="OHI64" s="357"/>
      <c r="OHJ64" s="357"/>
      <c r="OHK64" s="357"/>
      <c r="OHL64" s="357"/>
      <c r="OHM64" s="357"/>
      <c r="OHN64" s="357"/>
      <c r="OHO64" s="357"/>
      <c r="OHP64" s="357"/>
      <c r="OHQ64" s="357"/>
      <c r="OHR64" s="357"/>
      <c r="OHS64" s="357"/>
      <c r="OHT64" s="357"/>
      <c r="OHU64" s="357"/>
      <c r="OHV64" s="357"/>
      <c r="OHW64" s="357"/>
      <c r="OHX64" s="357"/>
      <c r="OHY64" s="357"/>
      <c r="OHZ64" s="357"/>
      <c r="OIA64" s="357"/>
      <c r="OIB64" s="357"/>
      <c r="OIC64" s="357"/>
      <c r="OID64" s="357"/>
      <c r="OIE64" s="357"/>
      <c r="OIF64" s="357"/>
      <c r="OIG64" s="357"/>
      <c r="OIH64" s="357"/>
      <c r="OII64" s="357"/>
      <c r="OIJ64" s="357"/>
      <c r="OIK64" s="357"/>
      <c r="OIL64" s="357"/>
      <c r="OIM64" s="357"/>
      <c r="OIN64" s="357"/>
      <c r="OIO64" s="357"/>
      <c r="OIP64" s="357"/>
      <c r="OIQ64" s="357"/>
      <c r="OIR64" s="357"/>
      <c r="OIS64" s="357"/>
      <c r="OIT64" s="357"/>
      <c r="OIU64" s="357"/>
      <c r="OIV64" s="357"/>
      <c r="OIW64" s="357"/>
      <c r="OIX64" s="357"/>
      <c r="OIY64" s="357"/>
      <c r="OIZ64" s="357"/>
      <c r="OJA64" s="357"/>
      <c r="OJB64" s="357"/>
      <c r="OJC64" s="357"/>
      <c r="OJD64" s="357"/>
      <c r="OJE64" s="357"/>
      <c r="OJF64" s="357"/>
      <c r="OJG64" s="357"/>
      <c r="OJH64" s="357"/>
      <c r="OJI64" s="357"/>
      <c r="OJJ64" s="357"/>
      <c r="OJK64" s="357"/>
      <c r="OJL64" s="357"/>
      <c r="OJM64" s="357"/>
      <c r="OJN64" s="357"/>
      <c r="OJO64" s="357"/>
      <c r="OJP64" s="357"/>
      <c r="OJQ64" s="357"/>
      <c r="OJR64" s="357"/>
      <c r="OJS64" s="357"/>
      <c r="OJT64" s="357"/>
      <c r="OJU64" s="357"/>
      <c r="OJV64" s="357"/>
      <c r="OJW64" s="357"/>
      <c r="OJX64" s="357"/>
      <c r="OJY64" s="357"/>
      <c r="OJZ64" s="357"/>
      <c r="OKA64" s="357"/>
      <c r="OKB64" s="357"/>
      <c r="OKC64" s="357"/>
      <c r="OKD64" s="357"/>
      <c r="OKE64" s="357"/>
      <c r="OKF64" s="357"/>
      <c r="OKG64" s="357"/>
      <c r="OKH64" s="357"/>
      <c r="OKI64" s="357"/>
      <c r="OKJ64" s="357"/>
      <c r="OKK64" s="357"/>
      <c r="OKL64" s="357"/>
      <c r="OKM64" s="357"/>
      <c r="OKN64" s="357"/>
      <c r="OKO64" s="357"/>
      <c r="OKP64" s="357"/>
      <c r="OKQ64" s="357"/>
      <c r="OKR64" s="357"/>
      <c r="OKS64" s="357"/>
      <c r="OKT64" s="357"/>
      <c r="OKU64" s="357"/>
      <c r="OKV64" s="357"/>
      <c r="OKW64" s="357"/>
      <c r="OKX64" s="357"/>
      <c r="OKY64" s="357"/>
      <c r="OKZ64" s="357"/>
      <c r="OLA64" s="357"/>
      <c r="OLB64" s="357"/>
      <c r="OLC64" s="357"/>
      <c r="OLD64" s="357"/>
      <c r="OLE64" s="357"/>
      <c r="OLF64" s="357"/>
      <c r="OLG64" s="357"/>
      <c r="OLH64" s="357"/>
      <c r="OLI64" s="357"/>
      <c r="OLJ64" s="357"/>
      <c r="OLK64" s="357"/>
      <c r="OLL64" s="357"/>
      <c r="OLM64" s="357"/>
      <c r="OLN64" s="357"/>
      <c r="OLO64" s="357"/>
      <c r="OLP64" s="357"/>
      <c r="OLQ64" s="357"/>
      <c r="OLR64" s="357"/>
      <c r="OLS64" s="357"/>
      <c r="OLT64" s="357"/>
      <c r="OLU64" s="357"/>
      <c r="OLV64" s="357"/>
      <c r="OLW64" s="357"/>
      <c r="OLX64" s="357"/>
      <c r="OLY64" s="357"/>
      <c r="OLZ64" s="357"/>
      <c r="OMA64" s="357"/>
      <c r="OMB64" s="357"/>
      <c r="OMC64" s="357"/>
      <c r="OMD64" s="357"/>
      <c r="OME64" s="357"/>
      <c r="OMF64" s="357"/>
      <c r="OMG64" s="357"/>
      <c r="OMH64" s="357"/>
      <c r="OMI64" s="357"/>
      <c r="OMJ64" s="357"/>
      <c r="OMK64" s="357"/>
      <c r="OML64" s="357"/>
      <c r="OMM64" s="357"/>
      <c r="OMN64" s="357"/>
      <c r="OMO64" s="357"/>
      <c r="OMP64" s="357"/>
      <c r="OMQ64" s="357"/>
      <c r="OMR64" s="357"/>
      <c r="OMS64" s="357"/>
      <c r="OMT64" s="357"/>
      <c r="OMU64" s="357"/>
      <c r="OMV64" s="357"/>
      <c r="OMW64" s="357"/>
      <c r="OMX64" s="357"/>
      <c r="OMY64" s="357"/>
      <c r="OMZ64" s="357"/>
      <c r="ONA64" s="357"/>
      <c r="ONB64" s="357"/>
      <c r="ONC64" s="357"/>
      <c r="OND64" s="357"/>
      <c r="ONE64" s="357"/>
      <c r="ONF64" s="357"/>
      <c r="ONG64" s="357"/>
      <c r="ONH64" s="357"/>
      <c r="ONI64" s="357"/>
      <c r="ONJ64" s="357"/>
      <c r="ONK64" s="357"/>
      <c r="ONL64" s="357"/>
      <c r="ONM64" s="357"/>
      <c r="ONN64" s="357"/>
      <c r="ONO64" s="357"/>
      <c r="ONP64" s="357"/>
      <c r="ONQ64" s="357"/>
      <c r="ONR64" s="357"/>
      <c r="ONS64" s="357"/>
      <c r="ONT64" s="357"/>
      <c r="ONU64" s="357"/>
      <c r="ONV64" s="357"/>
      <c r="ONW64" s="357"/>
      <c r="ONX64" s="357"/>
      <c r="ONY64" s="357"/>
      <c r="ONZ64" s="357"/>
      <c r="OOA64" s="357"/>
      <c r="OOB64" s="357"/>
      <c r="OOC64" s="357"/>
      <c r="OOD64" s="357"/>
      <c r="OOE64" s="357"/>
      <c r="OOF64" s="357"/>
      <c r="OOG64" s="357"/>
      <c r="OOH64" s="357"/>
      <c r="OOI64" s="357"/>
      <c r="OOJ64" s="357"/>
      <c r="OOK64" s="357"/>
      <c r="OOL64" s="357"/>
      <c r="OOM64" s="357"/>
      <c r="OON64" s="357"/>
      <c r="OOO64" s="357"/>
      <c r="OOP64" s="357"/>
      <c r="OOQ64" s="357"/>
      <c r="OOR64" s="357"/>
      <c r="OOS64" s="357"/>
      <c r="OOT64" s="357"/>
      <c r="OOU64" s="357"/>
      <c r="OOV64" s="357"/>
      <c r="OOW64" s="357"/>
      <c r="OOX64" s="357"/>
      <c r="OOY64" s="357"/>
      <c r="OOZ64" s="357"/>
      <c r="OPA64" s="357"/>
      <c r="OPB64" s="357"/>
      <c r="OPC64" s="357"/>
      <c r="OPD64" s="357"/>
      <c r="OPE64" s="357"/>
      <c r="OPF64" s="357"/>
      <c r="OPG64" s="357"/>
      <c r="OPH64" s="357"/>
      <c r="OPI64" s="357"/>
      <c r="OPJ64" s="357"/>
      <c r="OPK64" s="357"/>
      <c r="OPL64" s="357"/>
      <c r="OPM64" s="357"/>
      <c r="OPN64" s="357"/>
      <c r="OPO64" s="357"/>
      <c r="OPP64" s="357"/>
      <c r="OPQ64" s="357"/>
      <c r="OPR64" s="357"/>
      <c r="OPS64" s="357"/>
      <c r="OPT64" s="357"/>
      <c r="OPU64" s="357"/>
      <c r="OPV64" s="357"/>
      <c r="OPW64" s="357"/>
      <c r="OPX64" s="357"/>
      <c r="OPY64" s="357"/>
      <c r="OPZ64" s="357"/>
      <c r="OQA64" s="357"/>
      <c r="OQB64" s="357"/>
      <c r="OQC64" s="357"/>
      <c r="OQD64" s="357"/>
      <c r="OQE64" s="357"/>
      <c r="OQF64" s="357"/>
      <c r="OQG64" s="357"/>
      <c r="OQH64" s="357"/>
      <c r="OQI64" s="357"/>
      <c r="OQJ64" s="357"/>
      <c r="OQK64" s="357"/>
      <c r="OQL64" s="357"/>
      <c r="OQM64" s="357"/>
      <c r="OQN64" s="357"/>
      <c r="OQO64" s="357"/>
      <c r="OQP64" s="357"/>
      <c r="OQQ64" s="357"/>
      <c r="OQR64" s="357"/>
      <c r="OQS64" s="357"/>
      <c r="OQT64" s="357"/>
      <c r="OQU64" s="357"/>
      <c r="OQV64" s="357"/>
      <c r="OQW64" s="357"/>
      <c r="OQX64" s="357"/>
      <c r="OQY64" s="357"/>
      <c r="OQZ64" s="357"/>
      <c r="ORA64" s="357"/>
      <c r="ORB64" s="357"/>
      <c r="ORC64" s="357"/>
      <c r="ORD64" s="357"/>
      <c r="ORE64" s="357"/>
      <c r="ORF64" s="357"/>
      <c r="ORG64" s="357"/>
      <c r="ORH64" s="357"/>
      <c r="ORI64" s="357"/>
      <c r="ORJ64" s="357"/>
      <c r="ORK64" s="357"/>
      <c r="ORL64" s="357"/>
      <c r="ORM64" s="357"/>
      <c r="ORN64" s="357"/>
      <c r="ORO64" s="357"/>
      <c r="ORP64" s="357"/>
      <c r="ORQ64" s="357"/>
      <c r="ORR64" s="357"/>
      <c r="ORS64" s="357"/>
      <c r="ORT64" s="357"/>
      <c r="ORU64" s="357"/>
      <c r="ORV64" s="357"/>
      <c r="ORW64" s="357"/>
      <c r="ORX64" s="357"/>
      <c r="ORY64" s="357"/>
      <c r="ORZ64" s="357"/>
      <c r="OSA64" s="357"/>
      <c r="OSB64" s="357"/>
      <c r="OSC64" s="357"/>
      <c r="OSD64" s="357"/>
      <c r="OSE64" s="357"/>
      <c r="OSF64" s="357"/>
      <c r="OSG64" s="357"/>
      <c r="OSH64" s="357"/>
      <c r="OSI64" s="357"/>
      <c r="OSJ64" s="357"/>
      <c r="OSK64" s="357"/>
      <c r="OSL64" s="357"/>
      <c r="OSM64" s="357"/>
      <c r="OSN64" s="357"/>
      <c r="OSO64" s="357"/>
      <c r="OSP64" s="357"/>
      <c r="OSQ64" s="357"/>
      <c r="OSR64" s="357"/>
      <c r="OSS64" s="357"/>
      <c r="OST64" s="357"/>
      <c r="OSU64" s="357"/>
      <c r="OSV64" s="357"/>
      <c r="OSW64" s="357"/>
      <c r="OSX64" s="357"/>
      <c r="OSY64" s="357"/>
      <c r="OSZ64" s="357"/>
      <c r="OTA64" s="357"/>
      <c r="OTB64" s="357"/>
      <c r="OTC64" s="357"/>
      <c r="OTD64" s="357"/>
      <c r="OTE64" s="357"/>
      <c r="OTF64" s="357"/>
      <c r="OTG64" s="357"/>
      <c r="OTH64" s="357"/>
      <c r="OTI64" s="357"/>
      <c r="OTJ64" s="357"/>
      <c r="OTK64" s="357"/>
      <c r="OTL64" s="357"/>
      <c r="OTM64" s="357"/>
      <c r="OTN64" s="357"/>
      <c r="OTO64" s="357"/>
      <c r="OTP64" s="357"/>
      <c r="OTQ64" s="357"/>
      <c r="OTR64" s="357"/>
      <c r="OTS64" s="357"/>
      <c r="OTT64" s="357"/>
      <c r="OTU64" s="357"/>
      <c r="OTV64" s="357"/>
      <c r="OTW64" s="357"/>
      <c r="OTX64" s="357"/>
      <c r="OTY64" s="357"/>
      <c r="OTZ64" s="357"/>
      <c r="OUA64" s="357"/>
      <c r="OUB64" s="357"/>
      <c r="OUC64" s="357"/>
      <c r="OUD64" s="357"/>
      <c r="OUE64" s="357"/>
      <c r="OUF64" s="357"/>
      <c r="OUG64" s="357"/>
      <c r="OUH64" s="357"/>
      <c r="OUI64" s="357"/>
      <c r="OUJ64" s="357"/>
      <c r="OUK64" s="357"/>
      <c r="OUL64" s="357"/>
      <c r="OUM64" s="357"/>
      <c r="OUN64" s="357"/>
      <c r="OUO64" s="357"/>
      <c r="OUP64" s="357"/>
      <c r="OUQ64" s="357"/>
      <c r="OUR64" s="357"/>
      <c r="OUS64" s="357"/>
      <c r="OUT64" s="357"/>
      <c r="OUU64" s="357"/>
      <c r="OUV64" s="357"/>
      <c r="OUW64" s="357"/>
      <c r="OUX64" s="357"/>
      <c r="OUY64" s="357"/>
      <c r="OUZ64" s="357"/>
      <c r="OVA64" s="357"/>
      <c r="OVB64" s="357"/>
      <c r="OVC64" s="357"/>
      <c r="OVD64" s="357"/>
      <c r="OVE64" s="357"/>
      <c r="OVF64" s="357"/>
      <c r="OVG64" s="357"/>
      <c r="OVH64" s="357"/>
      <c r="OVI64" s="357"/>
      <c r="OVJ64" s="357"/>
      <c r="OVK64" s="357"/>
      <c r="OVL64" s="357"/>
      <c r="OVM64" s="357"/>
      <c r="OVN64" s="357"/>
      <c r="OVO64" s="357"/>
      <c r="OVP64" s="357"/>
      <c r="OVQ64" s="357"/>
      <c r="OVR64" s="357"/>
      <c r="OVS64" s="357"/>
      <c r="OVT64" s="357"/>
      <c r="OVU64" s="357"/>
      <c r="OVV64" s="357"/>
      <c r="OVW64" s="357"/>
      <c r="OVX64" s="357"/>
      <c r="OVY64" s="357"/>
      <c r="OVZ64" s="357"/>
      <c r="OWA64" s="357"/>
      <c r="OWB64" s="357"/>
      <c r="OWC64" s="357"/>
      <c r="OWD64" s="357"/>
      <c r="OWE64" s="357"/>
      <c r="OWF64" s="357"/>
      <c r="OWG64" s="357"/>
      <c r="OWH64" s="357"/>
      <c r="OWI64" s="357"/>
      <c r="OWJ64" s="357"/>
      <c r="OWK64" s="357"/>
      <c r="OWL64" s="357"/>
      <c r="OWM64" s="357"/>
      <c r="OWN64" s="357"/>
      <c r="OWO64" s="357"/>
      <c r="OWP64" s="357"/>
      <c r="OWQ64" s="357"/>
      <c r="OWR64" s="357"/>
      <c r="OWS64" s="357"/>
      <c r="OWT64" s="357"/>
      <c r="OWU64" s="357"/>
      <c r="OWV64" s="357"/>
      <c r="OWW64" s="357"/>
      <c r="OWX64" s="357"/>
      <c r="OWY64" s="357"/>
      <c r="OWZ64" s="357"/>
      <c r="OXA64" s="357"/>
      <c r="OXB64" s="357"/>
      <c r="OXC64" s="357"/>
      <c r="OXD64" s="357"/>
      <c r="OXE64" s="357"/>
      <c r="OXF64" s="357"/>
      <c r="OXG64" s="357"/>
      <c r="OXH64" s="357"/>
      <c r="OXI64" s="357"/>
      <c r="OXJ64" s="357"/>
      <c r="OXK64" s="357"/>
      <c r="OXL64" s="357"/>
      <c r="OXM64" s="357"/>
      <c r="OXN64" s="357"/>
      <c r="OXO64" s="357"/>
      <c r="OXP64" s="357"/>
      <c r="OXQ64" s="357"/>
      <c r="OXR64" s="357"/>
      <c r="OXS64" s="357"/>
      <c r="OXT64" s="357"/>
      <c r="OXU64" s="357"/>
      <c r="OXV64" s="357"/>
      <c r="OXW64" s="357"/>
      <c r="OXX64" s="357"/>
      <c r="OXY64" s="357"/>
      <c r="OXZ64" s="357"/>
      <c r="OYA64" s="357"/>
      <c r="OYB64" s="357"/>
      <c r="OYC64" s="357"/>
      <c r="OYD64" s="357"/>
      <c r="OYE64" s="357"/>
      <c r="OYF64" s="357"/>
      <c r="OYG64" s="357"/>
      <c r="OYH64" s="357"/>
      <c r="OYI64" s="357"/>
      <c r="OYJ64" s="357"/>
      <c r="OYK64" s="357"/>
      <c r="OYL64" s="357"/>
      <c r="OYM64" s="357"/>
      <c r="OYN64" s="357"/>
      <c r="OYO64" s="357"/>
      <c r="OYP64" s="357"/>
      <c r="OYQ64" s="357"/>
      <c r="OYR64" s="357"/>
      <c r="OYS64" s="357"/>
      <c r="OYT64" s="357"/>
      <c r="OYU64" s="357"/>
      <c r="OYV64" s="357"/>
      <c r="OYW64" s="357"/>
      <c r="OYX64" s="357"/>
      <c r="OYY64" s="357"/>
      <c r="OYZ64" s="357"/>
      <c r="OZA64" s="357"/>
      <c r="OZB64" s="357"/>
      <c r="OZC64" s="357"/>
      <c r="OZD64" s="357"/>
      <c r="OZE64" s="357"/>
      <c r="OZF64" s="357"/>
      <c r="OZG64" s="357"/>
      <c r="OZH64" s="357"/>
      <c r="OZI64" s="357"/>
      <c r="OZJ64" s="357"/>
      <c r="OZK64" s="357"/>
      <c r="OZL64" s="357"/>
      <c r="OZM64" s="357"/>
      <c r="OZN64" s="357"/>
      <c r="OZO64" s="357"/>
      <c r="OZP64" s="357"/>
      <c r="OZQ64" s="357"/>
      <c r="OZR64" s="357"/>
      <c r="OZS64" s="357"/>
      <c r="OZT64" s="357"/>
      <c r="OZU64" s="357"/>
      <c r="OZV64" s="357"/>
      <c r="OZW64" s="357"/>
      <c r="OZX64" s="357"/>
      <c r="OZY64" s="357"/>
      <c r="OZZ64" s="357"/>
      <c r="PAA64" s="357"/>
      <c r="PAB64" s="357"/>
      <c r="PAC64" s="357"/>
      <c r="PAD64" s="357"/>
      <c r="PAE64" s="357"/>
      <c r="PAF64" s="357"/>
      <c r="PAG64" s="357"/>
      <c r="PAH64" s="357"/>
      <c r="PAI64" s="357"/>
      <c r="PAJ64" s="357"/>
      <c r="PAK64" s="357"/>
      <c r="PAL64" s="357"/>
      <c r="PAM64" s="357"/>
      <c r="PAN64" s="357"/>
      <c r="PAO64" s="357"/>
      <c r="PAP64" s="357"/>
      <c r="PAQ64" s="357"/>
      <c r="PAR64" s="357"/>
      <c r="PAS64" s="357"/>
      <c r="PAT64" s="357"/>
      <c r="PAU64" s="357"/>
      <c r="PAV64" s="357"/>
      <c r="PAW64" s="357"/>
      <c r="PAX64" s="357"/>
      <c r="PAY64" s="357"/>
      <c r="PAZ64" s="357"/>
      <c r="PBA64" s="357"/>
      <c r="PBB64" s="357"/>
      <c r="PBC64" s="357"/>
      <c r="PBD64" s="357"/>
      <c r="PBE64" s="357"/>
      <c r="PBF64" s="357"/>
      <c r="PBG64" s="357"/>
      <c r="PBH64" s="357"/>
      <c r="PBI64" s="357"/>
      <c r="PBJ64" s="357"/>
      <c r="PBK64" s="357"/>
      <c r="PBL64" s="357"/>
      <c r="PBM64" s="357"/>
      <c r="PBN64" s="357"/>
      <c r="PBO64" s="357"/>
      <c r="PBP64" s="357"/>
      <c r="PBQ64" s="357"/>
      <c r="PBR64" s="357"/>
      <c r="PBS64" s="357"/>
      <c r="PBT64" s="357"/>
      <c r="PBU64" s="357"/>
      <c r="PBV64" s="357"/>
      <c r="PBW64" s="357"/>
      <c r="PBX64" s="357"/>
      <c r="PBY64" s="357"/>
      <c r="PBZ64" s="357"/>
      <c r="PCA64" s="357"/>
      <c r="PCB64" s="357"/>
      <c r="PCC64" s="357"/>
      <c r="PCD64" s="357"/>
      <c r="PCE64" s="357"/>
      <c r="PCF64" s="357"/>
      <c r="PCG64" s="357"/>
      <c r="PCH64" s="357"/>
      <c r="PCI64" s="357"/>
      <c r="PCJ64" s="357"/>
      <c r="PCK64" s="357"/>
      <c r="PCL64" s="357"/>
      <c r="PCM64" s="357"/>
      <c r="PCN64" s="357"/>
      <c r="PCO64" s="357"/>
      <c r="PCP64" s="357"/>
      <c r="PCQ64" s="357"/>
      <c r="PCR64" s="357"/>
      <c r="PCS64" s="357"/>
      <c r="PCT64" s="357"/>
      <c r="PCU64" s="357"/>
      <c r="PCV64" s="357"/>
      <c r="PCW64" s="357"/>
      <c r="PCX64" s="357"/>
      <c r="PCY64" s="357"/>
      <c r="PCZ64" s="357"/>
      <c r="PDA64" s="357"/>
      <c r="PDB64" s="357"/>
      <c r="PDC64" s="357"/>
      <c r="PDD64" s="357"/>
      <c r="PDE64" s="357"/>
      <c r="PDF64" s="357"/>
      <c r="PDG64" s="357"/>
      <c r="PDH64" s="357"/>
      <c r="PDI64" s="357"/>
      <c r="PDJ64" s="357"/>
      <c r="PDK64" s="357"/>
      <c r="PDL64" s="357"/>
      <c r="PDM64" s="357"/>
      <c r="PDN64" s="357"/>
      <c r="PDO64" s="357"/>
      <c r="PDP64" s="357"/>
      <c r="PDQ64" s="357"/>
      <c r="PDR64" s="357"/>
      <c r="PDS64" s="357"/>
      <c r="PDT64" s="357"/>
      <c r="PDU64" s="357"/>
      <c r="PDV64" s="357"/>
      <c r="PDW64" s="357"/>
      <c r="PDX64" s="357"/>
      <c r="PDY64" s="357"/>
      <c r="PDZ64" s="357"/>
      <c r="PEA64" s="357"/>
      <c r="PEB64" s="357"/>
      <c r="PEC64" s="357"/>
      <c r="PED64" s="357"/>
      <c r="PEE64" s="357"/>
      <c r="PEF64" s="357"/>
      <c r="PEG64" s="357"/>
      <c r="PEH64" s="357"/>
      <c r="PEI64" s="357"/>
      <c r="PEJ64" s="357"/>
      <c r="PEK64" s="357"/>
      <c r="PEL64" s="357"/>
      <c r="PEM64" s="357"/>
      <c r="PEN64" s="357"/>
      <c r="PEO64" s="357"/>
      <c r="PEP64" s="357"/>
      <c r="PEQ64" s="357"/>
      <c r="PER64" s="357"/>
      <c r="PES64" s="357"/>
      <c r="PET64" s="357"/>
      <c r="PEU64" s="357"/>
      <c r="PEV64" s="357"/>
      <c r="PEW64" s="357"/>
      <c r="PEX64" s="357"/>
      <c r="PEY64" s="357"/>
      <c r="PEZ64" s="357"/>
      <c r="PFA64" s="357"/>
      <c r="PFB64" s="357"/>
      <c r="PFC64" s="357"/>
      <c r="PFD64" s="357"/>
      <c r="PFE64" s="357"/>
      <c r="PFF64" s="357"/>
      <c r="PFG64" s="357"/>
      <c r="PFH64" s="357"/>
      <c r="PFI64" s="357"/>
      <c r="PFJ64" s="357"/>
      <c r="PFK64" s="357"/>
      <c r="PFL64" s="357"/>
      <c r="PFM64" s="357"/>
      <c r="PFN64" s="357"/>
      <c r="PFO64" s="357"/>
      <c r="PFP64" s="357"/>
      <c r="PFQ64" s="357"/>
      <c r="PFR64" s="357"/>
      <c r="PFS64" s="357"/>
      <c r="PFT64" s="357"/>
      <c r="PFU64" s="357"/>
      <c r="PFV64" s="357"/>
      <c r="PFW64" s="357"/>
      <c r="PFX64" s="357"/>
      <c r="PFY64" s="357"/>
      <c r="PFZ64" s="357"/>
      <c r="PGA64" s="357"/>
      <c r="PGB64" s="357"/>
      <c r="PGC64" s="357"/>
      <c r="PGD64" s="357"/>
      <c r="PGE64" s="357"/>
      <c r="PGF64" s="357"/>
      <c r="PGG64" s="357"/>
      <c r="PGH64" s="357"/>
      <c r="PGI64" s="357"/>
      <c r="PGJ64" s="357"/>
      <c r="PGK64" s="357"/>
      <c r="PGL64" s="357"/>
      <c r="PGM64" s="357"/>
      <c r="PGN64" s="357"/>
      <c r="PGO64" s="357"/>
      <c r="PGP64" s="357"/>
      <c r="PGQ64" s="357"/>
      <c r="PGR64" s="357"/>
      <c r="PGS64" s="357"/>
      <c r="PGT64" s="357"/>
      <c r="PGU64" s="357"/>
      <c r="PGV64" s="357"/>
      <c r="PGW64" s="357"/>
      <c r="PGX64" s="357"/>
      <c r="PGY64" s="357"/>
      <c r="PGZ64" s="357"/>
      <c r="PHA64" s="357"/>
      <c r="PHB64" s="357"/>
      <c r="PHC64" s="357"/>
      <c r="PHD64" s="357"/>
      <c r="PHE64" s="357"/>
      <c r="PHF64" s="357"/>
      <c r="PHG64" s="357"/>
      <c r="PHH64" s="357"/>
      <c r="PHI64" s="357"/>
      <c r="PHJ64" s="357"/>
      <c r="PHK64" s="357"/>
      <c r="PHL64" s="357"/>
      <c r="PHM64" s="357"/>
      <c r="PHN64" s="357"/>
      <c r="PHO64" s="357"/>
      <c r="PHP64" s="357"/>
      <c r="PHQ64" s="357"/>
      <c r="PHR64" s="357"/>
      <c r="PHS64" s="357"/>
      <c r="PHT64" s="357"/>
      <c r="PHU64" s="357"/>
      <c r="PHV64" s="357"/>
      <c r="PHW64" s="357"/>
      <c r="PHX64" s="357"/>
      <c r="PHY64" s="357"/>
      <c r="PHZ64" s="357"/>
      <c r="PIA64" s="357"/>
      <c r="PIB64" s="357"/>
      <c r="PIC64" s="357"/>
      <c r="PID64" s="357"/>
      <c r="PIE64" s="357"/>
      <c r="PIF64" s="357"/>
      <c r="PIG64" s="357"/>
      <c r="PIH64" s="357"/>
      <c r="PII64" s="357"/>
      <c r="PIJ64" s="357"/>
      <c r="PIK64" s="357"/>
      <c r="PIL64" s="357"/>
      <c r="PIM64" s="357"/>
      <c r="PIN64" s="357"/>
      <c r="PIO64" s="357"/>
      <c r="PIP64" s="357"/>
      <c r="PIQ64" s="357"/>
      <c r="PIR64" s="357"/>
      <c r="PIS64" s="357"/>
      <c r="PIT64" s="357"/>
      <c r="PIU64" s="357"/>
      <c r="PIV64" s="357"/>
      <c r="PIW64" s="357"/>
      <c r="PIX64" s="357"/>
      <c r="PIY64" s="357"/>
      <c r="PIZ64" s="357"/>
      <c r="PJA64" s="357"/>
      <c r="PJB64" s="357"/>
      <c r="PJC64" s="357"/>
      <c r="PJD64" s="357"/>
      <c r="PJE64" s="357"/>
      <c r="PJF64" s="357"/>
      <c r="PJG64" s="357"/>
      <c r="PJH64" s="357"/>
      <c r="PJI64" s="357"/>
      <c r="PJJ64" s="357"/>
      <c r="PJK64" s="357"/>
      <c r="PJL64" s="357"/>
      <c r="PJM64" s="357"/>
      <c r="PJN64" s="357"/>
      <c r="PJO64" s="357"/>
      <c r="PJP64" s="357"/>
      <c r="PJQ64" s="357"/>
      <c r="PJR64" s="357"/>
      <c r="PJS64" s="357"/>
      <c r="PJT64" s="357"/>
      <c r="PJU64" s="357"/>
      <c r="PJV64" s="357"/>
      <c r="PJW64" s="357"/>
      <c r="PJX64" s="357"/>
      <c r="PJY64" s="357"/>
      <c r="PJZ64" s="357"/>
      <c r="PKA64" s="357"/>
      <c r="PKB64" s="357"/>
      <c r="PKC64" s="357"/>
      <c r="PKD64" s="357"/>
      <c r="PKE64" s="357"/>
      <c r="PKF64" s="357"/>
      <c r="PKG64" s="357"/>
      <c r="PKH64" s="357"/>
      <c r="PKI64" s="357"/>
      <c r="PKJ64" s="357"/>
      <c r="PKK64" s="357"/>
      <c r="PKL64" s="357"/>
      <c r="PKM64" s="357"/>
      <c r="PKN64" s="357"/>
      <c r="PKO64" s="357"/>
      <c r="PKP64" s="357"/>
      <c r="PKQ64" s="357"/>
      <c r="PKR64" s="357"/>
      <c r="PKS64" s="357"/>
      <c r="PKT64" s="357"/>
      <c r="PKU64" s="357"/>
      <c r="PKV64" s="357"/>
      <c r="PKW64" s="357"/>
      <c r="PKX64" s="357"/>
      <c r="PKY64" s="357"/>
      <c r="PKZ64" s="357"/>
      <c r="PLA64" s="357"/>
      <c r="PLB64" s="357"/>
      <c r="PLC64" s="357"/>
      <c r="PLD64" s="357"/>
      <c r="PLE64" s="357"/>
      <c r="PLF64" s="357"/>
      <c r="PLG64" s="357"/>
      <c r="PLH64" s="357"/>
      <c r="PLI64" s="357"/>
      <c r="PLJ64" s="357"/>
      <c r="PLK64" s="357"/>
      <c r="PLL64" s="357"/>
      <c r="PLM64" s="357"/>
      <c r="PLN64" s="357"/>
      <c r="PLO64" s="357"/>
      <c r="PLP64" s="357"/>
      <c r="PLQ64" s="357"/>
      <c r="PLR64" s="357"/>
      <c r="PLS64" s="357"/>
      <c r="PLT64" s="357"/>
      <c r="PLU64" s="357"/>
      <c r="PLV64" s="357"/>
      <c r="PLW64" s="357"/>
      <c r="PLX64" s="357"/>
      <c r="PLY64" s="357"/>
      <c r="PLZ64" s="357"/>
      <c r="PMA64" s="357"/>
      <c r="PMB64" s="357"/>
      <c r="PMC64" s="357"/>
      <c r="PMD64" s="357"/>
      <c r="PME64" s="357"/>
      <c r="PMF64" s="357"/>
      <c r="PMG64" s="357"/>
      <c r="PMH64" s="357"/>
      <c r="PMI64" s="357"/>
      <c r="PMJ64" s="357"/>
      <c r="PMK64" s="357"/>
      <c r="PML64" s="357"/>
      <c r="PMM64" s="357"/>
      <c r="PMN64" s="357"/>
      <c r="PMO64" s="357"/>
      <c r="PMP64" s="357"/>
      <c r="PMQ64" s="357"/>
      <c r="PMR64" s="357"/>
      <c r="PMS64" s="357"/>
      <c r="PMT64" s="357"/>
      <c r="PMU64" s="357"/>
      <c r="PMV64" s="357"/>
      <c r="PMW64" s="357"/>
      <c r="PMX64" s="357"/>
      <c r="PMY64" s="357"/>
      <c r="PMZ64" s="357"/>
      <c r="PNA64" s="357"/>
      <c r="PNB64" s="357"/>
      <c r="PNC64" s="357"/>
      <c r="PND64" s="357"/>
      <c r="PNE64" s="357"/>
      <c r="PNF64" s="357"/>
      <c r="PNG64" s="357"/>
      <c r="PNH64" s="357"/>
      <c r="PNI64" s="357"/>
      <c r="PNJ64" s="357"/>
      <c r="PNK64" s="357"/>
      <c r="PNL64" s="357"/>
      <c r="PNM64" s="357"/>
      <c r="PNN64" s="357"/>
      <c r="PNO64" s="357"/>
      <c r="PNP64" s="357"/>
      <c r="PNQ64" s="357"/>
      <c r="PNR64" s="357"/>
      <c r="PNS64" s="357"/>
      <c r="PNT64" s="357"/>
      <c r="PNU64" s="357"/>
      <c r="PNV64" s="357"/>
      <c r="PNW64" s="357"/>
      <c r="PNX64" s="357"/>
      <c r="PNY64" s="357"/>
      <c r="PNZ64" s="357"/>
      <c r="POA64" s="357"/>
      <c r="POB64" s="357"/>
      <c r="POC64" s="357"/>
      <c r="POD64" s="357"/>
      <c r="POE64" s="357"/>
      <c r="POF64" s="357"/>
      <c r="POG64" s="357"/>
      <c r="POH64" s="357"/>
      <c r="POI64" s="357"/>
      <c r="POJ64" s="357"/>
      <c r="POK64" s="357"/>
      <c r="POL64" s="357"/>
      <c r="POM64" s="357"/>
      <c r="PON64" s="357"/>
      <c r="POO64" s="357"/>
      <c r="POP64" s="357"/>
      <c r="POQ64" s="357"/>
      <c r="POR64" s="357"/>
      <c r="POS64" s="357"/>
      <c r="POT64" s="357"/>
      <c r="POU64" s="357"/>
      <c r="POV64" s="357"/>
      <c r="POW64" s="357"/>
      <c r="POX64" s="357"/>
      <c r="POY64" s="357"/>
      <c r="POZ64" s="357"/>
      <c r="PPA64" s="357"/>
      <c r="PPB64" s="357"/>
      <c r="PPC64" s="357"/>
      <c r="PPD64" s="357"/>
      <c r="PPE64" s="357"/>
      <c r="PPF64" s="357"/>
      <c r="PPG64" s="357"/>
      <c r="PPH64" s="357"/>
      <c r="PPI64" s="357"/>
      <c r="PPJ64" s="357"/>
      <c r="PPK64" s="357"/>
      <c r="PPL64" s="357"/>
      <c r="PPM64" s="357"/>
      <c r="PPN64" s="357"/>
      <c r="PPO64" s="357"/>
      <c r="PPP64" s="357"/>
      <c r="PPQ64" s="357"/>
      <c r="PPR64" s="357"/>
      <c r="PPS64" s="357"/>
      <c r="PPT64" s="357"/>
      <c r="PPU64" s="357"/>
      <c r="PPV64" s="357"/>
      <c r="PPW64" s="357"/>
      <c r="PPX64" s="357"/>
      <c r="PPY64" s="357"/>
      <c r="PPZ64" s="357"/>
      <c r="PQA64" s="357"/>
      <c r="PQB64" s="357"/>
      <c r="PQC64" s="357"/>
      <c r="PQD64" s="357"/>
      <c r="PQE64" s="357"/>
      <c r="PQF64" s="357"/>
      <c r="PQG64" s="357"/>
      <c r="PQH64" s="357"/>
      <c r="PQI64" s="357"/>
      <c r="PQJ64" s="357"/>
      <c r="PQK64" s="357"/>
      <c r="PQL64" s="357"/>
      <c r="PQM64" s="357"/>
      <c r="PQN64" s="357"/>
      <c r="PQO64" s="357"/>
      <c r="PQP64" s="357"/>
      <c r="PQQ64" s="357"/>
      <c r="PQR64" s="357"/>
      <c r="PQS64" s="357"/>
      <c r="PQT64" s="357"/>
      <c r="PQU64" s="357"/>
      <c r="PQV64" s="357"/>
      <c r="PQW64" s="357"/>
      <c r="PQX64" s="357"/>
      <c r="PQY64" s="357"/>
      <c r="PQZ64" s="357"/>
      <c r="PRA64" s="357"/>
      <c r="PRB64" s="357"/>
      <c r="PRC64" s="357"/>
      <c r="PRD64" s="357"/>
      <c r="PRE64" s="357"/>
      <c r="PRF64" s="357"/>
      <c r="PRG64" s="357"/>
      <c r="PRH64" s="357"/>
      <c r="PRI64" s="357"/>
      <c r="PRJ64" s="357"/>
      <c r="PRK64" s="357"/>
      <c r="PRL64" s="357"/>
      <c r="PRM64" s="357"/>
      <c r="PRN64" s="357"/>
      <c r="PRO64" s="357"/>
      <c r="PRP64" s="357"/>
      <c r="PRQ64" s="357"/>
      <c r="PRR64" s="357"/>
      <c r="PRS64" s="357"/>
      <c r="PRT64" s="357"/>
      <c r="PRU64" s="357"/>
      <c r="PRV64" s="357"/>
      <c r="PRW64" s="357"/>
      <c r="PRX64" s="357"/>
      <c r="PRY64" s="357"/>
      <c r="PRZ64" s="357"/>
      <c r="PSA64" s="357"/>
      <c r="PSB64" s="357"/>
      <c r="PSC64" s="357"/>
      <c r="PSD64" s="357"/>
      <c r="PSE64" s="357"/>
      <c r="PSF64" s="357"/>
      <c r="PSG64" s="357"/>
      <c r="PSH64" s="357"/>
      <c r="PSI64" s="357"/>
      <c r="PSJ64" s="357"/>
      <c r="PSK64" s="357"/>
      <c r="PSL64" s="357"/>
      <c r="PSM64" s="357"/>
      <c r="PSN64" s="357"/>
      <c r="PSO64" s="357"/>
      <c r="PSP64" s="357"/>
      <c r="PSQ64" s="357"/>
      <c r="PSR64" s="357"/>
      <c r="PSS64" s="357"/>
      <c r="PST64" s="357"/>
      <c r="PSU64" s="357"/>
      <c r="PSV64" s="357"/>
      <c r="PSW64" s="357"/>
      <c r="PSX64" s="357"/>
      <c r="PSY64" s="357"/>
      <c r="PSZ64" s="357"/>
      <c r="PTA64" s="357"/>
      <c r="PTB64" s="357"/>
      <c r="PTC64" s="357"/>
      <c r="PTD64" s="357"/>
      <c r="PTE64" s="357"/>
      <c r="PTF64" s="357"/>
      <c r="PTG64" s="357"/>
      <c r="PTH64" s="357"/>
      <c r="PTI64" s="357"/>
      <c r="PTJ64" s="357"/>
      <c r="PTK64" s="357"/>
      <c r="PTL64" s="357"/>
      <c r="PTM64" s="357"/>
      <c r="PTN64" s="357"/>
      <c r="PTO64" s="357"/>
      <c r="PTP64" s="357"/>
      <c r="PTQ64" s="357"/>
      <c r="PTR64" s="357"/>
      <c r="PTS64" s="357"/>
      <c r="PTT64" s="357"/>
      <c r="PTU64" s="357"/>
      <c r="PTV64" s="357"/>
      <c r="PTW64" s="357"/>
      <c r="PTX64" s="357"/>
      <c r="PTY64" s="357"/>
      <c r="PTZ64" s="357"/>
      <c r="PUA64" s="357"/>
      <c r="PUB64" s="357"/>
      <c r="PUC64" s="357"/>
      <c r="PUD64" s="357"/>
      <c r="PUE64" s="357"/>
      <c r="PUF64" s="357"/>
      <c r="PUG64" s="357"/>
      <c r="PUH64" s="357"/>
      <c r="PUI64" s="357"/>
      <c r="PUJ64" s="357"/>
      <c r="PUK64" s="357"/>
      <c r="PUL64" s="357"/>
      <c r="PUM64" s="357"/>
      <c r="PUN64" s="357"/>
      <c r="PUO64" s="357"/>
      <c r="PUP64" s="357"/>
      <c r="PUQ64" s="357"/>
      <c r="PUR64" s="357"/>
      <c r="PUS64" s="357"/>
      <c r="PUT64" s="357"/>
      <c r="PUU64" s="357"/>
      <c r="PUV64" s="357"/>
      <c r="PUW64" s="357"/>
      <c r="PUX64" s="357"/>
      <c r="PUY64" s="357"/>
      <c r="PUZ64" s="357"/>
      <c r="PVA64" s="357"/>
      <c r="PVB64" s="357"/>
      <c r="PVC64" s="357"/>
      <c r="PVD64" s="357"/>
      <c r="PVE64" s="357"/>
      <c r="PVF64" s="357"/>
      <c r="PVG64" s="357"/>
      <c r="PVH64" s="357"/>
      <c r="PVI64" s="357"/>
      <c r="PVJ64" s="357"/>
      <c r="PVK64" s="357"/>
      <c r="PVL64" s="357"/>
      <c r="PVM64" s="357"/>
      <c r="PVN64" s="357"/>
      <c r="PVO64" s="357"/>
      <c r="PVP64" s="357"/>
      <c r="PVQ64" s="357"/>
      <c r="PVR64" s="357"/>
      <c r="PVS64" s="357"/>
      <c r="PVT64" s="357"/>
      <c r="PVU64" s="357"/>
      <c r="PVV64" s="357"/>
      <c r="PVW64" s="357"/>
      <c r="PVX64" s="357"/>
      <c r="PVY64" s="357"/>
      <c r="PVZ64" s="357"/>
      <c r="PWA64" s="357"/>
      <c r="PWB64" s="357"/>
      <c r="PWC64" s="357"/>
      <c r="PWD64" s="357"/>
      <c r="PWE64" s="357"/>
      <c r="PWF64" s="357"/>
      <c r="PWG64" s="357"/>
      <c r="PWH64" s="357"/>
      <c r="PWI64" s="357"/>
      <c r="PWJ64" s="357"/>
      <c r="PWK64" s="357"/>
      <c r="PWL64" s="357"/>
      <c r="PWM64" s="357"/>
      <c r="PWN64" s="357"/>
      <c r="PWO64" s="357"/>
      <c r="PWP64" s="357"/>
      <c r="PWQ64" s="357"/>
      <c r="PWR64" s="357"/>
      <c r="PWS64" s="357"/>
      <c r="PWT64" s="357"/>
      <c r="PWU64" s="357"/>
      <c r="PWV64" s="357"/>
      <c r="PWW64" s="357"/>
      <c r="PWX64" s="357"/>
      <c r="PWY64" s="357"/>
      <c r="PWZ64" s="357"/>
      <c r="PXA64" s="357"/>
      <c r="PXB64" s="357"/>
      <c r="PXC64" s="357"/>
      <c r="PXD64" s="357"/>
      <c r="PXE64" s="357"/>
      <c r="PXF64" s="357"/>
      <c r="PXG64" s="357"/>
      <c r="PXH64" s="357"/>
      <c r="PXI64" s="357"/>
      <c r="PXJ64" s="357"/>
      <c r="PXK64" s="357"/>
      <c r="PXL64" s="357"/>
      <c r="PXM64" s="357"/>
      <c r="PXN64" s="357"/>
      <c r="PXO64" s="357"/>
      <c r="PXP64" s="357"/>
      <c r="PXQ64" s="357"/>
      <c r="PXR64" s="357"/>
      <c r="PXS64" s="357"/>
      <c r="PXT64" s="357"/>
      <c r="PXU64" s="357"/>
      <c r="PXV64" s="357"/>
      <c r="PXW64" s="357"/>
      <c r="PXX64" s="357"/>
      <c r="PXY64" s="357"/>
      <c r="PXZ64" s="357"/>
      <c r="PYA64" s="357"/>
      <c r="PYB64" s="357"/>
      <c r="PYC64" s="357"/>
      <c r="PYD64" s="357"/>
      <c r="PYE64" s="357"/>
      <c r="PYF64" s="357"/>
      <c r="PYG64" s="357"/>
      <c r="PYH64" s="357"/>
      <c r="PYI64" s="357"/>
      <c r="PYJ64" s="357"/>
      <c r="PYK64" s="357"/>
      <c r="PYL64" s="357"/>
      <c r="PYM64" s="357"/>
      <c r="PYN64" s="357"/>
      <c r="PYO64" s="357"/>
      <c r="PYP64" s="357"/>
      <c r="PYQ64" s="357"/>
      <c r="PYR64" s="357"/>
      <c r="PYS64" s="357"/>
      <c r="PYT64" s="357"/>
      <c r="PYU64" s="357"/>
      <c r="PYV64" s="357"/>
      <c r="PYW64" s="357"/>
      <c r="PYX64" s="357"/>
      <c r="PYY64" s="357"/>
      <c r="PYZ64" s="357"/>
      <c r="PZA64" s="357"/>
      <c r="PZB64" s="357"/>
      <c r="PZC64" s="357"/>
      <c r="PZD64" s="357"/>
      <c r="PZE64" s="357"/>
      <c r="PZF64" s="357"/>
      <c r="PZG64" s="357"/>
      <c r="PZH64" s="357"/>
      <c r="PZI64" s="357"/>
      <c r="PZJ64" s="357"/>
      <c r="PZK64" s="357"/>
      <c r="PZL64" s="357"/>
      <c r="PZM64" s="357"/>
      <c r="PZN64" s="357"/>
      <c r="PZO64" s="357"/>
      <c r="PZP64" s="357"/>
      <c r="PZQ64" s="357"/>
      <c r="PZR64" s="357"/>
      <c r="PZS64" s="357"/>
      <c r="PZT64" s="357"/>
      <c r="PZU64" s="357"/>
      <c r="PZV64" s="357"/>
      <c r="PZW64" s="357"/>
      <c r="PZX64" s="357"/>
      <c r="PZY64" s="357"/>
      <c r="PZZ64" s="357"/>
      <c r="QAA64" s="357"/>
      <c r="QAB64" s="357"/>
      <c r="QAC64" s="357"/>
      <c r="QAD64" s="357"/>
      <c r="QAE64" s="357"/>
      <c r="QAF64" s="357"/>
      <c r="QAG64" s="357"/>
      <c r="QAH64" s="357"/>
      <c r="QAI64" s="357"/>
      <c r="QAJ64" s="357"/>
      <c r="QAK64" s="357"/>
      <c r="QAL64" s="357"/>
      <c r="QAM64" s="357"/>
      <c r="QAN64" s="357"/>
      <c r="QAO64" s="357"/>
      <c r="QAP64" s="357"/>
      <c r="QAQ64" s="357"/>
      <c r="QAR64" s="357"/>
      <c r="QAS64" s="357"/>
      <c r="QAT64" s="357"/>
      <c r="QAU64" s="357"/>
      <c r="QAV64" s="357"/>
      <c r="QAW64" s="357"/>
      <c r="QAX64" s="357"/>
      <c r="QAY64" s="357"/>
      <c r="QAZ64" s="357"/>
      <c r="QBA64" s="357"/>
      <c r="QBB64" s="357"/>
      <c r="QBC64" s="357"/>
      <c r="QBD64" s="357"/>
      <c r="QBE64" s="357"/>
      <c r="QBF64" s="357"/>
      <c r="QBG64" s="357"/>
      <c r="QBH64" s="357"/>
      <c r="QBI64" s="357"/>
      <c r="QBJ64" s="357"/>
      <c r="QBK64" s="357"/>
      <c r="QBL64" s="357"/>
      <c r="QBM64" s="357"/>
      <c r="QBN64" s="357"/>
      <c r="QBO64" s="357"/>
      <c r="QBP64" s="357"/>
      <c r="QBQ64" s="357"/>
      <c r="QBR64" s="357"/>
      <c r="QBS64" s="357"/>
      <c r="QBT64" s="357"/>
      <c r="QBU64" s="357"/>
      <c r="QBV64" s="357"/>
      <c r="QBW64" s="357"/>
      <c r="QBX64" s="357"/>
      <c r="QBY64" s="357"/>
      <c r="QBZ64" s="357"/>
      <c r="QCA64" s="357"/>
      <c r="QCB64" s="357"/>
      <c r="QCC64" s="357"/>
      <c r="QCD64" s="357"/>
      <c r="QCE64" s="357"/>
      <c r="QCF64" s="357"/>
      <c r="QCG64" s="357"/>
      <c r="QCH64" s="357"/>
      <c r="QCI64" s="357"/>
      <c r="QCJ64" s="357"/>
      <c r="QCK64" s="357"/>
      <c r="QCL64" s="357"/>
      <c r="QCM64" s="357"/>
      <c r="QCN64" s="357"/>
      <c r="QCO64" s="357"/>
      <c r="QCP64" s="357"/>
      <c r="QCQ64" s="357"/>
      <c r="QCR64" s="357"/>
      <c r="QCS64" s="357"/>
      <c r="QCT64" s="357"/>
      <c r="QCU64" s="357"/>
      <c r="QCV64" s="357"/>
      <c r="QCW64" s="357"/>
      <c r="QCX64" s="357"/>
      <c r="QCY64" s="357"/>
      <c r="QCZ64" s="357"/>
      <c r="QDA64" s="357"/>
      <c r="QDB64" s="357"/>
      <c r="QDC64" s="357"/>
      <c r="QDD64" s="357"/>
      <c r="QDE64" s="357"/>
      <c r="QDF64" s="357"/>
      <c r="QDG64" s="357"/>
      <c r="QDH64" s="357"/>
      <c r="QDI64" s="357"/>
      <c r="QDJ64" s="357"/>
      <c r="QDK64" s="357"/>
      <c r="QDL64" s="357"/>
      <c r="QDM64" s="357"/>
      <c r="QDN64" s="357"/>
      <c r="QDO64" s="357"/>
      <c r="QDP64" s="357"/>
      <c r="QDQ64" s="357"/>
      <c r="QDR64" s="357"/>
      <c r="QDS64" s="357"/>
      <c r="QDT64" s="357"/>
      <c r="QDU64" s="357"/>
      <c r="QDV64" s="357"/>
      <c r="QDW64" s="357"/>
      <c r="QDX64" s="357"/>
      <c r="QDY64" s="357"/>
      <c r="QDZ64" s="357"/>
      <c r="QEA64" s="357"/>
      <c r="QEB64" s="357"/>
      <c r="QEC64" s="357"/>
      <c r="QED64" s="357"/>
      <c r="QEE64" s="357"/>
      <c r="QEF64" s="357"/>
      <c r="QEG64" s="357"/>
      <c r="QEH64" s="357"/>
      <c r="QEI64" s="357"/>
      <c r="QEJ64" s="357"/>
      <c r="QEK64" s="357"/>
      <c r="QEL64" s="357"/>
      <c r="QEM64" s="357"/>
      <c r="QEN64" s="357"/>
      <c r="QEO64" s="357"/>
      <c r="QEP64" s="357"/>
      <c r="QEQ64" s="357"/>
      <c r="QER64" s="357"/>
      <c r="QES64" s="357"/>
      <c r="QET64" s="357"/>
      <c r="QEU64" s="357"/>
      <c r="QEV64" s="357"/>
      <c r="QEW64" s="357"/>
      <c r="QEX64" s="357"/>
      <c r="QEY64" s="357"/>
      <c r="QEZ64" s="357"/>
      <c r="QFA64" s="357"/>
      <c r="QFB64" s="357"/>
      <c r="QFC64" s="357"/>
      <c r="QFD64" s="357"/>
      <c r="QFE64" s="357"/>
      <c r="QFF64" s="357"/>
      <c r="QFG64" s="357"/>
      <c r="QFH64" s="357"/>
      <c r="QFI64" s="357"/>
      <c r="QFJ64" s="357"/>
      <c r="QFK64" s="357"/>
      <c r="QFL64" s="357"/>
      <c r="QFM64" s="357"/>
      <c r="QFN64" s="357"/>
      <c r="QFO64" s="357"/>
      <c r="QFP64" s="357"/>
      <c r="QFQ64" s="357"/>
      <c r="QFR64" s="357"/>
      <c r="QFS64" s="357"/>
      <c r="QFT64" s="357"/>
      <c r="QFU64" s="357"/>
      <c r="QFV64" s="357"/>
      <c r="QFW64" s="357"/>
      <c r="QFX64" s="357"/>
      <c r="QFY64" s="357"/>
      <c r="QFZ64" s="357"/>
      <c r="QGA64" s="357"/>
      <c r="QGB64" s="357"/>
      <c r="QGC64" s="357"/>
      <c r="QGD64" s="357"/>
      <c r="QGE64" s="357"/>
      <c r="QGF64" s="357"/>
      <c r="QGG64" s="357"/>
      <c r="QGH64" s="357"/>
      <c r="QGI64" s="357"/>
      <c r="QGJ64" s="357"/>
      <c r="QGK64" s="357"/>
      <c r="QGL64" s="357"/>
      <c r="QGM64" s="357"/>
      <c r="QGN64" s="357"/>
      <c r="QGO64" s="357"/>
      <c r="QGP64" s="357"/>
      <c r="QGQ64" s="357"/>
      <c r="QGR64" s="357"/>
      <c r="QGS64" s="357"/>
      <c r="QGT64" s="357"/>
      <c r="QGU64" s="357"/>
      <c r="QGV64" s="357"/>
      <c r="QGW64" s="357"/>
      <c r="QGX64" s="357"/>
      <c r="QGY64" s="357"/>
      <c r="QGZ64" s="357"/>
      <c r="QHA64" s="357"/>
      <c r="QHB64" s="357"/>
      <c r="QHC64" s="357"/>
      <c r="QHD64" s="357"/>
      <c r="QHE64" s="357"/>
      <c r="QHF64" s="357"/>
      <c r="QHG64" s="357"/>
      <c r="QHH64" s="357"/>
      <c r="QHI64" s="357"/>
      <c r="QHJ64" s="357"/>
      <c r="QHK64" s="357"/>
      <c r="QHL64" s="357"/>
      <c r="QHM64" s="357"/>
      <c r="QHN64" s="357"/>
      <c r="QHO64" s="357"/>
      <c r="QHP64" s="357"/>
      <c r="QHQ64" s="357"/>
      <c r="QHR64" s="357"/>
      <c r="QHS64" s="357"/>
      <c r="QHT64" s="357"/>
      <c r="QHU64" s="357"/>
      <c r="QHV64" s="357"/>
      <c r="QHW64" s="357"/>
      <c r="QHX64" s="357"/>
      <c r="QHY64" s="357"/>
      <c r="QHZ64" s="357"/>
      <c r="QIA64" s="357"/>
      <c r="QIB64" s="357"/>
      <c r="QIC64" s="357"/>
      <c r="QID64" s="357"/>
      <c r="QIE64" s="357"/>
      <c r="QIF64" s="357"/>
      <c r="QIG64" s="357"/>
      <c r="QIH64" s="357"/>
      <c r="QII64" s="357"/>
      <c r="QIJ64" s="357"/>
      <c r="QIK64" s="357"/>
      <c r="QIL64" s="357"/>
      <c r="QIM64" s="357"/>
      <c r="QIN64" s="357"/>
      <c r="QIO64" s="357"/>
      <c r="QIP64" s="357"/>
      <c r="QIQ64" s="357"/>
      <c r="QIR64" s="357"/>
      <c r="QIS64" s="357"/>
      <c r="QIT64" s="357"/>
      <c r="QIU64" s="357"/>
      <c r="QIV64" s="357"/>
      <c r="QIW64" s="357"/>
      <c r="QIX64" s="357"/>
      <c r="QIY64" s="357"/>
      <c r="QIZ64" s="357"/>
      <c r="QJA64" s="357"/>
      <c r="QJB64" s="357"/>
      <c r="QJC64" s="357"/>
      <c r="QJD64" s="357"/>
      <c r="QJE64" s="357"/>
      <c r="QJF64" s="357"/>
      <c r="QJG64" s="357"/>
      <c r="QJH64" s="357"/>
      <c r="QJI64" s="357"/>
      <c r="QJJ64" s="357"/>
      <c r="QJK64" s="357"/>
      <c r="QJL64" s="357"/>
      <c r="QJM64" s="357"/>
      <c r="QJN64" s="357"/>
      <c r="QJO64" s="357"/>
      <c r="QJP64" s="357"/>
      <c r="QJQ64" s="357"/>
      <c r="QJR64" s="357"/>
      <c r="QJS64" s="357"/>
      <c r="QJT64" s="357"/>
      <c r="QJU64" s="357"/>
      <c r="QJV64" s="357"/>
      <c r="QJW64" s="357"/>
      <c r="QJX64" s="357"/>
      <c r="QJY64" s="357"/>
      <c r="QJZ64" s="357"/>
      <c r="QKA64" s="357"/>
      <c r="QKB64" s="357"/>
      <c r="QKC64" s="357"/>
      <c r="QKD64" s="357"/>
      <c r="QKE64" s="357"/>
      <c r="QKF64" s="357"/>
      <c r="QKG64" s="357"/>
      <c r="QKH64" s="357"/>
      <c r="QKI64" s="357"/>
      <c r="QKJ64" s="357"/>
      <c r="QKK64" s="357"/>
      <c r="QKL64" s="357"/>
      <c r="QKM64" s="357"/>
      <c r="QKN64" s="357"/>
      <c r="QKO64" s="357"/>
      <c r="QKP64" s="357"/>
      <c r="QKQ64" s="357"/>
      <c r="QKR64" s="357"/>
      <c r="QKS64" s="357"/>
      <c r="QKT64" s="357"/>
      <c r="QKU64" s="357"/>
      <c r="QKV64" s="357"/>
      <c r="QKW64" s="357"/>
      <c r="QKX64" s="357"/>
      <c r="QKY64" s="357"/>
      <c r="QKZ64" s="357"/>
      <c r="QLA64" s="357"/>
      <c r="QLB64" s="357"/>
      <c r="QLC64" s="357"/>
      <c r="QLD64" s="357"/>
      <c r="QLE64" s="357"/>
      <c r="QLF64" s="357"/>
      <c r="QLG64" s="357"/>
      <c r="QLH64" s="357"/>
      <c r="QLI64" s="357"/>
      <c r="QLJ64" s="357"/>
      <c r="QLK64" s="357"/>
      <c r="QLL64" s="357"/>
      <c r="QLM64" s="357"/>
      <c r="QLN64" s="357"/>
      <c r="QLO64" s="357"/>
      <c r="QLP64" s="357"/>
      <c r="QLQ64" s="357"/>
      <c r="QLR64" s="357"/>
      <c r="QLS64" s="357"/>
      <c r="QLT64" s="357"/>
      <c r="QLU64" s="357"/>
      <c r="QLV64" s="357"/>
      <c r="QLW64" s="357"/>
      <c r="QLX64" s="357"/>
      <c r="QLY64" s="357"/>
      <c r="QLZ64" s="357"/>
      <c r="QMA64" s="357"/>
      <c r="QMB64" s="357"/>
      <c r="QMC64" s="357"/>
      <c r="QMD64" s="357"/>
      <c r="QME64" s="357"/>
      <c r="QMF64" s="357"/>
      <c r="QMG64" s="357"/>
      <c r="QMH64" s="357"/>
      <c r="QMI64" s="357"/>
      <c r="QMJ64" s="357"/>
      <c r="QMK64" s="357"/>
      <c r="QML64" s="357"/>
      <c r="QMM64" s="357"/>
      <c r="QMN64" s="357"/>
      <c r="QMO64" s="357"/>
      <c r="QMP64" s="357"/>
      <c r="QMQ64" s="357"/>
      <c r="QMR64" s="357"/>
      <c r="QMS64" s="357"/>
      <c r="QMT64" s="357"/>
      <c r="QMU64" s="357"/>
      <c r="QMV64" s="357"/>
      <c r="QMW64" s="357"/>
      <c r="QMX64" s="357"/>
      <c r="QMY64" s="357"/>
      <c r="QMZ64" s="357"/>
      <c r="QNA64" s="357"/>
      <c r="QNB64" s="357"/>
      <c r="QNC64" s="357"/>
      <c r="QND64" s="357"/>
      <c r="QNE64" s="357"/>
      <c r="QNF64" s="357"/>
      <c r="QNG64" s="357"/>
      <c r="QNH64" s="357"/>
      <c r="QNI64" s="357"/>
      <c r="QNJ64" s="357"/>
      <c r="QNK64" s="357"/>
      <c r="QNL64" s="357"/>
      <c r="QNM64" s="357"/>
      <c r="QNN64" s="357"/>
      <c r="QNO64" s="357"/>
      <c r="QNP64" s="357"/>
      <c r="QNQ64" s="357"/>
      <c r="QNR64" s="357"/>
      <c r="QNS64" s="357"/>
      <c r="QNT64" s="357"/>
      <c r="QNU64" s="357"/>
      <c r="QNV64" s="357"/>
      <c r="QNW64" s="357"/>
      <c r="QNX64" s="357"/>
      <c r="QNY64" s="357"/>
      <c r="QNZ64" s="357"/>
      <c r="QOA64" s="357"/>
      <c r="QOB64" s="357"/>
      <c r="QOC64" s="357"/>
      <c r="QOD64" s="357"/>
      <c r="QOE64" s="357"/>
      <c r="QOF64" s="357"/>
      <c r="QOG64" s="357"/>
      <c r="QOH64" s="357"/>
      <c r="QOI64" s="357"/>
      <c r="QOJ64" s="357"/>
      <c r="QOK64" s="357"/>
      <c r="QOL64" s="357"/>
      <c r="QOM64" s="357"/>
      <c r="QON64" s="357"/>
      <c r="QOO64" s="357"/>
      <c r="QOP64" s="357"/>
      <c r="QOQ64" s="357"/>
      <c r="QOR64" s="357"/>
      <c r="QOS64" s="357"/>
      <c r="QOT64" s="357"/>
      <c r="QOU64" s="357"/>
      <c r="QOV64" s="357"/>
      <c r="QOW64" s="357"/>
      <c r="QOX64" s="357"/>
      <c r="QOY64" s="357"/>
      <c r="QOZ64" s="357"/>
      <c r="QPA64" s="357"/>
      <c r="QPB64" s="357"/>
      <c r="QPC64" s="357"/>
      <c r="QPD64" s="357"/>
      <c r="QPE64" s="357"/>
      <c r="QPF64" s="357"/>
      <c r="QPG64" s="357"/>
      <c r="QPH64" s="357"/>
      <c r="QPI64" s="357"/>
      <c r="QPJ64" s="357"/>
      <c r="QPK64" s="357"/>
      <c r="QPL64" s="357"/>
      <c r="QPM64" s="357"/>
      <c r="QPN64" s="357"/>
      <c r="QPO64" s="357"/>
      <c r="QPP64" s="357"/>
      <c r="QPQ64" s="357"/>
      <c r="QPR64" s="357"/>
      <c r="QPS64" s="357"/>
      <c r="QPT64" s="357"/>
      <c r="QPU64" s="357"/>
      <c r="QPV64" s="357"/>
      <c r="QPW64" s="357"/>
      <c r="QPX64" s="357"/>
      <c r="QPY64" s="357"/>
      <c r="QPZ64" s="357"/>
      <c r="QQA64" s="357"/>
      <c r="QQB64" s="357"/>
      <c r="QQC64" s="357"/>
      <c r="QQD64" s="357"/>
      <c r="QQE64" s="357"/>
      <c r="QQF64" s="357"/>
      <c r="QQG64" s="357"/>
      <c r="QQH64" s="357"/>
      <c r="QQI64" s="357"/>
      <c r="QQJ64" s="357"/>
      <c r="QQK64" s="357"/>
      <c r="QQL64" s="357"/>
      <c r="QQM64" s="357"/>
      <c r="QQN64" s="357"/>
      <c r="QQO64" s="357"/>
      <c r="QQP64" s="357"/>
      <c r="QQQ64" s="357"/>
      <c r="QQR64" s="357"/>
      <c r="QQS64" s="357"/>
      <c r="QQT64" s="357"/>
      <c r="QQU64" s="357"/>
      <c r="QQV64" s="357"/>
      <c r="QQW64" s="357"/>
      <c r="QQX64" s="357"/>
      <c r="QQY64" s="357"/>
      <c r="QQZ64" s="357"/>
      <c r="QRA64" s="357"/>
      <c r="QRB64" s="357"/>
      <c r="QRC64" s="357"/>
      <c r="QRD64" s="357"/>
      <c r="QRE64" s="357"/>
      <c r="QRF64" s="357"/>
      <c r="QRG64" s="357"/>
      <c r="QRH64" s="357"/>
      <c r="QRI64" s="357"/>
      <c r="QRJ64" s="357"/>
      <c r="QRK64" s="357"/>
      <c r="QRL64" s="357"/>
      <c r="QRM64" s="357"/>
      <c r="QRN64" s="357"/>
      <c r="QRO64" s="357"/>
      <c r="QRP64" s="357"/>
      <c r="QRQ64" s="357"/>
      <c r="QRR64" s="357"/>
      <c r="QRS64" s="357"/>
      <c r="QRT64" s="357"/>
      <c r="QRU64" s="357"/>
      <c r="QRV64" s="357"/>
      <c r="QRW64" s="357"/>
      <c r="QRX64" s="357"/>
      <c r="QRY64" s="357"/>
      <c r="QRZ64" s="357"/>
      <c r="QSA64" s="357"/>
      <c r="QSB64" s="357"/>
      <c r="QSC64" s="357"/>
      <c r="QSD64" s="357"/>
      <c r="QSE64" s="357"/>
      <c r="QSF64" s="357"/>
      <c r="QSG64" s="357"/>
      <c r="QSH64" s="357"/>
      <c r="QSI64" s="357"/>
      <c r="QSJ64" s="357"/>
      <c r="QSK64" s="357"/>
      <c r="QSL64" s="357"/>
      <c r="QSM64" s="357"/>
      <c r="QSN64" s="357"/>
      <c r="QSO64" s="357"/>
      <c r="QSP64" s="357"/>
      <c r="QSQ64" s="357"/>
      <c r="QSR64" s="357"/>
      <c r="QSS64" s="357"/>
      <c r="QST64" s="357"/>
      <c r="QSU64" s="357"/>
      <c r="QSV64" s="357"/>
      <c r="QSW64" s="357"/>
      <c r="QSX64" s="357"/>
      <c r="QSY64" s="357"/>
      <c r="QSZ64" s="357"/>
      <c r="QTA64" s="357"/>
      <c r="QTB64" s="357"/>
      <c r="QTC64" s="357"/>
      <c r="QTD64" s="357"/>
      <c r="QTE64" s="357"/>
      <c r="QTF64" s="357"/>
      <c r="QTG64" s="357"/>
      <c r="QTH64" s="357"/>
      <c r="QTI64" s="357"/>
      <c r="QTJ64" s="357"/>
      <c r="QTK64" s="357"/>
      <c r="QTL64" s="357"/>
      <c r="QTM64" s="357"/>
      <c r="QTN64" s="357"/>
      <c r="QTO64" s="357"/>
      <c r="QTP64" s="357"/>
      <c r="QTQ64" s="357"/>
      <c r="QTR64" s="357"/>
      <c r="QTS64" s="357"/>
      <c r="QTT64" s="357"/>
      <c r="QTU64" s="357"/>
      <c r="QTV64" s="357"/>
      <c r="QTW64" s="357"/>
      <c r="QTX64" s="357"/>
      <c r="QTY64" s="357"/>
      <c r="QTZ64" s="357"/>
      <c r="QUA64" s="357"/>
      <c r="QUB64" s="357"/>
      <c r="QUC64" s="357"/>
      <c r="QUD64" s="357"/>
      <c r="QUE64" s="357"/>
      <c r="QUF64" s="357"/>
      <c r="QUG64" s="357"/>
      <c r="QUH64" s="357"/>
      <c r="QUI64" s="357"/>
      <c r="QUJ64" s="357"/>
      <c r="QUK64" s="357"/>
      <c r="QUL64" s="357"/>
      <c r="QUM64" s="357"/>
      <c r="QUN64" s="357"/>
      <c r="QUO64" s="357"/>
      <c r="QUP64" s="357"/>
      <c r="QUQ64" s="357"/>
      <c r="QUR64" s="357"/>
      <c r="QUS64" s="357"/>
      <c r="QUT64" s="357"/>
      <c r="QUU64" s="357"/>
      <c r="QUV64" s="357"/>
      <c r="QUW64" s="357"/>
      <c r="QUX64" s="357"/>
      <c r="QUY64" s="357"/>
      <c r="QUZ64" s="357"/>
      <c r="QVA64" s="357"/>
      <c r="QVB64" s="357"/>
      <c r="QVC64" s="357"/>
      <c r="QVD64" s="357"/>
      <c r="QVE64" s="357"/>
      <c r="QVF64" s="357"/>
      <c r="QVG64" s="357"/>
      <c r="QVH64" s="357"/>
      <c r="QVI64" s="357"/>
      <c r="QVJ64" s="357"/>
      <c r="QVK64" s="357"/>
      <c r="QVL64" s="357"/>
      <c r="QVM64" s="357"/>
      <c r="QVN64" s="357"/>
      <c r="QVO64" s="357"/>
      <c r="QVP64" s="357"/>
      <c r="QVQ64" s="357"/>
      <c r="QVR64" s="357"/>
      <c r="QVS64" s="357"/>
      <c r="QVT64" s="357"/>
      <c r="QVU64" s="357"/>
      <c r="QVV64" s="357"/>
      <c r="QVW64" s="357"/>
      <c r="QVX64" s="357"/>
      <c r="QVY64" s="357"/>
      <c r="QVZ64" s="357"/>
      <c r="QWA64" s="357"/>
      <c r="QWB64" s="357"/>
      <c r="QWC64" s="357"/>
      <c r="QWD64" s="357"/>
      <c r="QWE64" s="357"/>
      <c r="QWF64" s="357"/>
      <c r="QWG64" s="357"/>
      <c r="QWH64" s="357"/>
      <c r="QWI64" s="357"/>
      <c r="QWJ64" s="357"/>
      <c r="QWK64" s="357"/>
      <c r="QWL64" s="357"/>
      <c r="QWM64" s="357"/>
      <c r="QWN64" s="357"/>
      <c r="QWO64" s="357"/>
      <c r="QWP64" s="357"/>
      <c r="QWQ64" s="357"/>
      <c r="QWR64" s="357"/>
      <c r="QWS64" s="357"/>
      <c r="QWT64" s="357"/>
      <c r="QWU64" s="357"/>
      <c r="QWV64" s="357"/>
      <c r="QWW64" s="357"/>
      <c r="QWX64" s="357"/>
      <c r="QWY64" s="357"/>
      <c r="QWZ64" s="357"/>
      <c r="QXA64" s="357"/>
      <c r="QXB64" s="357"/>
      <c r="QXC64" s="357"/>
      <c r="QXD64" s="357"/>
      <c r="QXE64" s="357"/>
      <c r="QXF64" s="357"/>
      <c r="QXG64" s="357"/>
      <c r="QXH64" s="357"/>
      <c r="QXI64" s="357"/>
      <c r="QXJ64" s="357"/>
      <c r="QXK64" s="357"/>
      <c r="QXL64" s="357"/>
      <c r="QXM64" s="357"/>
      <c r="QXN64" s="357"/>
      <c r="QXO64" s="357"/>
      <c r="QXP64" s="357"/>
      <c r="QXQ64" s="357"/>
      <c r="QXR64" s="357"/>
      <c r="QXS64" s="357"/>
      <c r="QXT64" s="357"/>
      <c r="QXU64" s="357"/>
      <c r="QXV64" s="357"/>
      <c r="QXW64" s="357"/>
      <c r="QXX64" s="357"/>
      <c r="QXY64" s="357"/>
      <c r="QXZ64" s="357"/>
      <c r="QYA64" s="357"/>
      <c r="QYB64" s="357"/>
      <c r="QYC64" s="357"/>
      <c r="QYD64" s="357"/>
      <c r="QYE64" s="357"/>
      <c r="QYF64" s="357"/>
      <c r="QYG64" s="357"/>
      <c r="QYH64" s="357"/>
      <c r="QYI64" s="357"/>
      <c r="QYJ64" s="357"/>
      <c r="QYK64" s="357"/>
      <c r="QYL64" s="357"/>
      <c r="QYM64" s="357"/>
      <c r="QYN64" s="357"/>
      <c r="QYO64" s="357"/>
      <c r="QYP64" s="357"/>
      <c r="QYQ64" s="357"/>
      <c r="QYR64" s="357"/>
      <c r="QYS64" s="357"/>
      <c r="QYT64" s="357"/>
      <c r="QYU64" s="357"/>
      <c r="QYV64" s="357"/>
      <c r="QYW64" s="357"/>
      <c r="QYX64" s="357"/>
      <c r="QYY64" s="357"/>
      <c r="QYZ64" s="357"/>
      <c r="QZA64" s="357"/>
      <c r="QZB64" s="357"/>
      <c r="QZC64" s="357"/>
      <c r="QZD64" s="357"/>
      <c r="QZE64" s="357"/>
      <c r="QZF64" s="357"/>
      <c r="QZG64" s="357"/>
      <c r="QZH64" s="357"/>
      <c r="QZI64" s="357"/>
      <c r="QZJ64" s="357"/>
      <c r="QZK64" s="357"/>
      <c r="QZL64" s="357"/>
      <c r="QZM64" s="357"/>
      <c r="QZN64" s="357"/>
      <c r="QZO64" s="357"/>
      <c r="QZP64" s="357"/>
      <c r="QZQ64" s="357"/>
      <c r="QZR64" s="357"/>
      <c r="QZS64" s="357"/>
      <c r="QZT64" s="357"/>
      <c r="QZU64" s="357"/>
      <c r="QZV64" s="357"/>
      <c r="QZW64" s="357"/>
      <c r="QZX64" s="357"/>
      <c r="QZY64" s="357"/>
      <c r="QZZ64" s="357"/>
      <c r="RAA64" s="357"/>
      <c r="RAB64" s="357"/>
      <c r="RAC64" s="357"/>
      <c r="RAD64" s="357"/>
      <c r="RAE64" s="357"/>
      <c r="RAF64" s="357"/>
      <c r="RAG64" s="357"/>
      <c r="RAH64" s="357"/>
      <c r="RAI64" s="357"/>
      <c r="RAJ64" s="357"/>
      <c r="RAK64" s="357"/>
      <c r="RAL64" s="357"/>
      <c r="RAM64" s="357"/>
      <c r="RAN64" s="357"/>
      <c r="RAO64" s="357"/>
      <c r="RAP64" s="357"/>
      <c r="RAQ64" s="357"/>
      <c r="RAR64" s="357"/>
      <c r="RAS64" s="357"/>
      <c r="RAT64" s="357"/>
      <c r="RAU64" s="357"/>
      <c r="RAV64" s="357"/>
      <c r="RAW64" s="357"/>
      <c r="RAX64" s="357"/>
      <c r="RAY64" s="357"/>
      <c r="RAZ64" s="357"/>
      <c r="RBA64" s="357"/>
      <c r="RBB64" s="357"/>
      <c r="RBC64" s="357"/>
      <c r="RBD64" s="357"/>
      <c r="RBE64" s="357"/>
      <c r="RBF64" s="357"/>
      <c r="RBG64" s="357"/>
      <c r="RBH64" s="357"/>
      <c r="RBI64" s="357"/>
      <c r="RBJ64" s="357"/>
      <c r="RBK64" s="357"/>
      <c r="RBL64" s="357"/>
      <c r="RBM64" s="357"/>
      <c r="RBN64" s="357"/>
      <c r="RBO64" s="357"/>
      <c r="RBP64" s="357"/>
      <c r="RBQ64" s="357"/>
      <c r="RBR64" s="357"/>
      <c r="RBS64" s="357"/>
      <c r="RBT64" s="357"/>
      <c r="RBU64" s="357"/>
      <c r="RBV64" s="357"/>
      <c r="RBW64" s="357"/>
      <c r="RBX64" s="357"/>
      <c r="RBY64" s="357"/>
      <c r="RBZ64" s="357"/>
      <c r="RCA64" s="357"/>
      <c r="RCB64" s="357"/>
      <c r="RCC64" s="357"/>
      <c r="RCD64" s="357"/>
      <c r="RCE64" s="357"/>
      <c r="RCF64" s="357"/>
      <c r="RCG64" s="357"/>
      <c r="RCH64" s="357"/>
      <c r="RCI64" s="357"/>
      <c r="RCJ64" s="357"/>
      <c r="RCK64" s="357"/>
      <c r="RCL64" s="357"/>
      <c r="RCM64" s="357"/>
      <c r="RCN64" s="357"/>
      <c r="RCO64" s="357"/>
      <c r="RCP64" s="357"/>
      <c r="RCQ64" s="357"/>
      <c r="RCR64" s="357"/>
      <c r="RCS64" s="357"/>
      <c r="RCT64" s="357"/>
      <c r="RCU64" s="357"/>
      <c r="RCV64" s="357"/>
      <c r="RCW64" s="357"/>
      <c r="RCX64" s="357"/>
      <c r="RCY64" s="357"/>
      <c r="RCZ64" s="357"/>
      <c r="RDA64" s="357"/>
      <c r="RDB64" s="357"/>
      <c r="RDC64" s="357"/>
      <c r="RDD64" s="357"/>
      <c r="RDE64" s="357"/>
      <c r="RDF64" s="357"/>
      <c r="RDG64" s="357"/>
      <c r="RDH64" s="357"/>
      <c r="RDI64" s="357"/>
      <c r="RDJ64" s="357"/>
      <c r="RDK64" s="357"/>
      <c r="RDL64" s="357"/>
      <c r="RDM64" s="357"/>
      <c r="RDN64" s="357"/>
      <c r="RDO64" s="357"/>
      <c r="RDP64" s="357"/>
      <c r="RDQ64" s="357"/>
      <c r="RDR64" s="357"/>
      <c r="RDS64" s="357"/>
      <c r="RDT64" s="357"/>
      <c r="RDU64" s="357"/>
      <c r="RDV64" s="357"/>
      <c r="RDW64" s="357"/>
      <c r="RDX64" s="357"/>
      <c r="RDY64" s="357"/>
      <c r="RDZ64" s="357"/>
      <c r="REA64" s="357"/>
      <c r="REB64" s="357"/>
      <c r="REC64" s="357"/>
      <c r="RED64" s="357"/>
      <c r="REE64" s="357"/>
      <c r="REF64" s="357"/>
      <c r="REG64" s="357"/>
      <c r="REH64" s="357"/>
      <c r="REI64" s="357"/>
      <c r="REJ64" s="357"/>
      <c r="REK64" s="357"/>
      <c r="REL64" s="357"/>
      <c r="REM64" s="357"/>
      <c r="REN64" s="357"/>
      <c r="REO64" s="357"/>
      <c r="REP64" s="357"/>
      <c r="REQ64" s="357"/>
      <c r="RER64" s="357"/>
      <c r="RES64" s="357"/>
      <c r="RET64" s="357"/>
      <c r="REU64" s="357"/>
      <c r="REV64" s="357"/>
      <c r="REW64" s="357"/>
      <c r="REX64" s="357"/>
      <c r="REY64" s="357"/>
      <c r="REZ64" s="357"/>
      <c r="RFA64" s="357"/>
      <c r="RFB64" s="357"/>
      <c r="RFC64" s="357"/>
      <c r="RFD64" s="357"/>
      <c r="RFE64" s="357"/>
      <c r="RFF64" s="357"/>
      <c r="RFG64" s="357"/>
      <c r="RFH64" s="357"/>
      <c r="RFI64" s="357"/>
      <c r="RFJ64" s="357"/>
      <c r="RFK64" s="357"/>
      <c r="RFL64" s="357"/>
      <c r="RFM64" s="357"/>
      <c r="RFN64" s="357"/>
      <c r="RFO64" s="357"/>
      <c r="RFP64" s="357"/>
      <c r="RFQ64" s="357"/>
      <c r="RFR64" s="357"/>
      <c r="RFS64" s="357"/>
      <c r="RFT64" s="357"/>
      <c r="RFU64" s="357"/>
      <c r="RFV64" s="357"/>
      <c r="RFW64" s="357"/>
      <c r="RFX64" s="357"/>
      <c r="RFY64" s="357"/>
      <c r="RFZ64" s="357"/>
      <c r="RGA64" s="357"/>
      <c r="RGB64" s="357"/>
      <c r="RGC64" s="357"/>
      <c r="RGD64" s="357"/>
      <c r="RGE64" s="357"/>
      <c r="RGF64" s="357"/>
      <c r="RGG64" s="357"/>
      <c r="RGH64" s="357"/>
      <c r="RGI64" s="357"/>
      <c r="RGJ64" s="357"/>
      <c r="RGK64" s="357"/>
      <c r="RGL64" s="357"/>
      <c r="RGM64" s="357"/>
      <c r="RGN64" s="357"/>
      <c r="RGO64" s="357"/>
      <c r="RGP64" s="357"/>
      <c r="RGQ64" s="357"/>
      <c r="RGR64" s="357"/>
      <c r="RGS64" s="357"/>
      <c r="RGT64" s="357"/>
      <c r="RGU64" s="357"/>
      <c r="RGV64" s="357"/>
      <c r="RGW64" s="357"/>
      <c r="RGX64" s="357"/>
      <c r="RGY64" s="357"/>
      <c r="RGZ64" s="357"/>
      <c r="RHA64" s="357"/>
      <c r="RHB64" s="357"/>
      <c r="RHC64" s="357"/>
      <c r="RHD64" s="357"/>
      <c r="RHE64" s="357"/>
      <c r="RHF64" s="357"/>
      <c r="RHG64" s="357"/>
      <c r="RHH64" s="357"/>
      <c r="RHI64" s="357"/>
      <c r="RHJ64" s="357"/>
      <c r="RHK64" s="357"/>
      <c r="RHL64" s="357"/>
      <c r="RHM64" s="357"/>
      <c r="RHN64" s="357"/>
      <c r="RHO64" s="357"/>
      <c r="RHP64" s="357"/>
      <c r="RHQ64" s="357"/>
      <c r="RHR64" s="357"/>
      <c r="RHS64" s="357"/>
      <c r="RHT64" s="357"/>
      <c r="RHU64" s="357"/>
      <c r="RHV64" s="357"/>
      <c r="RHW64" s="357"/>
      <c r="RHX64" s="357"/>
      <c r="RHY64" s="357"/>
      <c r="RHZ64" s="357"/>
      <c r="RIA64" s="357"/>
      <c r="RIB64" s="357"/>
      <c r="RIC64" s="357"/>
      <c r="RID64" s="357"/>
      <c r="RIE64" s="357"/>
      <c r="RIF64" s="357"/>
      <c r="RIG64" s="357"/>
      <c r="RIH64" s="357"/>
      <c r="RII64" s="357"/>
      <c r="RIJ64" s="357"/>
      <c r="RIK64" s="357"/>
      <c r="RIL64" s="357"/>
      <c r="RIM64" s="357"/>
      <c r="RIN64" s="357"/>
      <c r="RIO64" s="357"/>
      <c r="RIP64" s="357"/>
      <c r="RIQ64" s="357"/>
      <c r="RIR64" s="357"/>
      <c r="RIS64" s="357"/>
      <c r="RIT64" s="357"/>
      <c r="RIU64" s="357"/>
      <c r="RIV64" s="357"/>
      <c r="RIW64" s="357"/>
      <c r="RIX64" s="357"/>
      <c r="RIY64" s="357"/>
      <c r="RIZ64" s="357"/>
      <c r="RJA64" s="357"/>
      <c r="RJB64" s="357"/>
      <c r="RJC64" s="357"/>
      <c r="RJD64" s="357"/>
      <c r="RJE64" s="357"/>
      <c r="RJF64" s="357"/>
      <c r="RJG64" s="357"/>
      <c r="RJH64" s="357"/>
      <c r="RJI64" s="357"/>
      <c r="RJJ64" s="357"/>
      <c r="RJK64" s="357"/>
      <c r="RJL64" s="357"/>
      <c r="RJM64" s="357"/>
      <c r="RJN64" s="357"/>
      <c r="RJO64" s="357"/>
      <c r="RJP64" s="357"/>
      <c r="RJQ64" s="357"/>
      <c r="RJR64" s="357"/>
      <c r="RJS64" s="357"/>
      <c r="RJT64" s="357"/>
      <c r="RJU64" s="357"/>
      <c r="RJV64" s="357"/>
      <c r="RJW64" s="357"/>
      <c r="RJX64" s="357"/>
      <c r="RJY64" s="357"/>
      <c r="RJZ64" s="357"/>
      <c r="RKA64" s="357"/>
      <c r="RKB64" s="357"/>
      <c r="RKC64" s="357"/>
      <c r="RKD64" s="357"/>
      <c r="RKE64" s="357"/>
      <c r="RKF64" s="357"/>
      <c r="RKG64" s="357"/>
      <c r="RKH64" s="357"/>
      <c r="RKI64" s="357"/>
      <c r="RKJ64" s="357"/>
      <c r="RKK64" s="357"/>
      <c r="RKL64" s="357"/>
      <c r="RKM64" s="357"/>
      <c r="RKN64" s="357"/>
      <c r="RKO64" s="357"/>
      <c r="RKP64" s="357"/>
      <c r="RKQ64" s="357"/>
      <c r="RKR64" s="357"/>
      <c r="RKS64" s="357"/>
      <c r="RKT64" s="357"/>
      <c r="RKU64" s="357"/>
      <c r="RKV64" s="357"/>
      <c r="RKW64" s="357"/>
      <c r="RKX64" s="357"/>
      <c r="RKY64" s="357"/>
      <c r="RKZ64" s="357"/>
      <c r="RLA64" s="357"/>
      <c r="RLB64" s="357"/>
      <c r="RLC64" s="357"/>
      <c r="RLD64" s="357"/>
      <c r="RLE64" s="357"/>
      <c r="RLF64" s="357"/>
      <c r="RLG64" s="357"/>
      <c r="RLH64" s="357"/>
      <c r="RLI64" s="357"/>
      <c r="RLJ64" s="357"/>
      <c r="RLK64" s="357"/>
      <c r="RLL64" s="357"/>
      <c r="RLM64" s="357"/>
      <c r="RLN64" s="357"/>
      <c r="RLO64" s="357"/>
      <c r="RLP64" s="357"/>
      <c r="RLQ64" s="357"/>
      <c r="RLR64" s="357"/>
      <c r="RLS64" s="357"/>
      <c r="RLT64" s="357"/>
      <c r="RLU64" s="357"/>
      <c r="RLV64" s="357"/>
      <c r="RLW64" s="357"/>
      <c r="RLX64" s="357"/>
      <c r="RLY64" s="357"/>
      <c r="RLZ64" s="357"/>
      <c r="RMA64" s="357"/>
      <c r="RMB64" s="357"/>
      <c r="RMC64" s="357"/>
      <c r="RMD64" s="357"/>
      <c r="RME64" s="357"/>
      <c r="RMF64" s="357"/>
      <c r="RMG64" s="357"/>
      <c r="RMH64" s="357"/>
      <c r="RMI64" s="357"/>
      <c r="RMJ64" s="357"/>
      <c r="RMK64" s="357"/>
      <c r="RML64" s="357"/>
      <c r="RMM64" s="357"/>
      <c r="RMN64" s="357"/>
      <c r="RMO64" s="357"/>
      <c r="RMP64" s="357"/>
      <c r="RMQ64" s="357"/>
      <c r="RMR64" s="357"/>
      <c r="RMS64" s="357"/>
      <c r="RMT64" s="357"/>
      <c r="RMU64" s="357"/>
      <c r="RMV64" s="357"/>
      <c r="RMW64" s="357"/>
      <c r="RMX64" s="357"/>
      <c r="RMY64" s="357"/>
      <c r="RMZ64" s="357"/>
      <c r="RNA64" s="357"/>
      <c r="RNB64" s="357"/>
      <c r="RNC64" s="357"/>
      <c r="RND64" s="357"/>
      <c r="RNE64" s="357"/>
      <c r="RNF64" s="357"/>
      <c r="RNG64" s="357"/>
      <c r="RNH64" s="357"/>
      <c r="RNI64" s="357"/>
      <c r="RNJ64" s="357"/>
      <c r="RNK64" s="357"/>
      <c r="RNL64" s="357"/>
      <c r="RNM64" s="357"/>
      <c r="RNN64" s="357"/>
      <c r="RNO64" s="357"/>
      <c r="RNP64" s="357"/>
      <c r="RNQ64" s="357"/>
      <c r="RNR64" s="357"/>
      <c r="RNS64" s="357"/>
      <c r="RNT64" s="357"/>
      <c r="RNU64" s="357"/>
      <c r="RNV64" s="357"/>
      <c r="RNW64" s="357"/>
      <c r="RNX64" s="357"/>
      <c r="RNY64" s="357"/>
      <c r="RNZ64" s="357"/>
      <c r="ROA64" s="357"/>
      <c r="ROB64" s="357"/>
      <c r="ROC64" s="357"/>
      <c r="ROD64" s="357"/>
      <c r="ROE64" s="357"/>
      <c r="ROF64" s="357"/>
      <c r="ROG64" s="357"/>
      <c r="ROH64" s="357"/>
      <c r="ROI64" s="357"/>
      <c r="ROJ64" s="357"/>
      <c r="ROK64" s="357"/>
      <c r="ROL64" s="357"/>
      <c r="ROM64" s="357"/>
      <c r="RON64" s="357"/>
      <c r="ROO64" s="357"/>
      <c r="ROP64" s="357"/>
      <c r="ROQ64" s="357"/>
      <c r="ROR64" s="357"/>
      <c r="ROS64" s="357"/>
      <c r="ROT64" s="357"/>
      <c r="ROU64" s="357"/>
      <c r="ROV64" s="357"/>
      <c r="ROW64" s="357"/>
      <c r="ROX64" s="357"/>
      <c r="ROY64" s="357"/>
      <c r="ROZ64" s="357"/>
      <c r="RPA64" s="357"/>
      <c r="RPB64" s="357"/>
      <c r="RPC64" s="357"/>
      <c r="RPD64" s="357"/>
      <c r="RPE64" s="357"/>
      <c r="RPF64" s="357"/>
      <c r="RPG64" s="357"/>
      <c r="RPH64" s="357"/>
      <c r="RPI64" s="357"/>
      <c r="RPJ64" s="357"/>
      <c r="RPK64" s="357"/>
      <c r="RPL64" s="357"/>
      <c r="RPM64" s="357"/>
      <c r="RPN64" s="357"/>
      <c r="RPO64" s="357"/>
      <c r="RPP64" s="357"/>
      <c r="RPQ64" s="357"/>
      <c r="RPR64" s="357"/>
      <c r="RPS64" s="357"/>
      <c r="RPT64" s="357"/>
      <c r="RPU64" s="357"/>
      <c r="RPV64" s="357"/>
      <c r="RPW64" s="357"/>
      <c r="RPX64" s="357"/>
      <c r="RPY64" s="357"/>
      <c r="RPZ64" s="357"/>
      <c r="RQA64" s="357"/>
      <c r="RQB64" s="357"/>
      <c r="RQC64" s="357"/>
      <c r="RQD64" s="357"/>
      <c r="RQE64" s="357"/>
      <c r="RQF64" s="357"/>
      <c r="RQG64" s="357"/>
      <c r="RQH64" s="357"/>
      <c r="RQI64" s="357"/>
      <c r="RQJ64" s="357"/>
      <c r="RQK64" s="357"/>
      <c r="RQL64" s="357"/>
      <c r="RQM64" s="357"/>
      <c r="RQN64" s="357"/>
      <c r="RQO64" s="357"/>
      <c r="RQP64" s="357"/>
      <c r="RQQ64" s="357"/>
      <c r="RQR64" s="357"/>
      <c r="RQS64" s="357"/>
      <c r="RQT64" s="357"/>
      <c r="RQU64" s="357"/>
      <c r="RQV64" s="357"/>
      <c r="RQW64" s="357"/>
      <c r="RQX64" s="357"/>
      <c r="RQY64" s="357"/>
      <c r="RQZ64" s="357"/>
      <c r="RRA64" s="357"/>
      <c r="RRB64" s="357"/>
      <c r="RRC64" s="357"/>
      <c r="RRD64" s="357"/>
      <c r="RRE64" s="357"/>
      <c r="RRF64" s="357"/>
      <c r="RRG64" s="357"/>
      <c r="RRH64" s="357"/>
      <c r="RRI64" s="357"/>
      <c r="RRJ64" s="357"/>
      <c r="RRK64" s="357"/>
      <c r="RRL64" s="357"/>
      <c r="RRM64" s="357"/>
      <c r="RRN64" s="357"/>
      <c r="RRO64" s="357"/>
      <c r="RRP64" s="357"/>
      <c r="RRQ64" s="357"/>
      <c r="RRR64" s="357"/>
      <c r="RRS64" s="357"/>
      <c r="RRT64" s="357"/>
      <c r="RRU64" s="357"/>
      <c r="RRV64" s="357"/>
      <c r="RRW64" s="357"/>
      <c r="RRX64" s="357"/>
      <c r="RRY64" s="357"/>
      <c r="RRZ64" s="357"/>
      <c r="RSA64" s="357"/>
      <c r="RSB64" s="357"/>
      <c r="RSC64" s="357"/>
      <c r="RSD64" s="357"/>
      <c r="RSE64" s="357"/>
      <c r="RSF64" s="357"/>
      <c r="RSG64" s="357"/>
      <c r="RSH64" s="357"/>
      <c r="RSI64" s="357"/>
      <c r="RSJ64" s="357"/>
      <c r="RSK64" s="357"/>
      <c r="RSL64" s="357"/>
      <c r="RSM64" s="357"/>
      <c r="RSN64" s="357"/>
      <c r="RSO64" s="357"/>
      <c r="RSP64" s="357"/>
      <c r="RSQ64" s="357"/>
      <c r="RSR64" s="357"/>
      <c r="RSS64" s="357"/>
      <c r="RST64" s="357"/>
      <c r="RSU64" s="357"/>
      <c r="RSV64" s="357"/>
      <c r="RSW64" s="357"/>
      <c r="RSX64" s="357"/>
      <c r="RSY64" s="357"/>
      <c r="RSZ64" s="357"/>
      <c r="RTA64" s="357"/>
      <c r="RTB64" s="357"/>
      <c r="RTC64" s="357"/>
      <c r="RTD64" s="357"/>
      <c r="RTE64" s="357"/>
      <c r="RTF64" s="357"/>
      <c r="RTG64" s="357"/>
      <c r="RTH64" s="357"/>
      <c r="RTI64" s="357"/>
      <c r="RTJ64" s="357"/>
      <c r="RTK64" s="357"/>
      <c r="RTL64" s="357"/>
      <c r="RTM64" s="357"/>
      <c r="RTN64" s="357"/>
      <c r="RTO64" s="357"/>
      <c r="RTP64" s="357"/>
      <c r="RTQ64" s="357"/>
      <c r="RTR64" s="357"/>
      <c r="RTS64" s="357"/>
      <c r="RTT64" s="357"/>
      <c r="RTU64" s="357"/>
      <c r="RTV64" s="357"/>
      <c r="RTW64" s="357"/>
      <c r="RTX64" s="357"/>
      <c r="RTY64" s="357"/>
      <c r="RTZ64" s="357"/>
      <c r="RUA64" s="357"/>
      <c r="RUB64" s="357"/>
      <c r="RUC64" s="357"/>
      <c r="RUD64" s="357"/>
      <c r="RUE64" s="357"/>
      <c r="RUF64" s="357"/>
      <c r="RUG64" s="357"/>
      <c r="RUH64" s="357"/>
      <c r="RUI64" s="357"/>
      <c r="RUJ64" s="357"/>
      <c r="RUK64" s="357"/>
      <c r="RUL64" s="357"/>
      <c r="RUM64" s="357"/>
      <c r="RUN64" s="357"/>
      <c r="RUO64" s="357"/>
      <c r="RUP64" s="357"/>
      <c r="RUQ64" s="357"/>
      <c r="RUR64" s="357"/>
      <c r="RUS64" s="357"/>
      <c r="RUT64" s="357"/>
      <c r="RUU64" s="357"/>
      <c r="RUV64" s="357"/>
      <c r="RUW64" s="357"/>
      <c r="RUX64" s="357"/>
      <c r="RUY64" s="357"/>
      <c r="RUZ64" s="357"/>
      <c r="RVA64" s="357"/>
      <c r="RVB64" s="357"/>
      <c r="RVC64" s="357"/>
      <c r="RVD64" s="357"/>
      <c r="RVE64" s="357"/>
      <c r="RVF64" s="357"/>
      <c r="RVG64" s="357"/>
      <c r="RVH64" s="357"/>
      <c r="RVI64" s="357"/>
      <c r="RVJ64" s="357"/>
      <c r="RVK64" s="357"/>
      <c r="RVL64" s="357"/>
      <c r="RVM64" s="357"/>
      <c r="RVN64" s="357"/>
      <c r="RVO64" s="357"/>
      <c r="RVP64" s="357"/>
      <c r="RVQ64" s="357"/>
      <c r="RVR64" s="357"/>
      <c r="RVS64" s="357"/>
      <c r="RVT64" s="357"/>
      <c r="RVU64" s="357"/>
      <c r="RVV64" s="357"/>
      <c r="RVW64" s="357"/>
      <c r="RVX64" s="357"/>
      <c r="RVY64" s="357"/>
      <c r="RVZ64" s="357"/>
      <c r="RWA64" s="357"/>
      <c r="RWB64" s="357"/>
      <c r="RWC64" s="357"/>
      <c r="RWD64" s="357"/>
      <c r="RWE64" s="357"/>
      <c r="RWF64" s="357"/>
      <c r="RWG64" s="357"/>
      <c r="RWH64" s="357"/>
      <c r="RWI64" s="357"/>
      <c r="RWJ64" s="357"/>
      <c r="RWK64" s="357"/>
      <c r="RWL64" s="357"/>
      <c r="RWM64" s="357"/>
      <c r="RWN64" s="357"/>
      <c r="RWO64" s="357"/>
      <c r="RWP64" s="357"/>
      <c r="RWQ64" s="357"/>
      <c r="RWR64" s="357"/>
      <c r="RWS64" s="357"/>
      <c r="RWT64" s="357"/>
      <c r="RWU64" s="357"/>
      <c r="RWV64" s="357"/>
      <c r="RWW64" s="357"/>
      <c r="RWX64" s="357"/>
      <c r="RWY64" s="357"/>
      <c r="RWZ64" s="357"/>
      <c r="RXA64" s="357"/>
      <c r="RXB64" s="357"/>
      <c r="RXC64" s="357"/>
      <c r="RXD64" s="357"/>
      <c r="RXE64" s="357"/>
      <c r="RXF64" s="357"/>
      <c r="RXG64" s="357"/>
      <c r="RXH64" s="357"/>
      <c r="RXI64" s="357"/>
      <c r="RXJ64" s="357"/>
      <c r="RXK64" s="357"/>
      <c r="RXL64" s="357"/>
      <c r="RXM64" s="357"/>
      <c r="RXN64" s="357"/>
      <c r="RXO64" s="357"/>
      <c r="RXP64" s="357"/>
      <c r="RXQ64" s="357"/>
      <c r="RXR64" s="357"/>
      <c r="RXS64" s="357"/>
      <c r="RXT64" s="357"/>
      <c r="RXU64" s="357"/>
      <c r="RXV64" s="357"/>
      <c r="RXW64" s="357"/>
      <c r="RXX64" s="357"/>
      <c r="RXY64" s="357"/>
      <c r="RXZ64" s="357"/>
      <c r="RYA64" s="357"/>
      <c r="RYB64" s="357"/>
      <c r="RYC64" s="357"/>
      <c r="RYD64" s="357"/>
      <c r="RYE64" s="357"/>
      <c r="RYF64" s="357"/>
      <c r="RYG64" s="357"/>
      <c r="RYH64" s="357"/>
      <c r="RYI64" s="357"/>
      <c r="RYJ64" s="357"/>
      <c r="RYK64" s="357"/>
      <c r="RYL64" s="357"/>
      <c r="RYM64" s="357"/>
      <c r="RYN64" s="357"/>
      <c r="RYO64" s="357"/>
      <c r="RYP64" s="357"/>
      <c r="RYQ64" s="357"/>
      <c r="RYR64" s="357"/>
      <c r="RYS64" s="357"/>
      <c r="RYT64" s="357"/>
      <c r="RYU64" s="357"/>
      <c r="RYV64" s="357"/>
      <c r="RYW64" s="357"/>
      <c r="RYX64" s="357"/>
      <c r="RYY64" s="357"/>
      <c r="RYZ64" s="357"/>
      <c r="RZA64" s="357"/>
      <c r="RZB64" s="357"/>
      <c r="RZC64" s="357"/>
      <c r="RZD64" s="357"/>
      <c r="RZE64" s="357"/>
      <c r="RZF64" s="357"/>
      <c r="RZG64" s="357"/>
      <c r="RZH64" s="357"/>
      <c r="RZI64" s="357"/>
      <c r="RZJ64" s="357"/>
      <c r="RZK64" s="357"/>
      <c r="RZL64" s="357"/>
      <c r="RZM64" s="357"/>
      <c r="RZN64" s="357"/>
      <c r="RZO64" s="357"/>
      <c r="RZP64" s="357"/>
      <c r="RZQ64" s="357"/>
      <c r="RZR64" s="357"/>
      <c r="RZS64" s="357"/>
      <c r="RZT64" s="357"/>
      <c r="RZU64" s="357"/>
      <c r="RZV64" s="357"/>
      <c r="RZW64" s="357"/>
      <c r="RZX64" s="357"/>
      <c r="RZY64" s="357"/>
      <c r="RZZ64" s="357"/>
      <c r="SAA64" s="357"/>
      <c r="SAB64" s="357"/>
      <c r="SAC64" s="357"/>
      <c r="SAD64" s="357"/>
      <c r="SAE64" s="357"/>
      <c r="SAF64" s="357"/>
      <c r="SAG64" s="357"/>
      <c r="SAH64" s="357"/>
      <c r="SAI64" s="357"/>
      <c r="SAJ64" s="357"/>
      <c r="SAK64" s="357"/>
      <c r="SAL64" s="357"/>
      <c r="SAM64" s="357"/>
      <c r="SAN64" s="357"/>
      <c r="SAO64" s="357"/>
      <c r="SAP64" s="357"/>
      <c r="SAQ64" s="357"/>
      <c r="SAR64" s="357"/>
      <c r="SAS64" s="357"/>
      <c r="SAT64" s="357"/>
      <c r="SAU64" s="357"/>
      <c r="SAV64" s="357"/>
      <c r="SAW64" s="357"/>
      <c r="SAX64" s="357"/>
      <c r="SAY64" s="357"/>
      <c r="SAZ64" s="357"/>
      <c r="SBA64" s="357"/>
      <c r="SBB64" s="357"/>
      <c r="SBC64" s="357"/>
      <c r="SBD64" s="357"/>
      <c r="SBE64" s="357"/>
      <c r="SBF64" s="357"/>
      <c r="SBG64" s="357"/>
      <c r="SBH64" s="357"/>
      <c r="SBI64" s="357"/>
      <c r="SBJ64" s="357"/>
      <c r="SBK64" s="357"/>
      <c r="SBL64" s="357"/>
      <c r="SBM64" s="357"/>
      <c r="SBN64" s="357"/>
      <c r="SBO64" s="357"/>
      <c r="SBP64" s="357"/>
      <c r="SBQ64" s="357"/>
      <c r="SBR64" s="357"/>
      <c r="SBS64" s="357"/>
      <c r="SBT64" s="357"/>
      <c r="SBU64" s="357"/>
      <c r="SBV64" s="357"/>
      <c r="SBW64" s="357"/>
      <c r="SBX64" s="357"/>
      <c r="SBY64" s="357"/>
      <c r="SBZ64" s="357"/>
      <c r="SCA64" s="357"/>
      <c r="SCB64" s="357"/>
      <c r="SCC64" s="357"/>
      <c r="SCD64" s="357"/>
      <c r="SCE64" s="357"/>
      <c r="SCF64" s="357"/>
      <c r="SCG64" s="357"/>
      <c r="SCH64" s="357"/>
      <c r="SCI64" s="357"/>
      <c r="SCJ64" s="357"/>
      <c r="SCK64" s="357"/>
      <c r="SCL64" s="357"/>
      <c r="SCM64" s="357"/>
      <c r="SCN64" s="357"/>
      <c r="SCO64" s="357"/>
      <c r="SCP64" s="357"/>
      <c r="SCQ64" s="357"/>
      <c r="SCR64" s="357"/>
      <c r="SCS64" s="357"/>
      <c r="SCT64" s="357"/>
      <c r="SCU64" s="357"/>
      <c r="SCV64" s="357"/>
      <c r="SCW64" s="357"/>
      <c r="SCX64" s="357"/>
      <c r="SCY64" s="357"/>
      <c r="SCZ64" s="357"/>
      <c r="SDA64" s="357"/>
      <c r="SDB64" s="357"/>
      <c r="SDC64" s="357"/>
      <c r="SDD64" s="357"/>
      <c r="SDE64" s="357"/>
      <c r="SDF64" s="357"/>
      <c r="SDG64" s="357"/>
      <c r="SDH64" s="357"/>
      <c r="SDI64" s="357"/>
      <c r="SDJ64" s="357"/>
      <c r="SDK64" s="357"/>
      <c r="SDL64" s="357"/>
      <c r="SDM64" s="357"/>
      <c r="SDN64" s="357"/>
      <c r="SDO64" s="357"/>
      <c r="SDP64" s="357"/>
      <c r="SDQ64" s="357"/>
      <c r="SDR64" s="357"/>
      <c r="SDS64" s="357"/>
      <c r="SDT64" s="357"/>
      <c r="SDU64" s="357"/>
      <c r="SDV64" s="357"/>
      <c r="SDW64" s="357"/>
      <c r="SDX64" s="357"/>
      <c r="SDY64" s="357"/>
      <c r="SDZ64" s="357"/>
      <c r="SEA64" s="357"/>
      <c r="SEB64" s="357"/>
      <c r="SEC64" s="357"/>
      <c r="SED64" s="357"/>
      <c r="SEE64" s="357"/>
      <c r="SEF64" s="357"/>
      <c r="SEG64" s="357"/>
      <c r="SEH64" s="357"/>
      <c r="SEI64" s="357"/>
      <c r="SEJ64" s="357"/>
      <c r="SEK64" s="357"/>
      <c r="SEL64" s="357"/>
      <c r="SEM64" s="357"/>
      <c r="SEN64" s="357"/>
      <c r="SEO64" s="357"/>
      <c r="SEP64" s="357"/>
      <c r="SEQ64" s="357"/>
      <c r="SER64" s="357"/>
      <c r="SES64" s="357"/>
      <c r="SET64" s="357"/>
      <c r="SEU64" s="357"/>
      <c r="SEV64" s="357"/>
      <c r="SEW64" s="357"/>
      <c r="SEX64" s="357"/>
      <c r="SEY64" s="357"/>
      <c r="SEZ64" s="357"/>
      <c r="SFA64" s="357"/>
      <c r="SFB64" s="357"/>
      <c r="SFC64" s="357"/>
      <c r="SFD64" s="357"/>
      <c r="SFE64" s="357"/>
      <c r="SFF64" s="357"/>
      <c r="SFG64" s="357"/>
      <c r="SFH64" s="357"/>
      <c r="SFI64" s="357"/>
      <c r="SFJ64" s="357"/>
      <c r="SFK64" s="357"/>
      <c r="SFL64" s="357"/>
      <c r="SFM64" s="357"/>
      <c r="SFN64" s="357"/>
      <c r="SFO64" s="357"/>
      <c r="SFP64" s="357"/>
      <c r="SFQ64" s="357"/>
      <c r="SFR64" s="357"/>
      <c r="SFS64" s="357"/>
      <c r="SFT64" s="357"/>
      <c r="SFU64" s="357"/>
      <c r="SFV64" s="357"/>
      <c r="SFW64" s="357"/>
      <c r="SFX64" s="357"/>
      <c r="SFY64" s="357"/>
      <c r="SFZ64" s="357"/>
      <c r="SGA64" s="357"/>
      <c r="SGB64" s="357"/>
      <c r="SGC64" s="357"/>
      <c r="SGD64" s="357"/>
      <c r="SGE64" s="357"/>
      <c r="SGF64" s="357"/>
      <c r="SGG64" s="357"/>
      <c r="SGH64" s="357"/>
      <c r="SGI64" s="357"/>
      <c r="SGJ64" s="357"/>
      <c r="SGK64" s="357"/>
      <c r="SGL64" s="357"/>
      <c r="SGM64" s="357"/>
      <c r="SGN64" s="357"/>
      <c r="SGO64" s="357"/>
      <c r="SGP64" s="357"/>
      <c r="SGQ64" s="357"/>
      <c r="SGR64" s="357"/>
      <c r="SGS64" s="357"/>
      <c r="SGT64" s="357"/>
      <c r="SGU64" s="357"/>
      <c r="SGV64" s="357"/>
      <c r="SGW64" s="357"/>
      <c r="SGX64" s="357"/>
      <c r="SGY64" s="357"/>
      <c r="SGZ64" s="357"/>
      <c r="SHA64" s="357"/>
      <c r="SHB64" s="357"/>
      <c r="SHC64" s="357"/>
      <c r="SHD64" s="357"/>
      <c r="SHE64" s="357"/>
      <c r="SHF64" s="357"/>
      <c r="SHG64" s="357"/>
      <c r="SHH64" s="357"/>
      <c r="SHI64" s="357"/>
      <c r="SHJ64" s="357"/>
      <c r="SHK64" s="357"/>
      <c r="SHL64" s="357"/>
      <c r="SHM64" s="357"/>
      <c r="SHN64" s="357"/>
      <c r="SHO64" s="357"/>
      <c r="SHP64" s="357"/>
      <c r="SHQ64" s="357"/>
      <c r="SHR64" s="357"/>
      <c r="SHS64" s="357"/>
      <c r="SHT64" s="357"/>
      <c r="SHU64" s="357"/>
      <c r="SHV64" s="357"/>
      <c r="SHW64" s="357"/>
      <c r="SHX64" s="357"/>
      <c r="SHY64" s="357"/>
      <c r="SHZ64" s="357"/>
      <c r="SIA64" s="357"/>
      <c r="SIB64" s="357"/>
      <c r="SIC64" s="357"/>
      <c r="SID64" s="357"/>
      <c r="SIE64" s="357"/>
      <c r="SIF64" s="357"/>
      <c r="SIG64" s="357"/>
      <c r="SIH64" s="357"/>
      <c r="SII64" s="357"/>
      <c r="SIJ64" s="357"/>
      <c r="SIK64" s="357"/>
      <c r="SIL64" s="357"/>
      <c r="SIM64" s="357"/>
      <c r="SIN64" s="357"/>
      <c r="SIO64" s="357"/>
      <c r="SIP64" s="357"/>
      <c r="SIQ64" s="357"/>
      <c r="SIR64" s="357"/>
      <c r="SIS64" s="357"/>
      <c r="SIT64" s="357"/>
      <c r="SIU64" s="357"/>
      <c r="SIV64" s="357"/>
      <c r="SIW64" s="357"/>
      <c r="SIX64" s="357"/>
      <c r="SIY64" s="357"/>
      <c r="SIZ64" s="357"/>
      <c r="SJA64" s="357"/>
      <c r="SJB64" s="357"/>
      <c r="SJC64" s="357"/>
      <c r="SJD64" s="357"/>
      <c r="SJE64" s="357"/>
      <c r="SJF64" s="357"/>
      <c r="SJG64" s="357"/>
      <c r="SJH64" s="357"/>
      <c r="SJI64" s="357"/>
      <c r="SJJ64" s="357"/>
      <c r="SJK64" s="357"/>
      <c r="SJL64" s="357"/>
      <c r="SJM64" s="357"/>
      <c r="SJN64" s="357"/>
      <c r="SJO64" s="357"/>
      <c r="SJP64" s="357"/>
      <c r="SJQ64" s="357"/>
      <c r="SJR64" s="357"/>
      <c r="SJS64" s="357"/>
      <c r="SJT64" s="357"/>
      <c r="SJU64" s="357"/>
      <c r="SJV64" s="357"/>
      <c r="SJW64" s="357"/>
      <c r="SJX64" s="357"/>
      <c r="SJY64" s="357"/>
      <c r="SJZ64" s="357"/>
      <c r="SKA64" s="357"/>
      <c r="SKB64" s="357"/>
      <c r="SKC64" s="357"/>
      <c r="SKD64" s="357"/>
      <c r="SKE64" s="357"/>
      <c r="SKF64" s="357"/>
      <c r="SKG64" s="357"/>
      <c r="SKH64" s="357"/>
      <c r="SKI64" s="357"/>
      <c r="SKJ64" s="357"/>
      <c r="SKK64" s="357"/>
      <c r="SKL64" s="357"/>
      <c r="SKM64" s="357"/>
      <c r="SKN64" s="357"/>
      <c r="SKO64" s="357"/>
      <c r="SKP64" s="357"/>
      <c r="SKQ64" s="357"/>
      <c r="SKR64" s="357"/>
      <c r="SKS64" s="357"/>
      <c r="SKT64" s="357"/>
      <c r="SKU64" s="357"/>
      <c r="SKV64" s="357"/>
      <c r="SKW64" s="357"/>
      <c r="SKX64" s="357"/>
      <c r="SKY64" s="357"/>
      <c r="SKZ64" s="357"/>
      <c r="SLA64" s="357"/>
      <c r="SLB64" s="357"/>
      <c r="SLC64" s="357"/>
      <c r="SLD64" s="357"/>
      <c r="SLE64" s="357"/>
      <c r="SLF64" s="357"/>
      <c r="SLG64" s="357"/>
      <c r="SLH64" s="357"/>
      <c r="SLI64" s="357"/>
      <c r="SLJ64" s="357"/>
      <c r="SLK64" s="357"/>
      <c r="SLL64" s="357"/>
      <c r="SLM64" s="357"/>
      <c r="SLN64" s="357"/>
      <c r="SLO64" s="357"/>
      <c r="SLP64" s="357"/>
      <c r="SLQ64" s="357"/>
      <c r="SLR64" s="357"/>
      <c r="SLS64" s="357"/>
      <c r="SLT64" s="357"/>
      <c r="SLU64" s="357"/>
      <c r="SLV64" s="357"/>
      <c r="SLW64" s="357"/>
      <c r="SLX64" s="357"/>
      <c r="SLY64" s="357"/>
      <c r="SLZ64" s="357"/>
      <c r="SMA64" s="357"/>
      <c r="SMB64" s="357"/>
      <c r="SMC64" s="357"/>
      <c r="SMD64" s="357"/>
      <c r="SME64" s="357"/>
      <c r="SMF64" s="357"/>
      <c r="SMG64" s="357"/>
      <c r="SMH64" s="357"/>
      <c r="SMI64" s="357"/>
      <c r="SMJ64" s="357"/>
      <c r="SMK64" s="357"/>
      <c r="SML64" s="357"/>
      <c r="SMM64" s="357"/>
      <c r="SMN64" s="357"/>
      <c r="SMO64" s="357"/>
      <c r="SMP64" s="357"/>
      <c r="SMQ64" s="357"/>
      <c r="SMR64" s="357"/>
      <c r="SMS64" s="357"/>
      <c r="SMT64" s="357"/>
      <c r="SMU64" s="357"/>
      <c r="SMV64" s="357"/>
      <c r="SMW64" s="357"/>
      <c r="SMX64" s="357"/>
      <c r="SMY64" s="357"/>
      <c r="SMZ64" s="357"/>
      <c r="SNA64" s="357"/>
      <c r="SNB64" s="357"/>
      <c r="SNC64" s="357"/>
      <c r="SND64" s="357"/>
      <c r="SNE64" s="357"/>
      <c r="SNF64" s="357"/>
      <c r="SNG64" s="357"/>
      <c r="SNH64" s="357"/>
      <c r="SNI64" s="357"/>
      <c r="SNJ64" s="357"/>
      <c r="SNK64" s="357"/>
      <c r="SNL64" s="357"/>
      <c r="SNM64" s="357"/>
      <c r="SNN64" s="357"/>
      <c r="SNO64" s="357"/>
      <c r="SNP64" s="357"/>
      <c r="SNQ64" s="357"/>
      <c r="SNR64" s="357"/>
      <c r="SNS64" s="357"/>
      <c r="SNT64" s="357"/>
      <c r="SNU64" s="357"/>
      <c r="SNV64" s="357"/>
      <c r="SNW64" s="357"/>
      <c r="SNX64" s="357"/>
      <c r="SNY64" s="357"/>
      <c r="SNZ64" s="357"/>
      <c r="SOA64" s="357"/>
      <c r="SOB64" s="357"/>
      <c r="SOC64" s="357"/>
      <c r="SOD64" s="357"/>
      <c r="SOE64" s="357"/>
      <c r="SOF64" s="357"/>
      <c r="SOG64" s="357"/>
      <c r="SOH64" s="357"/>
      <c r="SOI64" s="357"/>
      <c r="SOJ64" s="357"/>
      <c r="SOK64" s="357"/>
      <c r="SOL64" s="357"/>
      <c r="SOM64" s="357"/>
      <c r="SON64" s="357"/>
      <c r="SOO64" s="357"/>
      <c r="SOP64" s="357"/>
      <c r="SOQ64" s="357"/>
      <c r="SOR64" s="357"/>
      <c r="SOS64" s="357"/>
      <c r="SOT64" s="357"/>
      <c r="SOU64" s="357"/>
      <c r="SOV64" s="357"/>
      <c r="SOW64" s="357"/>
      <c r="SOX64" s="357"/>
      <c r="SOY64" s="357"/>
      <c r="SOZ64" s="357"/>
      <c r="SPA64" s="357"/>
      <c r="SPB64" s="357"/>
      <c r="SPC64" s="357"/>
      <c r="SPD64" s="357"/>
      <c r="SPE64" s="357"/>
      <c r="SPF64" s="357"/>
      <c r="SPG64" s="357"/>
      <c r="SPH64" s="357"/>
      <c r="SPI64" s="357"/>
      <c r="SPJ64" s="357"/>
      <c r="SPK64" s="357"/>
      <c r="SPL64" s="357"/>
      <c r="SPM64" s="357"/>
      <c r="SPN64" s="357"/>
      <c r="SPO64" s="357"/>
      <c r="SPP64" s="357"/>
      <c r="SPQ64" s="357"/>
      <c r="SPR64" s="357"/>
      <c r="SPS64" s="357"/>
      <c r="SPT64" s="357"/>
      <c r="SPU64" s="357"/>
      <c r="SPV64" s="357"/>
      <c r="SPW64" s="357"/>
      <c r="SPX64" s="357"/>
      <c r="SPY64" s="357"/>
      <c r="SPZ64" s="357"/>
      <c r="SQA64" s="357"/>
      <c r="SQB64" s="357"/>
      <c r="SQC64" s="357"/>
      <c r="SQD64" s="357"/>
      <c r="SQE64" s="357"/>
      <c r="SQF64" s="357"/>
      <c r="SQG64" s="357"/>
      <c r="SQH64" s="357"/>
      <c r="SQI64" s="357"/>
      <c r="SQJ64" s="357"/>
      <c r="SQK64" s="357"/>
      <c r="SQL64" s="357"/>
      <c r="SQM64" s="357"/>
      <c r="SQN64" s="357"/>
      <c r="SQO64" s="357"/>
      <c r="SQP64" s="357"/>
      <c r="SQQ64" s="357"/>
      <c r="SQR64" s="357"/>
      <c r="SQS64" s="357"/>
      <c r="SQT64" s="357"/>
      <c r="SQU64" s="357"/>
      <c r="SQV64" s="357"/>
      <c r="SQW64" s="357"/>
      <c r="SQX64" s="357"/>
      <c r="SQY64" s="357"/>
      <c r="SQZ64" s="357"/>
      <c r="SRA64" s="357"/>
      <c r="SRB64" s="357"/>
      <c r="SRC64" s="357"/>
      <c r="SRD64" s="357"/>
      <c r="SRE64" s="357"/>
      <c r="SRF64" s="357"/>
      <c r="SRG64" s="357"/>
      <c r="SRH64" s="357"/>
      <c r="SRI64" s="357"/>
      <c r="SRJ64" s="357"/>
      <c r="SRK64" s="357"/>
      <c r="SRL64" s="357"/>
      <c r="SRM64" s="357"/>
      <c r="SRN64" s="357"/>
      <c r="SRO64" s="357"/>
      <c r="SRP64" s="357"/>
      <c r="SRQ64" s="357"/>
      <c r="SRR64" s="357"/>
      <c r="SRS64" s="357"/>
      <c r="SRT64" s="357"/>
      <c r="SRU64" s="357"/>
      <c r="SRV64" s="357"/>
      <c r="SRW64" s="357"/>
      <c r="SRX64" s="357"/>
      <c r="SRY64" s="357"/>
      <c r="SRZ64" s="357"/>
      <c r="SSA64" s="357"/>
      <c r="SSB64" s="357"/>
      <c r="SSC64" s="357"/>
      <c r="SSD64" s="357"/>
      <c r="SSE64" s="357"/>
      <c r="SSF64" s="357"/>
      <c r="SSG64" s="357"/>
      <c r="SSH64" s="357"/>
      <c r="SSI64" s="357"/>
      <c r="SSJ64" s="357"/>
      <c r="SSK64" s="357"/>
      <c r="SSL64" s="357"/>
      <c r="SSM64" s="357"/>
      <c r="SSN64" s="357"/>
      <c r="SSO64" s="357"/>
      <c r="SSP64" s="357"/>
      <c r="SSQ64" s="357"/>
      <c r="SSR64" s="357"/>
      <c r="SSS64" s="357"/>
      <c r="SST64" s="357"/>
      <c r="SSU64" s="357"/>
      <c r="SSV64" s="357"/>
      <c r="SSW64" s="357"/>
      <c r="SSX64" s="357"/>
      <c r="SSY64" s="357"/>
      <c r="SSZ64" s="357"/>
      <c r="STA64" s="357"/>
      <c r="STB64" s="357"/>
      <c r="STC64" s="357"/>
      <c r="STD64" s="357"/>
      <c r="STE64" s="357"/>
      <c r="STF64" s="357"/>
      <c r="STG64" s="357"/>
      <c r="STH64" s="357"/>
      <c r="STI64" s="357"/>
      <c r="STJ64" s="357"/>
      <c r="STK64" s="357"/>
      <c r="STL64" s="357"/>
      <c r="STM64" s="357"/>
      <c r="STN64" s="357"/>
      <c r="STO64" s="357"/>
      <c r="STP64" s="357"/>
      <c r="STQ64" s="357"/>
      <c r="STR64" s="357"/>
      <c r="STS64" s="357"/>
      <c r="STT64" s="357"/>
      <c r="STU64" s="357"/>
      <c r="STV64" s="357"/>
      <c r="STW64" s="357"/>
      <c r="STX64" s="357"/>
      <c r="STY64" s="357"/>
      <c r="STZ64" s="357"/>
      <c r="SUA64" s="357"/>
      <c r="SUB64" s="357"/>
      <c r="SUC64" s="357"/>
      <c r="SUD64" s="357"/>
      <c r="SUE64" s="357"/>
      <c r="SUF64" s="357"/>
      <c r="SUG64" s="357"/>
      <c r="SUH64" s="357"/>
      <c r="SUI64" s="357"/>
      <c r="SUJ64" s="357"/>
      <c r="SUK64" s="357"/>
      <c r="SUL64" s="357"/>
      <c r="SUM64" s="357"/>
      <c r="SUN64" s="357"/>
      <c r="SUO64" s="357"/>
      <c r="SUP64" s="357"/>
      <c r="SUQ64" s="357"/>
      <c r="SUR64" s="357"/>
      <c r="SUS64" s="357"/>
      <c r="SUT64" s="357"/>
      <c r="SUU64" s="357"/>
      <c r="SUV64" s="357"/>
      <c r="SUW64" s="357"/>
      <c r="SUX64" s="357"/>
      <c r="SUY64" s="357"/>
      <c r="SUZ64" s="357"/>
      <c r="SVA64" s="357"/>
      <c r="SVB64" s="357"/>
      <c r="SVC64" s="357"/>
      <c r="SVD64" s="357"/>
      <c r="SVE64" s="357"/>
      <c r="SVF64" s="357"/>
      <c r="SVG64" s="357"/>
      <c r="SVH64" s="357"/>
      <c r="SVI64" s="357"/>
      <c r="SVJ64" s="357"/>
      <c r="SVK64" s="357"/>
      <c r="SVL64" s="357"/>
      <c r="SVM64" s="357"/>
      <c r="SVN64" s="357"/>
      <c r="SVO64" s="357"/>
      <c r="SVP64" s="357"/>
      <c r="SVQ64" s="357"/>
      <c r="SVR64" s="357"/>
      <c r="SVS64" s="357"/>
      <c r="SVT64" s="357"/>
      <c r="SVU64" s="357"/>
      <c r="SVV64" s="357"/>
      <c r="SVW64" s="357"/>
      <c r="SVX64" s="357"/>
      <c r="SVY64" s="357"/>
      <c r="SVZ64" s="357"/>
      <c r="SWA64" s="357"/>
      <c r="SWB64" s="357"/>
      <c r="SWC64" s="357"/>
      <c r="SWD64" s="357"/>
      <c r="SWE64" s="357"/>
      <c r="SWF64" s="357"/>
      <c r="SWG64" s="357"/>
      <c r="SWH64" s="357"/>
      <c r="SWI64" s="357"/>
      <c r="SWJ64" s="357"/>
      <c r="SWK64" s="357"/>
      <c r="SWL64" s="357"/>
      <c r="SWM64" s="357"/>
      <c r="SWN64" s="357"/>
      <c r="SWO64" s="357"/>
      <c r="SWP64" s="357"/>
      <c r="SWQ64" s="357"/>
      <c r="SWR64" s="357"/>
      <c r="SWS64" s="357"/>
      <c r="SWT64" s="357"/>
      <c r="SWU64" s="357"/>
      <c r="SWV64" s="357"/>
      <c r="SWW64" s="357"/>
      <c r="SWX64" s="357"/>
      <c r="SWY64" s="357"/>
      <c r="SWZ64" s="357"/>
      <c r="SXA64" s="357"/>
      <c r="SXB64" s="357"/>
      <c r="SXC64" s="357"/>
      <c r="SXD64" s="357"/>
      <c r="SXE64" s="357"/>
      <c r="SXF64" s="357"/>
      <c r="SXG64" s="357"/>
      <c r="SXH64" s="357"/>
      <c r="SXI64" s="357"/>
      <c r="SXJ64" s="357"/>
      <c r="SXK64" s="357"/>
      <c r="SXL64" s="357"/>
      <c r="SXM64" s="357"/>
      <c r="SXN64" s="357"/>
      <c r="SXO64" s="357"/>
      <c r="SXP64" s="357"/>
      <c r="SXQ64" s="357"/>
      <c r="SXR64" s="357"/>
      <c r="SXS64" s="357"/>
      <c r="SXT64" s="357"/>
      <c r="SXU64" s="357"/>
      <c r="SXV64" s="357"/>
      <c r="SXW64" s="357"/>
      <c r="SXX64" s="357"/>
      <c r="SXY64" s="357"/>
      <c r="SXZ64" s="357"/>
      <c r="SYA64" s="357"/>
      <c r="SYB64" s="357"/>
      <c r="SYC64" s="357"/>
      <c r="SYD64" s="357"/>
      <c r="SYE64" s="357"/>
      <c r="SYF64" s="357"/>
      <c r="SYG64" s="357"/>
      <c r="SYH64" s="357"/>
      <c r="SYI64" s="357"/>
      <c r="SYJ64" s="357"/>
      <c r="SYK64" s="357"/>
      <c r="SYL64" s="357"/>
      <c r="SYM64" s="357"/>
      <c r="SYN64" s="357"/>
      <c r="SYO64" s="357"/>
      <c r="SYP64" s="357"/>
      <c r="SYQ64" s="357"/>
      <c r="SYR64" s="357"/>
      <c r="SYS64" s="357"/>
      <c r="SYT64" s="357"/>
      <c r="SYU64" s="357"/>
      <c r="SYV64" s="357"/>
      <c r="SYW64" s="357"/>
      <c r="SYX64" s="357"/>
      <c r="SYY64" s="357"/>
      <c r="SYZ64" s="357"/>
      <c r="SZA64" s="357"/>
      <c r="SZB64" s="357"/>
      <c r="SZC64" s="357"/>
      <c r="SZD64" s="357"/>
      <c r="SZE64" s="357"/>
      <c r="SZF64" s="357"/>
      <c r="SZG64" s="357"/>
      <c r="SZH64" s="357"/>
      <c r="SZI64" s="357"/>
      <c r="SZJ64" s="357"/>
      <c r="SZK64" s="357"/>
      <c r="SZL64" s="357"/>
      <c r="SZM64" s="357"/>
      <c r="SZN64" s="357"/>
      <c r="SZO64" s="357"/>
      <c r="SZP64" s="357"/>
      <c r="SZQ64" s="357"/>
      <c r="SZR64" s="357"/>
      <c r="SZS64" s="357"/>
      <c r="SZT64" s="357"/>
      <c r="SZU64" s="357"/>
      <c r="SZV64" s="357"/>
      <c r="SZW64" s="357"/>
      <c r="SZX64" s="357"/>
      <c r="SZY64" s="357"/>
      <c r="SZZ64" s="357"/>
      <c r="TAA64" s="357"/>
      <c r="TAB64" s="357"/>
      <c r="TAC64" s="357"/>
      <c r="TAD64" s="357"/>
      <c r="TAE64" s="357"/>
      <c r="TAF64" s="357"/>
      <c r="TAG64" s="357"/>
      <c r="TAH64" s="357"/>
      <c r="TAI64" s="357"/>
      <c r="TAJ64" s="357"/>
      <c r="TAK64" s="357"/>
      <c r="TAL64" s="357"/>
      <c r="TAM64" s="357"/>
      <c r="TAN64" s="357"/>
      <c r="TAO64" s="357"/>
      <c r="TAP64" s="357"/>
      <c r="TAQ64" s="357"/>
      <c r="TAR64" s="357"/>
      <c r="TAS64" s="357"/>
      <c r="TAT64" s="357"/>
      <c r="TAU64" s="357"/>
      <c r="TAV64" s="357"/>
      <c r="TAW64" s="357"/>
      <c r="TAX64" s="357"/>
      <c r="TAY64" s="357"/>
      <c r="TAZ64" s="357"/>
      <c r="TBA64" s="357"/>
      <c r="TBB64" s="357"/>
      <c r="TBC64" s="357"/>
      <c r="TBD64" s="357"/>
      <c r="TBE64" s="357"/>
      <c r="TBF64" s="357"/>
      <c r="TBG64" s="357"/>
      <c r="TBH64" s="357"/>
      <c r="TBI64" s="357"/>
      <c r="TBJ64" s="357"/>
      <c r="TBK64" s="357"/>
      <c r="TBL64" s="357"/>
      <c r="TBM64" s="357"/>
      <c r="TBN64" s="357"/>
      <c r="TBO64" s="357"/>
      <c r="TBP64" s="357"/>
      <c r="TBQ64" s="357"/>
      <c r="TBR64" s="357"/>
      <c r="TBS64" s="357"/>
      <c r="TBT64" s="357"/>
      <c r="TBU64" s="357"/>
      <c r="TBV64" s="357"/>
      <c r="TBW64" s="357"/>
      <c r="TBX64" s="357"/>
      <c r="TBY64" s="357"/>
      <c r="TBZ64" s="357"/>
      <c r="TCA64" s="357"/>
      <c r="TCB64" s="357"/>
      <c r="TCC64" s="357"/>
      <c r="TCD64" s="357"/>
      <c r="TCE64" s="357"/>
      <c r="TCF64" s="357"/>
      <c r="TCG64" s="357"/>
      <c r="TCH64" s="357"/>
      <c r="TCI64" s="357"/>
      <c r="TCJ64" s="357"/>
      <c r="TCK64" s="357"/>
      <c r="TCL64" s="357"/>
      <c r="TCM64" s="357"/>
      <c r="TCN64" s="357"/>
      <c r="TCO64" s="357"/>
      <c r="TCP64" s="357"/>
      <c r="TCQ64" s="357"/>
      <c r="TCR64" s="357"/>
      <c r="TCS64" s="357"/>
      <c r="TCT64" s="357"/>
      <c r="TCU64" s="357"/>
      <c r="TCV64" s="357"/>
      <c r="TCW64" s="357"/>
      <c r="TCX64" s="357"/>
      <c r="TCY64" s="357"/>
      <c r="TCZ64" s="357"/>
      <c r="TDA64" s="357"/>
      <c r="TDB64" s="357"/>
      <c r="TDC64" s="357"/>
      <c r="TDD64" s="357"/>
      <c r="TDE64" s="357"/>
      <c r="TDF64" s="357"/>
      <c r="TDG64" s="357"/>
      <c r="TDH64" s="357"/>
      <c r="TDI64" s="357"/>
      <c r="TDJ64" s="357"/>
      <c r="TDK64" s="357"/>
      <c r="TDL64" s="357"/>
      <c r="TDM64" s="357"/>
      <c r="TDN64" s="357"/>
      <c r="TDO64" s="357"/>
      <c r="TDP64" s="357"/>
      <c r="TDQ64" s="357"/>
      <c r="TDR64" s="357"/>
      <c r="TDS64" s="357"/>
      <c r="TDT64" s="357"/>
      <c r="TDU64" s="357"/>
      <c r="TDV64" s="357"/>
      <c r="TDW64" s="357"/>
      <c r="TDX64" s="357"/>
      <c r="TDY64" s="357"/>
      <c r="TDZ64" s="357"/>
      <c r="TEA64" s="357"/>
      <c r="TEB64" s="357"/>
      <c r="TEC64" s="357"/>
      <c r="TED64" s="357"/>
      <c r="TEE64" s="357"/>
      <c r="TEF64" s="357"/>
      <c r="TEG64" s="357"/>
      <c r="TEH64" s="357"/>
      <c r="TEI64" s="357"/>
      <c r="TEJ64" s="357"/>
      <c r="TEK64" s="357"/>
      <c r="TEL64" s="357"/>
      <c r="TEM64" s="357"/>
      <c r="TEN64" s="357"/>
      <c r="TEO64" s="357"/>
      <c r="TEP64" s="357"/>
      <c r="TEQ64" s="357"/>
      <c r="TER64" s="357"/>
      <c r="TES64" s="357"/>
      <c r="TET64" s="357"/>
      <c r="TEU64" s="357"/>
      <c r="TEV64" s="357"/>
      <c r="TEW64" s="357"/>
      <c r="TEX64" s="357"/>
      <c r="TEY64" s="357"/>
      <c r="TEZ64" s="357"/>
      <c r="TFA64" s="357"/>
      <c r="TFB64" s="357"/>
      <c r="TFC64" s="357"/>
      <c r="TFD64" s="357"/>
      <c r="TFE64" s="357"/>
      <c r="TFF64" s="357"/>
      <c r="TFG64" s="357"/>
      <c r="TFH64" s="357"/>
      <c r="TFI64" s="357"/>
      <c r="TFJ64" s="357"/>
      <c r="TFK64" s="357"/>
      <c r="TFL64" s="357"/>
      <c r="TFM64" s="357"/>
      <c r="TFN64" s="357"/>
      <c r="TFO64" s="357"/>
      <c r="TFP64" s="357"/>
      <c r="TFQ64" s="357"/>
      <c r="TFR64" s="357"/>
      <c r="TFS64" s="357"/>
      <c r="TFT64" s="357"/>
      <c r="TFU64" s="357"/>
      <c r="TFV64" s="357"/>
      <c r="TFW64" s="357"/>
      <c r="TFX64" s="357"/>
      <c r="TFY64" s="357"/>
      <c r="TFZ64" s="357"/>
      <c r="TGA64" s="357"/>
      <c r="TGB64" s="357"/>
      <c r="TGC64" s="357"/>
      <c r="TGD64" s="357"/>
      <c r="TGE64" s="357"/>
      <c r="TGF64" s="357"/>
      <c r="TGG64" s="357"/>
      <c r="TGH64" s="357"/>
      <c r="TGI64" s="357"/>
      <c r="TGJ64" s="357"/>
      <c r="TGK64" s="357"/>
      <c r="TGL64" s="357"/>
      <c r="TGM64" s="357"/>
      <c r="TGN64" s="357"/>
      <c r="TGO64" s="357"/>
      <c r="TGP64" s="357"/>
      <c r="TGQ64" s="357"/>
      <c r="TGR64" s="357"/>
      <c r="TGS64" s="357"/>
      <c r="TGT64" s="357"/>
      <c r="TGU64" s="357"/>
      <c r="TGV64" s="357"/>
      <c r="TGW64" s="357"/>
      <c r="TGX64" s="357"/>
      <c r="TGY64" s="357"/>
      <c r="TGZ64" s="357"/>
      <c r="THA64" s="357"/>
      <c r="THB64" s="357"/>
      <c r="THC64" s="357"/>
      <c r="THD64" s="357"/>
      <c r="THE64" s="357"/>
      <c r="THF64" s="357"/>
      <c r="THG64" s="357"/>
      <c r="THH64" s="357"/>
      <c r="THI64" s="357"/>
      <c r="THJ64" s="357"/>
      <c r="THK64" s="357"/>
      <c r="THL64" s="357"/>
      <c r="THM64" s="357"/>
      <c r="THN64" s="357"/>
      <c r="THO64" s="357"/>
      <c r="THP64" s="357"/>
      <c r="THQ64" s="357"/>
      <c r="THR64" s="357"/>
      <c r="THS64" s="357"/>
      <c r="THT64" s="357"/>
      <c r="THU64" s="357"/>
      <c r="THV64" s="357"/>
      <c r="THW64" s="357"/>
      <c r="THX64" s="357"/>
      <c r="THY64" s="357"/>
      <c r="THZ64" s="357"/>
      <c r="TIA64" s="357"/>
      <c r="TIB64" s="357"/>
      <c r="TIC64" s="357"/>
      <c r="TID64" s="357"/>
      <c r="TIE64" s="357"/>
      <c r="TIF64" s="357"/>
      <c r="TIG64" s="357"/>
      <c r="TIH64" s="357"/>
      <c r="TII64" s="357"/>
      <c r="TIJ64" s="357"/>
      <c r="TIK64" s="357"/>
      <c r="TIL64" s="357"/>
      <c r="TIM64" s="357"/>
      <c r="TIN64" s="357"/>
      <c r="TIO64" s="357"/>
      <c r="TIP64" s="357"/>
      <c r="TIQ64" s="357"/>
      <c r="TIR64" s="357"/>
      <c r="TIS64" s="357"/>
      <c r="TIT64" s="357"/>
      <c r="TIU64" s="357"/>
      <c r="TIV64" s="357"/>
      <c r="TIW64" s="357"/>
      <c r="TIX64" s="357"/>
      <c r="TIY64" s="357"/>
      <c r="TIZ64" s="357"/>
      <c r="TJA64" s="357"/>
      <c r="TJB64" s="357"/>
      <c r="TJC64" s="357"/>
      <c r="TJD64" s="357"/>
      <c r="TJE64" s="357"/>
      <c r="TJF64" s="357"/>
      <c r="TJG64" s="357"/>
      <c r="TJH64" s="357"/>
      <c r="TJI64" s="357"/>
      <c r="TJJ64" s="357"/>
      <c r="TJK64" s="357"/>
      <c r="TJL64" s="357"/>
      <c r="TJM64" s="357"/>
      <c r="TJN64" s="357"/>
      <c r="TJO64" s="357"/>
      <c r="TJP64" s="357"/>
      <c r="TJQ64" s="357"/>
      <c r="TJR64" s="357"/>
      <c r="TJS64" s="357"/>
      <c r="TJT64" s="357"/>
      <c r="TJU64" s="357"/>
      <c r="TJV64" s="357"/>
      <c r="TJW64" s="357"/>
      <c r="TJX64" s="357"/>
      <c r="TJY64" s="357"/>
      <c r="TJZ64" s="357"/>
      <c r="TKA64" s="357"/>
      <c r="TKB64" s="357"/>
      <c r="TKC64" s="357"/>
      <c r="TKD64" s="357"/>
      <c r="TKE64" s="357"/>
      <c r="TKF64" s="357"/>
      <c r="TKG64" s="357"/>
      <c r="TKH64" s="357"/>
      <c r="TKI64" s="357"/>
      <c r="TKJ64" s="357"/>
      <c r="TKK64" s="357"/>
      <c r="TKL64" s="357"/>
      <c r="TKM64" s="357"/>
      <c r="TKN64" s="357"/>
      <c r="TKO64" s="357"/>
      <c r="TKP64" s="357"/>
      <c r="TKQ64" s="357"/>
      <c r="TKR64" s="357"/>
      <c r="TKS64" s="357"/>
      <c r="TKT64" s="357"/>
      <c r="TKU64" s="357"/>
      <c r="TKV64" s="357"/>
      <c r="TKW64" s="357"/>
      <c r="TKX64" s="357"/>
      <c r="TKY64" s="357"/>
      <c r="TKZ64" s="357"/>
      <c r="TLA64" s="357"/>
      <c r="TLB64" s="357"/>
      <c r="TLC64" s="357"/>
      <c r="TLD64" s="357"/>
      <c r="TLE64" s="357"/>
      <c r="TLF64" s="357"/>
      <c r="TLG64" s="357"/>
      <c r="TLH64" s="357"/>
      <c r="TLI64" s="357"/>
      <c r="TLJ64" s="357"/>
      <c r="TLK64" s="357"/>
      <c r="TLL64" s="357"/>
      <c r="TLM64" s="357"/>
      <c r="TLN64" s="357"/>
      <c r="TLO64" s="357"/>
      <c r="TLP64" s="357"/>
      <c r="TLQ64" s="357"/>
      <c r="TLR64" s="357"/>
      <c r="TLS64" s="357"/>
      <c r="TLT64" s="357"/>
      <c r="TLU64" s="357"/>
      <c r="TLV64" s="357"/>
      <c r="TLW64" s="357"/>
      <c r="TLX64" s="357"/>
      <c r="TLY64" s="357"/>
      <c r="TLZ64" s="357"/>
      <c r="TMA64" s="357"/>
      <c r="TMB64" s="357"/>
      <c r="TMC64" s="357"/>
      <c r="TMD64" s="357"/>
      <c r="TME64" s="357"/>
      <c r="TMF64" s="357"/>
      <c r="TMG64" s="357"/>
      <c r="TMH64" s="357"/>
      <c r="TMI64" s="357"/>
      <c r="TMJ64" s="357"/>
      <c r="TMK64" s="357"/>
      <c r="TML64" s="357"/>
      <c r="TMM64" s="357"/>
      <c r="TMN64" s="357"/>
      <c r="TMO64" s="357"/>
      <c r="TMP64" s="357"/>
      <c r="TMQ64" s="357"/>
      <c r="TMR64" s="357"/>
      <c r="TMS64" s="357"/>
      <c r="TMT64" s="357"/>
      <c r="TMU64" s="357"/>
      <c r="TMV64" s="357"/>
      <c r="TMW64" s="357"/>
      <c r="TMX64" s="357"/>
      <c r="TMY64" s="357"/>
      <c r="TMZ64" s="357"/>
      <c r="TNA64" s="357"/>
      <c r="TNB64" s="357"/>
      <c r="TNC64" s="357"/>
      <c r="TND64" s="357"/>
      <c r="TNE64" s="357"/>
      <c r="TNF64" s="357"/>
      <c r="TNG64" s="357"/>
      <c r="TNH64" s="357"/>
      <c r="TNI64" s="357"/>
      <c r="TNJ64" s="357"/>
      <c r="TNK64" s="357"/>
      <c r="TNL64" s="357"/>
      <c r="TNM64" s="357"/>
      <c r="TNN64" s="357"/>
      <c r="TNO64" s="357"/>
      <c r="TNP64" s="357"/>
      <c r="TNQ64" s="357"/>
      <c r="TNR64" s="357"/>
      <c r="TNS64" s="357"/>
      <c r="TNT64" s="357"/>
      <c r="TNU64" s="357"/>
      <c r="TNV64" s="357"/>
      <c r="TNW64" s="357"/>
      <c r="TNX64" s="357"/>
      <c r="TNY64" s="357"/>
      <c r="TNZ64" s="357"/>
      <c r="TOA64" s="357"/>
      <c r="TOB64" s="357"/>
      <c r="TOC64" s="357"/>
      <c r="TOD64" s="357"/>
      <c r="TOE64" s="357"/>
      <c r="TOF64" s="357"/>
      <c r="TOG64" s="357"/>
      <c r="TOH64" s="357"/>
      <c r="TOI64" s="357"/>
      <c r="TOJ64" s="357"/>
      <c r="TOK64" s="357"/>
      <c r="TOL64" s="357"/>
      <c r="TOM64" s="357"/>
      <c r="TON64" s="357"/>
      <c r="TOO64" s="357"/>
      <c r="TOP64" s="357"/>
      <c r="TOQ64" s="357"/>
      <c r="TOR64" s="357"/>
      <c r="TOS64" s="357"/>
      <c r="TOT64" s="357"/>
      <c r="TOU64" s="357"/>
      <c r="TOV64" s="357"/>
      <c r="TOW64" s="357"/>
      <c r="TOX64" s="357"/>
      <c r="TOY64" s="357"/>
      <c r="TOZ64" s="357"/>
      <c r="TPA64" s="357"/>
      <c r="TPB64" s="357"/>
      <c r="TPC64" s="357"/>
      <c r="TPD64" s="357"/>
      <c r="TPE64" s="357"/>
      <c r="TPF64" s="357"/>
      <c r="TPG64" s="357"/>
      <c r="TPH64" s="357"/>
      <c r="TPI64" s="357"/>
      <c r="TPJ64" s="357"/>
      <c r="TPK64" s="357"/>
      <c r="TPL64" s="357"/>
      <c r="TPM64" s="357"/>
      <c r="TPN64" s="357"/>
      <c r="TPO64" s="357"/>
      <c r="TPP64" s="357"/>
      <c r="TPQ64" s="357"/>
      <c r="TPR64" s="357"/>
      <c r="TPS64" s="357"/>
      <c r="TPT64" s="357"/>
      <c r="TPU64" s="357"/>
      <c r="TPV64" s="357"/>
      <c r="TPW64" s="357"/>
      <c r="TPX64" s="357"/>
      <c r="TPY64" s="357"/>
      <c r="TPZ64" s="357"/>
      <c r="TQA64" s="357"/>
      <c r="TQB64" s="357"/>
      <c r="TQC64" s="357"/>
      <c r="TQD64" s="357"/>
      <c r="TQE64" s="357"/>
      <c r="TQF64" s="357"/>
      <c r="TQG64" s="357"/>
      <c r="TQH64" s="357"/>
      <c r="TQI64" s="357"/>
      <c r="TQJ64" s="357"/>
      <c r="TQK64" s="357"/>
      <c r="TQL64" s="357"/>
      <c r="TQM64" s="357"/>
      <c r="TQN64" s="357"/>
      <c r="TQO64" s="357"/>
      <c r="TQP64" s="357"/>
      <c r="TQQ64" s="357"/>
      <c r="TQR64" s="357"/>
      <c r="TQS64" s="357"/>
      <c r="TQT64" s="357"/>
      <c r="TQU64" s="357"/>
      <c r="TQV64" s="357"/>
      <c r="TQW64" s="357"/>
      <c r="TQX64" s="357"/>
      <c r="TQY64" s="357"/>
      <c r="TQZ64" s="357"/>
      <c r="TRA64" s="357"/>
      <c r="TRB64" s="357"/>
      <c r="TRC64" s="357"/>
      <c r="TRD64" s="357"/>
      <c r="TRE64" s="357"/>
      <c r="TRF64" s="357"/>
      <c r="TRG64" s="357"/>
      <c r="TRH64" s="357"/>
      <c r="TRI64" s="357"/>
      <c r="TRJ64" s="357"/>
      <c r="TRK64" s="357"/>
      <c r="TRL64" s="357"/>
      <c r="TRM64" s="357"/>
      <c r="TRN64" s="357"/>
      <c r="TRO64" s="357"/>
      <c r="TRP64" s="357"/>
      <c r="TRQ64" s="357"/>
      <c r="TRR64" s="357"/>
      <c r="TRS64" s="357"/>
      <c r="TRT64" s="357"/>
      <c r="TRU64" s="357"/>
      <c r="TRV64" s="357"/>
      <c r="TRW64" s="357"/>
      <c r="TRX64" s="357"/>
      <c r="TRY64" s="357"/>
      <c r="TRZ64" s="357"/>
      <c r="TSA64" s="357"/>
      <c r="TSB64" s="357"/>
      <c r="TSC64" s="357"/>
      <c r="TSD64" s="357"/>
      <c r="TSE64" s="357"/>
      <c r="TSF64" s="357"/>
      <c r="TSG64" s="357"/>
      <c r="TSH64" s="357"/>
      <c r="TSI64" s="357"/>
      <c r="TSJ64" s="357"/>
      <c r="TSK64" s="357"/>
      <c r="TSL64" s="357"/>
      <c r="TSM64" s="357"/>
      <c r="TSN64" s="357"/>
      <c r="TSO64" s="357"/>
      <c r="TSP64" s="357"/>
      <c r="TSQ64" s="357"/>
      <c r="TSR64" s="357"/>
      <c r="TSS64" s="357"/>
      <c r="TST64" s="357"/>
      <c r="TSU64" s="357"/>
      <c r="TSV64" s="357"/>
      <c r="TSW64" s="357"/>
      <c r="TSX64" s="357"/>
      <c r="TSY64" s="357"/>
      <c r="TSZ64" s="357"/>
      <c r="TTA64" s="357"/>
      <c r="TTB64" s="357"/>
      <c r="TTC64" s="357"/>
      <c r="TTD64" s="357"/>
      <c r="TTE64" s="357"/>
      <c r="TTF64" s="357"/>
      <c r="TTG64" s="357"/>
      <c r="TTH64" s="357"/>
      <c r="TTI64" s="357"/>
      <c r="TTJ64" s="357"/>
      <c r="TTK64" s="357"/>
      <c r="TTL64" s="357"/>
      <c r="TTM64" s="357"/>
      <c r="TTN64" s="357"/>
      <c r="TTO64" s="357"/>
      <c r="TTP64" s="357"/>
      <c r="TTQ64" s="357"/>
      <c r="TTR64" s="357"/>
      <c r="TTS64" s="357"/>
      <c r="TTT64" s="357"/>
      <c r="TTU64" s="357"/>
      <c r="TTV64" s="357"/>
      <c r="TTW64" s="357"/>
      <c r="TTX64" s="357"/>
      <c r="TTY64" s="357"/>
      <c r="TTZ64" s="357"/>
      <c r="TUA64" s="357"/>
      <c r="TUB64" s="357"/>
      <c r="TUC64" s="357"/>
      <c r="TUD64" s="357"/>
      <c r="TUE64" s="357"/>
      <c r="TUF64" s="357"/>
      <c r="TUG64" s="357"/>
      <c r="TUH64" s="357"/>
      <c r="TUI64" s="357"/>
      <c r="TUJ64" s="357"/>
      <c r="TUK64" s="357"/>
      <c r="TUL64" s="357"/>
      <c r="TUM64" s="357"/>
      <c r="TUN64" s="357"/>
      <c r="TUO64" s="357"/>
      <c r="TUP64" s="357"/>
      <c r="TUQ64" s="357"/>
      <c r="TUR64" s="357"/>
      <c r="TUS64" s="357"/>
      <c r="TUT64" s="357"/>
      <c r="TUU64" s="357"/>
      <c r="TUV64" s="357"/>
      <c r="TUW64" s="357"/>
      <c r="TUX64" s="357"/>
      <c r="TUY64" s="357"/>
      <c r="TUZ64" s="357"/>
      <c r="TVA64" s="357"/>
      <c r="TVB64" s="357"/>
      <c r="TVC64" s="357"/>
      <c r="TVD64" s="357"/>
      <c r="TVE64" s="357"/>
      <c r="TVF64" s="357"/>
      <c r="TVG64" s="357"/>
      <c r="TVH64" s="357"/>
      <c r="TVI64" s="357"/>
      <c r="TVJ64" s="357"/>
      <c r="TVK64" s="357"/>
      <c r="TVL64" s="357"/>
      <c r="TVM64" s="357"/>
      <c r="TVN64" s="357"/>
      <c r="TVO64" s="357"/>
      <c r="TVP64" s="357"/>
      <c r="TVQ64" s="357"/>
      <c r="TVR64" s="357"/>
      <c r="TVS64" s="357"/>
      <c r="TVT64" s="357"/>
      <c r="TVU64" s="357"/>
      <c r="TVV64" s="357"/>
      <c r="TVW64" s="357"/>
      <c r="TVX64" s="357"/>
      <c r="TVY64" s="357"/>
      <c r="TVZ64" s="357"/>
      <c r="TWA64" s="357"/>
      <c r="TWB64" s="357"/>
      <c r="TWC64" s="357"/>
      <c r="TWD64" s="357"/>
      <c r="TWE64" s="357"/>
      <c r="TWF64" s="357"/>
      <c r="TWG64" s="357"/>
      <c r="TWH64" s="357"/>
      <c r="TWI64" s="357"/>
      <c r="TWJ64" s="357"/>
      <c r="TWK64" s="357"/>
      <c r="TWL64" s="357"/>
      <c r="TWM64" s="357"/>
      <c r="TWN64" s="357"/>
      <c r="TWO64" s="357"/>
      <c r="TWP64" s="357"/>
      <c r="TWQ64" s="357"/>
      <c r="TWR64" s="357"/>
      <c r="TWS64" s="357"/>
      <c r="TWT64" s="357"/>
      <c r="TWU64" s="357"/>
      <c r="TWV64" s="357"/>
      <c r="TWW64" s="357"/>
      <c r="TWX64" s="357"/>
      <c r="TWY64" s="357"/>
      <c r="TWZ64" s="357"/>
      <c r="TXA64" s="357"/>
      <c r="TXB64" s="357"/>
      <c r="TXC64" s="357"/>
      <c r="TXD64" s="357"/>
      <c r="TXE64" s="357"/>
      <c r="TXF64" s="357"/>
      <c r="TXG64" s="357"/>
      <c r="TXH64" s="357"/>
      <c r="TXI64" s="357"/>
      <c r="TXJ64" s="357"/>
      <c r="TXK64" s="357"/>
      <c r="TXL64" s="357"/>
      <c r="TXM64" s="357"/>
      <c r="TXN64" s="357"/>
      <c r="TXO64" s="357"/>
      <c r="TXP64" s="357"/>
      <c r="TXQ64" s="357"/>
      <c r="TXR64" s="357"/>
      <c r="TXS64" s="357"/>
      <c r="TXT64" s="357"/>
      <c r="TXU64" s="357"/>
      <c r="TXV64" s="357"/>
      <c r="TXW64" s="357"/>
      <c r="TXX64" s="357"/>
      <c r="TXY64" s="357"/>
      <c r="TXZ64" s="357"/>
      <c r="TYA64" s="357"/>
      <c r="TYB64" s="357"/>
      <c r="TYC64" s="357"/>
      <c r="TYD64" s="357"/>
      <c r="TYE64" s="357"/>
      <c r="TYF64" s="357"/>
      <c r="TYG64" s="357"/>
      <c r="TYH64" s="357"/>
      <c r="TYI64" s="357"/>
      <c r="TYJ64" s="357"/>
      <c r="TYK64" s="357"/>
      <c r="TYL64" s="357"/>
      <c r="TYM64" s="357"/>
      <c r="TYN64" s="357"/>
      <c r="TYO64" s="357"/>
      <c r="TYP64" s="357"/>
      <c r="TYQ64" s="357"/>
      <c r="TYR64" s="357"/>
      <c r="TYS64" s="357"/>
      <c r="TYT64" s="357"/>
      <c r="TYU64" s="357"/>
      <c r="TYV64" s="357"/>
      <c r="TYW64" s="357"/>
      <c r="TYX64" s="357"/>
      <c r="TYY64" s="357"/>
      <c r="TYZ64" s="357"/>
      <c r="TZA64" s="357"/>
      <c r="TZB64" s="357"/>
      <c r="TZC64" s="357"/>
      <c r="TZD64" s="357"/>
      <c r="TZE64" s="357"/>
      <c r="TZF64" s="357"/>
      <c r="TZG64" s="357"/>
      <c r="TZH64" s="357"/>
      <c r="TZI64" s="357"/>
      <c r="TZJ64" s="357"/>
      <c r="TZK64" s="357"/>
      <c r="TZL64" s="357"/>
      <c r="TZM64" s="357"/>
      <c r="TZN64" s="357"/>
      <c r="TZO64" s="357"/>
      <c r="TZP64" s="357"/>
      <c r="TZQ64" s="357"/>
      <c r="TZR64" s="357"/>
      <c r="TZS64" s="357"/>
      <c r="TZT64" s="357"/>
      <c r="TZU64" s="357"/>
      <c r="TZV64" s="357"/>
      <c r="TZW64" s="357"/>
      <c r="TZX64" s="357"/>
      <c r="TZY64" s="357"/>
      <c r="TZZ64" s="357"/>
      <c r="UAA64" s="357"/>
      <c r="UAB64" s="357"/>
      <c r="UAC64" s="357"/>
      <c r="UAD64" s="357"/>
      <c r="UAE64" s="357"/>
      <c r="UAF64" s="357"/>
      <c r="UAG64" s="357"/>
      <c r="UAH64" s="357"/>
      <c r="UAI64" s="357"/>
      <c r="UAJ64" s="357"/>
      <c r="UAK64" s="357"/>
      <c r="UAL64" s="357"/>
      <c r="UAM64" s="357"/>
      <c r="UAN64" s="357"/>
      <c r="UAO64" s="357"/>
      <c r="UAP64" s="357"/>
      <c r="UAQ64" s="357"/>
      <c r="UAR64" s="357"/>
      <c r="UAS64" s="357"/>
      <c r="UAT64" s="357"/>
      <c r="UAU64" s="357"/>
      <c r="UAV64" s="357"/>
      <c r="UAW64" s="357"/>
      <c r="UAX64" s="357"/>
      <c r="UAY64" s="357"/>
      <c r="UAZ64" s="357"/>
      <c r="UBA64" s="357"/>
      <c r="UBB64" s="357"/>
      <c r="UBC64" s="357"/>
      <c r="UBD64" s="357"/>
      <c r="UBE64" s="357"/>
      <c r="UBF64" s="357"/>
      <c r="UBG64" s="357"/>
      <c r="UBH64" s="357"/>
      <c r="UBI64" s="357"/>
      <c r="UBJ64" s="357"/>
      <c r="UBK64" s="357"/>
      <c r="UBL64" s="357"/>
      <c r="UBM64" s="357"/>
      <c r="UBN64" s="357"/>
      <c r="UBO64" s="357"/>
      <c r="UBP64" s="357"/>
      <c r="UBQ64" s="357"/>
      <c r="UBR64" s="357"/>
      <c r="UBS64" s="357"/>
      <c r="UBT64" s="357"/>
      <c r="UBU64" s="357"/>
      <c r="UBV64" s="357"/>
      <c r="UBW64" s="357"/>
      <c r="UBX64" s="357"/>
      <c r="UBY64" s="357"/>
      <c r="UBZ64" s="357"/>
      <c r="UCA64" s="357"/>
      <c r="UCB64" s="357"/>
      <c r="UCC64" s="357"/>
      <c r="UCD64" s="357"/>
      <c r="UCE64" s="357"/>
      <c r="UCF64" s="357"/>
      <c r="UCG64" s="357"/>
      <c r="UCH64" s="357"/>
      <c r="UCI64" s="357"/>
      <c r="UCJ64" s="357"/>
      <c r="UCK64" s="357"/>
      <c r="UCL64" s="357"/>
      <c r="UCM64" s="357"/>
      <c r="UCN64" s="357"/>
      <c r="UCO64" s="357"/>
      <c r="UCP64" s="357"/>
      <c r="UCQ64" s="357"/>
      <c r="UCR64" s="357"/>
      <c r="UCS64" s="357"/>
      <c r="UCT64" s="357"/>
      <c r="UCU64" s="357"/>
      <c r="UCV64" s="357"/>
      <c r="UCW64" s="357"/>
      <c r="UCX64" s="357"/>
      <c r="UCY64" s="357"/>
      <c r="UCZ64" s="357"/>
      <c r="UDA64" s="357"/>
      <c r="UDB64" s="357"/>
      <c r="UDC64" s="357"/>
      <c r="UDD64" s="357"/>
      <c r="UDE64" s="357"/>
      <c r="UDF64" s="357"/>
      <c r="UDG64" s="357"/>
      <c r="UDH64" s="357"/>
      <c r="UDI64" s="357"/>
      <c r="UDJ64" s="357"/>
      <c r="UDK64" s="357"/>
      <c r="UDL64" s="357"/>
      <c r="UDM64" s="357"/>
      <c r="UDN64" s="357"/>
      <c r="UDO64" s="357"/>
      <c r="UDP64" s="357"/>
      <c r="UDQ64" s="357"/>
      <c r="UDR64" s="357"/>
      <c r="UDS64" s="357"/>
      <c r="UDT64" s="357"/>
      <c r="UDU64" s="357"/>
      <c r="UDV64" s="357"/>
      <c r="UDW64" s="357"/>
      <c r="UDX64" s="357"/>
      <c r="UDY64" s="357"/>
      <c r="UDZ64" s="357"/>
      <c r="UEA64" s="357"/>
      <c r="UEB64" s="357"/>
      <c r="UEC64" s="357"/>
      <c r="UED64" s="357"/>
      <c r="UEE64" s="357"/>
      <c r="UEF64" s="357"/>
      <c r="UEG64" s="357"/>
      <c r="UEH64" s="357"/>
      <c r="UEI64" s="357"/>
      <c r="UEJ64" s="357"/>
      <c r="UEK64" s="357"/>
      <c r="UEL64" s="357"/>
      <c r="UEM64" s="357"/>
      <c r="UEN64" s="357"/>
      <c r="UEO64" s="357"/>
      <c r="UEP64" s="357"/>
      <c r="UEQ64" s="357"/>
      <c r="UER64" s="357"/>
      <c r="UES64" s="357"/>
      <c r="UET64" s="357"/>
      <c r="UEU64" s="357"/>
      <c r="UEV64" s="357"/>
      <c r="UEW64" s="357"/>
      <c r="UEX64" s="357"/>
      <c r="UEY64" s="357"/>
      <c r="UEZ64" s="357"/>
      <c r="UFA64" s="357"/>
      <c r="UFB64" s="357"/>
      <c r="UFC64" s="357"/>
      <c r="UFD64" s="357"/>
      <c r="UFE64" s="357"/>
      <c r="UFF64" s="357"/>
      <c r="UFG64" s="357"/>
      <c r="UFH64" s="357"/>
      <c r="UFI64" s="357"/>
      <c r="UFJ64" s="357"/>
      <c r="UFK64" s="357"/>
      <c r="UFL64" s="357"/>
      <c r="UFM64" s="357"/>
      <c r="UFN64" s="357"/>
      <c r="UFO64" s="357"/>
      <c r="UFP64" s="357"/>
      <c r="UFQ64" s="357"/>
      <c r="UFR64" s="357"/>
      <c r="UFS64" s="357"/>
      <c r="UFT64" s="357"/>
      <c r="UFU64" s="357"/>
      <c r="UFV64" s="357"/>
      <c r="UFW64" s="357"/>
      <c r="UFX64" s="357"/>
      <c r="UFY64" s="357"/>
      <c r="UFZ64" s="357"/>
      <c r="UGA64" s="357"/>
      <c r="UGB64" s="357"/>
      <c r="UGC64" s="357"/>
      <c r="UGD64" s="357"/>
      <c r="UGE64" s="357"/>
      <c r="UGF64" s="357"/>
      <c r="UGG64" s="357"/>
      <c r="UGH64" s="357"/>
      <c r="UGI64" s="357"/>
      <c r="UGJ64" s="357"/>
      <c r="UGK64" s="357"/>
      <c r="UGL64" s="357"/>
      <c r="UGM64" s="357"/>
      <c r="UGN64" s="357"/>
      <c r="UGO64" s="357"/>
      <c r="UGP64" s="357"/>
      <c r="UGQ64" s="357"/>
      <c r="UGR64" s="357"/>
      <c r="UGS64" s="357"/>
      <c r="UGT64" s="357"/>
      <c r="UGU64" s="357"/>
      <c r="UGV64" s="357"/>
      <c r="UGW64" s="357"/>
      <c r="UGX64" s="357"/>
      <c r="UGY64" s="357"/>
      <c r="UGZ64" s="357"/>
      <c r="UHA64" s="357"/>
      <c r="UHB64" s="357"/>
      <c r="UHC64" s="357"/>
      <c r="UHD64" s="357"/>
      <c r="UHE64" s="357"/>
      <c r="UHF64" s="357"/>
      <c r="UHG64" s="357"/>
      <c r="UHH64" s="357"/>
      <c r="UHI64" s="357"/>
      <c r="UHJ64" s="357"/>
      <c r="UHK64" s="357"/>
      <c r="UHL64" s="357"/>
      <c r="UHM64" s="357"/>
      <c r="UHN64" s="357"/>
      <c r="UHO64" s="357"/>
      <c r="UHP64" s="357"/>
      <c r="UHQ64" s="357"/>
      <c r="UHR64" s="357"/>
      <c r="UHS64" s="357"/>
      <c r="UHT64" s="357"/>
      <c r="UHU64" s="357"/>
      <c r="UHV64" s="357"/>
      <c r="UHW64" s="357"/>
      <c r="UHX64" s="357"/>
      <c r="UHY64" s="357"/>
      <c r="UHZ64" s="357"/>
      <c r="UIA64" s="357"/>
      <c r="UIB64" s="357"/>
      <c r="UIC64" s="357"/>
      <c r="UID64" s="357"/>
      <c r="UIE64" s="357"/>
      <c r="UIF64" s="357"/>
      <c r="UIG64" s="357"/>
      <c r="UIH64" s="357"/>
      <c r="UII64" s="357"/>
      <c r="UIJ64" s="357"/>
      <c r="UIK64" s="357"/>
      <c r="UIL64" s="357"/>
      <c r="UIM64" s="357"/>
      <c r="UIN64" s="357"/>
      <c r="UIO64" s="357"/>
      <c r="UIP64" s="357"/>
      <c r="UIQ64" s="357"/>
      <c r="UIR64" s="357"/>
      <c r="UIS64" s="357"/>
      <c r="UIT64" s="357"/>
      <c r="UIU64" s="357"/>
      <c r="UIV64" s="357"/>
      <c r="UIW64" s="357"/>
      <c r="UIX64" s="357"/>
      <c r="UIY64" s="357"/>
      <c r="UIZ64" s="357"/>
      <c r="UJA64" s="357"/>
      <c r="UJB64" s="357"/>
      <c r="UJC64" s="357"/>
      <c r="UJD64" s="357"/>
      <c r="UJE64" s="357"/>
      <c r="UJF64" s="357"/>
      <c r="UJG64" s="357"/>
      <c r="UJH64" s="357"/>
      <c r="UJI64" s="357"/>
      <c r="UJJ64" s="357"/>
      <c r="UJK64" s="357"/>
      <c r="UJL64" s="357"/>
      <c r="UJM64" s="357"/>
      <c r="UJN64" s="357"/>
      <c r="UJO64" s="357"/>
      <c r="UJP64" s="357"/>
      <c r="UJQ64" s="357"/>
      <c r="UJR64" s="357"/>
      <c r="UJS64" s="357"/>
      <c r="UJT64" s="357"/>
      <c r="UJU64" s="357"/>
      <c r="UJV64" s="357"/>
      <c r="UJW64" s="357"/>
      <c r="UJX64" s="357"/>
      <c r="UJY64" s="357"/>
      <c r="UJZ64" s="357"/>
      <c r="UKA64" s="357"/>
      <c r="UKB64" s="357"/>
      <c r="UKC64" s="357"/>
      <c r="UKD64" s="357"/>
      <c r="UKE64" s="357"/>
      <c r="UKF64" s="357"/>
      <c r="UKG64" s="357"/>
      <c r="UKH64" s="357"/>
      <c r="UKI64" s="357"/>
      <c r="UKJ64" s="357"/>
      <c r="UKK64" s="357"/>
      <c r="UKL64" s="357"/>
      <c r="UKM64" s="357"/>
      <c r="UKN64" s="357"/>
      <c r="UKO64" s="357"/>
      <c r="UKP64" s="357"/>
      <c r="UKQ64" s="357"/>
      <c r="UKR64" s="357"/>
      <c r="UKS64" s="357"/>
      <c r="UKT64" s="357"/>
      <c r="UKU64" s="357"/>
      <c r="UKV64" s="357"/>
      <c r="UKW64" s="357"/>
      <c r="UKX64" s="357"/>
      <c r="UKY64" s="357"/>
      <c r="UKZ64" s="357"/>
      <c r="ULA64" s="357"/>
      <c r="ULB64" s="357"/>
      <c r="ULC64" s="357"/>
      <c r="ULD64" s="357"/>
      <c r="ULE64" s="357"/>
      <c r="ULF64" s="357"/>
      <c r="ULG64" s="357"/>
      <c r="ULH64" s="357"/>
      <c r="ULI64" s="357"/>
      <c r="ULJ64" s="357"/>
      <c r="ULK64" s="357"/>
      <c r="ULL64" s="357"/>
      <c r="ULM64" s="357"/>
      <c r="ULN64" s="357"/>
      <c r="ULO64" s="357"/>
      <c r="ULP64" s="357"/>
      <c r="ULQ64" s="357"/>
      <c r="ULR64" s="357"/>
      <c r="ULS64" s="357"/>
      <c r="ULT64" s="357"/>
      <c r="ULU64" s="357"/>
      <c r="ULV64" s="357"/>
      <c r="ULW64" s="357"/>
      <c r="ULX64" s="357"/>
      <c r="ULY64" s="357"/>
      <c r="ULZ64" s="357"/>
      <c r="UMA64" s="357"/>
      <c r="UMB64" s="357"/>
      <c r="UMC64" s="357"/>
      <c r="UMD64" s="357"/>
      <c r="UME64" s="357"/>
      <c r="UMF64" s="357"/>
      <c r="UMG64" s="357"/>
      <c r="UMH64" s="357"/>
      <c r="UMI64" s="357"/>
      <c r="UMJ64" s="357"/>
      <c r="UMK64" s="357"/>
      <c r="UML64" s="357"/>
      <c r="UMM64" s="357"/>
      <c r="UMN64" s="357"/>
      <c r="UMO64" s="357"/>
      <c r="UMP64" s="357"/>
      <c r="UMQ64" s="357"/>
      <c r="UMR64" s="357"/>
      <c r="UMS64" s="357"/>
      <c r="UMT64" s="357"/>
      <c r="UMU64" s="357"/>
      <c r="UMV64" s="357"/>
      <c r="UMW64" s="357"/>
      <c r="UMX64" s="357"/>
      <c r="UMY64" s="357"/>
      <c r="UMZ64" s="357"/>
      <c r="UNA64" s="357"/>
      <c r="UNB64" s="357"/>
      <c r="UNC64" s="357"/>
      <c r="UND64" s="357"/>
      <c r="UNE64" s="357"/>
      <c r="UNF64" s="357"/>
      <c r="UNG64" s="357"/>
      <c r="UNH64" s="357"/>
      <c r="UNI64" s="357"/>
      <c r="UNJ64" s="357"/>
      <c r="UNK64" s="357"/>
      <c r="UNL64" s="357"/>
      <c r="UNM64" s="357"/>
      <c r="UNN64" s="357"/>
      <c r="UNO64" s="357"/>
      <c r="UNP64" s="357"/>
      <c r="UNQ64" s="357"/>
      <c r="UNR64" s="357"/>
      <c r="UNS64" s="357"/>
      <c r="UNT64" s="357"/>
      <c r="UNU64" s="357"/>
      <c r="UNV64" s="357"/>
      <c r="UNW64" s="357"/>
      <c r="UNX64" s="357"/>
      <c r="UNY64" s="357"/>
      <c r="UNZ64" s="357"/>
      <c r="UOA64" s="357"/>
      <c r="UOB64" s="357"/>
      <c r="UOC64" s="357"/>
      <c r="UOD64" s="357"/>
      <c r="UOE64" s="357"/>
      <c r="UOF64" s="357"/>
      <c r="UOG64" s="357"/>
      <c r="UOH64" s="357"/>
      <c r="UOI64" s="357"/>
      <c r="UOJ64" s="357"/>
      <c r="UOK64" s="357"/>
      <c r="UOL64" s="357"/>
      <c r="UOM64" s="357"/>
      <c r="UON64" s="357"/>
      <c r="UOO64" s="357"/>
      <c r="UOP64" s="357"/>
      <c r="UOQ64" s="357"/>
      <c r="UOR64" s="357"/>
      <c r="UOS64" s="357"/>
      <c r="UOT64" s="357"/>
      <c r="UOU64" s="357"/>
      <c r="UOV64" s="357"/>
      <c r="UOW64" s="357"/>
      <c r="UOX64" s="357"/>
      <c r="UOY64" s="357"/>
      <c r="UOZ64" s="357"/>
      <c r="UPA64" s="357"/>
      <c r="UPB64" s="357"/>
      <c r="UPC64" s="357"/>
      <c r="UPD64" s="357"/>
      <c r="UPE64" s="357"/>
      <c r="UPF64" s="357"/>
      <c r="UPG64" s="357"/>
      <c r="UPH64" s="357"/>
      <c r="UPI64" s="357"/>
      <c r="UPJ64" s="357"/>
      <c r="UPK64" s="357"/>
      <c r="UPL64" s="357"/>
      <c r="UPM64" s="357"/>
      <c r="UPN64" s="357"/>
      <c r="UPO64" s="357"/>
      <c r="UPP64" s="357"/>
      <c r="UPQ64" s="357"/>
      <c r="UPR64" s="357"/>
      <c r="UPS64" s="357"/>
      <c r="UPT64" s="357"/>
      <c r="UPU64" s="357"/>
      <c r="UPV64" s="357"/>
      <c r="UPW64" s="357"/>
      <c r="UPX64" s="357"/>
      <c r="UPY64" s="357"/>
      <c r="UPZ64" s="357"/>
      <c r="UQA64" s="357"/>
      <c r="UQB64" s="357"/>
      <c r="UQC64" s="357"/>
      <c r="UQD64" s="357"/>
      <c r="UQE64" s="357"/>
      <c r="UQF64" s="357"/>
      <c r="UQG64" s="357"/>
      <c r="UQH64" s="357"/>
      <c r="UQI64" s="357"/>
      <c r="UQJ64" s="357"/>
      <c r="UQK64" s="357"/>
      <c r="UQL64" s="357"/>
      <c r="UQM64" s="357"/>
      <c r="UQN64" s="357"/>
      <c r="UQO64" s="357"/>
      <c r="UQP64" s="357"/>
      <c r="UQQ64" s="357"/>
      <c r="UQR64" s="357"/>
      <c r="UQS64" s="357"/>
      <c r="UQT64" s="357"/>
      <c r="UQU64" s="357"/>
      <c r="UQV64" s="357"/>
      <c r="UQW64" s="357"/>
      <c r="UQX64" s="357"/>
      <c r="UQY64" s="357"/>
      <c r="UQZ64" s="357"/>
      <c r="URA64" s="357"/>
      <c r="URB64" s="357"/>
      <c r="URC64" s="357"/>
      <c r="URD64" s="357"/>
      <c r="URE64" s="357"/>
      <c r="URF64" s="357"/>
      <c r="URG64" s="357"/>
      <c r="URH64" s="357"/>
      <c r="URI64" s="357"/>
      <c r="URJ64" s="357"/>
      <c r="URK64" s="357"/>
      <c r="URL64" s="357"/>
      <c r="URM64" s="357"/>
      <c r="URN64" s="357"/>
      <c r="URO64" s="357"/>
      <c r="URP64" s="357"/>
      <c r="URQ64" s="357"/>
      <c r="URR64" s="357"/>
      <c r="URS64" s="357"/>
      <c r="URT64" s="357"/>
      <c r="URU64" s="357"/>
      <c r="URV64" s="357"/>
      <c r="URW64" s="357"/>
      <c r="URX64" s="357"/>
      <c r="URY64" s="357"/>
      <c r="URZ64" s="357"/>
      <c r="USA64" s="357"/>
      <c r="USB64" s="357"/>
      <c r="USC64" s="357"/>
      <c r="USD64" s="357"/>
      <c r="USE64" s="357"/>
      <c r="USF64" s="357"/>
      <c r="USG64" s="357"/>
      <c r="USH64" s="357"/>
      <c r="USI64" s="357"/>
      <c r="USJ64" s="357"/>
      <c r="USK64" s="357"/>
      <c r="USL64" s="357"/>
      <c r="USM64" s="357"/>
      <c r="USN64" s="357"/>
      <c r="USO64" s="357"/>
      <c r="USP64" s="357"/>
      <c r="USQ64" s="357"/>
      <c r="USR64" s="357"/>
      <c r="USS64" s="357"/>
      <c r="UST64" s="357"/>
      <c r="USU64" s="357"/>
      <c r="USV64" s="357"/>
      <c r="USW64" s="357"/>
      <c r="USX64" s="357"/>
      <c r="USY64" s="357"/>
      <c r="USZ64" s="357"/>
      <c r="UTA64" s="357"/>
      <c r="UTB64" s="357"/>
      <c r="UTC64" s="357"/>
      <c r="UTD64" s="357"/>
      <c r="UTE64" s="357"/>
      <c r="UTF64" s="357"/>
      <c r="UTG64" s="357"/>
      <c r="UTH64" s="357"/>
      <c r="UTI64" s="357"/>
      <c r="UTJ64" s="357"/>
      <c r="UTK64" s="357"/>
      <c r="UTL64" s="357"/>
      <c r="UTM64" s="357"/>
      <c r="UTN64" s="357"/>
      <c r="UTO64" s="357"/>
      <c r="UTP64" s="357"/>
      <c r="UTQ64" s="357"/>
      <c r="UTR64" s="357"/>
      <c r="UTS64" s="357"/>
      <c r="UTT64" s="357"/>
      <c r="UTU64" s="357"/>
      <c r="UTV64" s="357"/>
      <c r="UTW64" s="357"/>
      <c r="UTX64" s="357"/>
      <c r="UTY64" s="357"/>
      <c r="UTZ64" s="357"/>
      <c r="UUA64" s="357"/>
      <c r="UUB64" s="357"/>
      <c r="UUC64" s="357"/>
      <c r="UUD64" s="357"/>
      <c r="UUE64" s="357"/>
      <c r="UUF64" s="357"/>
      <c r="UUG64" s="357"/>
      <c r="UUH64" s="357"/>
      <c r="UUI64" s="357"/>
      <c r="UUJ64" s="357"/>
      <c r="UUK64" s="357"/>
      <c r="UUL64" s="357"/>
      <c r="UUM64" s="357"/>
      <c r="UUN64" s="357"/>
      <c r="UUO64" s="357"/>
      <c r="UUP64" s="357"/>
      <c r="UUQ64" s="357"/>
      <c r="UUR64" s="357"/>
      <c r="UUS64" s="357"/>
      <c r="UUT64" s="357"/>
      <c r="UUU64" s="357"/>
      <c r="UUV64" s="357"/>
      <c r="UUW64" s="357"/>
      <c r="UUX64" s="357"/>
      <c r="UUY64" s="357"/>
      <c r="UUZ64" s="357"/>
      <c r="UVA64" s="357"/>
      <c r="UVB64" s="357"/>
      <c r="UVC64" s="357"/>
      <c r="UVD64" s="357"/>
      <c r="UVE64" s="357"/>
      <c r="UVF64" s="357"/>
      <c r="UVG64" s="357"/>
      <c r="UVH64" s="357"/>
      <c r="UVI64" s="357"/>
      <c r="UVJ64" s="357"/>
      <c r="UVK64" s="357"/>
      <c r="UVL64" s="357"/>
      <c r="UVM64" s="357"/>
      <c r="UVN64" s="357"/>
      <c r="UVO64" s="357"/>
      <c r="UVP64" s="357"/>
      <c r="UVQ64" s="357"/>
      <c r="UVR64" s="357"/>
      <c r="UVS64" s="357"/>
      <c r="UVT64" s="357"/>
      <c r="UVU64" s="357"/>
      <c r="UVV64" s="357"/>
      <c r="UVW64" s="357"/>
      <c r="UVX64" s="357"/>
      <c r="UVY64" s="357"/>
      <c r="UVZ64" s="357"/>
      <c r="UWA64" s="357"/>
      <c r="UWB64" s="357"/>
      <c r="UWC64" s="357"/>
      <c r="UWD64" s="357"/>
      <c r="UWE64" s="357"/>
      <c r="UWF64" s="357"/>
      <c r="UWG64" s="357"/>
      <c r="UWH64" s="357"/>
      <c r="UWI64" s="357"/>
      <c r="UWJ64" s="357"/>
      <c r="UWK64" s="357"/>
      <c r="UWL64" s="357"/>
      <c r="UWM64" s="357"/>
      <c r="UWN64" s="357"/>
      <c r="UWO64" s="357"/>
      <c r="UWP64" s="357"/>
      <c r="UWQ64" s="357"/>
      <c r="UWR64" s="357"/>
      <c r="UWS64" s="357"/>
      <c r="UWT64" s="357"/>
      <c r="UWU64" s="357"/>
      <c r="UWV64" s="357"/>
      <c r="UWW64" s="357"/>
      <c r="UWX64" s="357"/>
      <c r="UWY64" s="357"/>
      <c r="UWZ64" s="357"/>
      <c r="UXA64" s="357"/>
      <c r="UXB64" s="357"/>
      <c r="UXC64" s="357"/>
      <c r="UXD64" s="357"/>
      <c r="UXE64" s="357"/>
      <c r="UXF64" s="357"/>
      <c r="UXG64" s="357"/>
      <c r="UXH64" s="357"/>
      <c r="UXI64" s="357"/>
      <c r="UXJ64" s="357"/>
      <c r="UXK64" s="357"/>
      <c r="UXL64" s="357"/>
      <c r="UXM64" s="357"/>
      <c r="UXN64" s="357"/>
      <c r="UXO64" s="357"/>
      <c r="UXP64" s="357"/>
      <c r="UXQ64" s="357"/>
      <c r="UXR64" s="357"/>
      <c r="UXS64" s="357"/>
      <c r="UXT64" s="357"/>
      <c r="UXU64" s="357"/>
      <c r="UXV64" s="357"/>
      <c r="UXW64" s="357"/>
      <c r="UXX64" s="357"/>
      <c r="UXY64" s="357"/>
      <c r="UXZ64" s="357"/>
      <c r="UYA64" s="357"/>
      <c r="UYB64" s="357"/>
      <c r="UYC64" s="357"/>
      <c r="UYD64" s="357"/>
      <c r="UYE64" s="357"/>
      <c r="UYF64" s="357"/>
      <c r="UYG64" s="357"/>
      <c r="UYH64" s="357"/>
      <c r="UYI64" s="357"/>
      <c r="UYJ64" s="357"/>
      <c r="UYK64" s="357"/>
      <c r="UYL64" s="357"/>
      <c r="UYM64" s="357"/>
      <c r="UYN64" s="357"/>
      <c r="UYO64" s="357"/>
      <c r="UYP64" s="357"/>
      <c r="UYQ64" s="357"/>
      <c r="UYR64" s="357"/>
      <c r="UYS64" s="357"/>
      <c r="UYT64" s="357"/>
      <c r="UYU64" s="357"/>
      <c r="UYV64" s="357"/>
      <c r="UYW64" s="357"/>
      <c r="UYX64" s="357"/>
      <c r="UYY64" s="357"/>
      <c r="UYZ64" s="357"/>
      <c r="UZA64" s="357"/>
      <c r="UZB64" s="357"/>
      <c r="UZC64" s="357"/>
      <c r="UZD64" s="357"/>
      <c r="UZE64" s="357"/>
      <c r="UZF64" s="357"/>
      <c r="UZG64" s="357"/>
      <c r="UZH64" s="357"/>
      <c r="UZI64" s="357"/>
      <c r="UZJ64" s="357"/>
      <c r="UZK64" s="357"/>
      <c r="UZL64" s="357"/>
      <c r="UZM64" s="357"/>
      <c r="UZN64" s="357"/>
      <c r="UZO64" s="357"/>
      <c r="UZP64" s="357"/>
      <c r="UZQ64" s="357"/>
      <c r="UZR64" s="357"/>
      <c r="UZS64" s="357"/>
      <c r="UZT64" s="357"/>
      <c r="UZU64" s="357"/>
      <c r="UZV64" s="357"/>
      <c r="UZW64" s="357"/>
      <c r="UZX64" s="357"/>
      <c r="UZY64" s="357"/>
      <c r="UZZ64" s="357"/>
      <c r="VAA64" s="357"/>
      <c r="VAB64" s="357"/>
      <c r="VAC64" s="357"/>
      <c r="VAD64" s="357"/>
      <c r="VAE64" s="357"/>
      <c r="VAF64" s="357"/>
      <c r="VAG64" s="357"/>
      <c r="VAH64" s="357"/>
      <c r="VAI64" s="357"/>
      <c r="VAJ64" s="357"/>
      <c r="VAK64" s="357"/>
      <c r="VAL64" s="357"/>
      <c r="VAM64" s="357"/>
      <c r="VAN64" s="357"/>
      <c r="VAO64" s="357"/>
      <c r="VAP64" s="357"/>
      <c r="VAQ64" s="357"/>
      <c r="VAR64" s="357"/>
      <c r="VAS64" s="357"/>
      <c r="VAT64" s="357"/>
      <c r="VAU64" s="357"/>
      <c r="VAV64" s="357"/>
      <c r="VAW64" s="357"/>
      <c r="VAX64" s="357"/>
      <c r="VAY64" s="357"/>
      <c r="VAZ64" s="357"/>
      <c r="VBA64" s="357"/>
      <c r="VBB64" s="357"/>
      <c r="VBC64" s="357"/>
      <c r="VBD64" s="357"/>
      <c r="VBE64" s="357"/>
      <c r="VBF64" s="357"/>
      <c r="VBG64" s="357"/>
      <c r="VBH64" s="357"/>
      <c r="VBI64" s="357"/>
      <c r="VBJ64" s="357"/>
      <c r="VBK64" s="357"/>
      <c r="VBL64" s="357"/>
      <c r="VBM64" s="357"/>
      <c r="VBN64" s="357"/>
      <c r="VBO64" s="357"/>
      <c r="VBP64" s="357"/>
      <c r="VBQ64" s="357"/>
      <c r="VBR64" s="357"/>
      <c r="VBS64" s="357"/>
      <c r="VBT64" s="357"/>
      <c r="VBU64" s="357"/>
      <c r="VBV64" s="357"/>
      <c r="VBW64" s="357"/>
      <c r="VBX64" s="357"/>
      <c r="VBY64" s="357"/>
      <c r="VBZ64" s="357"/>
      <c r="VCA64" s="357"/>
      <c r="VCB64" s="357"/>
      <c r="VCC64" s="357"/>
      <c r="VCD64" s="357"/>
      <c r="VCE64" s="357"/>
      <c r="VCF64" s="357"/>
      <c r="VCG64" s="357"/>
      <c r="VCH64" s="357"/>
      <c r="VCI64" s="357"/>
      <c r="VCJ64" s="357"/>
      <c r="VCK64" s="357"/>
      <c r="VCL64" s="357"/>
      <c r="VCM64" s="357"/>
      <c r="VCN64" s="357"/>
      <c r="VCO64" s="357"/>
      <c r="VCP64" s="357"/>
      <c r="VCQ64" s="357"/>
      <c r="VCR64" s="357"/>
      <c r="VCS64" s="357"/>
      <c r="VCT64" s="357"/>
      <c r="VCU64" s="357"/>
      <c r="VCV64" s="357"/>
      <c r="VCW64" s="357"/>
      <c r="VCX64" s="357"/>
      <c r="VCY64" s="357"/>
      <c r="VCZ64" s="357"/>
      <c r="VDA64" s="357"/>
      <c r="VDB64" s="357"/>
      <c r="VDC64" s="357"/>
      <c r="VDD64" s="357"/>
      <c r="VDE64" s="357"/>
      <c r="VDF64" s="357"/>
      <c r="VDG64" s="357"/>
      <c r="VDH64" s="357"/>
      <c r="VDI64" s="357"/>
      <c r="VDJ64" s="357"/>
      <c r="VDK64" s="357"/>
      <c r="VDL64" s="357"/>
      <c r="VDM64" s="357"/>
      <c r="VDN64" s="357"/>
      <c r="VDO64" s="357"/>
      <c r="VDP64" s="357"/>
      <c r="VDQ64" s="357"/>
      <c r="VDR64" s="357"/>
      <c r="VDS64" s="357"/>
      <c r="VDT64" s="357"/>
      <c r="VDU64" s="357"/>
      <c r="VDV64" s="357"/>
      <c r="VDW64" s="357"/>
      <c r="VDX64" s="357"/>
      <c r="VDY64" s="357"/>
      <c r="VDZ64" s="357"/>
      <c r="VEA64" s="357"/>
      <c r="VEB64" s="357"/>
      <c r="VEC64" s="357"/>
      <c r="VED64" s="357"/>
      <c r="VEE64" s="357"/>
      <c r="VEF64" s="357"/>
      <c r="VEG64" s="357"/>
      <c r="VEH64" s="357"/>
      <c r="VEI64" s="357"/>
      <c r="VEJ64" s="357"/>
      <c r="VEK64" s="357"/>
      <c r="VEL64" s="357"/>
      <c r="VEM64" s="357"/>
      <c r="VEN64" s="357"/>
      <c r="VEO64" s="357"/>
      <c r="VEP64" s="357"/>
      <c r="VEQ64" s="357"/>
      <c r="VER64" s="357"/>
      <c r="VES64" s="357"/>
      <c r="VET64" s="357"/>
      <c r="VEU64" s="357"/>
      <c r="VEV64" s="357"/>
      <c r="VEW64" s="357"/>
      <c r="VEX64" s="357"/>
      <c r="VEY64" s="357"/>
      <c r="VEZ64" s="357"/>
      <c r="VFA64" s="357"/>
      <c r="VFB64" s="357"/>
      <c r="VFC64" s="357"/>
      <c r="VFD64" s="357"/>
      <c r="VFE64" s="357"/>
      <c r="VFF64" s="357"/>
      <c r="VFG64" s="357"/>
      <c r="VFH64" s="357"/>
      <c r="VFI64" s="357"/>
      <c r="VFJ64" s="357"/>
      <c r="VFK64" s="357"/>
      <c r="VFL64" s="357"/>
      <c r="VFM64" s="357"/>
      <c r="VFN64" s="357"/>
      <c r="VFO64" s="357"/>
      <c r="VFP64" s="357"/>
      <c r="VFQ64" s="357"/>
      <c r="VFR64" s="357"/>
      <c r="VFS64" s="357"/>
      <c r="VFT64" s="357"/>
      <c r="VFU64" s="357"/>
      <c r="VFV64" s="357"/>
      <c r="VFW64" s="357"/>
      <c r="VFX64" s="357"/>
      <c r="VFY64" s="357"/>
      <c r="VFZ64" s="357"/>
      <c r="VGA64" s="357"/>
      <c r="VGB64" s="357"/>
      <c r="VGC64" s="357"/>
      <c r="VGD64" s="357"/>
      <c r="VGE64" s="357"/>
      <c r="VGF64" s="357"/>
      <c r="VGG64" s="357"/>
      <c r="VGH64" s="357"/>
      <c r="VGI64" s="357"/>
      <c r="VGJ64" s="357"/>
      <c r="VGK64" s="357"/>
      <c r="VGL64" s="357"/>
      <c r="VGM64" s="357"/>
      <c r="VGN64" s="357"/>
      <c r="VGO64" s="357"/>
      <c r="VGP64" s="357"/>
      <c r="VGQ64" s="357"/>
      <c r="VGR64" s="357"/>
      <c r="VGS64" s="357"/>
      <c r="VGT64" s="357"/>
      <c r="VGU64" s="357"/>
      <c r="VGV64" s="357"/>
      <c r="VGW64" s="357"/>
      <c r="VGX64" s="357"/>
      <c r="VGY64" s="357"/>
      <c r="VGZ64" s="357"/>
      <c r="VHA64" s="357"/>
      <c r="VHB64" s="357"/>
      <c r="VHC64" s="357"/>
      <c r="VHD64" s="357"/>
      <c r="VHE64" s="357"/>
      <c r="VHF64" s="357"/>
      <c r="VHG64" s="357"/>
      <c r="VHH64" s="357"/>
      <c r="VHI64" s="357"/>
      <c r="VHJ64" s="357"/>
      <c r="VHK64" s="357"/>
      <c r="VHL64" s="357"/>
      <c r="VHM64" s="357"/>
      <c r="VHN64" s="357"/>
      <c r="VHO64" s="357"/>
      <c r="VHP64" s="357"/>
      <c r="VHQ64" s="357"/>
      <c r="VHR64" s="357"/>
      <c r="VHS64" s="357"/>
      <c r="VHT64" s="357"/>
      <c r="VHU64" s="357"/>
      <c r="VHV64" s="357"/>
      <c r="VHW64" s="357"/>
      <c r="VHX64" s="357"/>
      <c r="VHY64" s="357"/>
      <c r="VHZ64" s="357"/>
      <c r="VIA64" s="357"/>
      <c r="VIB64" s="357"/>
      <c r="VIC64" s="357"/>
      <c r="VID64" s="357"/>
      <c r="VIE64" s="357"/>
      <c r="VIF64" s="357"/>
      <c r="VIG64" s="357"/>
      <c r="VIH64" s="357"/>
      <c r="VII64" s="357"/>
      <c r="VIJ64" s="357"/>
      <c r="VIK64" s="357"/>
      <c r="VIL64" s="357"/>
      <c r="VIM64" s="357"/>
      <c r="VIN64" s="357"/>
      <c r="VIO64" s="357"/>
      <c r="VIP64" s="357"/>
      <c r="VIQ64" s="357"/>
      <c r="VIR64" s="357"/>
      <c r="VIS64" s="357"/>
      <c r="VIT64" s="357"/>
      <c r="VIU64" s="357"/>
      <c r="VIV64" s="357"/>
      <c r="VIW64" s="357"/>
      <c r="VIX64" s="357"/>
      <c r="VIY64" s="357"/>
      <c r="VIZ64" s="357"/>
      <c r="VJA64" s="357"/>
      <c r="VJB64" s="357"/>
      <c r="VJC64" s="357"/>
      <c r="VJD64" s="357"/>
      <c r="VJE64" s="357"/>
      <c r="VJF64" s="357"/>
      <c r="VJG64" s="357"/>
      <c r="VJH64" s="357"/>
      <c r="VJI64" s="357"/>
      <c r="VJJ64" s="357"/>
      <c r="VJK64" s="357"/>
      <c r="VJL64" s="357"/>
      <c r="VJM64" s="357"/>
      <c r="VJN64" s="357"/>
      <c r="VJO64" s="357"/>
      <c r="VJP64" s="357"/>
      <c r="VJQ64" s="357"/>
      <c r="VJR64" s="357"/>
      <c r="VJS64" s="357"/>
      <c r="VJT64" s="357"/>
      <c r="VJU64" s="357"/>
      <c r="VJV64" s="357"/>
      <c r="VJW64" s="357"/>
      <c r="VJX64" s="357"/>
      <c r="VJY64" s="357"/>
      <c r="VJZ64" s="357"/>
      <c r="VKA64" s="357"/>
      <c r="VKB64" s="357"/>
      <c r="VKC64" s="357"/>
      <c r="VKD64" s="357"/>
      <c r="VKE64" s="357"/>
      <c r="VKF64" s="357"/>
      <c r="VKG64" s="357"/>
      <c r="VKH64" s="357"/>
      <c r="VKI64" s="357"/>
      <c r="VKJ64" s="357"/>
      <c r="VKK64" s="357"/>
      <c r="VKL64" s="357"/>
      <c r="VKM64" s="357"/>
      <c r="VKN64" s="357"/>
      <c r="VKO64" s="357"/>
      <c r="VKP64" s="357"/>
      <c r="VKQ64" s="357"/>
      <c r="VKR64" s="357"/>
      <c r="VKS64" s="357"/>
      <c r="VKT64" s="357"/>
      <c r="VKU64" s="357"/>
      <c r="VKV64" s="357"/>
      <c r="VKW64" s="357"/>
      <c r="VKX64" s="357"/>
      <c r="VKY64" s="357"/>
      <c r="VKZ64" s="357"/>
      <c r="VLA64" s="357"/>
      <c r="VLB64" s="357"/>
      <c r="VLC64" s="357"/>
      <c r="VLD64" s="357"/>
      <c r="VLE64" s="357"/>
      <c r="VLF64" s="357"/>
      <c r="VLG64" s="357"/>
      <c r="VLH64" s="357"/>
      <c r="VLI64" s="357"/>
      <c r="VLJ64" s="357"/>
      <c r="VLK64" s="357"/>
      <c r="VLL64" s="357"/>
      <c r="VLM64" s="357"/>
      <c r="VLN64" s="357"/>
      <c r="VLO64" s="357"/>
      <c r="VLP64" s="357"/>
      <c r="VLQ64" s="357"/>
      <c r="VLR64" s="357"/>
      <c r="VLS64" s="357"/>
      <c r="VLT64" s="357"/>
      <c r="VLU64" s="357"/>
      <c r="VLV64" s="357"/>
      <c r="VLW64" s="357"/>
      <c r="VLX64" s="357"/>
      <c r="VLY64" s="357"/>
      <c r="VLZ64" s="357"/>
      <c r="VMA64" s="357"/>
      <c r="VMB64" s="357"/>
      <c r="VMC64" s="357"/>
      <c r="VMD64" s="357"/>
      <c r="VME64" s="357"/>
      <c r="VMF64" s="357"/>
      <c r="VMG64" s="357"/>
      <c r="VMH64" s="357"/>
      <c r="VMI64" s="357"/>
      <c r="VMJ64" s="357"/>
      <c r="VMK64" s="357"/>
      <c r="VML64" s="357"/>
      <c r="VMM64" s="357"/>
      <c r="VMN64" s="357"/>
      <c r="VMO64" s="357"/>
      <c r="VMP64" s="357"/>
      <c r="VMQ64" s="357"/>
      <c r="VMR64" s="357"/>
      <c r="VMS64" s="357"/>
      <c r="VMT64" s="357"/>
      <c r="VMU64" s="357"/>
      <c r="VMV64" s="357"/>
      <c r="VMW64" s="357"/>
      <c r="VMX64" s="357"/>
      <c r="VMY64" s="357"/>
      <c r="VMZ64" s="357"/>
      <c r="VNA64" s="357"/>
      <c r="VNB64" s="357"/>
      <c r="VNC64" s="357"/>
      <c r="VND64" s="357"/>
      <c r="VNE64" s="357"/>
      <c r="VNF64" s="357"/>
      <c r="VNG64" s="357"/>
      <c r="VNH64" s="357"/>
      <c r="VNI64" s="357"/>
      <c r="VNJ64" s="357"/>
      <c r="VNK64" s="357"/>
      <c r="VNL64" s="357"/>
      <c r="VNM64" s="357"/>
      <c r="VNN64" s="357"/>
      <c r="VNO64" s="357"/>
      <c r="VNP64" s="357"/>
      <c r="VNQ64" s="357"/>
      <c r="VNR64" s="357"/>
      <c r="VNS64" s="357"/>
      <c r="VNT64" s="357"/>
      <c r="VNU64" s="357"/>
      <c r="VNV64" s="357"/>
      <c r="VNW64" s="357"/>
      <c r="VNX64" s="357"/>
      <c r="VNY64" s="357"/>
      <c r="VNZ64" s="357"/>
      <c r="VOA64" s="357"/>
      <c r="VOB64" s="357"/>
      <c r="VOC64" s="357"/>
      <c r="VOD64" s="357"/>
      <c r="VOE64" s="357"/>
      <c r="VOF64" s="357"/>
      <c r="VOG64" s="357"/>
      <c r="VOH64" s="357"/>
      <c r="VOI64" s="357"/>
      <c r="VOJ64" s="357"/>
      <c r="VOK64" s="357"/>
      <c r="VOL64" s="357"/>
      <c r="VOM64" s="357"/>
      <c r="VON64" s="357"/>
      <c r="VOO64" s="357"/>
      <c r="VOP64" s="357"/>
      <c r="VOQ64" s="357"/>
      <c r="VOR64" s="357"/>
      <c r="VOS64" s="357"/>
      <c r="VOT64" s="357"/>
      <c r="VOU64" s="357"/>
      <c r="VOV64" s="357"/>
      <c r="VOW64" s="357"/>
      <c r="VOX64" s="357"/>
      <c r="VOY64" s="357"/>
      <c r="VOZ64" s="357"/>
      <c r="VPA64" s="357"/>
      <c r="VPB64" s="357"/>
      <c r="VPC64" s="357"/>
      <c r="VPD64" s="357"/>
      <c r="VPE64" s="357"/>
      <c r="VPF64" s="357"/>
      <c r="VPG64" s="357"/>
      <c r="VPH64" s="357"/>
      <c r="VPI64" s="357"/>
      <c r="VPJ64" s="357"/>
      <c r="VPK64" s="357"/>
      <c r="VPL64" s="357"/>
      <c r="VPM64" s="357"/>
      <c r="VPN64" s="357"/>
      <c r="VPO64" s="357"/>
      <c r="VPP64" s="357"/>
      <c r="VPQ64" s="357"/>
      <c r="VPR64" s="357"/>
      <c r="VPS64" s="357"/>
      <c r="VPT64" s="357"/>
      <c r="VPU64" s="357"/>
      <c r="VPV64" s="357"/>
      <c r="VPW64" s="357"/>
      <c r="VPX64" s="357"/>
      <c r="VPY64" s="357"/>
      <c r="VPZ64" s="357"/>
      <c r="VQA64" s="357"/>
      <c r="VQB64" s="357"/>
      <c r="VQC64" s="357"/>
      <c r="VQD64" s="357"/>
      <c r="VQE64" s="357"/>
      <c r="VQF64" s="357"/>
      <c r="VQG64" s="357"/>
      <c r="VQH64" s="357"/>
      <c r="VQI64" s="357"/>
      <c r="VQJ64" s="357"/>
      <c r="VQK64" s="357"/>
      <c r="VQL64" s="357"/>
      <c r="VQM64" s="357"/>
      <c r="VQN64" s="357"/>
      <c r="VQO64" s="357"/>
      <c r="VQP64" s="357"/>
      <c r="VQQ64" s="357"/>
      <c r="VQR64" s="357"/>
      <c r="VQS64" s="357"/>
      <c r="VQT64" s="357"/>
      <c r="VQU64" s="357"/>
      <c r="VQV64" s="357"/>
      <c r="VQW64" s="357"/>
      <c r="VQX64" s="357"/>
      <c r="VQY64" s="357"/>
      <c r="VQZ64" s="357"/>
      <c r="VRA64" s="357"/>
      <c r="VRB64" s="357"/>
      <c r="VRC64" s="357"/>
      <c r="VRD64" s="357"/>
      <c r="VRE64" s="357"/>
      <c r="VRF64" s="357"/>
      <c r="VRG64" s="357"/>
      <c r="VRH64" s="357"/>
      <c r="VRI64" s="357"/>
      <c r="VRJ64" s="357"/>
      <c r="VRK64" s="357"/>
      <c r="VRL64" s="357"/>
      <c r="VRM64" s="357"/>
      <c r="VRN64" s="357"/>
      <c r="VRO64" s="357"/>
      <c r="VRP64" s="357"/>
      <c r="VRQ64" s="357"/>
      <c r="VRR64" s="357"/>
      <c r="VRS64" s="357"/>
      <c r="VRT64" s="357"/>
      <c r="VRU64" s="357"/>
      <c r="VRV64" s="357"/>
      <c r="VRW64" s="357"/>
      <c r="VRX64" s="357"/>
      <c r="VRY64" s="357"/>
      <c r="VRZ64" s="357"/>
      <c r="VSA64" s="357"/>
      <c r="VSB64" s="357"/>
      <c r="VSC64" s="357"/>
      <c r="VSD64" s="357"/>
      <c r="VSE64" s="357"/>
      <c r="VSF64" s="357"/>
      <c r="VSG64" s="357"/>
      <c r="VSH64" s="357"/>
      <c r="VSI64" s="357"/>
      <c r="VSJ64" s="357"/>
      <c r="VSK64" s="357"/>
      <c r="VSL64" s="357"/>
      <c r="VSM64" s="357"/>
      <c r="VSN64" s="357"/>
      <c r="VSO64" s="357"/>
      <c r="VSP64" s="357"/>
      <c r="VSQ64" s="357"/>
      <c r="VSR64" s="357"/>
      <c r="VSS64" s="357"/>
      <c r="VST64" s="357"/>
      <c r="VSU64" s="357"/>
      <c r="VSV64" s="357"/>
      <c r="VSW64" s="357"/>
      <c r="VSX64" s="357"/>
      <c r="VSY64" s="357"/>
      <c r="VSZ64" s="357"/>
      <c r="VTA64" s="357"/>
      <c r="VTB64" s="357"/>
      <c r="VTC64" s="357"/>
      <c r="VTD64" s="357"/>
      <c r="VTE64" s="357"/>
      <c r="VTF64" s="357"/>
      <c r="VTG64" s="357"/>
      <c r="VTH64" s="357"/>
      <c r="VTI64" s="357"/>
      <c r="VTJ64" s="357"/>
      <c r="VTK64" s="357"/>
      <c r="VTL64" s="357"/>
      <c r="VTM64" s="357"/>
      <c r="VTN64" s="357"/>
      <c r="VTO64" s="357"/>
      <c r="VTP64" s="357"/>
      <c r="VTQ64" s="357"/>
      <c r="VTR64" s="357"/>
      <c r="VTS64" s="357"/>
      <c r="VTT64" s="357"/>
      <c r="VTU64" s="357"/>
      <c r="VTV64" s="357"/>
      <c r="VTW64" s="357"/>
      <c r="VTX64" s="357"/>
      <c r="VTY64" s="357"/>
      <c r="VTZ64" s="357"/>
      <c r="VUA64" s="357"/>
      <c r="VUB64" s="357"/>
      <c r="VUC64" s="357"/>
      <c r="VUD64" s="357"/>
      <c r="VUE64" s="357"/>
      <c r="VUF64" s="357"/>
      <c r="VUG64" s="357"/>
      <c r="VUH64" s="357"/>
      <c r="VUI64" s="357"/>
      <c r="VUJ64" s="357"/>
      <c r="VUK64" s="357"/>
      <c r="VUL64" s="357"/>
      <c r="VUM64" s="357"/>
      <c r="VUN64" s="357"/>
      <c r="VUO64" s="357"/>
      <c r="VUP64" s="357"/>
      <c r="VUQ64" s="357"/>
      <c r="VUR64" s="357"/>
      <c r="VUS64" s="357"/>
      <c r="VUT64" s="357"/>
      <c r="VUU64" s="357"/>
      <c r="VUV64" s="357"/>
      <c r="VUW64" s="357"/>
      <c r="VUX64" s="357"/>
      <c r="VUY64" s="357"/>
      <c r="VUZ64" s="357"/>
      <c r="VVA64" s="357"/>
      <c r="VVB64" s="357"/>
      <c r="VVC64" s="357"/>
      <c r="VVD64" s="357"/>
      <c r="VVE64" s="357"/>
      <c r="VVF64" s="357"/>
      <c r="VVG64" s="357"/>
      <c r="VVH64" s="357"/>
      <c r="VVI64" s="357"/>
      <c r="VVJ64" s="357"/>
      <c r="VVK64" s="357"/>
      <c r="VVL64" s="357"/>
      <c r="VVM64" s="357"/>
      <c r="VVN64" s="357"/>
      <c r="VVO64" s="357"/>
      <c r="VVP64" s="357"/>
      <c r="VVQ64" s="357"/>
      <c r="VVR64" s="357"/>
      <c r="VVS64" s="357"/>
      <c r="VVT64" s="357"/>
      <c r="VVU64" s="357"/>
      <c r="VVV64" s="357"/>
      <c r="VVW64" s="357"/>
      <c r="VVX64" s="357"/>
      <c r="VVY64" s="357"/>
      <c r="VVZ64" s="357"/>
      <c r="VWA64" s="357"/>
      <c r="VWB64" s="357"/>
      <c r="VWC64" s="357"/>
      <c r="VWD64" s="357"/>
      <c r="VWE64" s="357"/>
      <c r="VWF64" s="357"/>
      <c r="VWG64" s="357"/>
      <c r="VWH64" s="357"/>
      <c r="VWI64" s="357"/>
      <c r="VWJ64" s="357"/>
      <c r="VWK64" s="357"/>
      <c r="VWL64" s="357"/>
      <c r="VWM64" s="357"/>
      <c r="VWN64" s="357"/>
      <c r="VWO64" s="357"/>
      <c r="VWP64" s="357"/>
      <c r="VWQ64" s="357"/>
      <c r="VWR64" s="357"/>
      <c r="VWS64" s="357"/>
      <c r="VWT64" s="357"/>
      <c r="VWU64" s="357"/>
      <c r="VWV64" s="357"/>
      <c r="VWW64" s="357"/>
      <c r="VWX64" s="357"/>
      <c r="VWY64" s="357"/>
      <c r="VWZ64" s="357"/>
      <c r="VXA64" s="357"/>
      <c r="VXB64" s="357"/>
      <c r="VXC64" s="357"/>
      <c r="VXD64" s="357"/>
      <c r="VXE64" s="357"/>
      <c r="VXF64" s="357"/>
      <c r="VXG64" s="357"/>
      <c r="VXH64" s="357"/>
      <c r="VXI64" s="357"/>
      <c r="VXJ64" s="357"/>
      <c r="VXK64" s="357"/>
      <c r="VXL64" s="357"/>
      <c r="VXM64" s="357"/>
      <c r="VXN64" s="357"/>
      <c r="VXO64" s="357"/>
      <c r="VXP64" s="357"/>
      <c r="VXQ64" s="357"/>
      <c r="VXR64" s="357"/>
      <c r="VXS64" s="357"/>
      <c r="VXT64" s="357"/>
      <c r="VXU64" s="357"/>
      <c r="VXV64" s="357"/>
      <c r="VXW64" s="357"/>
      <c r="VXX64" s="357"/>
      <c r="VXY64" s="357"/>
      <c r="VXZ64" s="357"/>
      <c r="VYA64" s="357"/>
      <c r="VYB64" s="357"/>
      <c r="VYC64" s="357"/>
      <c r="VYD64" s="357"/>
      <c r="VYE64" s="357"/>
      <c r="VYF64" s="357"/>
      <c r="VYG64" s="357"/>
      <c r="VYH64" s="357"/>
      <c r="VYI64" s="357"/>
      <c r="VYJ64" s="357"/>
      <c r="VYK64" s="357"/>
      <c r="VYL64" s="357"/>
      <c r="VYM64" s="357"/>
      <c r="VYN64" s="357"/>
      <c r="VYO64" s="357"/>
      <c r="VYP64" s="357"/>
      <c r="VYQ64" s="357"/>
      <c r="VYR64" s="357"/>
      <c r="VYS64" s="357"/>
      <c r="VYT64" s="357"/>
      <c r="VYU64" s="357"/>
      <c r="VYV64" s="357"/>
      <c r="VYW64" s="357"/>
      <c r="VYX64" s="357"/>
      <c r="VYY64" s="357"/>
      <c r="VYZ64" s="357"/>
      <c r="VZA64" s="357"/>
      <c r="VZB64" s="357"/>
      <c r="VZC64" s="357"/>
      <c r="VZD64" s="357"/>
      <c r="VZE64" s="357"/>
      <c r="VZF64" s="357"/>
      <c r="VZG64" s="357"/>
      <c r="VZH64" s="357"/>
      <c r="VZI64" s="357"/>
      <c r="VZJ64" s="357"/>
      <c r="VZK64" s="357"/>
      <c r="VZL64" s="357"/>
      <c r="VZM64" s="357"/>
      <c r="VZN64" s="357"/>
      <c r="VZO64" s="357"/>
      <c r="VZP64" s="357"/>
      <c r="VZQ64" s="357"/>
      <c r="VZR64" s="357"/>
      <c r="VZS64" s="357"/>
      <c r="VZT64" s="357"/>
      <c r="VZU64" s="357"/>
      <c r="VZV64" s="357"/>
      <c r="VZW64" s="357"/>
      <c r="VZX64" s="357"/>
      <c r="VZY64" s="357"/>
      <c r="VZZ64" s="357"/>
      <c r="WAA64" s="357"/>
      <c r="WAB64" s="357"/>
      <c r="WAC64" s="357"/>
      <c r="WAD64" s="357"/>
      <c r="WAE64" s="357"/>
      <c r="WAF64" s="357"/>
      <c r="WAG64" s="357"/>
      <c r="WAH64" s="357"/>
      <c r="WAI64" s="357"/>
      <c r="WAJ64" s="357"/>
      <c r="WAK64" s="357"/>
      <c r="WAL64" s="357"/>
      <c r="WAM64" s="357"/>
      <c r="WAN64" s="357"/>
      <c r="WAO64" s="357"/>
      <c r="WAP64" s="357"/>
      <c r="WAQ64" s="357"/>
      <c r="WAR64" s="357"/>
      <c r="WAS64" s="357"/>
      <c r="WAT64" s="357"/>
      <c r="WAU64" s="357"/>
      <c r="WAV64" s="357"/>
      <c r="WAW64" s="357"/>
      <c r="WAX64" s="357"/>
      <c r="WAY64" s="357"/>
      <c r="WAZ64" s="357"/>
      <c r="WBA64" s="357"/>
      <c r="WBB64" s="357"/>
      <c r="WBC64" s="357"/>
      <c r="WBD64" s="357"/>
      <c r="WBE64" s="357"/>
      <c r="WBF64" s="357"/>
      <c r="WBG64" s="357"/>
      <c r="WBH64" s="357"/>
      <c r="WBI64" s="357"/>
      <c r="WBJ64" s="357"/>
      <c r="WBK64" s="357"/>
      <c r="WBL64" s="357"/>
      <c r="WBM64" s="357"/>
      <c r="WBN64" s="357"/>
      <c r="WBO64" s="357"/>
      <c r="WBP64" s="357"/>
      <c r="WBQ64" s="357"/>
      <c r="WBR64" s="357"/>
      <c r="WBS64" s="357"/>
      <c r="WBT64" s="357"/>
      <c r="WBU64" s="357"/>
      <c r="WBV64" s="357"/>
      <c r="WBW64" s="357"/>
      <c r="WBX64" s="357"/>
      <c r="WBY64" s="357"/>
      <c r="WBZ64" s="357"/>
      <c r="WCA64" s="357"/>
      <c r="WCB64" s="357"/>
      <c r="WCC64" s="357"/>
      <c r="WCD64" s="357"/>
      <c r="WCE64" s="357"/>
      <c r="WCF64" s="357"/>
      <c r="WCG64" s="357"/>
      <c r="WCH64" s="357"/>
      <c r="WCI64" s="357"/>
      <c r="WCJ64" s="357"/>
      <c r="WCK64" s="357"/>
      <c r="WCL64" s="357"/>
      <c r="WCM64" s="357"/>
      <c r="WCN64" s="357"/>
      <c r="WCO64" s="357"/>
      <c r="WCP64" s="357"/>
      <c r="WCQ64" s="357"/>
      <c r="WCR64" s="357"/>
      <c r="WCS64" s="357"/>
      <c r="WCT64" s="357"/>
      <c r="WCU64" s="357"/>
      <c r="WCV64" s="357"/>
      <c r="WCW64" s="357"/>
      <c r="WCX64" s="357"/>
      <c r="WCY64" s="357"/>
      <c r="WCZ64" s="357"/>
      <c r="WDA64" s="357"/>
      <c r="WDB64" s="357"/>
      <c r="WDC64" s="357"/>
      <c r="WDD64" s="357"/>
      <c r="WDE64" s="357"/>
      <c r="WDF64" s="357"/>
      <c r="WDG64" s="357"/>
      <c r="WDH64" s="357"/>
      <c r="WDI64" s="357"/>
      <c r="WDJ64" s="357"/>
      <c r="WDK64" s="357"/>
      <c r="WDL64" s="357"/>
      <c r="WDM64" s="357"/>
      <c r="WDN64" s="357"/>
      <c r="WDO64" s="357"/>
      <c r="WDP64" s="357"/>
      <c r="WDQ64" s="357"/>
      <c r="WDR64" s="357"/>
      <c r="WDS64" s="357"/>
      <c r="WDT64" s="357"/>
      <c r="WDU64" s="357"/>
      <c r="WDV64" s="357"/>
      <c r="WDW64" s="357"/>
      <c r="WDX64" s="357"/>
      <c r="WDY64" s="357"/>
      <c r="WDZ64" s="357"/>
      <c r="WEA64" s="357"/>
      <c r="WEB64" s="357"/>
      <c r="WEC64" s="357"/>
      <c r="WED64" s="357"/>
      <c r="WEE64" s="357"/>
      <c r="WEF64" s="357"/>
      <c r="WEG64" s="357"/>
      <c r="WEH64" s="357"/>
      <c r="WEI64" s="357"/>
      <c r="WEJ64" s="357"/>
      <c r="WEK64" s="357"/>
      <c r="WEL64" s="357"/>
      <c r="WEM64" s="357"/>
      <c r="WEN64" s="357"/>
      <c r="WEO64" s="357"/>
      <c r="WEP64" s="357"/>
      <c r="WEQ64" s="357"/>
      <c r="WER64" s="357"/>
      <c r="WES64" s="357"/>
      <c r="WET64" s="357"/>
      <c r="WEU64" s="357"/>
      <c r="WEV64" s="357"/>
      <c r="WEW64" s="357"/>
      <c r="WEX64" s="357"/>
      <c r="WEY64" s="357"/>
      <c r="WEZ64" s="357"/>
      <c r="WFA64" s="357"/>
      <c r="WFB64" s="357"/>
      <c r="WFC64" s="357"/>
      <c r="WFD64" s="357"/>
      <c r="WFE64" s="357"/>
      <c r="WFF64" s="357"/>
      <c r="WFG64" s="357"/>
      <c r="WFH64" s="357"/>
      <c r="WFI64" s="357"/>
      <c r="WFJ64" s="357"/>
      <c r="WFK64" s="357"/>
      <c r="WFL64" s="357"/>
      <c r="WFM64" s="357"/>
      <c r="WFN64" s="357"/>
      <c r="WFO64" s="357"/>
      <c r="WFP64" s="357"/>
      <c r="WFQ64" s="357"/>
      <c r="WFR64" s="357"/>
      <c r="WFS64" s="357"/>
      <c r="WFT64" s="357"/>
      <c r="WFU64" s="357"/>
      <c r="WFV64" s="357"/>
      <c r="WFW64" s="357"/>
      <c r="WFX64" s="357"/>
      <c r="WFY64" s="357"/>
      <c r="WFZ64" s="357"/>
      <c r="WGA64" s="357"/>
      <c r="WGB64" s="357"/>
      <c r="WGC64" s="357"/>
      <c r="WGD64" s="357"/>
      <c r="WGE64" s="357"/>
      <c r="WGF64" s="357"/>
      <c r="WGG64" s="357"/>
      <c r="WGH64" s="357"/>
      <c r="WGI64" s="357"/>
      <c r="WGJ64" s="357"/>
      <c r="WGK64" s="357"/>
      <c r="WGL64" s="357"/>
      <c r="WGM64" s="357"/>
      <c r="WGN64" s="357"/>
      <c r="WGO64" s="357"/>
      <c r="WGP64" s="357"/>
      <c r="WGQ64" s="357"/>
      <c r="WGR64" s="357"/>
      <c r="WGS64" s="357"/>
      <c r="WGT64" s="357"/>
      <c r="WGU64" s="357"/>
      <c r="WGV64" s="357"/>
      <c r="WGW64" s="357"/>
      <c r="WGX64" s="357"/>
      <c r="WGY64" s="357"/>
      <c r="WGZ64" s="357"/>
      <c r="WHA64" s="357"/>
      <c r="WHB64" s="357"/>
      <c r="WHC64" s="357"/>
      <c r="WHD64" s="357"/>
      <c r="WHE64" s="357"/>
      <c r="WHF64" s="357"/>
      <c r="WHG64" s="357"/>
      <c r="WHH64" s="357"/>
      <c r="WHI64" s="357"/>
      <c r="WHJ64" s="357"/>
      <c r="WHK64" s="357"/>
      <c r="WHL64" s="357"/>
      <c r="WHM64" s="357"/>
      <c r="WHN64" s="357"/>
      <c r="WHO64" s="357"/>
      <c r="WHP64" s="357"/>
      <c r="WHQ64" s="357"/>
      <c r="WHR64" s="357"/>
      <c r="WHS64" s="357"/>
      <c r="WHT64" s="357"/>
      <c r="WHU64" s="357"/>
      <c r="WHV64" s="357"/>
      <c r="WHW64" s="357"/>
      <c r="WHX64" s="357"/>
      <c r="WHY64" s="357"/>
      <c r="WHZ64" s="357"/>
      <c r="WIA64" s="357"/>
      <c r="WIB64" s="357"/>
      <c r="WIC64" s="357"/>
      <c r="WID64" s="357"/>
      <c r="WIE64" s="357"/>
      <c r="WIF64" s="357"/>
      <c r="WIG64" s="357"/>
      <c r="WIH64" s="357"/>
      <c r="WII64" s="357"/>
      <c r="WIJ64" s="357"/>
      <c r="WIK64" s="357"/>
      <c r="WIL64" s="357"/>
      <c r="WIM64" s="357"/>
      <c r="WIN64" s="357"/>
      <c r="WIO64" s="357"/>
      <c r="WIP64" s="357"/>
      <c r="WIQ64" s="357"/>
      <c r="WIR64" s="357"/>
      <c r="WIS64" s="357"/>
      <c r="WIT64" s="357"/>
      <c r="WIU64" s="357"/>
      <c r="WIV64" s="357"/>
      <c r="WIW64" s="357"/>
      <c r="WIX64" s="357"/>
      <c r="WIY64" s="357"/>
      <c r="WIZ64" s="357"/>
      <c r="WJA64" s="357"/>
      <c r="WJB64" s="357"/>
      <c r="WJC64" s="357"/>
      <c r="WJD64" s="357"/>
      <c r="WJE64" s="357"/>
      <c r="WJF64" s="357"/>
      <c r="WJG64" s="357"/>
      <c r="WJH64" s="357"/>
      <c r="WJI64" s="357"/>
      <c r="WJJ64" s="357"/>
      <c r="WJK64" s="357"/>
      <c r="WJL64" s="357"/>
      <c r="WJM64" s="357"/>
      <c r="WJN64" s="357"/>
      <c r="WJO64" s="357"/>
      <c r="WJP64" s="357"/>
      <c r="WJQ64" s="357"/>
      <c r="WJR64" s="357"/>
      <c r="WJS64" s="357"/>
      <c r="WJT64" s="357"/>
      <c r="WJU64" s="357"/>
      <c r="WJV64" s="357"/>
      <c r="WJW64" s="357"/>
      <c r="WJX64" s="357"/>
      <c r="WJY64" s="357"/>
      <c r="WJZ64" s="357"/>
      <c r="WKA64" s="357"/>
      <c r="WKB64" s="357"/>
      <c r="WKC64" s="357"/>
      <c r="WKD64" s="357"/>
      <c r="WKE64" s="357"/>
      <c r="WKF64" s="357"/>
      <c r="WKG64" s="357"/>
      <c r="WKH64" s="357"/>
      <c r="WKI64" s="357"/>
      <c r="WKJ64" s="357"/>
      <c r="WKK64" s="357"/>
      <c r="WKL64" s="357"/>
      <c r="WKM64" s="357"/>
      <c r="WKN64" s="357"/>
      <c r="WKO64" s="357"/>
      <c r="WKP64" s="357"/>
      <c r="WKQ64" s="357"/>
      <c r="WKR64" s="357"/>
      <c r="WKS64" s="357"/>
      <c r="WKT64" s="357"/>
      <c r="WKU64" s="357"/>
      <c r="WKV64" s="357"/>
      <c r="WKW64" s="357"/>
      <c r="WKX64" s="357"/>
      <c r="WKY64" s="357"/>
      <c r="WKZ64" s="357"/>
      <c r="WLA64" s="357"/>
      <c r="WLB64" s="357"/>
      <c r="WLC64" s="357"/>
      <c r="WLD64" s="357"/>
      <c r="WLE64" s="357"/>
      <c r="WLF64" s="357"/>
      <c r="WLG64" s="357"/>
      <c r="WLH64" s="357"/>
      <c r="WLI64" s="357"/>
      <c r="WLJ64" s="357"/>
      <c r="WLK64" s="357"/>
      <c r="WLL64" s="357"/>
      <c r="WLM64" s="357"/>
      <c r="WLN64" s="357"/>
      <c r="WLO64" s="357"/>
      <c r="WLP64" s="357"/>
      <c r="WLQ64" s="357"/>
      <c r="WLR64" s="357"/>
      <c r="WLS64" s="357"/>
      <c r="WLT64" s="357"/>
      <c r="WLU64" s="357"/>
      <c r="WLV64" s="357"/>
      <c r="WLW64" s="357"/>
      <c r="WLX64" s="357"/>
      <c r="WLY64" s="357"/>
      <c r="WLZ64" s="357"/>
      <c r="WMA64" s="357"/>
      <c r="WMB64" s="357"/>
      <c r="WMC64" s="357"/>
      <c r="WMD64" s="357"/>
      <c r="WME64" s="357"/>
      <c r="WMF64" s="357"/>
      <c r="WMG64" s="357"/>
      <c r="WMH64" s="357"/>
      <c r="WMI64" s="357"/>
      <c r="WMJ64" s="357"/>
      <c r="WMK64" s="357"/>
      <c r="WML64" s="357"/>
      <c r="WMM64" s="357"/>
      <c r="WMN64" s="357"/>
      <c r="WMO64" s="357"/>
      <c r="WMP64" s="357"/>
      <c r="WMQ64" s="357"/>
      <c r="WMR64" s="357"/>
      <c r="WMS64" s="357"/>
      <c r="WMT64" s="357"/>
      <c r="WMU64" s="357"/>
      <c r="WMV64" s="357"/>
      <c r="WMW64" s="357"/>
      <c r="WMX64" s="357"/>
      <c r="WMY64" s="357"/>
      <c r="WMZ64" s="357"/>
      <c r="WNA64" s="357"/>
      <c r="WNB64" s="357"/>
      <c r="WNC64" s="357"/>
      <c r="WND64" s="357"/>
      <c r="WNE64" s="357"/>
      <c r="WNF64" s="357"/>
      <c r="WNG64" s="357"/>
      <c r="WNH64" s="357"/>
      <c r="WNI64" s="357"/>
      <c r="WNJ64" s="357"/>
      <c r="WNK64" s="357"/>
      <c r="WNL64" s="357"/>
      <c r="WNM64" s="357"/>
      <c r="WNN64" s="357"/>
      <c r="WNO64" s="357"/>
      <c r="WNP64" s="357"/>
      <c r="WNQ64" s="357"/>
      <c r="WNR64" s="357"/>
      <c r="WNS64" s="357"/>
      <c r="WNT64" s="357"/>
      <c r="WNU64" s="357"/>
      <c r="WNV64" s="357"/>
      <c r="WNW64" s="357"/>
      <c r="WNX64" s="357"/>
      <c r="WNY64" s="357"/>
      <c r="WNZ64" s="357"/>
      <c r="WOA64" s="357"/>
      <c r="WOB64" s="357"/>
      <c r="WOC64" s="357"/>
      <c r="WOD64" s="357"/>
      <c r="WOE64" s="357"/>
      <c r="WOF64" s="357"/>
      <c r="WOG64" s="357"/>
      <c r="WOH64" s="357"/>
      <c r="WOI64" s="357"/>
      <c r="WOJ64" s="357"/>
      <c r="WOK64" s="357"/>
      <c r="WOL64" s="357"/>
      <c r="WOM64" s="357"/>
      <c r="WON64" s="357"/>
      <c r="WOO64" s="357"/>
      <c r="WOP64" s="357"/>
      <c r="WOQ64" s="357"/>
      <c r="WOR64" s="357"/>
      <c r="WOS64" s="357"/>
      <c r="WOT64" s="357"/>
      <c r="WOU64" s="357"/>
      <c r="WOV64" s="357"/>
      <c r="WOW64" s="357"/>
      <c r="WOX64" s="357"/>
      <c r="WOY64" s="357"/>
      <c r="WOZ64" s="357"/>
      <c r="WPA64" s="357"/>
      <c r="WPB64" s="357"/>
      <c r="WPC64" s="357"/>
      <c r="WPD64" s="357"/>
      <c r="WPE64" s="357"/>
      <c r="WPF64" s="357"/>
      <c r="WPG64" s="357"/>
      <c r="WPH64" s="357"/>
      <c r="WPI64" s="357"/>
      <c r="WPJ64" s="357"/>
      <c r="WPK64" s="357"/>
      <c r="WPL64" s="357"/>
      <c r="WPM64" s="357"/>
      <c r="WPN64" s="357"/>
      <c r="WPO64" s="357"/>
      <c r="WPP64" s="357"/>
      <c r="WPQ64" s="357"/>
      <c r="WPR64" s="357"/>
      <c r="WPS64" s="357"/>
      <c r="WPT64" s="357"/>
      <c r="WPU64" s="357"/>
      <c r="WPV64" s="357"/>
      <c r="WPW64" s="357"/>
      <c r="WPX64" s="357"/>
      <c r="WPY64" s="357"/>
      <c r="WPZ64" s="357"/>
      <c r="WQA64" s="357"/>
      <c r="WQB64" s="357"/>
      <c r="WQC64" s="357"/>
      <c r="WQD64" s="357"/>
      <c r="WQE64" s="357"/>
      <c r="WQF64" s="357"/>
      <c r="WQG64" s="357"/>
      <c r="WQH64" s="357"/>
      <c r="WQI64" s="357"/>
      <c r="WQJ64" s="357"/>
      <c r="WQK64" s="357"/>
      <c r="WQL64" s="357"/>
      <c r="WQM64" s="357"/>
      <c r="WQN64" s="357"/>
      <c r="WQO64" s="357"/>
      <c r="WQP64" s="357"/>
      <c r="WQQ64" s="357"/>
      <c r="WQR64" s="357"/>
      <c r="WQS64" s="357"/>
      <c r="WQT64" s="357"/>
      <c r="WQU64" s="357"/>
      <c r="WQV64" s="357"/>
      <c r="WQW64" s="357"/>
      <c r="WQX64" s="357"/>
      <c r="WQY64" s="357"/>
      <c r="WQZ64" s="357"/>
      <c r="WRA64" s="357"/>
      <c r="WRB64" s="357"/>
      <c r="WRC64" s="357"/>
      <c r="WRD64" s="357"/>
      <c r="WRE64" s="357"/>
      <c r="WRF64" s="357"/>
      <c r="WRG64" s="357"/>
      <c r="WRH64" s="357"/>
      <c r="WRI64" s="357"/>
      <c r="WRJ64" s="357"/>
      <c r="WRK64" s="357"/>
      <c r="WRL64" s="357"/>
      <c r="WRM64" s="357"/>
      <c r="WRN64" s="357"/>
      <c r="WRO64" s="357"/>
      <c r="WRP64" s="357"/>
      <c r="WRQ64" s="357"/>
      <c r="WRR64" s="357"/>
      <c r="WRS64" s="357"/>
      <c r="WRT64" s="357"/>
      <c r="WRU64" s="357"/>
      <c r="WRV64" s="357"/>
      <c r="WRW64" s="357"/>
      <c r="WRX64" s="357"/>
      <c r="WRY64" s="357"/>
      <c r="WRZ64" s="357"/>
      <c r="WSA64" s="357"/>
      <c r="WSB64" s="357"/>
      <c r="WSC64" s="357"/>
      <c r="WSD64" s="357"/>
      <c r="WSE64" s="357"/>
      <c r="WSF64" s="357"/>
      <c r="WSG64" s="357"/>
      <c r="WSH64" s="357"/>
      <c r="WSI64" s="357"/>
      <c r="WSJ64" s="357"/>
      <c r="WSK64" s="357"/>
      <c r="WSL64" s="357"/>
      <c r="WSM64" s="357"/>
      <c r="WSN64" s="357"/>
      <c r="WSO64" s="357"/>
      <c r="WSP64" s="357"/>
      <c r="WSQ64" s="357"/>
      <c r="WSR64" s="357"/>
      <c r="WSS64" s="357"/>
      <c r="WST64" s="357"/>
      <c r="WSU64" s="357"/>
      <c r="WSV64" s="357"/>
      <c r="WSW64" s="357"/>
      <c r="WSX64" s="357"/>
      <c r="WSY64" s="357"/>
      <c r="WSZ64" s="357"/>
      <c r="WTA64" s="357"/>
      <c r="WTB64" s="357"/>
      <c r="WTC64" s="357"/>
      <c r="WTD64" s="357"/>
      <c r="WTE64" s="357"/>
      <c r="WTF64" s="357"/>
      <c r="WTG64" s="357"/>
      <c r="WTH64" s="357"/>
      <c r="WTI64" s="357"/>
      <c r="WTJ64" s="357"/>
      <c r="WTK64" s="357"/>
      <c r="WTL64" s="357"/>
      <c r="WTM64" s="357"/>
      <c r="WTN64" s="357"/>
      <c r="WTO64" s="357"/>
      <c r="WTP64" s="357"/>
      <c r="WTQ64" s="357"/>
      <c r="WTR64" s="357"/>
      <c r="WTS64" s="357"/>
      <c r="WTT64" s="357"/>
      <c r="WTU64" s="357"/>
      <c r="WTV64" s="357"/>
      <c r="WTW64" s="357"/>
      <c r="WTX64" s="357"/>
      <c r="WTY64" s="357"/>
      <c r="WTZ64" s="357"/>
      <c r="WUA64" s="357"/>
      <c r="WUB64" s="357"/>
      <c r="WUC64" s="357"/>
      <c r="WUD64" s="357"/>
      <c r="WUE64" s="357"/>
      <c r="WUF64" s="357"/>
      <c r="WUG64" s="357"/>
      <c r="WUH64" s="357"/>
      <c r="WUI64" s="357"/>
      <c r="WUJ64" s="357"/>
      <c r="WUK64" s="357"/>
      <c r="WUL64" s="357"/>
      <c r="WUM64" s="357"/>
      <c r="WUN64" s="357"/>
      <c r="WUO64" s="357"/>
      <c r="WUP64" s="357"/>
      <c r="WUQ64" s="357"/>
      <c r="WUR64" s="357"/>
      <c r="WUS64" s="357"/>
      <c r="WUT64" s="357"/>
      <c r="WUU64" s="357"/>
      <c r="WUV64" s="357"/>
      <c r="WUW64" s="357"/>
      <c r="WUX64" s="357"/>
      <c r="WUY64" s="357"/>
      <c r="WUZ64" s="357"/>
      <c r="WVA64" s="357"/>
      <c r="WVB64" s="357"/>
      <c r="WVC64" s="357"/>
      <c r="WVD64" s="357"/>
      <c r="WVE64" s="357"/>
      <c r="WVF64" s="357"/>
      <c r="WVG64" s="357"/>
      <c r="WVH64" s="357"/>
      <c r="WVI64" s="357"/>
      <c r="WVJ64" s="357"/>
      <c r="WVK64" s="357"/>
      <c r="WVL64" s="357"/>
      <c r="WVM64" s="357"/>
      <c r="WVN64" s="357"/>
      <c r="WVO64" s="357"/>
      <c r="WVP64" s="357"/>
      <c r="WVQ64" s="357"/>
      <c r="WVR64" s="357"/>
      <c r="WVS64" s="357"/>
      <c r="WVT64" s="357"/>
      <c r="WVU64" s="357"/>
      <c r="WVV64" s="357"/>
      <c r="WVW64" s="357"/>
      <c r="WVX64" s="357"/>
      <c r="WVY64" s="357"/>
      <c r="WVZ64" s="357"/>
      <c r="WWA64" s="357"/>
      <c r="WWB64" s="357"/>
      <c r="WWC64" s="357"/>
      <c r="WWD64" s="357"/>
      <c r="WWE64" s="357"/>
      <c r="WWF64" s="357"/>
      <c r="WWG64" s="357"/>
      <c r="WWH64" s="357"/>
      <c r="WWI64" s="357"/>
      <c r="WWJ64" s="357"/>
      <c r="WWK64" s="357"/>
      <c r="WWL64" s="357"/>
      <c r="WWM64" s="357"/>
      <c r="WWN64" s="357"/>
      <c r="WWO64" s="357"/>
      <c r="WWP64" s="357"/>
      <c r="WWQ64" s="357"/>
      <c r="WWR64" s="357"/>
      <c r="WWS64" s="357"/>
      <c r="WWT64" s="357"/>
      <c r="WWU64" s="357"/>
      <c r="WWV64" s="357"/>
      <c r="WWW64" s="357"/>
      <c r="WWX64" s="357"/>
      <c r="WWY64" s="357"/>
      <c r="WWZ64" s="357"/>
      <c r="WXA64" s="357"/>
      <c r="WXB64" s="357"/>
      <c r="WXC64" s="357"/>
      <c r="WXD64" s="357"/>
      <c r="WXE64" s="357"/>
      <c r="WXF64" s="357"/>
      <c r="WXG64" s="357"/>
      <c r="WXH64" s="357"/>
      <c r="WXI64" s="357"/>
      <c r="WXJ64" s="357"/>
      <c r="WXK64" s="357"/>
      <c r="WXL64" s="357"/>
      <c r="WXM64" s="357"/>
      <c r="WXN64" s="357"/>
      <c r="WXO64" s="357"/>
      <c r="WXP64" s="357"/>
      <c r="WXQ64" s="357"/>
      <c r="WXR64" s="357"/>
      <c r="WXS64" s="357"/>
      <c r="WXT64" s="357"/>
      <c r="WXU64" s="357"/>
      <c r="WXV64" s="357"/>
      <c r="WXW64" s="357"/>
      <c r="WXX64" s="357"/>
      <c r="WXY64" s="357"/>
      <c r="WXZ64" s="357"/>
      <c r="WYA64" s="357"/>
      <c r="WYB64" s="357"/>
      <c r="WYC64" s="357"/>
      <c r="WYD64" s="357"/>
      <c r="WYE64" s="357"/>
      <c r="WYF64" s="357"/>
      <c r="WYG64" s="357"/>
      <c r="WYH64" s="357"/>
      <c r="WYI64" s="357"/>
      <c r="WYJ64" s="357"/>
      <c r="WYK64" s="357"/>
      <c r="WYL64" s="357"/>
      <c r="WYM64" s="357"/>
      <c r="WYN64" s="357"/>
      <c r="WYO64" s="357"/>
      <c r="WYP64" s="357"/>
      <c r="WYQ64" s="357"/>
      <c r="WYR64" s="357"/>
      <c r="WYS64" s="357"/>
      <c r="WYT64" s="357"/>
      <c r="WYU64" s="357"/>
      <c r="WYV64" s="357"/>
      <c r="WYW64" s="357"/>
      <c r="WYX64" s="357"/>
      <c r="WYY64" s="357"/>
      <c r="WYZ64" s="357"/>
      <c r="WZA64" s="357"/>
      <c r="WZB64" s="357"/>
      <c r="WZC64" s="357"/>
      <c r="WZD64" s="357"/>
      <c r="WZE64" s="357"/>
      <c r="WZF64" s="357"/>
      <c r="WZG64" s="357"/>
      <c r="WZH64" s="357"/>
      <c r="WZI64" s="357"/>
      <c r="WZJ64" s="357"/>
      <c r="WZK64" s="357"/>
      <c r="WZL64" s="357"/>
      <c r="WZM64" s="357"/>
      <c r="WZN64" s="357"/>
      <c r="WZO64" s="357"/>
      <c r="WZP64" s="357"/>
      <c r="WZQ64" s="357"/>
      <c r="WZR64" s="357"/>
      <c r="WZS64" s="357"/>
      <c r="WZT64" s="357"/>
      <c r="WZU64" s="357"/>
      <c r="WZV64" s="357"/>
      <c r="WZW64" s="357"/>
      <c r="WZX64" s="357"/>
      <c r="WZY64" s="357"/>
      <c r="WZZ64" s="357"/>
      <c r="XAA64" s="357"/>
      <c r="XAB64" s="357"/>
      <c r="XAC64" s="357"/>
      <c r="XAD64" s="357"/>
      <c r="XAE64" s="357"/>
      <c r="XAF64" s="357"/>
      <c r="XAG64" s="357"/>
      <c r="XAH64" s="357"/>
      <c r="XAI64" s="357"/>
      <c r="XAJ64" s="357"/>
      <c r="XAK64" s="357"/>
      <c r="XAL64" s="357"/>
      <c r="XAM64" s="357"/>
      <c r="XAN64" s="357"/>
      <c r="XAO64" s="357"/>
      <c r="XAP64" s="357"/>
      <c r="XAQ64" s="357"/>
      <c r="XAR64" s="357"/>
      <c r="XAS64" s="357"/>
      <c r="XAT64" s="357"/>
      <c r="XAU64" s="357"/>
      <c r="XAV64" s="357"/>
      <c r="XAW64" s="357"/>
      <c r="XAX64" s="357"/>
      <c r="XAY64" s="357"/>
      <c r="XAZ64" s="357"/>
      <c r="XBA64" s="357"/>
      <c r="XBB64" s="357"/>
      <c r="XBC64" s="357"/>
      <c r="XBD64" s="357"/>
      <c r="XBE64" s="357"/>
      <c r="XBF64" s="357"/>
      <c r="XBG64" s="357"/>
      <c r="XBH64" s="357"/>
      <c r="XBI64" s="357"/>
      <c r="XBJ64" s="357"/>
      <c r="XBK64" s="357"/>
      <c r="XBL64" s="357"/>
      <c r="XBM64" s="357"/>
      <c r="XBN64" s="357"/>
      <c r="XBO64" s="357"/>
      <c r="XBP64" s="357"/>
      <c r="XBQ64" s="357"/>
      <c r="XBR64" s="357"/>
      <c r="XBS64" s="357"/>
      <c r="XBT64" s="357"/>
      <c r="XBU64" s="357"/>
      <c r="XBV64" s="357"/>
      <c r="XBW64" s="357"/>
      <c r="XBX64" s="357"/>
      <c r="XBY64" s="357"/>
      <c r="XBZ64" s="357"/>
      <c r="XCA64" s="357"/>
      <c r="XCB64" s="357"/>
      <c r="XCC64" s="357"/>
      <c r="XCD64" s="357"/>
      <c r="XCE64" s="357"/>
      <c r="XCF64" s="357"/>
      <c r="XCG64" s="357"/>
      <c r="XCH64" s="357"/>
      <c r="XCI64" s="357"/>
      <c r="XCJ64" s="357"/>
      <c r="XCK64" s="357"/>
      <c r="XCL64" s="357"/>
      <c r="XCM64" s="357"/>
      <c r="XCN64" s="357"/>
      <c r="XCO64" s="357"/>
      <c r="XCP64" s="357"/>
      <c r="XCQ64" s="357"/>
      <c r="XCR64" s="357"/>
      <c r="XCS64" s="357"/>
      <c r="XCT64" s="357"/>
      <c r="XCU64" s="357"/>
      <c r="XCV64" s="357"/>
      <c r="XCW64" s="357"/>
      <c r="XCX64" s="357"/>
      <c r="XCY64" s="357"/>
      <c r="XCZ64" s="357"/>
      <c r="XDA64" s="357"/>
      <c r="XDB64" s="357"/>
      <c r="XDC64" s="357"/>
      <c r="XDD64" s="357"/>
      <c r="XDE64" s="357"/>
      <c r="XDF64" s="357"/>
      <c r="XDG64" s="357"/>
      <c r="XDH64" s="357"/>
      <c r="XDI64" s="357"/>
      <c r="XDJ64" s="357"/>
      <c r="XDK64" s="357"/>
      <c r="XDL64" s="357"/>
      <c r="XDM64" s="357"/>
      <c r="XDN64" s="357"/>
      <c r="XDO64" s="357"/>
      <c r="XDP64" s="357"/>
      <c r="XDQ64" s="357"/>
      <c r="XDR64" s="357"/>
      <c r="XDS64" s="357"/>
      <c r="XDT64" s="357"/>
      <c r="XDU64" s="357"/>
      <c r="XDV64" s="357"/>
      <c r="XDW64" s="357"/>
      <c r="XDX64" s="357"/>
      <c r="XDY64" s="357"/>
      <c r="XDZ64" s="357"/>
      <c r="XEA64" s="357"/>
      <c r="XEB64" s="357"/>
      <c r="XEC64" s="357"/>
      <c r="XED64" s="357"/>
      <c r="XEE64" s="357"/>
      <c r="XEF64" s="357"/>
      <c r="XEG64" s="357"/>
      <c r="XEH64" s="357"/>
      <c r="XEI64" s="357"/>
      <c r="XEJ64" s="357"/>
      <c r="XEK64" s="357"/>
      <c r="XEL64" s="357"/>
      <c r="XEM64" s="357"/>
      <c r="XEN64" s="357"/>
      <c r="XEO64" s="357"/>
      <c r="XEP64" s="357"/>
      <c r="XEQ64" s="357"/>
    </row>
    <row r="65" spans="1:16360" s="328" customFormat="1" ht="80.099999999999994" customHeight="1" x14ac:dyDescent="0.25">
      <c r="B65" s="490" t="s">
        <v>388</v>
      </c>
      <c r="C65" s="490" t="s">
        <v>1014</v>
      </c>
      <c r="D65" s="495" t="s">
        <v>23</v>
      </c>
      <c r="E65" s="491" t="s">
        <v>534</v>
      </c>
      <c r="F65" s="491" t="s">
        <v>534</v>
      </c>
      <c r="G65" s="329" t="s">
        <v>59</v>
      </c>
      <c r="H65" s="639">
        <v>9</v>
      </c>
      <c r="I65" s="510" t="s">
        <v>1060</v>
      </c>
      <c r="J65" s="517">
        <f t="shared" si="14"/>
        <v>6.6666666666666666E-2</v>
      </c>
      <c r="K65" s="517">
        <v>1</v>
      </c>
      <c r="L65" s="517" t="s">
        <v>184</v>
      </c>
      <c r="M65" s="360" t="s">
        <v>1068</v>
      </c>
      <c r="N65" s="360" t="s">
        <v>1038</v>
      </c>
      <c r="O65" s="501">
        <v>0.25</v>
      </c>
      <c r="P65" s="501">
        <v>0.5</v>
      </c>
      <c r="Q65" s="501">
        <v>0.75</v>
      </c>
      <c r="R65" s="501">
        <v>1</v>
      </c>
      <c r="S65" s="577"/>
      <c r="T65" s="566"/>
      <c r="U65" s="390"/>
      <c r="V65" s="391"/>
      <c r="W65" s="613"/>
      <c r="X65" s="613"/>
      <c r="Y65" s="608"/>
      <c r="Z65" s="74"/>
      <c r="AA65" s="357"/>
      <c r="AB65" s="1"/>
      <c r="AC65" s="1"/>
    </row>
    <row r="66" spans="1:16360" s="328" customFormat="1" ht="80.099999999999994" customHeight="1" x14ac:dyDescent="0.25">
      <c r="A66" s="357"/>
      <c r="B66" s="58" t="s">
        <v>388</v>
      </c>
      <c r="C66" s="58" t="s">
        <v>1014</v>
      </c>
      <c r="D66" s="56" t="s">
        <v>23</v>
      </c>
      <c r="E66" s="494" t="s">
        <v>534</v>
      </c>
      <c r="F66" s="494" t="s">
        <v>534</v>
      </c>
      <c r="G66" s="611" t="s">
        <v>59</v>
      </c>
      <c r="H66" s="639">
        <v>10</v>
      </c>
      <c r="I66" s="611" t="s">
        <v>1061</v>
      </c>
      <c r="J66" s="613">
        <f t="shared" si="14"/>
        <v>6.6666666666666666E-2</v>
      </c>
      <c r="K66" s="613">
        <v>1</v>
      </c>
      <c r="L66" s="613" t="s">
        <v>184</v>
      </c>
      <c r="M66" s="613" t="s">
        <v>1069</v>
      </c>
      <c r="N66" s="655" t="s">
        <v>1038</v>
      </c>
      <c r="O66" s="613">
        <v>0.33</v>
      </c>
      <c r="P66" s="43">
        <v>0.57999999999999996</v>
      </c>
      <c r="Q66" s="613">
        <v>0.8</v>
      </c>
      <c r="R66" s="613">
        <v>1</v>
      </c>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57"/>
      <c r="IK66" s="357"/>
      <c r="IL66" s="357"/>
      <c r="IM66" s="357"/>
      <c r="IN66" s="357"/>
      <c r="IO66" s="357"/>
      <c r="IP66" s="357"/>
      <c r="IQ66" s="357"/>
      <c r="IR66" s="357"/>
      <c r="IS66" s="357"/>
      <c r="IT66" s="357"/>
      <c r="IU66" s="357"/>
      <c r="IV66" s="357"/>
      <c r="IW66" s="357"/>
      <c r="IX66" s="357"/>
      <c r="IY66" s="357"/>
      <c r="IZ66" s="357"/>
      <c r="JA66" s="357"/>
      <c r="JB66" s="357"/>
      <c r="JC66" s="357"/>
      <c r="JD66" s="357"/>
      <c r="JE66" s="357"/>
      <c r="JF66" s="357"/>
      <c r="JG66" s="357"/>
      <c r="JH66" s="357"/>
      <c r="JI66" s="357"/>
      <c r="JJ66" s="357"/>
      <c r="JK66" s="357"/>
      <c r="JL66" s="357"/>
      <c r="JM66" s="357"/>
      <c r="JN66" s="357"/>
      <c r="JO66" s="357"/>
      <c r="JP66" s="357"/>
      <c r="JQ66" s="357"/>
      <c r="JR66" s="357"/>
      <c r="JS66" s="357"/>
      <c r="JT66" s="357"/>
      <c r="JU66" s="357"/>
      <c r="JV66" s="357"/>
      <c r="JW66" s="357"/>
      <c r="JX66" s="357"/>
      <c r="JY66" s="357"/>
      <c r="JZ66" s="357"/>
      <c r="KA66" s="357"/>
      <c r="KB66" s="357"/>
      <c r="KC66" s="357"/>
      <c r="KD66" s="357"/>
      <c r="KE66" s="357"/>
      <c r="KF66" s="357"/>
      <c r="KG66" s="357"/>
      <c r="KH66" s="357"/>
      <c r="KI66" s="357"/>
      <c r="KJ66" s="357"/>
      <c r="KK66" s="357"/>
      <c r="KL66" s="357"/>
      <c r="KM66" s="357"/>
      <c r="KN66" s="357"/>
      <c r="KO66" s="357"/>
      <c r="KP66" s="357"/>
      <c r="KQ66" s="357"/>
      <c r="KR66" s="357"/>
      <c r="KS66" s="357"/>
      <c r="KT66" s="357"/>
      <c r="KU66" s="357"/>
      <c r="KV66" s="357"/>
      <c r="KW66" s="357"/>
      <c r="KX66" s="357"/>
      <c r="KY66" s="357"/>
      <c r="KZ66" s="357"/>
      <c r="LA66" s="357"/>
      <c r="LB66" s="357"/>
      <c r="LC66" s="357"/>
      <c r="LD66" s="357"/>
      <c r="LE66" s="357"/>
      <c r="LF66" s="357"/>
      <c r="LG66" s="357"/>
      <c r="LH66" s="357"/>
      <c r="LI66" s="357"/>
      <c r="LJ66" s="357"/>
      <c r="LK66" s="357"/>
      <c r="LL66" s="357"/>
      <c r="LM66" s="357"/>
      <c r="LN66" s="357"/>
      <c r="LO66" s="357"/>
      <c r="LP66" s="357"/>
      <c r="LQ66" s="357"/>
      <c r="LR66" s="357"/>
      <c r="LS66" s="357"/>
      <c r="LT66" s="357"/>
      <c r="LU66" s="357"/>
      <c r="LV66" s="357"/>
      <c r="LW66" s="357"/>
      <c r="LX66" s="357"/>
      <c r="LY66" s="357"/>
      <c r="LZ66" s="357"/>
      <c r="MA66" s="357"/>
      <c r="MB66" s="357"/>
      <c r="MC66" s="357"/>
      <c r="MD66" s="357"/>
      <c r="ME66" s="357"/>
      <c r="MF66" s="357"/>
      <c r="MG66" s="357"/>
      <c r="MH66" s="357"/>
      <c r="MI66" s="357"/>
      <c r="MJ66" s="357"/>
      <c r="MK66" s="357"/>
      <c r="ML66" s="357"/>
      <c r="MM66" s="357"/>
      <c r="MN66" s="357"/>
      <c r="MO66" s="357"/>
      <c r="MP66" s="357"/>
      <c r="MQ66" s="357"/>
      <c r="MR66" s="357"/>
      <c r="MS66" s="357"/>
      <c r="MT66" s="357"/>
      <c r="MU66" s="357"/>
      <c r="MV66" s="357"/>
      <c r="MW66" s="357"/>
      <c r="MX66" s="357"/>
      <c r="MY66" s="357"/>
      <c r="MZ66" s="357"/>
      <c r="NA66" s="357"/>
      <c r="NB66" s="357"/>
      <c r="NC66" s="357"/>
      <c r="ND66" s="357"/>
      <c r="NE66" s="357"/>
      <c r="NF66" s="357"/>
      <c r="NG66" s="357"/>
      <c r="NH66" s="357"/>
      <c r="NI66" s="357"/>
      <c r="NJ66" s="357"/>
      <c r="NK66" s="357"/>
      <c r="NL66" s="357"/>
      <c r="NM66" s="357"/>
      <c r="NN66" s="357"/>
      <c r="NO66" s="357"/>
      <c r="NP66" s="357"/>
      <c r="NQ66" s="357"/>
      <c r="NR66" s="357"/>
      <c r="NS66" s="357"/>
      <c r="NT66" s="357"/>
      <c r="NU66" s="357"/>
      <c r="NV66" s="357"/>
      <c r="NW66" s="357"/>
      <c r="NX66" s="357"/>
      <c r="NY66" s="357"/>
      <c r="NZ66" s="357"/>
      <c r="OA66" s="357"/>
      <c r="OB66" s="357"/>
      <c r="OC66" s="357"/>
      <c r="OD66" s="357"/>
      <c r="OE66" s="357"/>
      <c r="OF66" s="357"/>
      <c r="OG66" s="357"/>
      <c r="OH66" s="357"/>
      <c r="OI66" s="357"/>
      <c r="OJ66" s="357"/>
      <c r="OK66" s="357"/>
      <c r="OL66" s="357"/>
      <c r="OM66" s="357"/>
      <c r="ON66" s="357"/>
      <c r="OO66" s="357"/>
      <c r="OP66" s="357"/>
      <c r="OQ66" s="357"/>
      <c r="OR66" s="357"/>
      <c r="OS66" s="357"/>
      <c r="OT66" s="357"/>
      <c r="OU66" s="357"/>
      <c r="OV66" s="357"/>
      <c r="OW66" s="357"/>
      <c r="OX66" s="357"/>
      <c r="OY66" s="357"/>
      <c r="OZ66" s="357"/>
      <c r="PA66" s="357"/>
      <c r="PB66" s="357"/>
      <c r="PC66" s="357"/>
      <c r="PD66" s="357"/>
      <c r="PE66" s="357"/>
      <c r="PF66" s="357"/>
      <c r="PG66" s="357"/>
      <c r="PH66" s="357"/>
      <c r="PI66" s="357"/>
      <c r="PJ66" s="357"/>
      <c r="PK66" s="357"/>
      <c r="PL66" s="357"/>
      <c r="PM66" s="357"/>
      <c r="PN66" s="357"/>
      <c r="PO66" s="357"/>
      <c r="PP66" s="357"/>
      <c r="PQ66" s="357"/>
      <c r="PR66" s="357"/>
      <c r="PS66" s="357"/>
      <c r="PT66" s="357"/>
      <c r="PU66" s="357"/>
      <c r="PV66" s="357"/>
      <c r="PW66" s="357"/>
      <c r="PX66" s="357"/>
      <c r="PY66" s="357"/>
      <c r="PZ66" s="357"/>
      <c r="QA66" s="357"/>
      <c r="QB66" s="357"/>
      <c r="QC66" s="357"/>
      <c r="QD66" s="357"/>
      <c r="QE66" s="357"/>
      <c r="QF66" s="357"/>
      <c r="QG66" s="357"/>
      <c r="QH66" s="357"/>
      <c r="QI66" s="357"/>
      <c r="QJ66" s="357"/>
      <c r="QK66" s="357"/>
      <c r="QL66" s="357"/>
      <c r="QM66" s="357"/>
      <c r="QN66" s="357"/>
      <c r="QO66" s="357"/>
      <c r="QP66" s="357"/>
      <c r="QQ66" s="357"/>
      <c r="QR66" s="357"/>
      <c r="QS66" s="357"/>
      <c r="QT66" s="357"/>
      <c r="QU66" s="357"/>
      <c r="QV66" s="357"/>
      <c r="QW66" s="357"/>
      <c r="QX66" s="357"/>
      <c r="QY66" s="357"/>
      <c r="QZ66" s="357"/>
      <c r="RA66" s="357"/>
      <c r="RB66" s="357"/>
      <c r="RC66" s="357"/>
      <c r="RD66" s="357"/>
      <c r="RE66" s="357"/>
      <c r="RF66" s="357"/>
      <c r="RG66" s="357"/>
      <c r="RH66" s="357"/>
      <c r="RI66" s="357"/>
      <c r="RJ66" s="357"/>
      <c r="RK66" s="357"/>
      <c r="RL66" s="357"/>
      <c r="RM66" s="357"/>
      <c r="RN66" s="357"/>
      <c r="RO66" s="357"/>
      <c r="RP66" s="357"/>
      <c r="RQ66" s="357"/>
      <c r="RR66" s="357"/>
      <c r="RS66" s="357"/>
      <c r="RT66" s="357"/>
      <c r="RU66" s="357"/>
      <c r="RV66" s="357"/>
      <c r="RW66" s="357"/>
      <c r="RX66" s="357"/>
      <c r="RY66" s="357"/>
      <c r="RZ66" s="357"/>
      <c r="SA66" s="357"/>
      <c r="SB66" s="357"/>
      <c r="SC66" s="357"/>
      <c r="SD66" s="357"/>
      <c r="SE66" s="357"/>
      <c r="SF66" s="357"/>
      <c r="SG66" s="357"/>
      <c r="SH66" s="357"/>
      <c r="SI66" s="357"/>
      <c r="SJ66" s="357"/>
      <c r="SK66" s="357"/>
      <c r="SL66" s="357"/>
      <c r="SM66" s="357"/>
      <c r="SN66" s="357"/>
      <c r="SO66" s="357"/>
      <c r="SP66" s="357"/>
      <c r="SQ66" s="357"/>
      <c r="SR66" s="357"/>
      <c r="SS66" s="357"/>
      <c r="ST66" s="357"/>
      <c r="SU66" s="357"/>
      <c r="SV66" s="357"/>
      <c r="SW66" s="357"/>
      <c r="SX66" s="357"/>
      <c r="SY66" s="357"/>
      <c r="SZ66" s="357"/>
      <c r="TA66" s="357"/>
      <c r="TB66" s="357"/>
      <c r="TC66" s="357"/>
      <c r="TD66" s="357"/>
      <c r="TE66" s="357"/>
      <c r="TF66" s="357"/>
      <c r="TG66" s="357"/>
      <c r="TH66" s="357"/>
      <c r="TI66" s="357"/>
      <c r="TJ66" s="357"/>
      <c r="TK66" s="357"/>
      <c r="TL66" s="357"/>
      <c r="TM66" s="357"/>
      <c r="TN66" s="357"/>
      <c r="TO66" s="357"/>
      <c r="TP66" s="357"/>
      <c r="TQ66" s="357"/>
      <c r="TR66" s="357"/>
      <c r="TS66" s="357"/>
      <c r="TT66" s="357"/>
      <c r="TU66" s="357"/>
      <c r="TV66" s="357"/>
      <c r="TW66" s="357"/>
      <c r="TX66" s="357"/>
      <c r="TY66" s="357"/>
      <c r="TZ66" s="357"/>
      <c r="UA66" s="357"/>
      <c r="UB66" s="357"/>
      <c r="UC66" s="357"/>
      <c r="UD66" s="357"/>
      <c r="UE66" s="357"/>
      <c r="UF66" s="357"/>
      <c r="UG66" s="357"/>
      <c r="UH66" s="357"/>
      <c r="UI66" s="357"/>
      <c r="UJ66" s="357"/>
      <c r="UK66" s="357"/>
      <c r="UL66" s="357"/>
      <c r="UM66" s="357"/>
      <c r="UN66" s="357"/>
      <c r="UO66" s="357"/>
      <c r="UP66" s="357"/>
      <c r="UQ66" s="357"/>
      <c r="UR66" s="357"/>
      <c r="US66" s="357"/>
      <c r="UT66" s="357"/>
      <c r="UU66" s="357"/>
      <c r="UV66" s="357"/>
      <c r="UW66" s="357"/>
      <c r="UX66" s="357"/>
      <c r="UY66" s="357"/>
      <c r="UZ66" s="357"/>
      <c r="VA66" s="357"/>
      <c r="VB66" s="357"/>
      <c r="VC66" s="357"/>
      <c r="VD66" s="357"/>
      <c r="VE66" s="357"/>
      <c r="VF66" s="357"/>
      <c r="VG66" s="357"/>
      <c r="VH66" s="357"/>
      <c r="VI66" s="357"/>
      <c r="VJ66" s="357"/>
      <c r="VK66" s="357"/>
      <c r="VL66" s="357"/>
      <c r="VM66" s="357"/>
      <c r="VN66" s="357"/>
      <c r="VO66" s="357"/>
      <c r="VP66" s="357"/>
      <c r="VQ66" s="357"/>
      <c r="VR66" s="357"/>
      <c r="VS66" s="357"/>
      <c r="VT66" s="357"/>
      <c r="VU66" s="357"/>
      <c r="VV66" s="357"/>
      <c r="VW66" s="357"/>
      <c r="VX66" s="357"/>
      <c r="VY66" s="357"/>
      <c r="VZ66" s="357"/>
      <c r="WA66" s="357"/>
      <c r="WB66" s="357"/>
      <c r="WC66" s="357"/>
      <c r="WD66" s="357"/>
      <c r="WE66" s="357"/>
      <c r="WF66" s="357"/>
      <c r="WG66" s="357"/>
      <c r="WH66" s="357"/>
      <c r="WI66" s="357"/>
      <c r="WJ66" s="357"/>
      <c r="WK66" s="357"/>
      <c r="WL66" s="357"/>
      <c r="WM66" s="357"/>
      <c r="WN66" s="357"/>
      <c r="WO66" s="357"/>
      <c r="WP66" s="357"/>
      <c r="WQ66" s="357"/>
      <c r="WR66" s="357"/>
      <c r="WS66" s="357"/>
      <c r="WT66" s="357"/>
      <c r="WU66" s="357"/>
      <c r="WV66" s="357"/>
      <c r="WW66" s="357"/>
      <c r="WX66" s="357"/>
      <c r="WY66" s="357"/>
      <c r="WZ66" s="357"/>
      <c r="XA66" s="357"/>
      <c r="XB66" s="357"/>
      <c r="XC66" s="357"/>
      <c r="XD66" s="357"/>
      <c r="XE66" s="357"/>
      <c r="XF66" s="357"/>
      <c r="XG66" s="357"/>
      <c r="XH66" s="357"/>
      <c r="XI66" s="357"/>
      <c r="XJ66" s="357"/>
      <c r="XK66" s="357"/>
      <c r="XL66" s="357"/>
      <c r="XM66" s="357"/>
      <c r="XN66" s="357"/>
      <c r="XO66" s="357"/>
      <c r="XP66" s="357"/>
      <c r="XQ66" s="357"/>
      <c r="XR66" s="357"/>
      <c r="XS66" s="357"/>
      <c r="XT66" s="357"/>
      <c r="XU66" s="357"/>
      <c r="XV66" s="357"/>
      <c r="XW66" s="357"/>
      <c r="XX66" s="357"/>
      <c r="XY66" s="357"/>
      <c r="XZ66" s="357"/>
      <c r="YA66" s="357"/>
      <c r="YB66" s="357"/>
      <c r="YC66" s="357"/>
      <c r="YD66" s="357"/>
      <c r="YE66" s="357"/>
      <c r="YF66" s="357"/>
      <c r="YG66" s="357"/>
      <c r="YH66" s="357"/>
      <c r="YI66" s="357"/>
      <c r="YJ66" s="357"/>
      <c r="YK66" s="357"/>
      <c r="YL66" s="357"/>
      <c r="YM66" s="357"/>
      <c r="YN66" s="357"/>
      <c r="YO66" s="357"/>
      <c r="YP66" s="357"/>
      <c r="YQ66" s="357"/>
      <c r="YR66" s="357"/>
      <c r="YS66" s="357"/>
      <c r="YT66" s="357"/>
      <c r="YU66" s="357"/>
      <c r="YV66" s="357"/>
      <c r="YW66" s="357"/>
      <c r="YX66" s="357"/>
      <c r="YY66" s="357"/>
      <c r="YZ66" s="357"/>
      <c r="ZA66" s="357"/>
      <c r="ZB66" s="357"/>
      <c r="ZC66" s="357"/>
      <c r="ZD66" s="357"/>
      <c r="ZE66" s="357"/>
      <c r="ZF66" s="357"/>
      <c r="ZG66" s="357"/>
      <c r="ZH66" s="357"/>
      <c r="ZI66" s="357"/>
      <c r="ZJ66" s="357"/>
      <c r="ZK66" s="357"/>
      <c r="ZL66" s="357"/>
      <c r="ZM66" s="357"/>
      <c r="ZN66" s="357"/>
      <c r="ZO66" s="357"/>
      <c r="ZP66" s="357"/>
      <c r="ZQ66" s="357"/>
      <c r="ZR66" s="357"/>
      <c r="ZS66" s="357"/>
      <c r="ZT66" s="357"/>
      <c r="ZU66" s="357"/>
      <c r="ZV66" s="357"/>
      <c r="ZW66" s="357"/>
      <c r="ZX66" s="357"/>
      <c r="ZY66" s="357"/>
      <c r="ZZ66" s="357"/>
      <c r="AAA66" s="357"/>
      <c r="AAB66" s="357"/>
      <c r="AAC66" s="357"/>
      <c r="AAD66" s="357"/>
      <c r="AAE66" s="357"/>
      <c r="AAF66" s="357"/>
      <c r="AAG66" s="357"/>
      <c r="AAH66" s="357"/>
      <c r="AAI66" s="357"/>
      <c r="AAJ66" s="357"/>
      <c r="AAK66" s="357"/>
      <c r="AAL66" s="357"/>
      <c r="AAM66" s="357"/>
      <c r="AAN66" s="357"/>
      <c r="AAO66" s="357"/>
      <c r="AAP66" s="357"/>
      <c r="AAQ66" s="357"/>
      <c r="AAR66" s="357"/>
      <c r="AAS66" s="357"/>
      <c r="AAT66" s="357"/>
      <c r="AAU66" s="357"/>
      <c r="AAV66" s="357"/>
      <c r="AAW66" s="357"/>
      <c r="AAX66" s="357"/>
      <c r="AAY66" s="357"/>
      <c r="AAZ66" s="357"/>
      <c r="ABA66" s="357"/>
      <c r="ABB66" s="357"/>
      <c r="ABC66" s="357"/>
      <c r="ABD66" s="357"/>
      <c r="ABE66" s="357"/>
      <c r="ABF66" s="357"/>
      <c r="ABG66" s="357"/>
      <c r="ABH66" s="357"/>
      <c r="ABI66" s="357"/>
      <c r="ABJ66" s="357"/>
      <c r="ABK66" s="357"/>
      <c r="ABL66" s="357"/>
      <c r="ABM66" s="357"/>
      <c r="ABN66" s="357"/>
      <c r="ABO66" s="357"/>
      <c r="ABP66" s="357"/>
      <c r="ABQ66" s="357"/>
      <c r="ABR66" s="357"/>
      <c r="ABS66" s="357"/>
      <c r="ABT66" s="357"/>
      <c r="ABU66" s="357"/>
      <c r="ABV66" s="357"/>
      <c r="ABW66" s="357"/>
      <c r="ABX66" s="357"/>
      <c r="ABY66" s="357"/>
      <c r="ABZ66" s="357"/>
      <c r="ACA66" s="357"/>
      <c r="ACB66" s="357"/>
      <c r="ACC66" s="357"/>
      <c r="ACD66" s="357"/>
      <c r="ACE66" s="357"/>
      <c r="ACF66" s="357"/>
      <c r="ACG66" s="357"/>
      <c r="ACH66" s="357"/>
      <c r="ACI66" s="357"/>
      <c r="ACJ66" s="357"/>
      <c r="ACK66" s="357"/>
      <c r="ACL66" s="357"/>
      <c r="ACM66" s="357"/>
      <c r="ACN66" s="357"/>
      <c r="ACO66" s="357"/>
      <c r="ACP66" s="357"/>
      <c r="ACQ66" s="357"/>
      <c r="ACR66" s="357"/>
      <c r="ACS66" s="357"/>
      <c r="ACT66" s="357"/>
      <c r="ACU66" s="357"/>
      <c r="ACV66" s="357"/>
      <c r="ACW66" s="357"/>
      <c r="ACX66" s="357"/>
      <c r="ACY66" s="357"/>
      <c r="ACZ66" s="357"/>
      <c r="ADA66" s="357"/>
      <c r="ADB66" s="357"/>
      <c r="ADC66" s="357"/>
      <c r="ADD66" s="357"/>
      <c r="ADE66" s="357"/>
      <c r="ADF66" s="357"/>
      <c r="ADG66" s="357"/>
      <c r="ADH66" s="357"/>
      <c r="ADI66" s="357"/>
      <c r="ADJ66" s="357"/>
      <c r="ADK66" s="357"/>
      <c r="ADL66" s="357"/>
      <c r="ADM66" s="357"/>
      <c r="ADN66" s="357"/>
      <c r="ADO66" s="357"/>
      <c r="ADP66" s="357"/>
      <c r="ADQ66" s="357"/>
      <c r="ADR66" s="357"/>
      <c r="ADS66" s="357"/>
      <c r="ADT66" s="357"/>
      <c r="ADU66" s="357"/>
      <c r="ADV66" s="357"/>
      <c r="ADW66" s="357"/>
      <c r="ADX66" s="357"/>
      <c r="ADY66" s="357"/>
      <c r="ADZ66" s="357"/>
      <c r="AEA66" s="357"/>
      <c r="AEB66" s="357"/>
      <c r="AEC66" s="357"/>
      <c r="AED66" s="357"/>
      <c r="AEE66" s="357"/>
      <c r="AEF66" s="357"/>
      <c r="AEG66" s="357"/>
      <c r="AEH66" s="357"/>
      <c r="AEI66" s="357"/>
      <c r="AEJ66" s="357"/>
      <c r="AEK66" s="357"/>
      <c r="AEL66" s="357"/>
      <c r="AEM66" s="357"/>
      <c r="AEN66" s="357"/>
      <c r="AEO66" s="357"/>
      <c r="AEP66" s="357"/>
      <c r="AEQ66" s="357"/>
      <c r="AER66" s="357"/>
      <c r="AES66" s="357"/>
      <c r="AET66" s="357"/>
      <c r="AEU66" s="357"/>
      <c r="AEV66" s="357"/>
      <c r="AEW66" s="357"/>
      <c r="AEX66" s="357"/>
      <c r="AEY66" s="357"/>
      <c r="AEZ66" s="357"/>
      <c r="AFA66" s="357"/>
      <c r="AFB66" s="357"/>
      <c r="AFC66" s="357"/>
      <c r="AFD66" s="357"/>
      <c r="AFE66" s="357"/>
      <c r="AFF66" s="357"/>
      <c r="AFG66" s="357"/>
      <c r="AFH66" s="357"/>
      <c r="AFI66" s="357"/>
      <c r="AFJ66" s="357"/>
      <c r="AFK66" s="357"/>
      <c r="AFL66" s="357"/>
      <c r="AFM66" s="357"/>
      <c r="AFN66" s="357"/>
      <c r="AFO66" s="357"/>
      <c r="AFP66" s="357"/>
      <c r="AFQ66" s="357"/>
      <c r="AFR66" s="357"/>
      <c r="AFS66" s="357"/>
      <c r="AFT66" s="357"/>
      <c r="AFU66" s="357"/>
      <c r="AFV66" s="357"/>
      <c r="AFW66" s="357"/>
      <c r="AFX66" s="357"/>
      <c r="AFY66" s="357"/>
      <c r="AFZ66" s="357"/>
      <c r="AGA66" s="357"/>
      <c r="AGB66" s="357"/>
      <c r="AGC66" s="357"/>
      <c r="AGD66" s="357"/>
      <c r="AGE66" s="357"/>
      <c r="AGF66" s="357"/>
      <c r="AGG66" s="357"/>
      <c r="AGH66" s="357"/>
      <c r="AGI66" s="357"/>
      <c r="AGJ66" s="357"/>
      <c r="AGK66" s="357"/>
      <c r="AGL66" s="357"/>
      <c r="AGM66" s="357"/>
      <c r="AGN66" s="357"/>
      <c r="AGO66" s="357"/>
      <c r="AGP66" s="357"/>
      <c r="AGQ66" s="357"/>
      <c r="AGR66" s="357"/>
      <c r="AGS66" s="357"/>
      <c r="AGT66" s="357"/>
      <c r="AGU66" s="357"/>
      <c r="AGV66" s="357"/>
      <c r="AGW66" s="357"/>
      <c r="AGX66" s="357"/>
      <c r="AGY66" s="357"/>
      <c r="AGZ66" s="357"/>
      <c r="AHA66" s="357"/>
      <c r="AHB66" s="357"/>
      <c r="AHC66" s="357"/>
      <c r="AHD66" s="357"/>
      <c r="AHE66" s="357"/>
      <c r="AHF66" s="357"/>
      <c r="AHG66" s="357"/>
      <c r="AHH66" s="357"/>
      <c r="AHI66" s="357"/>
      <c r="AHJ66" s="357"/>
      <c r="AHK66" s="357"/>
      <c r="AHL66" s="357"/>
      <c r="AHM66" s="357"/>
      <c r="AHN66" s="357"/>
      <c r="AHO66" s="357"/>
      <c r="AHP66" s="357"/>
      <c r="AHQ66" s="357"/>
      <c r="AHR66" s="357"/>
      <c r="AHS66" s="357"/>
      <c r="AHT66" s="357"/>
      <c r="AHU66" s="357"/>
      <c r="AHV66" s="357"/>
      <c r="AHW66" s="357"/>
      <c r="AHX66" s="357"/>
      <c r="AHY66" s="357"/>
      <c r="AHZ66" s="357"/>
      <c r="AIA66" s="357"/>
      <c r="AIB66" s="357"/>
      <c r="AIC66" s="357"/>
      <c r="AID66" s="357"/>
      <c r="AIE66" s="357"/>
      <c r="AIF66" s="357"/>
      <c r="AIG66" s="357"/>
      <c r="AIH66" s="357"/>
      <c r="AII66" s="357"/>
      <c r="AIJ66" s="357"/>
      <c r="AIK66" s="357"/>
      <c r="AIL66" s="357"/>
      <c r="AIM66" s="357"/>
      <c r="AIN66" s="357"/>
      <c r="AIO66" s="357"/>
      <c r="AIP66" s="357"/>
      <c r="AIQ66" s="357"/>
      <c r="AIR66" s="357"/>
      <c r="AIS66" s="357"/>
      <c r="AIT66" s="357"/>
      <c r="AIU66" s="357"/>
      <c r="AIV66" s="357"/>
      <c r="AIW66" s="357"/>
      <c r="AIX66" s="357"/>
      <c r="AIY66" s="357"/>
      <c r="AIZ66" s="357"/>
      <c r="AJA66" s="357"/>
      <c r="AJB66" s="357"/>
      <c r="AJC66" s="357"/>
      <c r="AJD66" s="357"/>
      <c r="AJE66" s="357"/>
      <c r="AJF66" s="357"/>
      <c r="AJG66" s="357"/>
      <c r="AJH66" s="357"/>
      <c r="AJI66" s="357"/>
      <c r="AJJ66" s="357"/>
      <c r="AJK66" s="357"/>
      <c r="AJL66" s="357"/>
      <c r="AJM66" s="357"/>
      <c r="AJN66" s="357"/>
      <c r="AJO66" s="357"/>
      <c r="AJP66" s="357"/>
      <c r="AJQ66" s="357"/>
      <c r="AJR66" s="357"/>
      <c r="AJS66" s="357"/>
      <c r="AJT66" s="357"/>
      <c r="AJU66" s="357"/>
      <c r="AJV66" s="357"/>
      <c r="AJW66" s="357"/>
      <c r="AJX66" s="357"/>
      <c r="AJY66" s="357"/>
      <c r="AJZ66" s="357"/>
      <c r="AKA66" s="357"/>
      <c r="AKB66" s="357"/>
      <c r="AKC66" s="357"/>
      <c r="AKD66" s="357"/>
      <c r="AKE66" s="357"/>
      <c r="AKF66" s="357"/>
      <c r="AKG66" s="357"/>
      <c r="AKH66" s="357"/>
      <c r="AKI66" s="357"/>
      <c r="AKJ66" s="357"/>
      <c r="AKK66" s="357"/>
      <c r="AKL66" s="357"/>
      <c r="AKM66" s="357"/>
      <c r="AKN66" s="357"/>
      <c r="AKO66" s="357"/>
      <c r="AKP66" s="357"/>
      <c r="AKQ66" s="357"/>
      <c r="AKR66" s="357"/>
      <c r="AKS66" s="357"/>
      <c r="AKT66" s="357"/>
      <c r="AKU66" s="357"/>
      <c r="AKV66" s="357"/>
      <c r="AKW66" s="357"/>
      <c r="AKX66" s="357"/>
      <c r="AKY66" s="357"/>
      <c r="AKZ66" s="357"/>
      <c r="ALA66" s="357"/>
      <c r="ALB66" s="357"/>
      <c r="ALC66" s="357"/>
      <c r="ALD66" s="357"/>
      <c r="ALE66" s="357"/>
      <c r="ALF66" s="357"/>
      <c r="ALG66" s="357"/>
      <c r="ALH66" s="357"/>
      <c r="ALI66" s="357"/>
      <c r="ALJ66" s="357"/>
      <c r="ALK66" s="357"/>
      <c r="ALL66" s="357"/>
      <c r="ALM66" s="357"/>
      <c r="ALN66" s="357"/>
      <c r="ALO66" s="357"/>
      <c r="ALP66" s="357"/>
      <c r="ALQ66" s="357"/>
      <c r="ALR66" s="357"/>
      <c r="ALS66" s="357"/>
      <c r="ALT66" s="357"/>
      <c r="ALU66" s="357"/>
      <c r="ALV66" s="357"/>
      <c r="ALW66" s="357"/>
      <c r="ALX66" s="357"/>
      <c r="ALY66" s="357"/>
      <c r="ALZ66" s="357"/>
      <c r="AMA66" s="357"/>
      <c r="AMB66" s="357"/>
      <c r="AMC66" s="357"/>
      <c r="AMD66" s="357"/>
      <c r="AME66" s="357"/>
      <c r="AMF66" s="357"/>
      <c r="AMG66" s="357"/>
      <c r="AMH66" s="357"/>
      <c r="AMI66" s="357"/>
      <c r="AMJ66" s="357"/>
      <c r="AMK66" s="357"/>
      <c r="AML66" s="357"/>
      <c r="AMM66" s="357"/>
      <c r="AMN66" s="357"/>
      <c r="AMO66" s="357"/>
      <c r="AMP66" s="357"/>
      <c r="AMQ66" s="357"/>
      <c r="AMR66" s="357"/>
      <c r="AMS66" s="357"/>
      <c r="AMT66" s="357"/>
      <c r="AMU66" s="357"/>
      <c r="AMV66" s="357"/>
      <c r="AMW66" s="357"/>
      <c r="AMX66" s="357"/>
      <c r="AMY66" s="357"/>
      <c r="AMZ66" s="357"/>
      <c r="ANA66" s="357"/>
      <c r="ANB66" s="357"/>
      <c r="ANC66" s="357"/>
      <c r="AND66" s="357"/>
      <c r="ANE66" s="357"/>
      <c r="ANF66" s="357"/>
      <c r="ANG66" s="357"/>
      <c r="ANH66" s="357"/>
      <c r="ANI66" s="357"/>
      <c r="ANJ66" s="357"/>
      <c r="ANK66" s="357"/>
      <c r="ANL66" s="357"/>
      <c r="ANM66" s="357"/>
      <c r="ANN66" s="357"/>
      <c r="ANO66" s="357"/>
      <c r="ANP66" s="357"/>
      <c r="ANQ66" s="357"/>
      <c r="ANR66" s="357"/>
      <c r="ANS66" s="357"/>
      <c r="ANT66" s="357"/>
      <c r="ANU66" s="357"/>
      <c r="ANV66" s="357"/>
      <c r="ANW66" s="357"/>
      <c r="ANX66" s="357"/>
      <c r="ANY66" s="357"/>
      <c r="ANZ66" s="357"/>
      <c r="AOA66" s="357"/>
      <c r="AOB66" s="357"/>
      <c r="AOC66" s="357"/>
      <c r="AOD66" s="357"/>
      <c r="AOE66" s="357"/>
      <c r="AOF66" s="357"/>
      <c r="AOG66" s="357"/>
      <c r="AOH66" s="357"/>
      <c r="AOI66" s="357"/>
      <c r="AOJ66" s="357"/>
      <c r="AOK66" s="357"/>
      <c r="AOL66" s="357"/>
      <c r="AOM66" s="357"/>
      <c r="AON66" s="357"/>
      <c r="AOO66" s="357"/>
      <c r="AOP66" s="357"/>
      <c r="AOQ66" s="357"/>
      <c r="AOR66" s="357"/>
      <c r="AOS66" s="357"/>
      <c r="AOT66" s="357"/>
      <c r="AOU66" s="357"/>
      <c r="AOV66" s="357"/>
      <c r="AOW66" s="357"/>
      <c r="AOX66" s="357"/>
      <c r="AOY66" s="357"/>
      <c r="AOZ66" s="357"/>
      <c r="APA66" s="357"/>
      <c r="APB66" s="357"/>
      <c r="APC66" s="357"/>
      <c r="APD66" s="357"/>
      <c r="APE66" s="357"/>
      <c r="APF66" s="357"/>
      <c r="APG66" s="357"/>
      <c r="APH66" s="357"/>
      <c r="API66" s="357"/>
      <c r="APJ66" s="357"/>
      <c r="APK66" s="357"/>
      <c r="APL66" s="357"/>
      <c r="APM66" s="357"/>
      <c r="APN66" s="357"/>
      <c r="APO66" s="357"/>
      <c r="APP66" s="357"/>
      <c r="APQ66" s="357"/>
      <c r="APR66" s="357"/>
      <c r="APS66" s="357"/>
      <c r="APT66" s="357"/>
      <c r="APU66" s="357"/>
      <c r="APV66" s="357"/>
      <c r="APW66" s="357"/>
      <c r="APX66" s="357"/>
      <c r="APY66" s="357"/>
      <c r="APZ66" s="357"/>
      <c r="AQA66" s="357"/>
      <c r="AQB66" s="357"/>
      <c r="AQC66" s="357"/>
      <c r="AQD66" s="357"/>
      <c r="AQE66" s="357"/>
      <c r="AQF66" s="357"/>
      <c r="AQG66" s="357"/>
      <c r="AQH66" s="357"/>
      <c r="AQI66" s="357"/>
      <c r="AQJ66" s="357"/>
      <c r="AQK66" s="357"/>
      <c r="AQL66" s="357"/>
      <c r="AQM66" s="357"/>
      <c r="AQN66" s="357"/>
      <c r="AQO66" s="357"/>
      <c r="AQP66" s="357"/>
      <c r="AQQ66" s="357"/>
      <c r="AQR66" s="357"/>
      <c r="AQS66" s="357"/>
      <c r="AQT66" s="357"/>
      <c r="AQU66" s="357"/>
      <c r="AQV66" s="357"/>
      <c r="AQW66" s="357"/>
      <c r="AQX66" s="357"/>
      <c r="AQY66" s="357"/>
      <c r="AQZ66" s="357"/>
      <c r="ARA66" s="357"/>
      <c r="ARB66" s="357"/>
      <c r="ARC66" s="357"/>
      <c r="ARD66" s="357"/>
      <c r="ARE66" s="357"/>
      <c r="ARF66" s="357"/>
      <c r="ARG66" s="357"/>
      <c r="ARH66" s="357"/>
      <c r="ARI66" s="357"/>
      <c r="ARJ66" s="357"/>
      <c r="ARK66" s="357"/>
      <c r="ARL66" s="357"/>
      <c r="ARM66" s="357"/>
      <c r="ARN66" s="357"/>
      <c r="ARO66" s="357"/>
      <c r="ARP66" s="357"/>
      <c r="ARQ66" s="357"/>
      <c r="ARR66" s="357"/>
      <c r="ARS66" s="357"/>
      <c r="ART66" s="357"/>
      <c r="ARU66" s="357"/>
      <c r="ARV66" s="357"/>
      <c r="ARW66" s="357"/>
      <c r="ARX66" s="357"/>
      <c r="ARY66" s="357"/>
      <c r="ARZ66" s="357"/>
      <c r="ASA66" s="357"/>
      <c r="ASB66" s="357"/>
      <c r="ASC66" s="357"/>
      <c r="ASD66" s="357"/>
      <c r="ASE66" s="357"/>
      <c r="ASF66" s="357"/>
      <c r="ASG66" s="357"/>
      <c r="ASH66" s="357"/>
      <c r="ASI66" s="357"/>
      <c r="ASJ66" s="357"/>
      <c r="ASK66" s="357"/>
      <c r="ASL66" s="357"/>
      <c r="ASM66" s="357"/>
      <c r="ASN66" s="357"/>
      <c r="ASO66" s="357"/>
      <c r="ASP66" s="357"/>
      <c r="ASQ66" s="357"/>
      <c r="ASR66" s="357"/>
      <c r="ASS66" s="357"/>
      <c r="AST66" s="357"/>
      <c r="ASU66" s="357"/>
      <c r="ASV66" s="357"/>
      <c r="ASW66" s="357"/>
      <c r="ASX66" s="357"/>
      <c r="ASY66" s="357"/>
      <c r="ASZ66" s="357"/>
      <c r="ATA66" s="357"/>
      <c r="ATB66" s="357"/>
      <c r="ATC66" s="357"/>
      <c r="ATD66" s="357"/>
      <c r="ATE66" s="357"/>
      <c r="ATF66" s="357"/>
      <c r="ATG66" s="357"/>
      <c r="ATH66" s="357"/>
      <c r="ATI66" s="357"/>
      <c r="ATJ66" s="357"/>
      <c r="ATK66" s="357"/>
      <c r="ATL66" s="357"/>
      <c r="ATM66" s="357"/>
      <c r="ATN66" s="357"/>
      <c r="ATO66" s="357"/>
      <c r="ATP66" s="357"/>
      <c r="ATQ66" s="357"/>
      <c r="ATR66" s="357"/>
      <c r="ATS66" s="357"/>
      <c r="ATT66" s="357"/>
      <c r="ATU66" s="357"/>
      <c r="ATV66" s="357"/>
      <c r="ATW66" s="357"/>
      <c r="ATX66" s="357"/>
      <c r="ATY66" s="357"/>
      <c r="ATZ66" s="357"/>
      <c r="AUA66" s="357"/>
      <c r="AUB66" s="357"/>
      <c r="AUC66" s="357"/>
      <c r="AUD66" s="357"/>
      <c r="AUE66" s="357"/>
      <c r="AUF66" s="357"/>
      <c r="AUG66" s="357"/>
      <c r="AUH66" s="357"/>
      <c r="AUI66" s="357"/>
      <c r="AUJ66" s="357"/>
      <c r="AUK66" s="357"/>
      <c r="AUL66" s="357"/>
      <c r="AUM66" s="357"/>
      <c r="AUN66" s="357"/>
      <c r="AUO66" s="357"/>
      <c r="AUP66" s="357"/>
      <c r="AUQ66" s="357"/>
      <c r="AUR66" s="357"/>
      <c r="AUS66" s="357"/>
      <c r="AUT66" s="357"/>
      <c r="AUU66" s="357"/>
      <c r="AUV66" s="357"/>
      <c r="AUW66" s="357"/>
      <c r="AUX66" s="357"/>
      <c r="AUY66" s="357"/>
      <c r="AUZ66" s="357"/>
      <c r="AVA66" s="357"/>
      <c r="AVB66" s="357"/>
      <c r="AVC66" s="357"/>
      <c r="AVD66" s="357"/>
      <c r="AVE66" s="357"/>
      <c r="AVF66" s="357"/>
      <c r="AVG66" s="357"/>
      <c r="AVH66" s="357"/>
      <c r="AVI66" s="357"/>
      <c r="AVJ66" s="357"/>
      <c r="AVK66" s="357"/>
      <c r="AVL66" s="357"/>
      <c r="AVM66" s="357"/>
      <c r="AVN66" s="357"/>
      <c r="AVO66" s="357"/>
      <c r="AVP66" s="357"/>
      <c r="AVQ66" s="357"/>
      <c r="AVR66" s="357"/>
      <c r="AVS66" s="357"/>
      <c r="AVT66" s="357"/>
      <c r="AVU66" s="357"/>
      <c r="AVV66" s="357"/>
      <c r="AVW66" s="357"/>
      <c r="AVX66" s="357"/>
      <c r="AVY66" s="357"/>
      <c r="AVZ66" s="357"/>
      <c r="AWA66" s="357"/>
      <c r="AWB66" s="357"/>
      <c r="AWC66" s="357"/>
      <c r="AWD66" s="357"/>
      <c r="AWE66" s="357"/>
      <c r="AWF66" s="357"/>
      <c r="AWG66" s="357"/>
      <c r="AWH66" s="357"/>
      <c r="AWI66" s="357"/>
      <c r="AWJ66" s="357"/>
      <c r="AWK66" s="357"/>
      <c r="AWL66" s="357"/>
      <c r="AWM66" s="357"/>
      <c r="AWN66" s="357"/>
      <c r="AWO66" s="357"/>
      <c r="AWP66" s="357"/>
      <c r="AWQ66" s="357"/>
      <c r="AWR66" s="357"/>
      <c r="AWS66" s="357"/>
      <c r="AWT66" s="357"/>
      <c r="AWU66" s="357"/>
      <c r="AWV66" s="357"/>
      <c r="AWW66" s="357"/>
      <c r="AWX66" s="357"/>
      <c r="AWY66" s="357"/>
      <c r="AWZ66" s="357"/>
      <c r="AXA66" s="357"/>
      <c r="AXB66" s="357"/>
      <c r="AXC66" s="357"/>
      <c r="AXD66" s="357"/>
      <c r="AXE66" s="357"/>
      <c r="AXF66" s="357"/>
      <c r="AXG66" s="357"/>
      <c r="AXH66" s="357"/>
      <c r="AXI66" s="357"/>
      <c r="AXJ66" s="357"/>
      <c r="AXK66" s="357"/>
      <c r="AXL66" s="357"/>
      <c r="AXM66" s="357"/>
      <c r="AXN66" s="357"/>
      <c r="AXO66" s="357"/>
      <c r="AXP66" s="357"/>
      <c r="AXQ66" s="357"/>
      <c r="AXR66" s="357"/>
      <c r="AXS66" s="357"/>
      <c r="AXT66" s="357"/>
      <c r="AXU66" s="357"/>
      <c r="AXV66" s="357"/>
      <c r="AXW66" s="357"/>
      <c r="AXX66" s="357"/>
      <c r="AXY66" s="357"/>
      <c r="AXZ66" s="357"/>
      <c r="AYA66" s="357"/>
      <c r="AYB66" s="357"/>
      <c r="AYC66" s="357"/>
      <c r="AYD66" s="357"/>
      <c r="AYE66" s="357"/>
      <c r="AYF66" s="357"/>
      <c r="AYG66" s="357"/>
      <c r="AYH66" s="357"/>
      <c r="AYI66" s="357"/>
      <c r="AYJ66" s="357"/>
      <c r="AYK66" s="357"/>
      <c r="AYL66" s="357"/>
      <c r="AYM66" s="357"/>
      <c r="AYN66" s="357"/>
      <c r="AYO66" s="357"/>
      <c r="AYP66" s="357"/>
      <c r="AYQ66" s="357"/>
      <c r="AYR66" s="357"/>
      <c r="AYS66" s="357"/>
      <c r="AYT66" s="357"/>
      <c r="AYU66" s="357"/>
      <c r="AYV66" s="357"/>
      <c r="AYW66" s="357"/>
      <c r="AYX66" s="357"/>
      <c r="AYY66" s="357"/>
      <c r="AYZ66" s="357"/>
      <c r="AZA66" s="357"/>
      <c r="AZB66" s="357"/>
      <c r="AZC66" s="357"/>
      <c r="AZD66" s="357"/>
      <c r="AZE66" s="357"/>
      <c r="AZF66" s="357"/>
      <c r="AZG66" s="357"/>
      <c r="AZH66" s="357"/>
      <c r="AZI66" s="357"/>
      <c r="AZJ66" s="357"/>
      <c r="AZK66" s="357"/>
      <c r="AZL66" s="357"/>
      <c r="AZM66" s="357"/>
      <c r="AZN66" s="357"/>
      <c r="AZO66" s="357"/>
      <c r="AZP66" s="357"/>
      <c r="AZQ66" s="357"/>
      <c r="AZR66" s="357"/>
      <c r="AZS66" s="357"/>
      <c r="AZT66" s="357"/>
      <c r="AZU66" s="357"/>
      <c r="AZV66" s="357"/>
      <c r="AZW66" s="357"/>
      <c r="AZX66" s="357"/>
      <c r="AZY66" s="357"/>
      <c r="AZZ66" s="357"/>
      <c r="BAA66" s="357"/>
      <c r="BAB66" s="357"/>
      <c r="BAC66" s="357"/>
      <c r="BAD66" s="357"/>
      <c r="BAE66" s="357"/>
      <c r="BAF66" s="357"/>
      <c r="BAG66" s="357"/>
      <c r="BAH66" s="357"/>
      <c r="BAI66" s="357"/>
      <c r="BAJ66" s="357"/>
      <c r="BAK66" s="357"/>
      <c r="BAL66" s="357"/>
      <c r="BAM66" s="357"/>
      <c r="BAN66" s="357"/>
      <c r="BAO66" s="357"/>
      <c r="BAP66" s="357"/>
      <c r="BAQ66" s="357"/>
      <c r="BAR66" s="357"/>
      <c r="BAS66" s="357"/>
      <c r="BAT66" s="357"/>
      <c r="BAU66" s="357"/>
      <c r="BAV66" s="357"/>
      <c r="BAW66" s="357"/>
      <c r="BAX66" s="357"/>
      <c r="BAY66" s="357"/>
      <c r="BAZ66" s="357"/>
      <c r="BBA66" s="357"/>
      <c r="BBB66" s="357"/>
      <c r="BBC66" s="357"/>
      <c r="BBD66" s="357"/>
      <c r="BBE66" s="357"/>
      <c r="BBF66" s="357"/>
      <c r="BBG66" s="357"/>
      <c r="BBH66" s="357"/>
      <c r="BBI66" s="357"/>
      <c r="BBJ66" s="357"/>
      <c r="BBK66" s="357"/>
      <c r="BBL66" s="357"/>
      <c r="BBM66" s="357"/>
      <c r="BBN66" s="357"/>
      <c r="BBO66" s="357"/>
      <c r="BBP66" s="357"/>
      <c r="BBQ66" s="357"/>
      <c r="BBR66" s="357"/>
      <c r="BBS66" s="357"/>
      <c r="BBT66" s="357"/>
      <c r="BBU66" s="357"/>
      <c r="BBV66" s="357"/>
      <c r="BBW66" s="357"/>
      <c r="BBX66" s="357"/>
      <c r="BBY66" s="357"/>
      <c r="BBZ66" s="357"/>
      <c r="BCA66" s="357"/>
      <c r="BCB66" s="357"/>
      <c r="BCC66" s="357"/>
      <c r="BCD66" s="357"/>
      <c r="BCE66" s="357"/>
      <c r="BCF66" s="357"/>
      <c r="BCG66" s="357"/>
      <c r="BCH66" s="357"/>
      <c r="BCI66" s="357"/>
      <c r="BCJ66" s="357"/>
      <c r="BCK66" s="357"/>
      <c r="BCL66" s="357"/>
      <c r="BCM66" s="357"/>
      <c r="BCN66" s="357"/>
      <c r="BCO66" s="357"/>
      <c r="BCP66" s="357"/>
      <c r="BCQ66" s="357"/>
      <c r="BCR66" s="357"/>
      <c r="BCS66" s="357"/>
      <c r="BCT66" s="357"/>
      <c r="BCU66" s="357"/>
      <c r="BCV66" s="357"/>
      <c r="BCW66" s="357"/>
      <c r="BCX66" s="357"/>
      <c r="BCY66" s="357"/>
      <c r="BCZ66" s="357"/>
      <c r="BDA66" s="357"/>
      <c r="BDB66" s="357"/>
      <c r="BDC66" s="357"/>
      <c r="BDD66" s="357"/>
      <c r="BDE66" s="357"/>
      <c r="BDF66" s="357"/>
      <c r="BDG66" s="357"/>
      <c r="BDH66" s="357"/>
      <c r="BDI66" s="357"/>
      <c r="BDJ66" s="357"/>
      <c r="BDK66" s="357"/>
      <c r="BDL66" s="357"/>
      <c r="BDM66" s="357"/>
      <c r="BDN66" s="357"/>
      <c r="BDO66" s="357"/>
      <c r="BDP66" s="357"/>
      <c r="BDQ66" s="357"/>
      <c r="BDR66" s="357"/>
      <c r="BDS66" s="357"/>
      <c r="BDT66" s="357"/>
      <c r="BDU66" s="357"/>
      <c r="BDV66" s="357"/>
      <c r="BDW66" s="357"/>
      <c r="BDX66" s="357"/>
      <c r="BDY66" s="357"/>
      <c r="BDZ66" s="357"/>
      <c r="BEA66" s="357"/>
      <c r="BEB66" s="357"/>
      <c r="BEC66" s="357"/>
      <c r="BED66" s="357"/>
      <c r="BEE66" s="357"/>
      <c r="BEF66" s="357"/>
      <c r="BEG66" s="357"/>
      <c r="BEH66" s="357"/>
      <c r="BEI66" s="357"/>
      <c r="BEJ66" s="357"/>
      <c r="BEK66" s="357"/>
      <c r="BEL66" s="357"/>
      <c r="BEM66" s="357"/>
      <c r="BEN66" s="357"/>
      <c r="BEO66" s="357"/>
      <c r="BEP66" s="357"/>
      <c r="BEQ66" s="357"/>
      <c r="BER66" s="357"/>
      <c r="BES66" s="357"/>
      <c r="BET66" s="357"/>
      <c r="BEU66" s="357"/>
      <c r="BEV66" s="357"/>
      <c r="BEW66" s="357"/>
      <c r="BEX66" s="357"/>
      <c r="BEY66" s="357"/>
      <c r="BEZ66" s="357"/>
      <c r="BFA66" s="357"/>
      <c r="BFB66" s="357"/>
      <c r="BFC66" s="357"/>
      <c r="BFD66" s="357"/>
      <c r="BFE66" s="357"/>
      <c r="BFF66" s="357"/>
      <c r="BFG66" s="357"/>
      <c r="BFH66" s="357"/>
      <c r="BFI66" s="357"/>
      <c r="BFJ66" s="357"/>
      <c r="BFK66" s="357"/>
      <c r="BFL66" s="357"/>
      <c r="BFM66" s="357"/>
      <c r="BFN66" s="357"/>
      <c r="BFO66" s="357"/>
      <c r="BFP66" s="357"/>
      <c r="BFQ66" s="357"/>
      <c r="BFR66" s="357"/>
      <c r="BFS66" s="357"/>
      <c r="BFT66" s="357"/>
      <c r="BFU66" s="357"/>
      <c r="BFV66" s="357"/>
      <c r="BFW66" s="357"/>
      <c r="BFX66" s="357"/>
      <c r="BFY66" s="357"/>
      <c r="BFZ66" s="357"/>
      <c r="BGA66" s="357"/>
      <c r="BGB66" s="357"/>
      <c r="BGC66" s="357"/>
      <c r="BGD66" s="357"/>
      <c r="BGE66" s="357"/>
      <c r="BGF66" s="357"/>
      <c r="BGG66" s="357"/>
      <c r="BGH66" s="357"/>
      <c r="BGI66" s="357"/>
      <c r="BGJ66" s="357"/>
      <c r="BGK66" s="357"/>
      <c r="BGL66" s="357"/>
      <c r="BGM66" s="357"/>
      <c r="BGN66" s="357"/>
      <c r="BGO66" s="357"/>
      <c r="BGP66" s="357"/>
      <c r="BGQ66" s="357"/>
      <c r="BGR66" s="357"/>
      <c r="BGS66" s="357"/>
      <c r="BGT66" s="357"/>
      <c r="BGU66" s="357"/>
      <c r="BGV66" s="357"/>
      <c r="BGW66" s="357"/>
      <c r="BGX66" s="357"/>
      <c r="BGY66" s="357"/>
      <c r="BGZ66" s="357"/>
      <c r="BHA66" s="357"/>
      <c r="BHB66" s="357"/>
      <c r="BHC66" s="357"/>
      <c r="BHD66" s="357"/>
      <c r="BHE66" s="357"/>
      <c r="BHF66" s="357"/>
      <c r="BHG66" s="357"/>
      <c r="BHH66" s="357"/>
      <c r="BHI66" s="357"/>
      <c r="BHJ66" s="357"/>
      <c r="BHK66" s="357"/>
      <c r="BHL66" s="357"/>
      <c r="BHM66" s="357"/>
      <c r="BHN66" s="357"/>
      <c r="BHO66" s="357"/>
      <c r="BHP66" s="357"/>
      <c r="BHQ66" s="357"/>
      <c r="BHR66" s="357"/>
      <c r="BHS66" s="357"/>
      <c r="BHT66" s="357"/>
      <c r="BHU66" s="357"/>
      <c r="BHV66" s="357"/>
      <c r="BHW66" s="357"/>
      <c r="BHX66" s="357"/>
      <c r="BHY66" s="357"/>
      <c r="BHZ66" s="357"/>
      <c r="BIA66" s="357"/>
      <c r="BIB66" s="357"/>
      <c r="BIC66" s="357"/>
      <c r="BID66" s="357"/>
      <c r="BIE66" s="357"/>
      <c r="BIF66" s="357"/>
      <c r="BIG66" s="357"/>
      <c r="BIH66" s="357"/>
      <c r="BII66" s="357"/>
      <c r="BIJ66" s="357"/>
      <c r="BIK66" s="357"/>
      <c r="BIL66" s="357"/>
      <c r="BIM66" s="357"/>
      <c r="BIN66" s="357"/>
      <c r="BIO66" s="357"/>
      <c r="BIP66" s="357"/>
      <c r="BIQ66" s="357"/>
      <c r="BIR66" s="357"/>
      <c r="BIS66" s="357"/>
      <c r="BIT66" s="357"/>
      <c r="BIU66" s="357"/>
      <c r="BIV66" s="357"/>
      <c r="BIW66" s="357"/>
      <c r="BIX66" s="357"/>
      <c r="BIY66" s="357"/>
      <c r="BIZ66" s="357"/>
      <c r="BJA66" s="357"/>
      <c r="BJB66" s="357"/>
      <c r="BJC66" s="357"/>
      <c r="BJD66" s="357"/>
      <c r="BJE66" s="357"/>
      <c r="BJF66" s="357"/>
      <c r="BJG66" s="357"/>
      <c r="BJH66" s="357"/>
      <c r="BJI66" s="357"/>
      <c r="BJJ66" s="357"/>
      <c r="BJK66" s="357"/>
      <c r="BJL66" s="357"/>
      <c r="BJM66" s="357"/>
      <c r="BJN66" s="357"/>
      <c r="BJO66" s="357"/>
      <c r="BJP66" s="357"/>
      <c r="BJQ66" s="357"/>
      <c r="BJR66" s="357"/>
      <c r="BJS66" s="357"/>
      <c r="BJT66" s="357"/>
      <c r="BJU66" s="357"/>
      <c r="BJV66" s="357"/>
      <c r="BJW66" s="357"/>
      <c r="BJX66" s="357"/>
      <c r="BJY66" s="357"/>
      <c r="BJZ66" s="357"/>
      <c r="BKA66" s="357"/>
      <c r="BKB66" s="357"/>
      <c r="BKC66" s="357"/>
      <c r="BKD66" s="357"/>
      <c r="BKE66" s="357"/>
      <c r="BKF66" s="357"/>
      <c r="BKG66" s="357"/>
      <c r="BKH66" s="357"/>
      <c r="BKI66" s="357"/>
      <c r="BKJ66" s="357"/>
      <c r="BKK66" s="357"/>
      <c r="BKL66" s="357"/>
      <c r="BKM66" s="357"/>
      <c r="BKN66" s="357"/>
      <c r="BKO66" s="357"/>
      <c r="BKP66" s="357"/>
      <c r="BKQ66" s="357"/>
      <c r="BKR66" s="357"/>
      <c r="BKS66" s="357"/>
      <c r="BKT66" s="357"/>
      <c r="BKU66" s="357"/>
      <c r="BKV66" s="357"/>
      <c r="BKW66" s="357"/>
      <c r="BKX66" s="357"/>
      <c r="BKY66" s="357"/>
      <c r="BKZ66" s="357"/>
      <c r="BLA66" s="357"/>
      <c r="BLB66" s="357"/>
      <c r="BLC66" s="357"/>
      <c r="BLD66" s="357"/>
      <c r="BLE66" s="357"/>
      <c r="BLF66" s="357"/>
      <c r="BLG66" s="357"/>
      <c r="BLH66" s="357"/>
      <c r="BLI66" s="357"/>
      <c r="BLJ66" s="357"/>
      <c r="BLK66" s="357"/>
      <c r="BLL66" s="357"/>
      <c r="BLM66" s="357"/>
      <c r="BLN66" s="357"/>
      <c r="BLO66" s="357"/>
      <c r="BLP66" s="357"/>
      <c r="BLQ66" s="357"/>
      <c r="BLR66" s="357"/>
      <c r="BLS66" s="357"/>
      <c r="BLT66" s="357"/>
      <c r="BLU66" s="357"/>
      <c r="BLV66" s="357"/>
      <c r="BLW66" s="357"/>
      <c r="BLX66" s="357"/>
      <c r="BLY66" s="357"/>
      <c r="BLZ66" s="357"/>
      <c r="BMA66" s="357"/>
      <c r="BMB66" s="357"/>
      <c r="BMC66" s="357"/>
      <c r="BMD66" s="357"/>
      <c r="BME66" s="357"/>
      <c r="BMF66" s="357"/>
      <c r="BMG66" s="357"/>
      <c r="BMH66" s="357"/>
      <c r="BMI66" s="357"/>
      <c r="BMJ66" s="357"/>
      <c r="BMK66" s="357"/>
      <c r="BML66" s="357"/>
      <c r="BMM66" s="357"/>
      <c r="BMN66" s="357"/>
      <c r="BMO66" s="357"/>
      <c r="BMP66" s="357"/>
      <c r="BMQ66" s="357"/>
      <c r="BMR66" s="357"/>
      <c r="BMS66" s="357"/>
      <c r="BMT66" s="357"/>
      <c r="BMU66" s="357"/>
      <c r="BMV66" s="357"/>
      <c r="BMW66" s="357"/>
      <c r="BMX66" s="357"/>
      <c r="BMY66" s="357"/>
      <c r="BMZ66" s="357"/>
      <c r="BNA66" s="357"/>
      <c r="BNB66" s="357"/>
      <c r="BNC66" s="357"/>
      <c r="BND66" s="357"/>
      <c r="BNE66" s="357"/>
      <c r="BNF66" s="357"/>
      <c r="BNG66" s="357"/>
      <c r="BNH66" s="357"/>
      <c r="BNI66" s="357"/>
      <c r="BNJ66" s="357"/>
      <c r="BNK66" s="357"/>
      <c r="BNL66" s="357"/>
      <c r="BNM66" s="357"/>
      <c r="BNN66" s="357"/>
      <c r="BNO66" s="357"/>
      <c r="BNP66" s="357"/>
      <c r="BNQ66" s="357"/>
      <c r="BNR66" s="357"/>
      <c r="BNS66" s="357"/>
      <c r="BNT66" s="357"/>
      <c r="BNU66" s="357"/>
      <c r="BNV66" s="357"/>
      <c r="BNW66" s="357"/>
      <c r="BNX66" s="357"/>
      <c r="BNY66" s="357"/>
      <c r="BNZ66" s="357"/>
      <c r="BOA66" s="357"/>
      <c r="BOB66" s="357"/>
      <c r="BOC66" s="357"/>
      <c r="BOD66" s="357"/>
      <c r="BOE66" s="357"/>
      <c r="BOF66" s="357"/>
      <c r="BOG66" s="357"/>
      <c r="BOH66" s="357"/>
      <c r="BOI66" s="357"/>
      <c r="BOJ66" s="357"/>
      <c r="BOK66" s="357"/>
      <c r="BOL66" s="357"/>
      <c r="BOM66" s="357"/>
      <c r="BON66" s="357"/>
      <c r="BOO66" s="357"/>
      <c r="BOP66" s="357"/>
      <c r="BOQ66" s="357"/>
      <c r="BOR66" s="357"/>
      <c r="BOS66" s="357"/>
      <c r="BOT66" s="357"/>
      <c r="BOU66" s="357"/>
      <c r="BOV66" s="357"/>
      <c r="BOW66" s="357"/>
      <c r="BOX66" s="357"/>
      <c r="BOY66" s="357"/>
      <c r="BOZ66" s="357"/>
      <c r="BPA66" s="357"/>
      <c r="BPB66" s="357"/>
      <c r="BPC66" s="357"/>
      <c r="BPD66" s="357"/>
      <c r="BPE66" s="357"/>
      <c r="BPF66" s="357"/>
      <c r="BPG66" s="357"/>
      <c r="BPH66" s="357"/>
      <c r="BPI66" s="357"/>
      <c r="BPJ66" s="357"/>
      <c r="BPK66" s="357"/>
      <c r="BPL66" s="357"/>
      <c r="BPM66" s="357"/>
      <c r="BPN66" s="357"/>
      <c r="BPO66" s="357"/>
      <c r="BPP66" s="357"/>
      <c r="BPQ66" s="357"/>
      <c r="BPR66" s="357"/>
      <c r="BPS66" s="357"/>
      <c r="BPT66" s="357"/>
      <c r="BPU66" s="357"/>
      <c r="BPV66" s="357"/>
      <c r="BPW66" s="357"/>
      <c r="BPX66" s="357"/>
      <c r="BPY66" s="357"/>
      <c r="BPZ66" s="357"/>
      <c r="BQA66" s="357"/>
      <c r="BQB66" s="357"/>
      <c r="BQC66" s="357"/>
      <c r="BQD66" s="357"/>
      <c r="BQE66" s="357"/>
      <c r="BQF66" s="357"/>
      <c r="BQG66" s="357"/>
      <c r="BQH66" s="357"/>
      <c r="BQI66" s="357"/>
      <c r="BQJ66" s="357"/>
      <c r="BQK66" s="357"/>
      <c r="BQL66" s="357"/>
      <c r="BQM66" s="357"/>
      <c r="BQN66" s="357"/>
      <c r="BQO66" s="357"/>
      <c r="BQP66" s="357"/>
      <c r="BQQ66" s="357"/>
      <c r="BQR66" s="357"/>
      <c r="BQS66" s="357"/>
      <c r="BQT66" s="357"/>
      <c r="BQU66" s="357"/>
      <c r="BQV66" s="357"/>
      <c r="BQW66" s="357"/>
      <c r="BQX66" s="357"/>
      <c r="BQY66" s="357"/>
      <c r="BQZ66" s="357"/>
      <c r="BRA66" s="357"/>
      <c r="BRB66" s="357"/>
      <c r="BRC66" s="357"/>
      <c r="BRD66" s="357"/>
      <c r="BRE66" s="357"/>
      <c r="BRF66" s="357"/>
      <c r="BRG66" s="357"/>
      <c r="BRH66" s="357"/>
      <c r="BRI66" s="357"/>
      <c r="BRJ66" s="357"/>
      <c r="BRK66" s="357"/>
      <c r="BRL66" s="357"/>
      <c r="BRM66" s="357"/>
      <c r="BRN66" s="357"/>
      <c r="BRO66" s="357"/>
      <c r="BRP66" s="357"/>
      <c r="BRQ66" s="357"/>
      <c r="BRR66" s="357"/>
      <c r="BRS66" s="357"/>
      <c r="BRT66" s="357"/>
      <c r="BRU66" s="357"/>
      <c r="BRV66" s="357"/>
      <c r="BRW66" s="357"/>
      <c r="BRX66" s="357"/>
      <c r="BRY66" s="357"/>
      <c r="BRZ66" s="357"/>
      <c r="BSA66" s="357"/>
      <c r="BSB66" s="357"/>
      <c r="BSC66" s="357"/>
      <c r="BSD66" s="357"/>
      <c r="BSE66" s="357"/>
      <c r="BSF66" s="357"/>
      <c r="BSG66" s="357"/>
      <c r="BSH66" s="357"/>
      <c r="BSI66" s="357"/>
      <c r="BSJ66" s="357"/>
      <c r="BSK66" s="357"/>
      <c r="BSL66" s="357"/>
      <c r="BSM66" s="357"/>
      <c r="BSN66" s="357"/>
      <c r="BSO66" s="357"/>
      <c r="BSP66" s="357"/>
      <c r="BSQ66" s="357"/>
      <c r="BSR66" s="357"/>
      <c r="BSS66" s="357"/>
      <c r="BST66" s="357"/>
      <c r="BSU66" s="357"/>
      <c r="BSV66" s="357"/>
      <c r="BSW66" s="357"/>
      <c r="BSX66" s="357"/>
      <c r="BSY66" s="357"/>
      <c r="BSZ66" s="357"/>
      <c r="BTA66" s="357"/>
      <c r="BTB66" s="357"/>
      <c r="BTC66" s="357"/>
      <c r="BTD66" s="357"/>
      <c r="BTE66" s="357"/>
      <c r="BTF66" s="357"/>
      <c r="BTG66" s="357"/>
      <c r="BTH66" s="357"/>
      <c r="BTI66" s="357"/>
      <c r="BTJ66" s="357"/>
      <c r="BTK66" s="357"/>
      <c r="BTL66" s="357"/>
      <c r="BTM66" s="357"/>
      <c r="BTN66" s="357"/>
      <c r="BTO66" s="357"/>
      <c r="BTP66" s="357"/>
      <c r="BTQ66" s="357"/>
      <c r="BTR66" s="357"/>
      <c r="BTS66" s="357"/>
      <c r="BTT66" s="357"/>
      <c r="BTU66" s="357"/>
      <c r="BTV66" s="357"/>
      <c r="BTW66" s="357"/>
      <c r="BTX66" s="357"/>
      <c r="BTY66" s="357"/>
      <c r="BTZ66" s="357"/>
      <c r="BUA66" s="357"/>
      <c r="BUB66" s="357"/>
      <c r="BUC66" s="357"/>
      <c r="BUD66" s="357"/>
      <c r="BUE66" s="357"/>
      <c r="BUF66" s="357"/>
      <c r="BUG66" s="357"/>
      <c r="BUH66" s="357"/>
      <c r="BUI66" s="357"/>
      <c r="BUJ66" s="357"/>
      <c r="BUK66" s="357"/>
      <c r="BUL66" s="357"/>
      <c r="BUM66" s="357"/>
      <c r="BUN66" s="357"/>
      <c r="BUO66" s="357"/>
      <c r="BUP66" s="357"/>
      <c r="BUQ66" s="357"/>
      <c r="BUR66" s="357"/>
      <c r="BUS66" s="357"/>
      <c r="BUT66" s="357"/>
      <c r="BUU66" s="357"/>
      <c r="BUV66" s="357"/>
      <c r="BUW66" s="357"/>
      <c r="BUX66" s="357"/>
      <c r="BUY66" s="357"/>
      <c r="BUZ66" s="357"/>
      <c r="BVA66" s="357"/>
      <c r="BVB66" s="357"/>
      <c r="BVC66" s="357"/>
      <c r="BVD66" s="357"/>
      <c r="BVE66" s="357"/>
      <c r="BVF66" s="357"/>
      <c r="BVG66" s="357"/>
      <c r="BVH66" s="357"/>
      <c r="BVI66" s="357"/>
      <c r="BVJ66" s="357"/>
      <c r="BVK66" s="357"/>
      <c r="BVL66" s="357"/>
      <c r="BVM66" s="357"/>
      <c r="BVN66" s="357"/>
      <c r="BVO66" s="357"/>
      <c r="BVP66" s="357"/>
      <c r="BVQ66" s="357"/>
      <c r="BVR66" s="357"/>
      <c r="BVS66" s="357"/>
      <c r="BVT66" s="357"/>
      <c r="BVU66" s="357"/>
      <c r="BVV66" s="357"/>
      <c r="BVW66" s="357"/>
      <c r="BVX66" s="357"/>
      <c r="BVY66" s="357"/>
      <c r="BVZ66" s="357"/>
      <c r="BWA66" s="357"/>
      <c r="BWB66" s="357"/>
      <c r="BWC66" s="357"/>
      <c r="BWD66" s="357"/>
      <c r="BWE66" s="357"/>
      <c r="BWF66" s="357"/>
      <c r="BWG66" s="357"/>
      <c r="BWH66" s="357"/>
      <c r="BWI66" s="357"/>
      <c r="BWJ66" s="357"/>
      <c r="BWK66" s="357"/>
      <c r="BWL66" s="357"/>
      <c r="BWM66" s="357"/>
      <c r="BWN66" s="357"/>
      <c r="BWO66" s="357"/>
      <c r="BWP66" s="357"/>
      <c r="BWQ66" s="357"/>
      <c r="BWR66" s="357"/>
      <c r="BWS66" s="357"/>
      <c r="BWT66" s="357"/>
      <c r="BWU66" s="357"/>
      <c r="BWV66" s="357"/>
      <c r="BWW66" s="357"/>
      <c r="BWX66" s="357"/>
      <c r="BWY66" s="357"/>
      <c r="BWZ66" s="357"/>
      <c r="BXA66" s="357"/>
      <c r="BXB66" s="357"/>
      <c r="BXC66" s="357"/>
      <c r="BXD66" s="357"/>
      <c r="BXE66" s="357"/>
      <c r="BXF66" s="357"/>
      <c r="BXG66" s="357"/>
      <c r="BXH66" s="357"/>
      <c r="BXI66" s="357"/>
      <c r="BXJ66" s="357"/>
      <c r="BXK66" s="357"/>
      <c r="BXL66" s="357"/>
      <c r="BXM66" s="357"/>
      <c r="BXN66" s="357"/>
      <c r="BXO66" s="357"/>
      <c r="BXP66" s="357"/>
      <c r="BXQ66" s="357"/>
      <c r="BXR66" s="357"/>
      <c r="BXS66" s="357"/>
      <c r="BXT66" s="357"/>
      <c r="BXU66" s="357"/>
      <c r="BXV66" s="357"/>
      <c r="BXW66" s="357"/>
      <c r="BXX66" s="357"/>
      <c r="BXY66" s="357"/>
      <c r="BXZ66" s="357"/>
      <c r="BYA66" s="357"/>
      <c r="BYB66" s="357"/>
      <c r="BYC66" s="357"/>
      <c r="BYD66" s="357"/>
      <c r="BYE66" s="357"/>
      <c r="BYF66" s="357"/>
      <c r="BYG66" s="357"/>
      <c r="BYH66" s="357"/>
      <c r="BYI66" s="357"/>
      <c r="BYJ66" s="357"/>
      <c r="BYK66" s="357"/>
      <c r="BYL66" s="357"/>
      <c r="BYM66" s="357"/>
      <c r="BYN66" s="357"/>
      <c r="BYO66" s="357"/>
      <c r="BYP66" s="357"/>
      <c r="BYQ66" s="357"/>
      <c r="BYR66" s="357"/>
      <c r="BYS66" s="357"/>
      <c r="BYT66" s="357"/>
      <c r="BYU66" s="357"/>
      <c r="BYV66" s="357"/>
      <c r="BYW66" s="357"/>
      <c r="BYX66" s="357"/>
      <c r="BYY66" s="357"/>
      <c r="BYZ66" s="357"/>
      <c r="BZA66" s="357"/>
      <c r="BZB66" s="357"/>
      <c r="BZC66" s="357"/>
      <c r="BZD66" s="357"/>
      <c r="BZE66" s="357"/>
      <c r="BZF66" s="357"/>
      <c r="BZG66" s="357"/>
      <c r="BZH66" s="357"/>
      <c r="BZI66" s="357"/>
      <c r="BZJ66" s="357"/>
      <c r="BZK66" s="357"/>
      <c r="BZL66" s="357"/>
      <c r="BZM66" s="357"/>
      <c r="BZN66" s="357"/>
      <c r="BZO66" s="357"/>
      <c r="BZP66" s="357"/>
      <c r="BZQ66" s="357"/>
      <c r="BZR66" s="357"/>
      <c r="BZS66" s="357"/>
      <c r="BZT66" s="357"/>
      <c r="BZU66" s="357"/>
      <c r="BZV66" s="357"/>
      <c r="BZW66" s="357"/>
      <c r="BZX66" s="357"/>
      <c r="BZY66" s="357"/>
      <c r="BZZ66" s="357"/>
      <c r="CAA66" s="357"/>
      <c r="CAB66" s="357"/>
      <c r="CAC66" s="357"/>
      <c r="CAD66" s="357"/>
      <c r="CAE66" s="357"/>
      <c r="CAF66" s="357"/>
      <c r="CAG66" s="357"/>
      <c r="CAH66" s="357"/>
      <c r="CAI66" s="357"/>
      <c r="CAJ66" s="357"/>
      <c r="CAK66" s="357"/>
      <c r="CAL66" s="357"/>
      <c r="CAM66" s="357"/>
      <c r="CAN66" s="357"/>
      <c r="CAO66" s="357"/>
      <c r="CAP66" s="357"/>
      <c r="CAQ66" s="357"/>
      <c r="CAR66" s="357"/>
      <c r="CAS66" s="357"/>
      <c r="CAT66" s="357"/>
      <c r="CAU66" s="357"/>
      <c r="CAV66" s="357"/>
      <c r="CAW66" s="357"/>
      <c r="CAX66" s="357"/>
      <c r="CAY66" s="357"/>
      <c r="CAZ66" s="357"/>
      <c r="CBA66" s="357"/>
      <c r="CBB66" s="357"/>
      <c r="CBC66" s="357"/>
      <c r="CBD66" s="357"/>
      <c r="CBE66" s="357"/>
      <c r="CBF66" s="357"/>
      <c r="CBG66" s="357"/>
      <c r="CBH66" s="357"/>
      <c r="CBI66" s="357"/>
      <c r="CBJ66" s="357"/>
      <c r="CBK66" s="357"/>
      <c r="CBL66" s="357"/>
      <c r="CBM66" s="357"/>
      <c r="CBN66" s="357"/>
      <c r="CBO66" s="357"/>
      <c r="CBP66" s="357"/>
      <c r="CBQ66" s="357"/>
      <c r="CBR66" s="357"/>
      <c r="CBS66" s="357"/>
      <c r="CBT66" s="357"/>
      <c r="CBU66" s="357"/>
      <c r="CBV66" s="357"/>
      <c r="CBW66" s="357"/>
      <c r="CBX66" s="357"/>
      <c r="CBY66" s="357"/>
      <c r="CBZ66" s="357"/>
      <c r="CCA66" s="357"/>
      <c r="CCB66" s="357"/>
      <c r="CCC66" s="357"/>
      <c r="CCD66" s="357"/>
      <c r="CCE66" s="357"/>
      <c r="CCF66" s="357"/>
      <c r="CCG66" s="357"/>
      <c r="CCH66" s="357"/>
      <c r="CCI66" s="357"/>
      <c r="CCJ66" s="357"/>
      <c r="CCK66" s="357"/>
      <c r="CCL66" s="357"/>
      <c r="CCM66" s="357"/>
      <c r="CCN66" s="357"/>
      <c r="CCO66" s="357"/>
      <c r="CCP66" s="357"/>
      <c r="CCQ66" s="357"/>
      <c r="CCR66" s="357"/>
      <c r="CCS66" s="357"/>
      <c r="CCT66" s="357"/>
      <c r="CCU66" s="357"/>
      <c r="CCV66" s="357"/>
      <c r="CCW66" s="357"/>
      <c r="CCX66" s="357"/>
      <c r="CCY66" s="357"/>
      <c r="CCZ66" s="357"/>
      <c r="CDA66" s="357"/>
      <c r="CDB66" s="357"/>
      <c r="CDC66" s="357"/>
      <c r="CDD66" s="357"/>
      <c r="CDE66" s="357"/>
      <c r="CDF66" s="357"/>
      <c r="CDG66" s="357"/>
      <c r="CDH66" s="357"/>
      <c r="CDI66" s="357"/>
      <c r="CDJ66" s="357"/>
      <c r="CDK66" s="357"/>
      <c r="CDL66" s="357"/>
      <c r="CDM66" s="357"/>
      <c r="CDN66" s="357"/>
      <c r="CDO66" s="357"/>
      <c r="CDP66" s="357"/>
      <c r="CDQ66" s="357"/>
      <c r="CDR66" s="357"/>
      <c r="CDS66" s="357"/>
      <c r="CDT66" s="357"/>
      <c r="CDU66" s="357"/>
      <c r="CDV66" s="357"/>
      <c r="CDW66" s="357"/>
      <c r="CDX66" s="357"/>
      <c r="CDY66" s="357"/>
      <c r="CDZ66" s="357"/>
      <c r="CEA66" s="357"/>
      <c r="CEB66" s="357"/>
      <c r="CEC66" s="357"/>
      <c r="CED66" s="357"/>
      <c r="CEE66" s="357"/>
      <c r="CEF66" s="357"/>
      <c r="CEG66" s="357"/>
      <c r="CEH66" s="357"/>
      <c r="CEI66" s="357"/>
      <c r="CEJ66" s="357"/>
      <c r="CEK66" s="357"/>
      <c r="CEL66" s="357"/>
      <c r="CEM66" s="357"/>
      <c r="CEN66" s="357"/>
      <c r="CEO66" s="357"/>
      <c r="CEP66" s="357"/>
      <c r="CEQ66" s="357"/>
      <c r="CER66" s="357"/>
      <c r="CES66" s="357"/>
      <c r="CET66" s="357"/>
      <c r="CEU66" s="357"/>
      <c r="CEV66" s="357"/>
      <c r="CEW66" s="357"/>
      <c r="CEX66" s="357"/>
      <c r="CEY66" s="357"/>
      <c r="CEZ66" s="357"/>
      <c r="CFA66" s="357"/>
      <c r="CFB66" s="357"/>
      <c r="CFC66" s="357"/>
      <c r="CFD66" s="357"/>
      <c r="CFE66" s="357"/>
      <c r="CFF66" s="357"/>
      <c r="CFG66" s="357"/>
      <c r="CFH66" s="357"/>
      <c r="CFI66" s="357"/>
      <c r="CFJ66" s="357"/>
      <c r="CFK66" s="357"/>
      <c r="CFL66" s="357"/>
      <c r="CFM66" s="357"/>
      <c r="CFN66" s="357"/>
      <c r="CFO66" s="357"/>
      <c r="CFP66" s="357"/>
      <c r="CFQ66" s="357"/>
      <c r="CFR66" s="357"/>
      <c r="CFS66" s="357"/>
      <c r="CFT66" s="357"/>
      <c r="CFU66" s="357"/>
      <c r="CFV66" s="357"/>
      <c r="CFW66" s="357"/>
      <c r="CFX66" s="357"/>
      <c r="CFY66" s="357"/>
      <c r="CFZ66" s="357"/>
      <c r="CGA66" s="357"/>
      <c r="CGB66" s="357"/>
      <c r="CGC66" s="357"/>
      <c r="CGD66" s="357"/>
      <c r="CGE66" s="357"/>
      <c r="CGF66" s="357"/>
      <c r="CGG66" s="357"/>
      <c r="CGH66" s="357"/>
      <c r="CGI66" s="357"/>
      <c r="CGJ66" s="357"/>
      <c r="CGK66" s="357"/>
      <c r="CGL66" s="357"/>
      <c r="CGM66" s="357"/>
      <c r="CGN66" s="357"/>
      <c r="CGO66" s="357"/>
      <c r="CGP66" s="357"/>
      <c r="CGQ66" s="357"/>
      <c r="CGR66" s="357"/>
      <c r="CGS66" s="357"/>
      <c r="CGT66" s="357"/>
      <c r="CGU66" s="357"/>
      <c r="CGV66" s="357"/>
      <c r="CGW66" s="357"/>
      <c r="CGX66" s="357"/>
      <c r="CGY66" s="357"/>
      <c r="CGZ66" s="357"/>
      <c r="CHA66" s="357"/>
      <c r="CHB66" s="357"/>
      <c r="CHC66" s="357"/>
      <c r="CHD66" s="357"/>
      <c r="CHE66" s="357"/>
      <c r="CHF66" s="357"/>
      <c r="CHG66" s="357"/>
      <c r="CHH66" s="357"/>
      <c r="CHI66" s="357"/>
      <c r="CHJ66" s="357"/>
      <c r="CHK66" s="357"/>
      <c r="CHL66" s="357"/>
      <c r="CHM66" s="357"/>
      <c r="CHN66" s="357"/>
      <c r="CHO66" s="357"/>
      <c r="CHP66" s="357"/>
      <c r="CHQ66" s="357"/>
      <c r="CHR66" s="357"/>
      <c r="CHS66" s="357"/>
      <c r="CHT66" s="357"/>
      <c r="CHU66" s="357"/>
      <c r="CHV66" s="357"/>
      <c r="CHW66" s="357"/>
      <c r="CHX66" s="357"/>
      <c r="CHY66" s="357"/>
      <c r="CHZ66" s="357"/>
      <c r="CIA66" s="357"/>
      <c r="CIB66" s="357"/>
      <c r="CIC66" s="357"/>
      <c r="CID66" s="357"/>
      <c r="CIE66" s="357"/>
      <c r="CIF66" s="357"/>
      <c r="CIG66" s="357"/>
      <c r="CIH66" s="357"/>
      <c r="CII66" s="357"/>
      <c r="CIJ66" s="357"/>
      <c r="CIK66" s="357"/>
      <c r="CIL66" s="357"/>
      <c r="CIM66" s="357"/>
      <c r="CIN66" s="357"/>
      <c r="CIO66" s="357"/>
      <c r="CIP66" s="357"/>
      <c r="CIQ66" s="357"/>
      <c r="CIR66" s="357"/>
      <c r="CIS66" s="357"/>
      <c r="CIT66" s="357"/>
      <c r="CIU66" s="357"/>
      <c r="CIV66" s="357"/>
      <c r="CIW66" s="357"/>
      <c r="CIX66" s="357"/>
      <c r="CIY66" s="357"/>
      <c r="CIZ66" s="357"/>
      <c r="CJA66" s="357"/>
      <c r="CJB66" s="357"/>
      <c r="CJC66" s="357"/>
      <c r="CJD66" s="357"/>
      <c r="CJE66" s="357"/>
      <c r="CJF66" s="357"/>
      <c r="CJG66" s="357"/>
      <c r="CJH66" s="357"/>
      <c r="CJI66" s="357"/>
      <c r="CJJ66" s="357"/>
      <c r="CJK66" s="357"/>
      <c r="CJL66" s="357"/>
      <c r="CJM66" s="357"/>
      <c r="CJN66" s="357"/>
      <c r="CJO66" s="357"/>
      <c r="CJP66" s="357"/>
      <c r="CJQ66" s="357"/>
      <c r="CJR66" s="357"/>
      <c r="CJS66" s="357"/>
      <c r="CJT66" s="357"/>
      <c r="CJU66" s="357"/>
      <c r="CJV66" s="357"/>
      <c r="CJW66" s="357"/>
      <c r="CJX66" s="357"/>
      <c r="CJY66" s="357"/>
      <c r="CJZ66" s="357"/>
      <c r="CKA66" s="357"/>
      <c r="CKB66" s="357"/>
      <c r="CKC66" s="357"/>
      <c r="CKD66" s="357"/>
      <c r="CKE66" s="357"/>
      <c r="CKF66" s="357"/>
      <c r="CKG66" s="357"/>
      <c r="CKH66" s="357"/>
      <c r="CKI66" s="357"/>
      <c r="CKJ66" s="357"/>
      <c r="CKK66" s="357"/>
      <c r="CKL66" s="357"/>
      <c r="CKM66" s="357"/>
      <c r="CKN66" s="357"/>
      <c r="CKO66" s="357"/>
      <c r="CKP66" s="357"/>
      <c r="CKQ66" s="357"/>
      <c r="CKR66" s="357"/>
      <c r="CKS66" s="357"/>
      <c r="CKT66" s="357"/>
      <c r="CKU66" s="357"/>
      <c r="CKV66" s="357"/>
      <c r="CKW66" s="357"/>
      <c r="CKX66" s="357"/>
      <c r="CKY66" s="357"/>
      <c r="CKZ66" s="357"/>
      <c r="CLA66" s="357"/>
      <c r="CLB66" s="357"/>
      <c r="CLC66" s="357"/>
      <c r="CLD66" s="357"/>
      <c r="CLE66" s="357"/>
      <c r="CLF66" s="357"/>
      <c r="CLG66" s="357"/>
      <c r="CLH66" s="357"/>
      <c r="CLI66" s="357"/>
      <c r="CLJ66" s="357"/>
      <c r="CLK66" s="357"/>
      <c r="CLL66" s="357"/>
      <c r="CLM66" s="357"/>
      <c r="CLN66" s="357"/>
      <c r="CLO66" s="357"/>
      <c r="CLP66" s="357"/>
      <c r="CLQ66" s="357"/>
      <c r="CLR66" s="357"/>
      <c r="CLS66" s="357"/>
      <c r="CLT66" s="357"/>
      <c r="CLU66" s="357"/>
      <c r="CLV66" s="357"/>
      <c r="CLW66" s="357"/>
      <c r="CLX66" s="357"/>
      <c r="CLY66" s="357"/>
      <c r="CLZ66" s="357"/>
      <c r="CMA66" s="357"/>
      <c r="CMB66" s="357"/>
      <c r="CMC66" s="357"/>
      <c r="CMD66" s="357"/>
      <c r="CME66" s="357"/>
      <c r="CMF66" s="357"/>
      <c r="CMG66" s="357"/>
      <c r="CMH66" s="357"/>
      <c r="CMI66" s="357"/>
      <c r="CMJ66" s="357"/>
      <c r="CMK66" s="357"/>
      <c r="CML66" s="357"/>
      <c r="CMM66" s="357"/>
      <c r="CMN66" s="357"/>
      <c r="CMO66" s="357"/>
      <c r="CMP66" s="357"/>
      <c r="CMQ66" s="357"/>
      <c r="CMR66" s="357"/>
      <c r="CMS66" s="357"/>
      <c r="CMT66" s="357"/>
      <c r="CMU66" s="357"/>
      <c r="CMV66" s="357"/>
      <c r="CMW66" s="357"/>
      <c r="CMX66" s="357"/>
      <c r="CMY66" s="357"/>
      <c r="CMZ66" s="357"/>
      <c r="CNA66" s="357"/>
      <c r="CNB66" s="357"/>
      <c r="CNC66" s="357"/>
      <c r="CND66" s="357"/>
      <c r="CNE66" s="357"/>
      <c r="CNF66" s="357"/>
      <c r="CNG66" s="357"/>
      <c r="CNH66" s="357"/>
      <c r="CNI66" s="357"/>
      <c r="CNJ66" s="357"/>
      <c r="CNK66" s="357"/>
      <c r="CNL66" s="357"/>
      <c r="CNM66" s="357"/>
      <c r="CNN66" s="357"/>
      <c r="CNO66" s="357"/>
      <c r="CNP66" s="357"/>
      <c r="CNQ66" s="357"/>
      <c r="CNR66" s="357"/>
      <c r="CNS66" s="357"/>
      <c r="CNT66" s="357"/>
      <c r="CNU66" s="357"/>
      <c r="CNV66" s="357"/>
      <c r="CNW66" s="357"/>
      <c r="CNX66" s="357"/>
      <c r="CNY66" s="357"/>
      <c r="CNZ66" s="357"/>
      <c r="COA66" s="357"/>
      <c r="COB66" s="357"/>
      <c r="COC66" s="357"/>
      <c r="COD66" s="357"/>
      <c r="COE66" s="357"/>
      <c r="COF66" s="357"/>
      <c r="COG66" s="357"/>
      <c r="COH66" s="357"/>
      <c r="COI66" s="357"/>
      <c r="COJ66" s="357"/>
      <c r="COK66" s="357"/>
      <c r="COL66" s="357"/>
      <c r="COM66" s="357"/>
      <c r="CON66" s="357"/>
      <c r="COO66" s="357"/>
      <c r="COP66" s="357"/>
      <c r="COQ66" s="357"/>
      <c r="COR66" s="357"/>
      <c r="COS66" s="357"/>
      <c r="COT66" s="357"/>
      <c r="COU66" s="357"/>
      <c r="COV66" s="357"/>
      <c r="COW66" s="357"/>
      <c r="COX66" s="357"/>
      <c r="COY66" s="357"/>
      <c r="COZ66" s="357"/>
      <c r="CPA66" s="357"/>
      <c r="CPB66" s="357"/>
      <c r="CPC66" s="357"/>
      <c r="CPD66" s="357"/>
      <c r="CPE66" s="357"/>
      <c r="CPF66" s="357"/>
      <c r="CPG66" s="357"/>
      <c r="CPH66" s="357"/>
      <c r="CPI66" s="357"/>
      <c r="CPJ66" s="357"/>
      <c r="CPK66" s="357"/>
      <c r="CPL66" s="357"/>
      <c r="CPM66" s="357"/>
      <c r="CPN66" s="357"/>
      <c r="CPO66" s="357"/>
      <c r="CPP66" s="357"/>
      <c r="CPQ66" s="357"/>
      <c r="CPR66" s="357"/>
      <c r="CPS66" s="357"/>
      <c r="CPT66" s="357"/>
      <c r="CPU66" s="357"/>
      <c r="CPV66" s="357"/>
      <c r="CPW66" s="357"/>
      <c r="CPX66" s="357"/>
      <c r="CPY66" s="357"/>
      <c r="CPZ66" s="357"/>
      <c r="CQA66" s="357"/>
      <c r="CQB66" s="357"/>
      <c r="CQC66" s="357"/>
      <c r="CQD66" s="357"/>
      <c r="CQE66" s="357"/>
      <c r="CQF66" s="357"/>
      <c r="CQG66" s="357"/>
      <c r="CQH66" s="357"/>
      <c r="CQI66" s="357"/>
      <c r="CQJ66" s="357"/>
      <c r="CQK66" s="357"/>
      <c r="CQL66" s="357"/>
      <c r="CQM66" s="357"/>
      <c r="CQN66" s="357"/>
      <c r="CQO66" s="357"/>
      <c r="CQP66" s="357"/>
      <c r="CQQ66" s="357"/>
      <c r="CQR66" s="357"/>
      <c r="CQS66" s="357"/>
      <c r="CQT66" s="357"/>
      <c r="CQU66" s="357"/>
      <c r="CQV66" s="357"/>
      <c r="CQW66" s="357"/>
      <c r="CQX66" s="357"/>
      <c r="CQY66" s="357"/>
      <c r="CQZ66" s="357"/>
      <c r="CRA66" s="357"/>
      <c r="CRB66" s="357"/>
      <c r="CRC66" s="357"/>
      <c r="CRD66" s="357"/>
      <c r="CRE66" s="357"/>
      <c r="CRF66" s="357"/>
      <c r="CRG66" s="357"/>
      <c r="CRH66" s="357"/>
      <c r="CRI66" s="357"/>
      <c r="CRJ66" s="357"/>
      <c r="CRK66" s="357"/>
      <c r="CRL66" s="357"/>
      <c r="CRM66" s="357"/>
      <c r="CRN66" s="357"/>
      <c r="CRO66" s="357"/>
      <c r="CRP66" s="357"/>
      <c r="CRQ66" s="357"/>
      <c r="CRR66" s="357"/>
      <c r="CRS66" s="357"/>
      <c r="CRT66" s="357"/>
      <c r="CRU66" s="357"/>
      <c r="CRV66" s="357"/>
      <c r="CRW66" s="357"/>
      <c r="CRX66" s="357"/>
      <c r="CRY66" s="357"/>
      <c r="CRZ66" s="357"/>
      <c r="CSA66" s="357"/>
      <c r="CSB66" s="357"/>
      <c r="CSC66" s="357"/>
      <c r="CSD66" s="357"/>
      <c r="CSE66" s="357"/>
      <c r="CSF66" s="357"/>
      <c r="CSG66" s="357"/>
      <c r="CSH66" s="357"/>
      <c r="CSI66" s="357"/>
      <c r="CSJ66" s="357"/>
      <c r="CSK66" s="357"/>
      <c r="CSL66" s="357"/>
      <c r="CSM66" s="357"/>
      <c r="CSN66" s="357"/>
      <c r="CSO66" s="357"/>
      <c r="CSP66" s="357"/>
      <c r="CSQ66" s="357"/>
      <c r="CSR66" s="357"/>
      <c r="CSS66" s="357"/>
      <c r="CST66" s="357"/>
      <c r="CSU66" s="357"/>
      <c r="CSV66" s="357"/>
      <c r="CSW66" s="357"/>
      <c r="CSX66" s="357"/>
      <c r="CSY66" s="357"/>
      <c r="CSZ66" s="357"/>
      <c r="CTA66" s="357"/>
      <c r="CTB66" s="357"/>
      <c r="CTC66" s="357"/>
      <c r="CTD66" s="357"/>
      <c r="CTE66" s="357"/>
      <c r="CTF66" s="357"/>
      <c r="CTG66" s="357"/>
      <c r="CTH66" s="357"/>
      <c r="CTI66" s="357"/>
      <c r="CTJ66" s="357"/>
      <c r="CTK66" s="357"/>
      <c r="CTL66" s="357"/>
      <c r="CTM66" s="357"/>
      <c r="CTN66" s="357"/>
      <c r="CTO66" s="357"/>
      <c r="CTP66" s="357"/>
      <c r="CTQ66" s="357"/>
      <c r="CTR66" s="357"/>
      <c r="CTS66" s="357"/>
      <c r="CTT66" s="357"/>
      <c r="CTU66" s="357"/>
      <c r="CTV66" s="357"/>
      <c r="CTW66" s="357"/>
      <c r="CTX66" s="357"/>
      <c r="CTY66" s="357"/>
      <c r="CTZ66" s="357"/>
      <c r="CUA66" s="357"/>
      <c r="CUB66" s="357"/>
      <c r="CUC66" s="357"/>
      <c r="CUD66" s="357"/>
      <c r="CUE66" s="357"/>
      <c r="CUF66" s="357"/>
      <c r="CUG66" s="357"/>
      <c r="CUH66" s="357"/>
      <c r="CUI66" s="357"/>
      <c r="CUJ66" s="357"/>
      <c r="CUK66" s="357"/>
      <c r="CUL66" s="357"/>
      <c r="CUM66" s="357"/>
      <c r="CUN66" s="357"/>
      <c r="CUO66" s="357"/>
      <c r="CUP66" s="357"/>
      <c r="CUQ66" s="357"/>
      <c r="CUR66" s="357"/>
      <c r="CUS66" s="357"/>
      <c r="CUT66" s="357"/>
      <c r="CUU66" s="357"/>
      <c r="CUV66" s="357"/>
      <c r="CUW66" s="357"/>
      <c r="CUX66" s="357"/>
      <c r="CUY66" s="357"/>
      <c r="CUZ66" s="357"/>
      <c r="CVA66" s="357"/>
      <c r="CVB66" s="357"/>
      <c r="CVC66" s="357"/>
      <c r="CVD66" s="357"/>
      <c r="CVE66" s="357"/>
      <c r="CVF66" s="357"/>
      <c r="CVG66" s="357"/>
      <c r="CVH66" s="357"/>
      <c r="CVI66" s="357"/>
      <c r="CVJ66" s="357"/>
      <c r="CVK66" s="357"/>
      <c r="CVL66" s="357"/>
      <c r="CVM66" s="357"/>
      <c r="CVN66" s="357"/>
      <c r="CVO66" s="357"/>
      <c r="CVP66" s="357"/>
      <c r="CVQ66" s="357"/>
      <c r="CVR66" s="357"/>
      <c r="CVS66" s="357"/>
      <c r="CVT66" s="357"/>
      <c r="CVU66" s="357"/>
      <c r="CVV66" s="357"/>
      <c r="CVW66" s="357"/>
      <c r="CVX66" s="357"/>
      <c r="CVY66" s="357"/>
      <c r="CVZ66" s="357"/>
      <c r="CWA66" s="357"/>
      <c r="CWB66" s="357"/>
      <c r="CWC66" s="357"/>
      <c r="CWD66" s="357"/>
      <c r="CWE66" s="357"/>
      <c r="CWF66" s="357"/>
      <c r="CWG66" s="357"/>
      <c r="CWH66" s="357"/>
      <c r="CWI66" s="357"/>
      <c r="CWJ66" s="357"/>
      <c r="CWK66" s="357"/>
      <c r="CWL66" s="357"/>
      <c r="CWM66" s="357"/>
      <c r="CWN66" s="357"/>
      <c r="CWO66" s="357"/>
      <c r="CWP66" s="357"/>
      <c r="CWQ66" s="357"/>
      <c r="CWR66" s="357"/>
      <c r="CWS66" s="357"/>
      <c r="CWT66" s="357"/>
      <c r="CWU66" s="357"/>
      <c r="CWV66" s="357"/>
      <c r="CWW66" s="357"/>
      <c r="CWX66" s="357"/>
      <c r="CWY66" s="357"/>
      <c r="CWZ66" s="357"/>
      <c r="CXA66" s="357"/>
      <c r="CXB66" s="357"/>
      <c r="CXC66" s="357"/>
      <c r="CXD66" s="357"/>
      <c r="CXE66" s="357"/>
      <c r="CXF66" s="357"/>
      <c r="CXG66" s="357"/>
      <c r="CXH66" s="357"/>
      <c r="CXI66" s="357"/>
      <c r="CXJ66" s="357"/>
      <c r="CXK66" s="357"/>
      <c r="CXL66" s="357"/>
      <c r="CXM66" s="357"/>
      <c r="CXN66" s="357"/>
      <c r="CXO66" s="357"/>
      <c r="CXP66" s="357"/>
      <c r="CXQ66" s="357"/>
      <c r="CXR66" s="357"/>
      <c r="CXS66" s="357"/>
      <c r="CXT66" s="357"/>
      <c r="CXU66" s="357"/>
      <c r="CXV66" s="357"/>
      <c r="CXW66" s="357"/>
      <c r="CXX66" s="357"/>
      <c r="CXY66" s="357"/>
      <c r="CXZ66" s="357"/>
      <c r="CYA66" s="357"/>
      <c r="CYB66" s="357"/>
      <c r="CYC66" s="357"/>
      <c r="CYD66" s="357"/>
      <c r="CYE66" s="357"/>
      <c r="CYF66" s="357"/>
      <c r="CYG66" s="357"/>
      <c r="CYH66" s="357"/>
      <c r="CYI66" s="357"/>
      <c r="CYJ66" s="357"/>
      <c r="CYK66" s="357"/>
      <c r="CYL66" s="357"/>
      <c r="CYM66" s="357"/>
      <c r="CYN66" s="357"/>
      <c r="CYO66" s="357"/>
      <c r="CYP66" s="357"/>
      <c r="CYQ66" s="357"/>
      <c r="CYR66" s="357"/>
      <c r="CYS66" s="357"/>
      <c r="CYT66" s="357"/>
      <c r="CYU66" s="357"/>
      <c r="CYV66" s="357"/>
      <c r="CYW66" s="357"/>
      <c r="CYX66" s="357"/>
      <c r="CYY66" s="357"/>
      <c r="CYZ66" s="357"/>
      <c r="CZA66" s="357"/>
      <c r="CZB66" s="357"/>
      <c r="CZC66" s="357"/>
      <c r="CZD66" s="357"/>
      <c r="CZE66" s="357"/>
      <c r="CZF66" s="357"/>
      <c r="CZG66" s="357"/>
      <c r="CZH66" s="357"/>
      <c r="CZI66" s="357"/>
      <c r="CZJ66" s="357"/>
      <c r="CZK66" s="357"/>
      <c r="CZL66" s="357"/>
      <c r="CZM66" s="357"/>
      <c r="CZN66" s="357"/>
      <c r="CZO66" s="357"/>
      <c r="CZP66" s="357"/>
      <c r="CZQ66" s="357"/>
      <c r="CZR66" s="357"/>
      <c r="CZS66" s="357"/>
      <c r="CZT66" s="357"/>
      <c r="CZU66" s="357"/>
      <c r="CZV66" s="357"/>
      <c r="CZW66" s="357"/>
      <c r="CZX66" s="357"/>
      <c r="CZY66" s="357"/>
      <c r="CZZ66" s="357"/>
      <c r="DAA66" s="357"/>
      <c r="DAB66" s="357"/>
      <c r="DAC66" s="357"/>
      <c r="DAD66" s="357"/>
      <c r="DAE66" s="357"/>
      <c r="DAF66" s="357"/>
      <c r="DAG66" s="357"/>
      <c r="DAH66" s="357"/>
      <c r="DAI66" s="357"/>
      <c r="DAJ66" s="357"/>
      <c r="DAK66" s="357"/>
      <c r="DAL66" s="357"/>
      <c r="DAM66" s="357"/>
      <c r="DAN66" s="357"/>
      <c r="DAO66" s="357"/>
      <c r="DAP66" s="357"/>
      <c r="DAQ66" s="357"/>
      <c r="DAR66" s="357"/>
      <c r="DAS66" s="357"/>
      <c r="DAT66" s="357"/>
      <c r="DAU66" s="357"/>
      <c r="DAV66" s="357"/>
      <c r="DAW66" s="357"/>
      <c r="DAX66" s="357"/>
      <c r="DAY66" s="357"/>
      <c r="DAZ66" s="357"/>
      <c r="DBA66" s="357"/>
      <c r="DBB66" s="357"/>
      <c r="DBC66" s="357"/>
      <c r="DBD66" s="357"/>
      <c r="DBE66" s="357"/>
      <c r="DBF66" s="357"/>
      <c r="DBG66" s="357"/>
      <c r="DBH66" s="357"/>
      <c r="DBI66" s="357"/>
      <c r="DBJ66" s="357"/>
      <c r="DBK66" s="357"/>
      <c r="DBL66" s="357"/>
      <c r="DBM66" s="357"/>
      <c r="DBN66" s="357"/>
      <c r="DBO66" s="357"/>
      <c r="DBP66" s="357"/>
      <c r="DBQ66" s="357"/>
      <c r="DBR66" s="357"/>
      <c r="DBS66" s="357"/>
      <c r="DBT66" s="357"/>
      <c r="DBU66" s="357"/>
      <c r="DBV66" s="357"/>
      <c r="DBW66" s="357"/>
      <c r="DBX66" s="357"/>
      <c r="DBY66" s="357"/>
      <c r="DBZ66" s="357"/>
      <c r="DCA66" s="357"/>
      <c r="DCB66" s="357"/>
      <c r="DCC66" s="357"/>
      <c r="DCD66" s="357"/>
      <c r="DCE66" s="357"/>
      <c r="DCF66" s="357"/>
      <c r="DCG66" s="357"/>
      <c r="DCH66" s="357"/>
      <c r="DCI66" s="357"/>
      <c r="DCJ66" s="357"/>
      <c r="DCK66" s="357"/>
      <c r="DCL66" s="357"/>
      <c r="DCM66" s="357"/>
      <c r="DCN66" s="357"/>
      <c r="DCO66" s="357"/>
      <c r="DCP66" s="357"/>
      <c r="DCQ66" s="357"/>
      <c r="DCR66" s="357"/>
      <c r="DCS66" s="357"/>
      <c r="DCT66" s="357"/>
      <c r="DCU66" s="357"/>
      <c r="DCV66" s="357"/>
      <c r="DCW66" s="357"/>
      <c r="DCX66" s="357"/>
      <c r="DCY66" s="357"/>
      <c r="DCZ66" s="357"/>
      <c r="DDA66" s="357"/>
      <c r="DDB66" s="357"/>
      <c r="DDC66" s="357"/>
      <c r="DDD66" s="357"/>
      <c r="DDE66" s="357"/>
      <c r="DDF66" s="357"/>
      <c r="DDG66" s="357"/>
      <c r="DDH66" s="357"/>
      <c r="DDI66" s="357"/>
      <c r="DDJ66" s="357"/>
      <c r="DDK66" s="357"/>
      <c r="DDL66" s="357"/>
      <c r="DDM66" s="357"/>
      <c r="DDN66" s="357"/>
      <c r="DDO66" s="357"/>
      <c r="DDP66" s="357"/>
      <c r="DDQ66" s="357"/>
      <c r="DDR66" s="357"/>
      <c r="DDS66" s="357"/>
      <c r="DDT66" s="357"/>
      <c r="DDU66" s="357"/>
      <c r="DDV66" s="357"/>
      <c r="DDW66" s="357"/>
      <c r="DDX66" s="357"/>
      <c r="DDY66" s="357"/>
      <c r="DDZ66" s="357"/>
      <c r="DEA66" s="357"/>
      <c r="DEB66" s="357"/>
      <c r="DEC66" s="357"/>
      <c r="DED66" s="357"/>
      <c r="DEE66" s="357"/>
      <c r="DEF66" s="357"/>
      <c r="DEG66" s="357"/>
      <c r="DEH66" s="357"/>
      <c r="DEI66" s="357"/>
      <c r="DEJ66" s="357"/>
      <c r="DEK66" s="357"/>
      <c r="DEL66" s="357"/>
      <c r="DEM66" s="357"/>
      <c r="DEN66" s="357"/>
      <c r="DEO66" s="357"/>
      <c r="DEP66" s="357"/>
      <c r="DEQ66" s="357"/>
      <c r="DER66" s="357"/>
      <c r="DES66" s="357"/>
      <c r="DET66" s="357"/>
      <c r="DEU66" s="357"/>
      <c r="DEV66" s="357"/>
      <c r="DEW66" s="357"/>
      <c r="DEX66" s="357"/>
      <c r="DEY66" s="357"/>
      <c r="DEZ66" s="357"/>
      <c r="DFA66" s="357"/>
      <c r="DFB66" s="357"/>
      <c r="DFC66" s="357"/>
      <c r="DFD66" s="357"/>
      <c r="DFE66" s="357"/>
      <c r="DFF66" s="357"/>
      <c r="DFG66" s="357"/>
      <c r="DFH66" s="357"/>
      <c r="DFI66" s="357"/>
      <c r="DFJ66" s="357"/>
      <c r="DFK66" s="357"/>
      <c r="DFL66" s="357"/>
      <c r="DFM66" s="357"/>
      <c r="DFN66" s="357"/>
      <c r="DFO66" s="357"/>
      <c r="DFP66" s="357"/>
      <c r="DFQ66" s="357"/>
      <c r="DFR66" s="357"/>
      <c r="DFS66" s="357"/>
      <c r="DFT66" s="357"/>
      <c r="DFU66" s="357"/>
      <c r="DFV66" s="357"/>
      <c r="DFW66" s="357"/>
      <c r="DFX66" s="357"/>
      <c r="DFY66" s="357"/>
      <c r="DFZ66" s="357"/>
      <c r="DGA66" s="357"/>
      <c r="DGB66" s="357"/>
      <c r="DGC66" s="357"/>
      <c r="DGD66" s="357"/>
      <c r="DGE66" s="357"/>
      <c r="DGF66" s="357"/>
      <c r="DGG66" s="357"/>
      <c r="DGH66" s="357"/>
      <c r="DGI66" s="357"/>
      <c r="DGJ66" s="357"/>
      <c r="DGK66" s="357"/>
      <c r="DGL66" s="357"/>
      <c r="DGM66" s="357"/>
      <c r="DGN66" s="357"/>
      <c r="DGO66" s="357"/>
      <c r="DGP66" s="357"/>
      <c r="DGQ66" s="357"/>
      <c r="DGR66" s="357"/>
      <c r="DGS66" s="357"/>
      <c r="DGT66" s="357"/>
      <c r="DGU66" s="357"/>
      <c r="DGV66" s="357"/>
      <c r="DGW66" s="357"/>
      <c r="DGX66" s="357"/>
      <c r="DGY66" s="357"/>
      <c r="DGZ66" s="357"/>
      <c r="DHA66" s="357"/>
      <c r="DHB66" s="357"/>
      <c r="DHC66" s="357"/>
      <c r="DHD66" s="357"/>
      <c r="DHE66" s="357"/>
      <c r="DHF66" s="357"/>
      <c r="DHG66" s="357"/>
      <c r="DHH66" s="357"/>
      <c r="DHI66" s="357"/>
      <c r="DHJ66" s="357"/>
      <c r="DHK66" s="357"/>
      <c r="DHL66" s="357"/>
      <c r="DHM66" s="357"/>
      <c r="DHN66" s="357"/>
      <c r="DHO66" s="357"/>
      <c r="DHP66" s="357"/>
      <c r="DHQ66" s="357"/>
      <c r="DHR66" s="357"/>
      <c r="DHS66" s="357"/>
      <c r="DHT66" s="357"/>
      <c r="DHU66" s="357"/>
      <c r="DHV66" s="357"/>
      <c r="DHW66" s="357"/>
      <c r="DHX66" s="357"/>
      <c r="DHY66" s="357"/>
      <c r="DHZ66" s="357"/>
      <c r="DIA66" s="357"/>
      <c r="DIB66" s="357"/>
      <c r="DIC66" s="357"/>
      <c r="DID66" s="357"/>
      <c r="DIE66" s="357"/>
      <c r="DIF66" s="357"/>
      <c r="DIG66" s="357"/>
      <c r="DIH66" s="357"/>
      <c r="DII66" s="357"/>
      <c r="DIJ66" s="357"/>
      <c r="DIK66" s="357"/>
      <c r="DIL66" s="357"/>
      <c r="DIM66" s="357"/>
      <c r="DIN66" s="357"/>
      <c r="DIO66" s="357"/>
      <c r="DIP66" s="357"/>
      <c r="DIQ66" s="357"/>
      <c r="DIR66" s="357"/>
      <c r="DIS66" s="357"/>
      <c r="DIT66" s="357"/>
      <c r="DIU66" s="357"/>
      <c r="DIV66" s="357"/>
      <c r="DIW66" s="357"/>
      <c r="DIX66" s="357"/>
      <c r="DIY66" s="357"/>
      <c r="DIZ66" s="357"/>
      <c r="DJA66" s="357"/>
      <c r="DJB66" s="357"/>
      <c r="DJC66" s="357"/>
      <c r="DJD66" s="357"/>
      <c r="DJE66" s="357"/>
      <c r="DJF66" s="357"/>
      <c r="DJG66" s="357"/>
      <c r="DJH66" s="357"/>
      <c r="DJI66" s="357"/>
      <c r="DJJ66" s="357"/>
      <c r="DJK66" s="357"/>
      <c r="DJL66" s="357"/>
      <c r="DJM66" s="357"/>
      <c r="DJN66" s="357"/>
      <c r="DJO66" s="357"/>
      <c r="DJP66" s="357"/>
      <c r="DJQ66" s="357"/>
      <c r="DJR66" s="357"/>
      <c r="DJS66" s="357"/>
      <c r="DJT66" s="357"/>
      <c r="DJU66" s="357"/>
      <c r="DJV66" s="357"/>
      <c r="DJW66" s="357"/>
      <c r="DJX66" s="357"/>
      <c r="DJY66" s="357"/>
      <c r="DJZ66" s="357"/>
      <c r="DKA66" s="357"/>
      <c r="DKB66" s="357"/>
      <c r="DKC66" s="357"/>
      <c r="DKD66" s="357"/>
      <c r="DKE66" s="357"/>
      <c r="DKF66" s="357"/>
      <c r="DKG66" s="357"/>
      <c r="DKH66" s="357"/>
      <c r="DKI66" s="357"/>
      <c r="DKJ66" s="357"/>
      <c r="DKK66" s="357"/>
      <c r="DKL66" s="357"/>
      <c r="DKM66" s="357"/>
      <c r="DKN66" s="357"/>
      <c r="DKO66" s="357"/>
      <c r="DKP66" s="357"/>
      <c r="DKQ66" s="357"/>
      <c r="DKR66" s="357"/>
      <c r="DKS66" s="357"/>
      <c r="DKT66" s="357"/>
      <c r="DKU66" s="357"/>
      <c r="DKV66" s="357"/>
      <c r="DKW66" s="357"/>
      <c r="DKX66" s="357"/>
      <c r="DKY66" s="357"/>
      <c r="DKZ66" s="357"/>
      <c r="DLA66" s="357"/>
      <c r="DLB66" s="357"/>
      <c r="DLC66" s="357"/>
      <c r="DLD66" s="357"/>
      <c r="DLE66" s="357"/>
      <c r="DLF66" s="357"/>
      <c r="DLG66" s="357"/>
      <c r="DLH66" s="357"/>
      <c r="DLI66" s="357"/>
      <c r="DLJ66" s="357"/>
      <c r="DLK66" s="357"/>
      <c r="DLL66" s="357"/>
      <c r="DLM66" s="357"/>
      <c r="DLN66" s="357"/>
      <c r="DLO66" s="357"/>
      <c r="DLP66" s="357"/>
      <c r="DLQ66" s="357"/>
      <c r="DLR66" s="357"/>
      <c r="DLS66" s="357"/>
      <c r="DLT66" s="357"/>
      <c r="DLU66" s="357"/>
      <c r="DLV66" s="357"/>
      <c r="DLW66" s="357"/>
      <c r="DLX66" s="357"/>
      <c r="DLY66" s="357"/>
      <c r="DLZ66" s="357"/>
      <c r="DMA66" s="357"/>
      <c r="DMB66" s="357"/>
      <c r="DMC66" s="357"/>
      <c r="DMD66" s="357"/>
      <c r="DME66" s="357"/>
      <c r="DMF66" s="357"/>
      <c r="DMG66" s="357"/>
      <c r="DMH66" s="357"/>
      <c r="DMI66" s="357"/>
      <c r="DMJ66" s="357"/>
      <c r="DMK66" s="357"/>
      <c r="DML66" s="357"/>
      <c r="DMM66" s="357"/>
      <c r="DMN66" s="357"/>
      <c r="DMO66" s="357"/>
      <c r="DMP66" s="357"/>
      <c r="DMQ66" s="357"/>
      <c r="DMR66" s="357"/>
      <c r="DMS66" s="357"/>
      <c r="DMT66" s="357"/>
      <c r="DMU66" s="357"/>
      <c r="DMV66" s="357"/>
      <c r="DMW66" s="357"/>
      <c r="DMX66" s="357"/>
      <c r="DMY66" s="357"/>
      <c r="DMZ66" s="357"/>
      <c r="DNA66" s="357"/>
      <c r="DNB66" s="357"/>
      <c r="DNC66" s="357"/>
      <c r="DND66" s="357"/>
      <c r="DNE66" s="357"/>
      <c r="DNF66" s="357"/>
      <c r="DNG66" s="357"/>
      <c r="DNH66" s="357"/>
      <c r="DNI66" s="357"/>
      <c r="DNJ66" s="357"/>
      <c r="DNK66" s="357"/>
      <c r="DNL66" s="357"/>
      <c r="DNM66" s="357"/>
      <c r="DNN66" s="357"/>
      <c r="DNO66" s="357"/>
      <c r="DNP66" s="357"/>
      <c r="DNQ66" s="357"/>
      <c r="DNR66" s="357"/>
      <c r="DNS66" s="357"/>
      <c r="DNT66" s="357"/>
      <c r="DNU66" s="357"/>
      <c r="DNV66" s="357"/>
      <c r="DNW66" s="357"/>
      <c r="DNX66" s="357"/>
      <c r="DNY66" s="357"/>
      <c r="DNZ66" s="357"/>
      <c r="DOA66" s="357"/>
      <c r="DOB66" s="357"/>
      <c r="DOC66" s="357"/>
      <c r="DOD66" s="357"/>
      <c r="DOE66" s="357"/>
      <c r="DOF66" s="357"/>
      <c r="DOG66" s="357"/>
      <c r="DOH66" s="357"/>
      <c r="DOI66" s="357"/>
      <c r="DOJ66" s="357"/>
      <c r="DOK66" s="357"/>
      <c r="DOL66" s="357"/>
      <c r="DOM66" s="357"/>
      <c r="DON66" s="357"/>
      <c r="DOO66" s="357"/>
      <c r="DOP66" s="357"/>
      <c r="DOQ66" s="357"/>
      <c r="DOR66" s="357"/>
      <c r="DOS66" s="357"/>
      <c r="DOT66" s="357"/>
      <c r="DOU66" s="357"/>
      <c r="DOV66" s="357"/>
      <c r="DOW66" s="357"/>
      <c r="DOX66" s="357"/>
      <c r="DOY66" s="357"/>
      <c r="DOZ66" s="357"/>
      <c r="DPA66" s="357"/>
      <c r="DPB66" s="357"/>
      <c r="DPC66" s="357"/>
      <c r="DPD66" s="357"/>
      <c r="DPE66" s="357"/>
      <c r="DPF66" s="357"/>
      <c r="DPG66" s="357"/>
      <c r="DPH66" s="357"/>
      <c r="DPI66" s="357"/>
      <c r="DPJ66" s="357"/>
      <c r="DPK66" s="357"/>
      <c r="DPL66" s="357"/>
      <c r="DPM66" s="357"/>
      <c r="DPN66" s="357"/>
      <c r="DPO66" s="357"/>
      <c r="DPP66" s="357"/>
      <c r="DPQ66" s="357"/>
      <c r="DPR66" s="357"/>
      <c r="DPS66" s="357"/>
      <c r="DPT66" s="357"/>
      <c r="DPU66" s="357"/>
      <c r="DPV66" s="357"/>
      <c r="DPW66" s="357"/>
      <c r="DPX66" s="357"/>
      <c r="DPY66" s="357"/>
      <c r="DPZ66" s="357"/>
      <c r="DQA66" s="357"/>
      <c r="DQB66" s="357"/>
      <c r="DQC66" s="357"/>
      <c r="DQD66" s="357"/>
      <c r="DQE66" s="357"/>
      <c r="DQF66" s="357"/>
      <c r="DQG66" s="357"/>
      <c r="DQH66" s="357"/>
      <c r="DQI66" s="357"/>
      <c r="DQJ66" s="357"/>
      <c r="DQK66" s="357"/>
      <c r="DQL66" s="357"/>
      <c r="DQM66" s="357"/>
      <c r="DQN66" s="357"/>
      <c r="DQO66" s="357"/>
      <c r="DQP66" s="357"/>
      <c r="DQQ66" s="357"/>
      <c r="DQR66" s="357"/>
      <c r="DQS66" s="357"/>
      <c r="DQT66" s="357"/>
      <c r="DQU66" s="357"/>
      <c r="DQV66" s="357"/>
      <c r="DQW66" s="357"/>
      <c r="DQX66" s="357"/>
      <c r="DQY66" s="357"/>
      <c r="DQZ66" s="357"/>
      <c r="DRA66" s="357"/>
      <c r="DRB66" s="357"/>
      <c r="DRC66" s="357"/>
      <c r="DRD66" s="357"/>
      <c r="DRE66" s="357"/>
      <c r="DRF66" s="357"/>
      <c r="DRG66" s="357"/>
      <c r="DRH66" s="357"/>
      <c r="DRI66" s="357"/>
      <c r="DRJ66" s="357"/>
      <c r="DRK66" s="357"/>
      <c r="DRL66" s="357"/>
      <c r="DRM66" s="357"/>
      <c r="DRN66" s="357"/>
      <c r="DRO66" s="357"/>
      <c r="DRP66" s="357"/>
      <c r="DRQ66" s="357"/>
      <c r="DRR66" s="357"/>
      <c r="DRS66" s="357"/>
      <c r="DRT66" s="357"/>
      <c r="DRU66" s="357"/>
      <c r="DRV66" s="357"/>
      <c r="DRW66" s="357"/>
      <c r="DRX66" s="357"/>
      <c r="DRY66" s="357"/>
      <c r="DRZ66" s="357"/>
      <c r="DSA66" s="357"/>
      <c r="DSB66" s="357"/>
      <c r="DSC66" s="357"/>
      <c r="DSD66" s="357"/>
      <c r="DSE66" s="357"/>
      <c r="DSF66" s="357"/>
      <c r="DSG66" s="357"/>
      <c r="DSH66" s="357"/>
      <c r="DSI66" s="357"/>
      <c r="DSJ66" s="357"/>
      <c r="DSK66" s="357"/>
      <c r="DSL66" s="357"/>
      <c r="DSM66" s="357"/>
      <c r="DSN66" s="357"/>
      <c r="DSO66" s="357"/>
      <c r="DSP66" s="357"/>
      <c r="DSQ66" s="357"/>
      <c r="DSR66" s="357"/>
      <c r="DSS66" s="357"/>
      <c r="DST66" s="357"/>
      <c r="DSU66" s="357"/>
      <c r="DSV66" s="357"/>
      <c r="DSW66" s="357"/>
      <c r="DSX66" s="357"/>
      <c r="DSY66" s="357"/>
      <c r="DSZ66" s="357"/>
      <c r="DTA66" s="357"/>
      <c r="DTB66" s="357"/>
      <c r="DTC66" s="357"/>
      <c r="DTD66" s="357"/>
      <c r="DTE66" s="357"/>
      <c r="DTF66" s="357"/>
      <c r="DTG66" s="357"/>
      <c r="DTH66" s="357"/>
      <c r="DTI66" s="357"/>
      <c r="DTJ66" s="357"/>
      <c r="DTK66" s="357"/>
      <c r="DTL66" s="357"/>
      <c r="DTM66" s="357"/>
      <c r="DTN66" s="357"/>
      <c r="DTO66" s="357"/>
      <c r="DTP66" s="357"/>
      <c r="DTQ66" s="357"/>
      <c r="DTR66" s="357"/>
      <c r="DTS66" s="357"/>
      <c r="DTT66" s="357"/>
      <c r="DTU66" s="357"/>
      <c r="DTV66" s="357"/>
      <c r="DTW66" s="357"/>
      <c r="DTX66" s="357"/>
      <c r="DTY66" s="357"/>
      <c r="DTZ66" s="357"/>
      <c r="DUA66" s="357"/>
      <c r="DUB66" s="357"/>
      <c r="DUC66" s="357"/>
      <c r="DUD66" s="357"/>
      <c r="DUE66" s="357"/>
      <c r="DUF66" s="357"/>
      <c r="DUG66" s="357"/>
      <c r="DUH66" s="357"/>
      <c r="DUI66" s="357"/>
      <c r="DUJ66" s="357"/>
      <c r="DUK66" s="357"/>
      <c r="DUL66" s="357"/>
      <c r="DUM66" s="357"/>
      <c r="DUN66" s="357"/>
      <c r="DUO66" s="357"/>
      <c r="DUP66" s="357"/>
      <c r="DUQ66" s="357"/>
      <c r="DUR66" s="357"/>
      <c r="DUS66" s="357"/>
      <c r="DUT66" s="357"/>
      <c r="DUU66" s="357"/>
      <c r="DUV66" s="357"/>
      <c r="DUW66" s="357"/>
      <c r="DUX66" s="357"/>
      <c r="DUY66" s="357"/>
      <c r="DUZ66" s="357"/>
      <c r="DVA66" s="357"/>
      <c r="DVB66" s="357"/>
      <c r="DVC66" s="357"/>
      <c r="DVD66" s="357"/>
      <c r="DVE66" s="357"/>
      <c r="DVF66" s="357"/>
      <c r="DVG66" s="357"/>
      <c r="DVH66" s="357"/>
      <c r="DVI66" s="357"/>
      <c r="DVJ66" s="357"/>
      <c r="DVK66" s="357"/>
      <c r="DVL66" s="357"/>
      <c r="DVM66" s="357"/>
      <c r="DVN66" s="357"/>
      <c r="DVO66" s="357"/>
      <c r="DVP66" s="357"/>
      <c r="DVQ66" s="357"/>
      <c r="DVR66" s="357"/>
      <c r="DVS66" s="357"/>
      <c r="DVT66" s="357"/>
      <c r="DVU66" s="357"/>
      <c r="DVV66" s="357"/>
      <c r="DVW66" s="357"/>
      <c r="DVX66" s="357"/>
      <c r="DVY66" s="357"/>
      <c r="DVZ66" s="357"/>
      <c r="DWA66" s="357"/>
      <c r="DWB66" s="357"/>
      <c r="DWC66" s="357"/>
      <c r="DWD66" s="357"/>
      <c r="DWE66" s="357"/>
      <c r="DWF66" s="357"/>
      <c r="DWG66" s="357"/>
      <c r="DWH66" s="357"/>
      <c r="DWI66" s="357"/>
      <c r="DWJ66" s="357"/>
      <c r="DWK66" s="357"/>
      <c r="DWL66" s="357"/>
      <c r="DWM66" s="357"/>
      <c r="DWN66" s="357"/>
      <c r="DWO66" s="357"/>
      <c r="DWP66" s="357"/>
      <c r="DWQ66" s="357"/>
      <c r="DWR66" s="357"/>
      <c r="DWS66" s="357"/>
      <c r="DWT66" s="357"/>
      <c r="DWU66" s="357"/>
      <c r="DWV66" s="357"/>
      <c r="DWW66" s="357"/>
      <c r="DWX66" s="357"/>
      <c r="DWY66" s="357"/>
      <c r="DWZ66" s="357"/>
      <c r="DXA66" s="357"/>
      <c r="DXB66" s="357"/>
      <c r="DXC66" s="357"/>
      <c r="DXD66" s="357"/>
      <c r="DXE66" s="357"/>
      <c r="DXF66" s="357"/>
      <c r="DXG66" s="357"/>
      <c r="DXH66" s="357"/>
      <c r="DXI66" s="357"/>
      <c r="DXJ66" s="357"/>
      <c r="DXK66" s="357"/>
      <c r="DXL66" s="357"/>
      <c r="DXM66" s="357"/>
      <c r="DXN66" s="357"/>
      <c r="DXO66" s="357"/>
      <c r="DXP66" s="357"/>
      <c r="DXQ66" s="357"/>
      <c r="DXR66" s="357"/>
      <c r="DXS66" s="357"/>
      <c r="DXT66" s="357"/>
      <c r="DXU66" s="357"/>
      <c r="DXV66" s="357"/>
      <c r="DXW66" s="357"/>
      <c r="DXX66" s="357"/>
      <c r="DXY66" s="357"/>
      <c r="DXZ66" s="357"/>
      <c r="DYA66" s="357"/>
      <c r="DYB66" s="357"/>
      <c r="DYC66" s="357"/>
      <c r="DYD66" s="357"/>
      <c r="DYE66" s="357"/>
      <c r="DYF66" s="357"/>
      <c r="DYG66" s="357"/>
      <c r="DYH66" s="357"/>
      <c r="DYI66" s="357"/>
      <c r="DYJ66" s="357"/>
      <c r="DYK66" s="357"/>
      <c r="DYL66" s="357"/>
      <c r="DYM66" s="357"/>
      <c r="DYN66" s="357"/>
      <c r="DYO66" s="357"/>
      <c r="DYP66" s="357"/>
      <c r="DYQ66" s="357"/>
      <c r="DYR66" s="357"/>
      <c r="DYS66" s="357"/>
      <c r="DYT66" s="357"/>
      <c r="DYU66" s="357"/>
      <c r="DYV66" s="357"/>
      <c r="DYW66" s="357"/>
      <c r="DYX66" s="357"/>
      <c r="DYY66" s="357"/>
      <c r="DYZ66" s="357"/>
      <c r="DZA66" s="357"/>
      <c r="DZB66" s="357"/>
      <c r="DZC66" s="357"/>
      <c r="DZD66" s="357"/>
      <c r="DZE66" s="357"/>
      <c r="DZF66" s="357"/>
      <c r="DZG66" s="357"/>
      <c r="DZH66" s="357"/>
      <c r="DZI66" s="357"/>
      <c r="DZJ66" s="357"/>
      <c r="DZK66" s="357"/>
      <c r="DZL66" s="357"/>
      <c r="DZM66" s="357"/>
      <c r="DZN66" s="357"/>
      <c r="DZO66" s="357"/>
      <c r="DZP66" s="357"/>
      <c r="DZQ66" s="357"/>
      <c r="DZR66" s="357"/>
      <c r="DZS66" s="357"/>
      <c r="DZT66" s="357"/>
      <c r="DZU66" s="357"/>
      <c r="DZV66" s="357"/>
      <c r="DZW66" s="357"/>
      <c r="DZX66" s="357"/>
      <c r="DZY66" s="357"/>
      <c r="DZZ66" s="357"/>
      <c r="EAA66" s="357"/>
      <c r="EAB66" s="357"/>
      <c r="EAC66" s="357"/>
      <c r="EAD66" s="357"/>
      <c r="EAE66" s="357"/>
      <c r="EAF66" s="357"/>
      <c r="EAG66" s="357"/>
      <c r="EAH66" s="357"/>
      <c r="EAI66" s="357"/>
      <c r="EAJ66" s="357"/>
      <c r="EAK66" s="357"/>
      <c r="EAL66" s="357"/>
      <c r="EAM66" s="357"/>
      <c r="EAN66" s="357"/>
      <c r="EAO66" s="357"/>
      <c r="EAP66" s="357"/>
      <c r="EAQ66" s="357"/>
      <c r="EAR66" s="357"/>
      <c r="EAS66" s="357"/>
      <c r="EAT66" s="357"/>
      <c r="EAU66" s="357"/>
      <c r="EAV66" s="357"/>
      <c r="EAW66" s="357"/>
      <c r="EAX66" s="357"/>
      <c r="EAY66" s="357"/>
      <c r="EAZ66" s="357"/>
      <c r="EBA66" s="357"/>
      <c r="EBB66" s="357"/>
      <c r="EBC66" s="357"/>
      <c r="EBD66" s="357"/>
      <c r="EBE66" s="357"/>
      <c r="EBF66" s="357"/>
      <c r="EBG66" s="357"/>
      <c r="EBH66" s="357"/>
      <c r="EBI66" s="357"/>
      <c r="EBJ66" s="357"/>
      <c r="EBK66" s="357"/>
      <c r="EBL66" s="357"/>
      <c r="EBM66" s="357"/>
      <c r="EBN66" s="357"/>
      <c r="EBO66" s="357"/>
      <c r="EBP66" s="357"/>
      <c r="EBQ66" s="357"/>
      <c r="EBR66" s="357"/>
      <c r="EBS66" s="357"/>
      <c r="EBT66" s="357"/>
      <c r="EBU66" s="357"/>
      <c r="EBV66" s="357"/>
      <c r="EBW66" s="357"/>
      <c r="EBX66" s="357"/>
      <c r="EBY66" s="357"/>
      <c r="EBZ66" s="357"/>
      <c r="ECA66" s="357"/>
      <c r="ECB66" s="357"/>
      <c r="ECC66" s="357"/>
      <c r="ECD66" s="357"/>
      <c r="ECE66" s="357"/>
      <c r="ECF66" s="357"/>
      <c r="ECG66" s="357"/>
      <c r="ECH66" s="357"/>
      <c r="ECI66" s="357"/>
      <c r="ECJ66" s="357"/>
      <c r="ECK66" s="357"/>
      <c r="ECL66" s="357"/>
      <c r="ECM66" s="357"/>
      <c r="ECN66" s="357"/>
      <c r="ECO66" s="357"/>
      <c r="ECP66" s="357"/>
      <c r="ECQ66" s="357"/>
      <c r="ECR66" s="357"/>
      <c r="ECS66" s="357"/>
      <c r="ECT66" s="357"/>
      <c r="ECU66" s="357"/>
      <c r="ECV66" s="357"/>
      <c r="ECW66" s="357"/>
      <c r="ECX66" s="357"/>
      <c r="ECY66" s="357"/>
      <c r="ECZ66" s="357"/>
      <c r="EDA66" s="357"/>
      <c r="EDB66" s="357"/>
      <c r="EDC66" s="357"/>
      <c r="EDD66" s="357"/>
      <c r="EDE66" s="357"/>
      <c r="EDF66" s="357"/>
      <c r="EDG66" s="357"/>
      <c r="EDH66" s="357"/>
      <c r="EDI66" s="357"/>
      <c r="EDJ66" s="357"/>
      <c r="EDK66" s="357"/>
      <c r="EDL66" s="357"/>
      <c r="EDM66" s="357"/>
      <c r="EDN66" s="357"/>
      <c r="EDO66" s="357"/>
      <c r="EDP66" s="357"/>
      <c r="EDQ66" s="357"/>
      <c r="EDR66" s="357"/>
      <c r="EDS66" s="357"/>
      <c r="EDT66" s="357"/>
      <c r="EDU66" s="357"/>
      <c r="EDV66" s="357"/>
      <c r="EDW66" s="357"/>
      <c r="EDX66" s="357"/>
      <c r="EDY66" s="357"/>
      <c r="EDZ66" s="357"/>
      <c r="EEA66" s="357"/>
      <c r="EEB66" s="357"/>
      <c r="EEC66" s="357"/>
      <c r="EED66" s="357"/>
      <c r="EEE66" s="357"/>
      <c r="EEF66" s="357"/>
      <c r="EEG66" s="357"/>
      <c r="EEH66" s="357"/>
      <c r="EEI66" s="357"/>
      <c r="EEJ66" s="357"/>
      <c r="EEK66" s="357"/>
      <c r="EEL66" s="357"/>
      <c r="EEM66" s="357"/>
      <c r="EEN66" s="357"/>
      <c r="EEO66" s="357"/>
      <c r="EEP66" s="357"/>
      <c r="EEQ66" s="357"/>
      <c r="EER66" s="357"/>
      <c r="EES66" s="357"/>
      <c r="EET66" s="357"/>
      <c r="EEU66" s="357"/>
      <c r="EEV66" s="357"/>
      <c r="EEW66" s="357"/>
      <c r="EEX66" s="357"/>
      <c r="EEY66" s="357"/>
      <c r="EEZ66" s="357"/>
      <c r="EFA66" s="357"/>
      <c r="EFB66" s="357"/>
      <c r="EFC66" s="357"/>
      <c r="EFD66" s="357"/>
      <c r="EFE66" s="357"/>
      <c r="EFF66" s="357"/>
      <c r="EFG66" s="357"/>
      <c r="EFH66" s="357"/>
      <c r="EFI66" s="357"/>
      <c r="EFJ66" s="357"/>
      <c r="EFK66" s="357"/>
      <c r="EFL66" s="357"/>
      <c r="EFM66" s="357"/>
      <c r="EFN66" s="357"/>
      <c r="EFO66" s="357"/>
      <c r="EFP66" s="357"/>
      <c r="EFQ66" s="357"/>
      <c r="EFR66" s="357"/>
      <c r="EFS66" s="357"/>
      <c r="EFT66" s="357"/>
      <c r="EFU66" s="357"/>
      <c r="EFV66" s="357"/>
      <c r="EFW66" s="357"/>
      <c r="EFX66" s="357"/>
      <c r="EFY66" s="357"/>
      <c r="EFZ66" s="357"/>
      <c r="EGA66" s="357"/>
      <c r="EGB66" s="357"/>
      <c r="EGC66" s="357"/>
      <c r="EGD66" s="357"/>
      <c r="EGE66" s="357"/>
      <c r="EGF66" s="357"/>
      <c r="EGG66" s="357"/>
      <c r="EGH66" s="357"/>
      <c r="EGI66" s="357"/>
      <c r="EGJ66" s="357"/>
      <c r="EGK66" s="357"/>
      <c r="EGL66" s="357"/>
      <c r="EGM66" s="357"/>
      <c r="EGN66" s="357"/>
      <c r="EGO66" s="357"/>
      <c r="EGP66" s="357"/>
      <c r="EGQ66" s="357"/>
      <c r="EGR66" s="357"/>
      <c r="EGS66" s="357"/>
      <c r="EGT66" s="357"/>
      <c r="EGU66" s="357"/>
      <c r="EGV66" s="357"/>
      <c r="EGW66" s="357"/>
      <c r="EGX66" s="357"/>
      <c r="EGY66" s="357"/>
      <c r="EGZ66" s="357"/>
      <c r="EHA66" s="357"/>
      <c r="EHB66" s="357"/>
      <c r="EHC66" s="357"/>
      <c r="EHD66" s="357"/>
      <c r="EHE66" s="357"/>
      <c r="EHF66" s="357"/>
      <c r="EHG66" s="357"/>
      <c r="EHH66" s="357"/>
      <c r="EHI66" s="357"/>
      <c r="EHJ66" s="357"/>
      <c r="EHK66" s="357"/>
      <c r="EHL66" s="357"/>
      <c r="EHM66" s="357"/>
      <c r="EHN66" s="357"/>
      <c r="EHO66" s="357"/>
      <c r="EHP66" s="357"/>
      <c r="EHQ66" s="357"/>
      <c r="EHR66" s="357"/>
      <c r="EHS66" s="357"/>
      <c r="EHT66" s="357"/>
      <c r="EHU66" s="357"/>
      <c r="EHV66" s="357"/>
      <c r="EHW66" s="357"/>
      <c r="EHX66" s="357"/>
      <c r="EHY66" s="357"/>
      <c r="EHZ66" s="357"/>
      <c r="EIA66" s="357"/>
      <c r="EIB66" s="357"/>
      <c r="EIC66" s="357"/>
      <c r="EID66" s="357"/>
      <c r="EIE66" s="357"/>
      <c r="EIF66" s="357"/>
      <c r="EIG66" s="357"/>
      <c r="EIH66" s="357"/>
      <c r="EII66" s="357"/>
      <c r="EIJ66" s="357"/>
      <c r="EIK66" s="357"/>
      <c r="EIL66" s="357"/>
      <c r="EIM66" s="357"/>
      <c r="EIN66" s="357"/>
      <c r="EIO66" s="357"/>
      <c r="EIP66" s="357"/>
      <c r="EIQ66" s="357"/>
      <c r="EIR66" s="357"/>
      <c r="EIS66" s="357"/>
      <c r="EIT66" s="357"/>
      <c r="EIU66" s="357"/>
      <c r="EIV66" s="357"/>
      <c r="EIW66" s="357"/>
      <c r="EIX66" s="357"/>
      <c r="EIY66" s="357"/>
      <c r="EIZ66" s="357"/>
      <c r="EJA66" s="357"/>
      <c r="EJB66" s="357"/>
      <c r="EJC66" s="357"/>
      <c r="EJD66" s="357"/>
      <c r="EJE66" s="357"/>
      <c r="EJF66" s="357"/>
      <c r="EJG66" s="357"/>
      <c r="EJH66" s="357"/>
      <c r="EJI66" s="357"/>
      <c r="EJJ66" s="357"/>
      <c r="EJK66" s="357"/>
      <c r="EJL66" s="357"/>
      <c r="EJM66" s="357"/>
      <c r="EJN66" s="357"/>
      <c r="EJO66" s="357"/>
      <c r="EJP66" s="357"/>
      <c r="EJQ66" s="357"/>
      <c r="EJR66" s="357"/>
      <c r="EJS66" s="357"/>
      <c r="EJT66" s="357"/>
      <c r="EJU66" s="357"/>
      <c r="EJV66" s="357"/>
      <c r="EJW66" s="357"/>
      <c r="EJX66" s="357"/>
      <c r="EJY66" s="357"/>
      <c r="EJZ66" s="357"/>
      <c r="EKA66" s="357"/>
      <c r="EKB66" s="357"/>
      <c r="EKC66" s="357"/>
      <c r="EKD66" s="357"/>
      <c r="EKE66" s="357"/>
      <c r="EKF66" s="357"/>
      <c r="EKG66" s="357"/>
      <c r="EKH66" s="357"/>
      <c r="EKI66" s="357"/>
      <c r="EKJ66" s="357"/>
      <c r="EKK66" s="357"/>
      <c r="EKL66" s="357"/>
      <c r="EKM66" s="357"/>
      <c r="EKN66" s="357"/>
      <c r="EKO66" s="357"/>
      <c r="EKP66" s="357"/>
      <c r="EKQ66" s="357"/>
      <c r="EKR66" s="357"/>
      <c r="EKS66" s="357"/>
      <c r="EKT66" s="357"/>
      <c r="EKU66" s="357"/>
      <c r="EKV66" s="357"/>
      <c r="EKW66" s="357"/>
      <c r="EKX66" s="357"/>
      <c r="EKY66" s="357"/>
      <c r="EKZ66" s="357"/>
      <c r="ELA66" s="357"/>
      <c r="ELB66" s="357"/>
      <c r="ELC66" s="357"/>
      <c r="ELD66" s="357"/>
      <c r="ELE66" s="357"/>
      <c r="ELF66" s="357"/>
      <c r="ELG66" s="357"/>
      <c r="ELH66" s="357"/>
      <c r="ELI66" s="357"/>
      <c r="ELJ66" s="357"/>
      <c r="ELK66" s="357"/>
      <c r="ELL66" s="357"/>
      <c r="ELM66" s="357"/>
      <c r="ELN66" s="357"/>
      <c r="ELO66" s="357"/>
      <c r="ELP66" s="357"/>
      <c r="ELQ66" s="357"/>
      <c r="ELR66" s="357"/>
      <c r="ELS66" s="357"/>
      <c r="ELT66" s="357"/>
      <c r="ELU66" s="357"/>
      <c r="ELV66" s="357"/>
      <c r="ELW66" s="357"/>
      <c r="ELX66" s="357"/>
      <c r="ELY66" s="357"/>
      <c r="ELZ66" s="357"/>
      <c r="EMA66" s="357"/>
      <c r="EMB66" s="357"/>
      <c r="EMC66" s="357"/>
      <c r="EMD66" s="357"/>
      <c r="EME66" s="357"/>
      <c r="EMF66" s="357"/>
      <c r="EMG66" s="357"/>
      <c r="EMH66" s="357"/>
      <c r="EMI66" s="357"/>
      <c r="EMJ66" s="357"/>
      <c r="EMK66" s="357"/>
      <c r="EML66" s="357"/>
      <c r="EMM66" s="357"/>
      <c r="EMN66" s="357"/>
      <c r="EMO66" s="357"/>
      <c r="EMP66" s="357"/>
      <c r="EMQ66" s="357"/>
      <c r="EMR66" s="357"/>
      <c r="EMS66" s="357"/>
      <c r="EMT66" s="357"/>
      <c r="EMU66" s="357"/>
      <c r="EMV66" s="357"/>
      <c r="EMW66" s="357"/>
      <c r="EMX66" s="357"/>
      <c r="EMY66" s="357"/>
      <c r="EMZ66" s="357"/>
      <c r="ENA66" s="357"/>
      <c r="ENB66" s="357"/>
      <c r="ENC66" s="357"/>
      <c r="END66" s="357"/>
      <c r="ENE66" s="357"/>
      <c r="ENF66" s="357"/>
      <c r="ENG66" s="357"/>
      <c r="ENH66" s="357"/>
      <c r="ENI66" s="357"/>
      <c r="ENJ66" s="357"/>
      <c r="ENK66" s="357"/>
      <c r="ENL66" s="357"/>
      <c r="ENM66" s="357"/>
      <c r="ENN66" s="357"/>
      <c r="ENO66" s="357"/>
      <c r="ENP66" s="357"/>
      <c r="ENQ66" s="357"/>
      <c r="ENR66" s="357"/>
      <c r="ENS66" s="357"/>
      <c r="ENT66" s="357"/>
      <c r="ENU66" s="357"/>
      <c r="ENV66" s="357"/>
      <c r="ENW66" s="357"/>
      <c r="ENX66" s="357"/>
      <c r="ENY66" s="357"/>
      <c r="ENZ66" s="357"/>
      <c r="EOA66" s="357"/>
      <c r="EOB66" s="357"/>
      <c r="EOC66" s="357"/>
      <c r="EOD66" s="357"/>
      <c r="EOE66" s="357"/>
      <c r="EOF66" s="357"/>
      <c r="EOG66" s="357"/>
      <c r="EOH66" s="357"/>
      <c r="EOI66" s="357"/>
      <c r="EOJ66" s="357"/>
      <c r="EOK66" s="357"/>
      <c r="EOL66" s="357"/>
      <c r="EOM66" s="357"/>
      <c r="EON66" s="357"/>
      <c r="EOO66" s="357"/>
      <c r="EOP66" s="357"/>
      <c r="EOQ66" s="357"/>
      <c r="EOR66" s="357"/>
      <c r="EOS66" s="357"/>
      <c r="EOT66" s="357"/>
      <c r="EOU66" s="357"/>
      <c r="EOV66" s="357"/>
      <c r="EOW66" s="357"/>
      <c r="EOX66" s="357"/>
      <c r="EOY66" s="357"/>
      <c r="EOZ66" s="357"/>
      <c r="EPA66" s="357"/>
      <c r="EPB66" s="357"/>
      <c r="EPC66" s="357"/>
      <c r="EPD66" s="357"/>
      <c r="EPE66" s="357"/>
      <c r="EPF66" s="357"/>
      <c r="EPG66" s="357"/>
      <c r="EPH66" s="357"/>
      <c r="EPI66" s="357"/>
      <c r="EPJ66" s="357"/>
      <c r="EPK66" s="357"/>
      <c r="EPL66" s="357"/>
      <c r="EPM66" s="357"/>
      <c r="EPN66" s="357"/>
      <c r="EPO66" s="357"/>
      <c r="EPP66" s="357"/>
      <c r="EPQ66" s="357"/>
      <c r="EPR66" s="357"/>
      <c r="EPS66" s="357"/>
      <c r="EPT66" s="357"/>
      <c r="EPU66" s="357"/>
      <c r="EPV66" s="357"/>
      <c r="EPW66" s="357"/>
      <c r="EPX66" s="357"/>
      <c r="EPY66" s="357"/>
      <c r="EPZ66" s="357"/>
      <c r="EQA66" s="357"/>
      <c r="EQB66" s="357"/>
      <c r="EQC66" s="357"/>
      <c r="EQD66" s="357"/>
      <c r="EQE66" s="357"/>
      <c r="EQF66" s="357"/>
      <c r="EQG66" s="357"/>
      <c r="EQH66" s="357"/>
      <c r="EQI66" s="357"/>
      <c r="EQJ66" s="357"/>
      <c r="EQK66" s="357"/>
      <c r="EQL66" s="357"/>
      <c r="EQM66" s="357"/>
      <c r="EQN66" s="357"/>
      <c r="EQO66" s="357"/>
      <c r="EQP66" s="357"/>
      <c r="EQQ66" s="357"/>
      <c r="EQR66" s="357"/>
      <c r="EQS66" s="357"/>
      <c r="EQT66" s="357"/>
      <c r="EQU66" s="357"/>
      <c r="EQV66" s="357"/>
      <c r="EQW66" s="357"/>
      <c r="EQX66" s="357"/>
      <c r="EQY66" s="357"/>
      <c r="EQZ66" s="357"/>
      <c r="ERA66" s="357"/>
      <c r="ERB66" s="357"/>
      <c r="ERC66" s="357"/>
      <c r="ERD66" s="357"/>
      <c r="ERE66" s="357"/>
      <c r="ERF66" s="357"/>
      <c r="ERG66" s="357"/>
      <c r="ERH66" s="357"/>
      <c r="ERI66" s="357"/>
      <c r="ERJ66" s="357"/>
      <c r="ERK66" s="357"/>
      <c r="ERL66" s="357"/>
      <c r="ERM66" s="357"/>
      <c r="ERN66" s="357"/>
      <c r="ERO66" s="357"/>
      <c r="ERP66" s="357"/>
      <c r="ERQ66" s="357"/>
      <c r="ERR66" s="357"/>
      <c r="ERS66" s="357"/>
      <c r="ERT66" s="357"/>
      <c r="ERU66" s="357"/>
      <c r="ERV66" s="357"/>
      <c r="ERW66" s="357"/>
      <c r="ERX66" s="357"/>
      <c r="ERY66" s="357"/>
      <c r="ERZ66" s="357"/>
      <c r="ESA66" s="357"/>
      <c r="ESB66" s="357"/>
      <c r="ESC66" s="357"/>
      <c r="ESD66" s="357"/>
      <c r="ESE66" s="357"/>
      <c r="ESF66" s="357"/>
      <c r="ESG66" s="357"/>
      <c r="ESH66" s="357"/>
      <c r="ESI66" s="357"/>
      <c r="ESJ66" s="357"/>
      <c r="ESK66" s="357"/>
      <c r="ESL66" s="357"/>
      <c r="ESM66" s="357"/>
      <c r="ESN66" s="357"/>
      <c r="ESO66" s="357"/>
      <c r="ESP66" s="357"/>
      <c r="ESQ66" s="357"/>
      <c r="ESR66" s="357"/>
      <c r="ESS66" s="357"/>
      <c r="EST66" s="357"/>
      <c r="ESU66" s="357"/>
      <c r="ESV66" s="357"/>
      <c r="ESW66" s="357"/>
      <c r="ESX66" s="357"/>
      <c r="ESY66" s="357"/>
      <c r="ESZ66" s="357"/>
      <c r="ETA66" s="357"/>
      <c r="ETB66" s="357"/>
      <c r="ETC66" s="357"/>
      <c r="ETD66" s="357"/>
      <c r="ETE66" s="357"/>
      <c r="ETF66" s="357"/>
      <c r="ETG66" s="357"/>
      <c r="ETH66" s="357"/>
      <c r="ETI66" s="357"/>
      <c r="ETJ66" s="357"/>
      <c r="ETK66" s="357"/>
      <c r="ETL66" s="357"/>
      <c r="ETM66" s="357"/>
      <c r="ETN66" s="357"/>
      <c r="ETO66" s="357"/>
      <c r="ETP66" s="357"/>
      <c r="ETQ66" s="357"/>
      <c r="ETR66" s="357"/>
      <c r="ETS66" s="357"/>
      <c r="ETT66" s="357"/>
      <c r="ETU66" s="357"/>
      <c r="ETV66" s="357"/>
      <c r="ETW66" s="357"/>
      <c r="ETX66" s="357"/>
      <c r="ETY66" s="357"/>
      <c r="ETZ66" s="357"/>
      <c r="EUA66" s="357"/>
      <c r="EUB66" s="357"/>
      <c r="EUC66" s="357"/>
      <c r="EUD66" s="357"/>
      <c r="EUE66" s="357"/>
      <c r="EUF66" s="357"/>
      <c r="EUG66" s="357"/>
      <c r="EUH66" s="357"/>
      <c r="EUI66" s="357"/>
      <c r="EUJ66" s="357"/>
      <c r="EUK66" s="357"/>
      <c r="EUL66" s="357"/>
      <c r="EUM66" s="357"/>
      <c r="EUN66" s="357"/>
      <c r="EUO66" s="357"/>
      <c r="EUP66" s="357"/>
      <c r="EUQ66" s="357"/>
      <c r="EUR66" s="357"/>
      <c r="EUS66" s="357"/>
      <c r="EUT66" s="357"/>
      <c r="EUU66" s="357"/>
      <c r="EUV66" s="357"/>
      <c r="EUW66" s="357"/>
      <c r="EUX66" s="357"/>
      <c r="EUY66" s="357"/>
      <c r="EUZ66" s="357"/>
      <c r="EVA66" s="357"/>
      <c r="EVB66" s="357"/>
      <c r="EVC66" s="357"/>
      <c r="EVD66" s="357"/>
      <c r="EVE66" s="357"/>
      <c r="EVF66" s="357"/>
      <c r="EVG66" s="357"/>
      <c r="EVH66" s="357"/>
      <c r="EVI66" s="357"/>
      <c r="EVJ66" s="357"/>
      <c r="EVK66" s="357"/>
      <c r="EVL66" s="357"/>
      <c r="EVM66" s="357"/>
      <c r="EVN66" s="357"/>
      <c r="EVO66" s="357"/>
      <c r="EVP66" s="357"/>
      <c r="EVQ66" s="357"/>
      <c r="EVR66" s="357"/>
      <c r="EVS66" s="357"/>
      <c r="EVT66" s="357"/>
      <c r="EVU66" s="357"/>
      <c r="EVV66" s="357"/>
      <c r="EVW66" s="357"/>
      <c r="EVX66" s="357"/>
      <c r="EVY66" s="357"/>
      <c r="EVZ66" s="357"/>
      <c r="EWA66" s="357"/>
      <c r="EWB66" s="357"/>
      <c r="EWC66" s="357"/>
      <c r="EWD66" s="357"/>
      <c r="EWE66" s="357"/>
      <c r="EWF66" s="357"/>
      <c r="EWG66" s="357"/>
      <c r="EWH66" s="357"/>
      <c r="EWI66" s="357"/>
      <c r="EWJ66" s="357"/>
      <c r="EWK66" s="357"/>
      <c r="EWL66" s="357"/>
      <c r="EWM66" s="357"/>
      <c r="EWN66" s="357"/>
      <c r="EWO66" s="357"/>
      <c r="EWP66" s="357"/>
      <c r="EWQ66" s="357"/>
      <c r="EWR66" s="357"/>
      <c r="EWS66" s="357"/>
      <c r="EWT66" s="357"/>
      <c r="EWU66" s="357"/>
      <c r="EWV66" s="357"/>
      <c r="EWW66" s="357"/>
      <c r="EWX66" s="357"/>
      <c r="EWY66" s="357"/>
      <c r="EWZ66" s="357"/>
      <c r="EXA66" s="357"/>
      <c r="EXB66" s="357"/>
      <c r="EXC66" s="357"/>
      <c r="EXD66" s="357"/>
      <c r="EXE66" s="357"/>
      <c r="EXF66" s="357"/>
      <c r="EXG66" s="357"/>
      <c r="EXH66" s="357"/>
      <c r="EXI66" s="357"/>
      <c r="EXJ66" s="357"/>
      <c r="EXK66" s="357"/>
      <c r="EXL66" s="357"/>
      <c r="EXM66" s="357"/>
      <c r="EXN66" s="357"/>
      <c r="EXO66" s="357"/>
      <c r="EXP66" s="357"/>
      <c r="EXQ66" s="357"/>
      <c r="EXR66" s="357"/>
      <c r="EXS66" s="357"/>
      <c r="EXT66" s="357"/>
      <c r="EXU66" s="357"/>
      <c r="EXV66" s="357"/>
      <c r="EXW66" s="357"/>
      <c r="EXX66" s="357"/>
      <c r="EXY66" s="357"/>
      <c r="EXZ66" s="357"/>
      <c r="EYA66" s="357"/>
      <c r="EYB66" s="357"/>
      <c r="EYC66" s="357"/>
      <c r="EYD66" s="357"/>
      <c r="EYE66" s="357"/>
      <c r="EYF66" s="357"/>
      <c r="EYG66" s="357"/>
      <c r="EYH66" s="357"/>
      <c r="EYI66" s="357"/>
      <c r="EYJ66" s="357"/>
      <c r="EYK66" s="357"/>
      <c r="EYL66" s="357"/>
      <c r="EYM66" s="357"/>
      <c r="EYN66" s="357"/>
      <c r="EYO66" s="357"/>
      <c r="EYP66" s="357"/>
      <c r="EYQ66" s="357"/>
      <c r="EYR66" s="357"/>
      <c r="EYS66" s="357"/>
      <c r="EYT66" s="357"/>
      <c r="EYU66" s="357"/>
      <c r="EYV66" s="357"/>
      <c r="EYW66" s="357"/>
      <c r="EYX66" s="357"/>
      <c r="EYY66" s="357"/>
      <c r="EYZ66" s="357"/>
      <c r="EZA66" s="357"/>
      <c r="EZB66" s="357"/>
      <c r="EZC66" s="357"/>
      <c r="EZD66" s="357"/>
      <c r="EZE66" s="357"/>
      <c r="EZF66" s="357"/>
      <c r="EZG66" s="357"/>
      <c r="EZH66" s="357"/>
      <c r="EZI66" s="357"/>
      <c r="EZJ66" s="357"/>
      <c r="EZK66" s="357"/>
      <c r="EZL66" s="357"/>
      <c r="EZM66" s="357"/>
      <c r="EZN66" s="357"/>
      <c r="EZO66" s="357"/>
      <c r="EZP66" s="357"/>
      <c r="EZQ66" s="357"/>
      <c r="EZR66" s="357"/>
      <c r="EZS66" s="357"/>
      <c r="EZT66" s="357"/>
      <c r="EZU66" s="357"/>
      <c r="EZV66" s="357"/>
      <c r="EZW66" s="357"/>
      <c r="EZX66" s="357"/>
      <c r="EZY66" s="357"/>
      <c r="EZZ66" s="357"/>
      <c r="FAA66" s="357"/>
      <c r="FAB66" s="357"/>
      <c r="FAC66" s="357"/>
      <c r="FAD66" s="357"/>
      <c r="FAE66" s="357"/>
      <c r="FAF66" s="357"/>
      <c r="FAG66" s="357"/>
      <c r="FAH66" s="357"/>
      <c r="FAI66" s="357"/>
      <c r="FAJ66" s="357"/>
      <c r="FAK66" s="357"/>
      <c r="FAL66" s="357"/>
      <c r="FAM66" s="357"/>
      <c r="FAN66" s="357"/>
      <c r="FAO66" s="357"/>
      <c r="FAP66" s="357"/>
      <c r="FAQ66" s="357"/>
      <c r="FAR66" s="357"/>
      <c r="FAS66" s="357"/>
      <c r="FAT66" s="357"/>
      <c r="FAU66" s="357"/>
      <c r="FAV66" s="357"/>
      <c r="FAW66" s="357"/>
      <c r="FAX66" s="357"/>
      <c r="FAY66" s="357"/>
      <c r="FAZ66" s="357"/>
      <c r="FBA66" s="357"/>
      <c r="FBB66" s="357"/>
      <c r="FBC66" s="357"/>
      <c r="FBD66" s="357"/>
      <c r="FBE66" s="357"/>
      <c r="FBF66" s="357"/>
      <c r="FBG66" s="357"/>
      <c r="FBH66" s="357"/>
      <c r="FBI66" s="357"/>
      <c r="FBJ66" s="357"/>
      <c r="FBK66" s="357"/>
      <c r="FBL66" s="357"/>
      <c r="FBM66" s="357"/>
      <c r="FBN66" s="357"/>
      <c r="FBO66" s="357"/>
      <c r="FBP66" s="357"/>
      <c r="FBQ66" s="357"/>
      <c r="FBR66" s="357"/>
      <c r="FBS66" s="357"/>
      <c r="FBT66" s="357"/>
      <c r="FBU66" s="357"/>
      <c r="FBV66" s="357"/>
      <c r="FBW66" s="357"/>
      <c r="FBX66" s="357"/>
      <c r="FBY66" s="357"/>
      <c r="FBZ66" s="357"/>
      <c r="FCA66" s="357"/>
      <c r="FCB66" s="357"/>
      <c r="FCC66" s="357"/>
      <c r="FCD66" s="357"/>
      <c r="FCE66" s="357"/>
      <c r="FCF66" s="357"/>
      <c r="FCG66" s="357"/>
      <c r="FCH66" s="357"/>
      <c r="FCI66" s="357"/>
      <c r="FCJ66" s="357"/>
      <c r="FCK66" s="357"/>
      <c r="FCL66" s="357"/>
      <c r="FCM66" s="357"/>
      <c r="FCN66" s="357"/>
      <c r="FCO66" s="357"/>
      <c r="FCP66" s="357"/>
      <c r="FCQ66" s="357"/>
      <c r="FCR66" s="357"/>
      <c r="FCS66" s="357"/>
      <c r="FCT66" s="357"/>
      <c r="FCU66" s="357"/>
      <c r="FCV66" s="357"/>
      <c r="FCW66" s="357"/>
      <c r="FCX66" s="357"/>
      <c r="FCY66" s="357"/>
      <c r="FCZ66" s="357"/>
      <c r="FDA66" s="357"/>
      <c r="FDB66" s="357"/>
      <c r="FDC66" s="357"/>
      <c r="FDD66" s="357"/>
      <c r="FDE66" s="357"/>
      <c r="FDF66" s="357"/>
      <c r="FDG66" s="357"/>
      <c r="FDH66" s="357"/>
      <c r="FDI66" s="357"/>
      <c r="FDJ66" s="357"/>
      <c r="FDK66" s="357"/>
      <c r="FDL66" s="357"/>
      <c r="FDM66" s="357"/>
      <c r="FDN66" s="357"/>
      <c r="FDO66" s="357"/>
      <c r="FDP66" s="357"/>
      <c r="FDQ66" s="357"/>
      <c r="FDR66" s="357"/>
      <c r="FDS66" s="357"/>
      <c r="FDT66" s="357"/>
      <c r="FDU66" s="357"/>
      <c r="FDV66" s="357"/>
      <c r="FDW66" s="357"/>
      <c r="FDX66" s="357"/>
      <c r="FDY66" s="357"/>
      <c r="FDZ66" s="357"/>
      <c r="FEA66" s="357"/>
      <c r="FEB66" s="357"/>
      <c r="FEC66" s="357"/>
      <c r="FED66" s="357"/>
      <c r="FEE66" s="357"/>
      <c r="FEF66" s="357"/>
      <c r="FEG66" s="357"/>
      <c r="FEH66" s="357"/>
      <c r="FEI66" s="357"/>
      <c r="FEJ66" s="357"/>
      <c r="FEK66" s="357"/>
      <c r="FEL66" s="357"/>
      <c r="FEM66" s="357"/>
      <c r="FEN66" s="357"/>
      <c r="FEO66" s="357"/>
      <c r="FEP66" s="357"/>
      <c r="FEQ66" s="357"/>
      <c r="FER66" s="357"/>
      <c r="FES66" s="357"/>
      <c r="FET66" s="357"/>
      <c r="FEU66" s="357"/>
      <c r="FEV66" s="357"/>
      <c r="FEW66" s="357"/>
      <c r="FEX66" s="357"/>
      <c r="FEY66" s="357"/>
      <c r="FEZ66" s="357"/>
      <c r="FFA66" s="357"/>
      <c r="FFB66" s="357"/>
      <c r="FFC66" s="357"/>
      <c r="FFD66" s="357"/>
      <c r="FFE66" s="357"/>
      <c r="FFF66" s="357"/>
      <c r="FFG66" s="357"/>
      <c r="FFH66" s="357"/>
      <c r="FFI66" s="357"/>
      <c r="FFJ66" s="357"/>
      <c r="FFK66" s="357"/>
      <c r="FFL66" s="357"/>
      <c r="FFM66" s="357"/>
      <c r="FFN66" s="357"/>
      <c r="FFO66" s="357"/>
      <c r="FFP66" s="357"/>
      <c r="FFQ66" s="357"/>
      <c r="FFR66" s="357"/>
      <c r="FFS66" s="357"/>
      <c r="FFT66" s="357"/>
      <c r="FFU66" s="357"/>
      <c r="FFV66" s="357"/>
      <c r="FFW66" s="357"/>
      <c r="FFX66" s="357"/>
      <c r="FFY66" s="357"/>
      <c r="FFZ66" s="357"/>
      <c r="FGA66" s="357"/>
      <c r="FGB66" s="357"/>
      <c r="FGC66" s="357"/>
      <c r="FGD66" s="357"/>
      <c r="FGE66" s="357"/>
      <c r="FGF66" s="357"/>
      <c r="FGG66" s="357"/>
      <c r="FGH66" s="357"/>
      <c r="FGI66" s="357"/>
      <c r="FGJ66" s="357"/>
      <c r="FGK66" s="357"/>
      <c r="FGL66" s="357"/>
      <c r="FGM66" s="357"/>
      <c r="FGN66" s="357"/>
      <c r="FGO66" s="357"/>
      <c r="FGP66" s="357"/>
      <c r="FGQ66" s="357"/>
      <c r="FGR66" s="357"/>
      <c r="FGS66" s="357"/>
      <c r="FGT66" s="357"/>
      <c r="FGU66" s="357"/>
      <c r="FGV66" s="357"/>
      <c r="FGW66" s="357"/>
      <c r="FGX66" s="357"/>
      <c r="FGY66" s="357"/>
      <c r="FGZ66" s="357"/>
      <c r="FHA66" s="357"/>
      <c r="FHB66" s="357"/>
      <c r="FHC66" s="357"/>
      <c r="FHD66" s="357"/>
      <c r="FHE66" s="357"/>
      <c r="FHF66" s="357"/>
      <c r="FHG66" s="357"/>
      <c r="FHH66" s="357"/>
      <c r="FHI66" s="357"/>
      <c r="FHJ66" s="357"/>
      <c r="FHK66" s="357"/>
      <c r="FHL66" s="357"/>
      <c r="FHM66" s="357"/>
      <c r="FHN66" s="357"/>
      <c r="FHO66" s="357"/>
      <c r="FHP66" s="357"/>
      <c r="FHQ66" s="357"/>
      <c r="FHR66" s="357"/>
      <c r="FHS66" s="357"/>
      <c r="FHT66" s="357"/>
      <c r="FHU66" s="357"/>
      <c r="FHV66" s="357"/>
      <c r="FHW66" s="357"/>
      <c r="FHX66" s="357"/>
      <c r="FHY66" s="357"/>
      <c r="FHZ66" s="357"/>
      <c r="FIA66" s="357"/>
      <c r="FIB66" s="357"/>
      <c r="FIC66" s="357"/>
      <c r="FID66" s="357"/>
      <c r="FIE66" s="357"/>
      <c r="FIF66" s="357"/>
      <c r="FIG66" s="357"/>
      <c r="FIH66" s="357"/>
      <c r="FII66" s="357"/>
      <c r="FIJ66" s="357"/>
      <c r="FIK66" s="357"/>
      <c r="FIL66" s="357"/>
      <c r="FIM66" s="357"/>
      <c r="FIN66" s="357"/>
      <c r="FIO66" s="357"/>
      <c r="FIP66" s="357"/>
      <c r="FIQ66" s="357"/>
      <c r="FIR66" s="357"/>
      <c r="FIS66" s="357"/>
      <c r="FIT66" s="357"/>
      <c r="FIU66" s="357"/>
      <c r="FIV66" s="357"/>
      <c r="FIW66" s="357"/>
      <c r="FIX66" s="357"/>
      <c r="FIY66" s="357"/>
      <c r="FIZ66" s="357"/>
      <c r="FJA66" s="357"/>
      <c r="FJB66" s="357"/>
      <c r="FJC66" s="357"/>
      <c r="FJD66" s="357"/>
      <c r="FJE66" s="357"/>
      <c r="FJF66" s="357"/>
      <c r="FJG66" s="357"/>
      <c r="FJH66" s="357"/>
      <c r="FJI66" s="357"/>
      <c r="FJJ66" s="357"/>
      <c r="FJK66" s="357"/>
      <c r="FJL66" s="357"/>
      <c r="FJM66" s="357"/>
      <c r="FJN66" s="357"/>
      <c r="FJO66" s="357"/>
      <c r="FJP66" s="357"/>
      <c r="FJQ66" s="357"/>
      <c r="FJR66" s="357"/>
      <c r="FJS66" s="357"/>
      <c r="FJT66" s="357"/>
      <c r="FJU66" s="357"/>
      <c r="FJV66" s="357"/>
      <c r="FJW66" s="357"/>
      <c r="FJX66" s="357"/>
      <c r="FJY66" s="357"/>
      <c r="FJZ66" s="357"/>
      <c r="FKA66" s="357"/>
      <c r="FKB66" s="357"/>
      <c r="FKC66" s="357"/>
      <c r="FKD66" s="357"/>
      <c r="FKE66" s="357"/>
      <c r="FKF66" s="357"/>
      <c r="FKG66" s="357"/>
      <c r="FKH66" s="357"/>
      <c r="FKI66" s="357"/>
      <c r="FKJ66" s="357"/>
      <c r="FKK66" s="357"/>
      <c r="FKL66" s="357"/>
      <c r="FKM66" s="357"/>
      <c r="FKN66" s="357"/>
      <c r="FKO66" s="357"/>
      <c r="FKP66" s="357"/>
      <c r="FKQ66" s="357"/>
      <c r="FKR66" s="357"/>
      <c r="FKS66" s="357"/>
      <c r="FKT66" s="357"/>
      <c r="FKU66" s="357"/>
      <c r="FKV66" s="357"/>
      <c r="FKW66" s="357"/>
      <c r="FKX66" s="357"/>
      <c r="FKY66" s="357"/>
      <c r="FKZ66" s="357"/>
      <c r="FLA66" s="357"/>
      <c r="FLB66" s="357"/>
      <c r="FLC66" s="357"/>
      <c r="FLD66" s="357"/>
      <c r="FLE66" s="357"/>
      <c r="FLF66" s="357"/>
      <c r="FLG66" s="357"/>
      <c r="FLH66" s="357"/>
      <c r="FLI66" s="357"/>
      <c r="FLJ66" s="357"/>
      <c r="FLK66" s="357"/>
      <c r="FLL66" s="357"/>
      <c r="FLM66" s="357"/>
      <c r="FLN66" s="357"/>
      <c r="FLO66" s="357"/>
      <c r="FLP66" s="357"/>
      <c r="FLQ66" s="357"/>
      <c r="FLR66" s="357"/>
      <c r="FLS66" s="357"/>
      <c r="FLT66" s="357"/>
      <c r="FLU66" s="357"/>
      <c r="FLV66" s="357"/>
      <c r="FLW66" s="357"/>
      <c r="FLX66" s="357"/>
      <c r="FLY66" s="357"/>
      <c r="FLZ66" s="357"/>
      <c r="FMA66" s="357"/>
      <c r="FMB66" s="357"/>
      <c r="FMC66" s="357"/>
      <c r="FMD66" s="357"/>
      <c r="FME66" s="357"/>
      <c r="FMF66" s="357"/>
      <c r="FMG66" s="357"/>
      <c r="FMH66" s="357"/>
      <c r="FMI66" s="357"/>
      <c r="FMJ66" s="357"/>
      <c r="FMK66" s="357"/>
      <c r="FML66" s="357"/>
      <c r="FMM66" s="357"/>
      <c r="FMN66" s="357"/>
      <c r="FMO66" s="357"/>
      <c r="FMP66" s="357"/>
      <c r="FMQ66" s="357"/>
      <c r="FMR66" s="357"/>
      <c r="FMS66" s="357"/>
      <c r="FMT66" s="357"/>
      <c r="FMU66" s="357"/>
      <c r="FMV66" s="357"/>
      <c r="FMW66" s="357"/>
      <c r="FMX66" s="357"/>
      <c r="FMY66" s="357"/>
      <c r="FMZ66" s="357"/>
      <c r="FNA66" s="357"/>
      <c r="FNB66" s="357"/>
      <c r="FNC66" s="357"/>
      <c r="FND66" s="357"/>
      <c r="FNE66" s="357"/>
      <c r="FNF66" s="357"/>
      <c r="FNG66" s="357"/>
      <c r="FNH66" s="357"/>
      <c r="FNI66" s="357"/>
      <c r="FNJ66" s="357"/>
      <c r="FNK66" s="357"/>
      <c r="FNL66" s="357"/>
      <c r="FNM66" s="357"/>
      <c r="FNN66" s="357"/>
      <c r="FNO66" s="357"/>
      <c r="FNP66" s="357"/>
      <c r="FNQ66" s="357"/>
      <c r="FNR66" s="357"/>
      <c r="FNS66" s="357"/>
      <c r="FNT66" s="357"/>
      <c r="FNU66" s="357"/>
      <c r="FNV66" s="357"/>
      <c r="FNW66" s="357"/>
      <c r="FNX66" s="357"/>
      <c r="FNY66" s="357"/>
      <c r="FNZ66" s="357"/>
      <c r="FOA66" s="357"/>
      <c r="FOB66" s="357"/>
      <c r="FOC66" s="357"/>
      <c r="FOD66" s="357"/>
      <c r="FOE66" s="357"/>
      <c r="FOF66" s="357"/>
      <c r="FOG66" s="357"/>
      <c r="FOH66" s="357"/>
      <c r="FOI66" s="357"/>
      <c r="FOJ66" s="357"/>
      <c r="FOK66" s="357"/>
      <c r="FOL66" s="357"/>
      <c r="FOM66" s="357"/>
      <c r="FON66" s="357"/>
      <c r="FOO66" s="357"/>
      <c r="FOP66" s="357"/>
      <c r="FOQ66" s="357"/>
      <c r="FOR66" s="357"/>
      <c r="FOS66" s="357"/>
      <c r="FOT66" s="357"/>
      <c r="FOU66" s="357"/>
      <c r="FOV66" s="357"/>
      <c r="FOW66" s="357"/>
      <c r="FOX66" s="357"/>
      <c r="FOY66" s="357"/>
      <c r="FOZ66" s="357"/>
      <c r="FPA66" s="357"/>
      <c r="FPB66" s="357"/>
      <c r="FPC66" s="357"/>
      <c r="FPD66" s="357"/>
      <c r="FPE66" s="357"/>
      <c r="FPF66" s="357"/>
      <c r="FPG66" s="357"/>
      <c r="FPH66" s="357"/>
      <c r="FPI66" s="357"/>
      <c r="FPJ66" s="357"/>
      <c r="FPK66" s="357"/>
      <c r="FPL66" s="357"/>
      <c r="FPM66" s="357"/>
      <c r="FPN66" s="357"/>
      <c r="FPO66" s="357"/>
      <c r="FPP66" s="357"/>
      <c r="FPQ66" s="357"/>
      <c r="FPR66" s="357"/>
      <c r="FPS66" s="357"/>
      <c r="FPT66" s="357"/>
      <c r="FPU66" s="357"/>
      <c r="FPV66" s="357"/>
      <c r="FPW66" s="357"/>
      <c r="FPX66" s="357"/>
      <c r="FPY66" s="357"/>
      <c r="FPZ66" s="357"/>
      <c r="FQA66" s="357"/>
      <c r="FQB66" s="357"/>
      <c r="FQC66" s="357"/>
      <c r="FQD66" s="357"/>
      <c r="FQE66" s="357"/>
      <c r="FQF66" s="357"/>
      <c r="FQG66" s="357"/>
      <c r="FQH66" s="357"/>
      <c r="FQI66" s="357"/>
      <c r="FQJ66" s="357"/>
      <c r="FQK66" s="357"/>
      <c r="FQL66" s="357"/>
      <c r="FQM66" s="357"/>
      <c r="FQN66" s="357"/>
      <c r="FQO66" s="357"/>
      <c r="FQP66" s="357"/>
      <c r="FQQ66" s="357"/>
      <c r="FQR66" s="357"/>
      <c r="FQS66" s="357"/>
      <c r="FQT66" s="357"/>
      <c r="FQU66" s="357"/>
      <c r="FQV66" s="357"/>
      <c r="FQW66" s="357"/>
      <c r="FQX66" s="357"/>
      <c r="FQY66" s="357"/>
      <c r="FQZ66" s="357"/>
      <c r="FRA66" s="357"/>
      <c r="FRB66" s="357"/>
      <c r="FRC66" s="357"/>
      <c r="FRD66" s="357"/>
      <c r="FRE66" s="357"/>
      <c r="FRF66" s="357"/>
      <c r="FRG66" s="357"/>
      <c r="FRH66" s="357"/>
      <c r="FRI66" s="357"/>
      <c r="FRJ66" s="357"/>
      <c r="FRK66" s="357"/>
      <c r="FRL66" s="357"/>
      <c r="FRM66" s="357"/>
      <c r="FRN66" s="357"/>
      <c r="FRO66" s="357"/>
      <c r="FRP66" s="357"/>
      <c r="FRQ66" s="357"/>
      <c r="FRR66" s="357"/>
      <c r="FRS66" s="357"/>
      <c r="FRT66" s="357"/>
      <c r="FRU66" s="357"/>
      <c r="FRV66" s="357"/>
      <c r="FRW66" s="357"/>
      <c r="FRX66" s="357"/>
      <c r="FRY66" s="357"/>
      <c r="FRZ66" s="357"/>
      <c r="FSA66" s="357"/>
      <c r="FSB66" s="357"/>
      <c r="FSC66" s="357"/>
      <c r="FSD66" s="357"/>
      <c r="FSE66" s="357"/>
      <c r="FSF66" s="357"/>
      <c r="FSG66" s="357"/>
      <c r="FSH66" s="357"/>
      <c r="FSI66" s="357"/>
      <c r="FSJ66" s="357"/>
      <c r="FSK66" s="357"/>
      <c r="FSL66" s="357"/>
      <c r="FSM66" s="357"/>
      <c r="FSN66" s="357"/>
      <c r="FSO66" s="357"/>
      <c r="FSP66" s="357"/>
      <c r="FSQ66" s="357"/>
      <c r="FSR66" s="357"/>
      <c r="FSS66" s="357"/>
      <c r="FST66" s="357"/>
      <c r="FSU66" s="357"/>
      <c r="FSV66" s="357"/>
      <c r="FSW66" s="357"/>
      <c r="FSX66" s="357"/>
      <c r="FSY66" s="357"/>
      <c r="FSZ66" s="357"/>
      <c r="FTA66" s="357"/>
      <c r="FTB66" s="357"/>
      <c r="FTC66" s="357"/>
      <c r="FTD66" s="357"/>
      <c r="FTE66" s="357"/>
      <c r="FTF66" s="357"/>
      <c r="FTG66" s="357"/>
      <c r="FTH66" s="357"/>
      <c r="FTI66" s="357"/>
      <c r="FTJ66" s="357"/>
      <c r="FTK66" s="357"/>
      <c r="FTL66" s="357"/>
      <c r="FTM66" s="357"/>
      <c r="FTN66" s="357"/>
      <c r="FTO66" s="357"/>
      <c r="FTP66" s="357"/>
      <c r="FTQ66" s="357"/>
      <c r="FTR66" s="357"/>
      <c r="FTS66" s="357"/>
      <c r="FTT66" s="357"/>
      <c r="FTU66" s="357"/>
      <c r="FTV66" s="357"/>
      <c r="FTW66" s="357"/>
      <c r="FTX66" s="357"/>
      <c r="FTY66" s="357"/>
      <c r="FTZ66" s="357"/>
      <c r="FUA66" s="357"/>
      <c r="FUB66" s="357"/>
      <c r="FUC66" s="357"/>
      <c r="FUD66" s="357"/>
      <c r="FUE66" s="357"/>
      <c r="FUF66" s="357"/>
      <c r="FUG66" s="357"/>
      <c r="FUH66" s="357"/>
      <c r="FUI66" s="357"/>
      <c r="FUJ66" s="357"/>
      <c r="FUK66" s="357"/>
      <c r="FUL66" s="357"/>
      <c r="FUM66" s="357"/>
      <c r="FUN66" s="357"/>
      <c r="FUO66" s="357"/>
      <c r="FUP66" s="357"/>
      <c r="FUQ66" s="357"/>
      <c r="FUR66" s="357"/>
      <c r="FUS66" s="357"/>
      <c r="FUT66" s="357"/>
      <c r="FUU66" s="357"/>
      <c r="FUV66" s="357"/>
      <c r="FUW66" s="357"/>
      <c r="FUX66" s="357"/>
      <c r="FUY66" s="357"/>
      <c r="FUZ66" s="357"/>
      <c r="FVA66" s="357"/>
      <c r="FVB66" s="357"/>
      <c r="FVC66" s="357"/>
      <c r="FVD66" s="357"/>
      <c r="FVE66" s="357"/>
      <c r="FVF66" s="357"/>
      <c r="FVG66" s="357"/>
      <c r="FVH66" s="357"/>
      <c r="FVI66" s="357"/>
      <c r="FVJ66" s="357"/>
      <c r="FVK66" s="357"/>
      <c r="FVL66" s="357"/>
      <c r="FVM66" s="357"/>
      <c r="FVN66" s="357"/>
      <c r="FVO66" s="357"/>
      <c r="FVP66" s="357"/>
      <c r="FVQ66" s="357"/>
      <c r="FVR66" s="357"/>
      <c r="FVS66" s="357"/>
      <c r="FVT66" s="357"/>
      <c r="FVU66" s="357"/>
      <c r="FVV66" s="357"/>
      <c r="FVW66" s="357"/>
      <c r="FVX66" s="357"/>
      <c r="FVY66" s="357"/>
      <c r="FVZ66" s="357"/>
      <c r="FWA66" s="357"/>
      <c r="FWB66" s="357"/>
      <c r="FWC66" s="357"/>
      <c r="FWD66" s="357"/>
      <c r="FWE66" s="357"/>
      <c r="FWF66" s="357"/>
      <c r="FWG66" s="357"/>
      <c r="FWH66" s="357"/>
      <c r="FWI66" s="357"/>
      <c r="FWJ66" s="357"/>
      <c r="FWK66" s="357"/>
      <c r="FWL66" s="357"/>
      <c r="FWM66" s="357"/>
      <c r="FWN66" s="357"/>
      <c r="FWO66" s="357"/>
      <c r="FWP66" s="357"/>
      <c r="FWQ66" s="357"/>
      <c r="FWR66" s="357"/>
      <c r="FWS66" s="357"/>
      <c r="FWT66" s="357"/>
      <c r="FWU66" s="357"/>
      <c r="FWV66" s="357"/>
      <c r="FWW66" s="357"/>
      <c r="FWX66" s="357"/>
      <c r="FWY66" s="357"/>
      <c r="FWZ66" s="357"/>
      <c r="FXA66" s="357"/>
      <c r="FXB66" s="357"/>
      <c r="FXC66" s="357"/>
      <c r="FXD66" s="357"/>
      <c r="FXE66" s="357"/>
      <c r="FXF66" s="357"/>
      <c r="FXG66" s="357"/>
      <c r="FXH66" s="357"/>
      <c r="FXI66" s="357"/>
      <c r="FXJ66" s="357"/>
      <c r="FXK66" s="357"/>
      <c r="FXL66" s="357"/>
      <c r="FXM66" s="357"/>
      <c r="FXN66" s="357"/>
      <c r="FXO66" s="357"/>
      <c r="FXP66" s="357"/>
      <c r="FXQ66" s="357"/>
      <c r="FXR66" s="357"/>
      <c r="FXS66" s="357"/>
      <c r="FXT66" s="357"/>
      <c r="FXU66" s="357"/>
      <c r="FXV66" s="357"/>
      <c r="FXW66" s="357"/>
      <c r="FXX66" s="357"/>
      <c r="FXY66" s="357"/>
      <c r="FXZ66" s="357"/>
      <c r="FYA66" s="357"/>
      <c r="FYB66" s="357"/>
      <c r="FYC66" s="357"/>
      <c r="FYD66" s="357"/>
      <c r="FYE66" s="357"/>
      <c r="FYF66" s="357"/>
      <c r="FYG66" s="357"/>
      <c r="FYH66" s="357"/>
      <c r="FYI66" s="357"/>
      <c r="FYJ66" s="357"/>
      <c r="FYK66" s="357"/>
      <c r="FYL66" s="357"/>
      <c r="FYM66" s="357"/>
      <c r="FYN66" s="357"/>
      <c r="FYO66" s="357"/>
      <c r="FYP66" s="357"/>
      <c r="FYQ66" s="357"/>
      <c r="FYR66" s="357"/>
      <c r="FYS66" s="357"/>
      <c r="FYT66" s="357"/>
      <c r="FYU66" s="357"/>
      <c r="FYV66" s="357"/>
      <c r="FYW66" s="357"/>
      <c r="FYX66" s="357"/>
      <c r="FYY66" s="357"/>
      <c r="FYZ66" s="357"/>
      <c r="FZA66" s="357"/>
      <c r="FZB66" s="357"/>
      <c r="FZC66" s="357"/>
      <c r="FZD66" s="357"/>
      <c r="FZE66" s="357"/>
      <c r="FZF66" s="357"/>
      <c r="FZG66" s="357"/>
      <c r="FZH66" s="357"/>
      <c r="FZI66" s="357"/>
      <c r="FZJ66" s="357"/>
      <c r="FZK66" s="357"/>
      <c r="FZL66" s="357"/>
      <c r="FZM66" s="357"/>
      <c r="FZN66" s="357"/>
      <c r="FZO66" s="357"/>
      <c r="FZP66" s="357"/>
      <c r="FZQ66" s="357"/>
      <c r="FZR66" s="357"/>
      <c r="FZS66" s="357"/>
      <c r="FZT66" s="357"/>
      <c r="FZU66" s="357"/>
      <c r="FZV66" s="357"/>
      <c r="FZW66" s="357"/>
      <c r="FZX66" s="357"/>
      <c r="FZY66" s="357"/>
      <c r="FZZ66" s="357"/>
      <c r="GAA66" s="357"/>
      <c r="GAB66" s="357"/>
      <c r="GAC66" s="357"/>
      <c r="GAD66" s="357"/>
      <c r="GAE66" s="357"/>
      <c r="GAF66" s="357"/>
      <c r="GAG66" s="357"/>
      <c r="GAH66" s="357"/>
      <c r="GAI66" s="357"/>
      <c r="GAJ66" s="357"/>
      <c r="GAK66" s="357"/>
      <c r="GAL66" s="357"/>
      <c r="GAM66" s="357"/>
      <c r="GAN66" s="357"/>
      <c r="GAO66" s="357"/>
      <c r="GAP66" s="357"/>
      <c r="GAQ66" s="357"/>
      <c r="GAR66" s="357"/>
      <c r="GAS66" s="357"/>
      <c r="GAT66" s="357"/>
      <c r="GAU66" s="357"/>
      <c r="GAV66" s="357"/>
      <c r="GAW66" s="357"/>
      <c r="GAX66" s="357"/>
      <c r="GAY66" s="357"/>
      <c r="GAZ66" s="357"/>
      <c r="GBA66" s="357"/>
      <c r="GBB66" s="357"/>
      <c r="GBC66" s="357"/>
      <c r="GBD66" s="357"/>
      <c r="GBE66" s="357"/>
      <c r="GBF66" s="357"/>
      <c r="GBG66" s="357"/>
      <c r="GBH66" s="357"/>
      <c r="GBI66" s="357"/>
      <c r="GBJ66" s="357"/>
      <c r="GBK66" s="357"/>
      <c r="GBL66" s="357"/>
      <c r="GBM66" s="357"/>
      <c r="GBN66" s="357"/>
      <c r="GBO66" s="357"/>
      <c r="GBP66" s="357"/>
      <c r="GBQ66" s="357"/>
      <c r="GBR66" s="357"/>
      <c r="GBS66" s="357"/>
      <c r="GBT66" s="357"/>
      <c r="GBU66" s="357"/>
      <c r="GBV66" s="357"/>
      <c r="GBW66" s="357"/>
      <c r="GBX66" s="357"/>
      <c r="GBY66" s="357"/>
      <c r="GBZ66" s="357"/>
      <c r="GCA66" s="357"/>
      <c r="GCB66" s="357"/>
      <c r="GCC66" s="357"/>
      <c r="GCD66" s="357"/>
      <c r="GCE66" s="357"/>
      <c r="GCF66" s="357"/>
      <c r="GCG66" s="357"/>
      <c r="GCH66" s="357"/>
      <c r="GCI66" s="357"/>
      <c r="GCJ66" s="357"/>
      <c r="GCK66" s="357"/>
      <c r="GCL66" s="357"/>
      <c r="GCM66" s="357"/>
      <c r="GCN66" s="357"/>
      <c r="GCO66" s="357"/>
      <c r="GCP66" s="357"/>
      <c r="GCQ66" s="357"/>
      <c r="GCR66" s="357"/>
      <c r="GCS66" s="357"/>
      <c r="GCT66" s="357"/>
      <c r="GCU66" s="357"/>
      <c r="GCV66" s="357"/>
      <c r="GCW66" s="357"/>
      <c r="GCX66" s="357"/>
      <c r="GCY66" s="357"/>
      <c r="GCZ66" s="357"/>
      <c r="GDA66" s="357"/>
      <c r="GDB66" s="357"/>
      <c r="GDC66" s="357"/>
      <c r="GDD66" s="357"/>
      <c r="GDE66" s="357"/>
      <c r="GDF66" s="357"/>
      <c r="GDG66" s="357"/>
      <c r="GDH66" s="357"/>
      <c r="GDI66" s="357"/>
      <c r="GDJ66" s="357"/>
      <c r="GDK66" s="357"/>
      <c r="GDL66" s="357"/>
      <c r="GDM66" s="357"/>
      <c r="GDN66" s="357"/>
      <c r="GDO66" s="357"/>
      <c r="GDP66" s="357"/>
      <c r="GDQ66" s="357"/>
      <c r="GDR66" s="357"/>
      <c r="GDS66" s="357"/>
      <c r="GDT66" s="357"/>
      <c r="GDU66" s="357"/>
      <c r="GDV66" s="357"/>
      <c r="GDW66" s="357"/>
      <c r="GDX66" s="357"/>
      <c r="GDY66" s="357"/>
      <c r="GDZ66" s="357"/>
      <c r="GEA66" s="357"/>
      <c r="GEB66" s="357"/>
      <c r="GEC66" s="357"/>
      <c r="GED66" s="357"/>
      <c r="GEE66" s="357"/>
      <c r="GEF66" s="357"/>
      <c r="GEG66" s="357"/>
      <c r="GEH66" s="357"/>
      <c r="GEI66" s="357"/>
      <c r="GEJ66" s="357"/>
      <c r="GEK66" s="357"/>
      <c r="GEL66" s="357"/>
      <c r="GEM66" s="357"/>
      <c r="GEN66" s="357"/>
      <c r="GEO66" s="357"/>
      <c r="GEP66" s="357"/>
      <c r="GEQ66" s="357"/>
      <c r="GER66" s="357"/>
      <c r="GES66" s="357"/>
      <c r="GET66" s="357"/>
      <c r="GEU66" s="357"/>
      <c r="GEV66" s="357"/>
      <c r="GEW66" s="357"/>
      <c r="GEX66" s="357"/>
      <c r="GEY66" s="357"/>
      <c r="GEZ66" s="357"/>
      <c r="GFA66" s="357"/>
      <c r="GFB66" s="357"/>
      <c r="GFC66" s="357"/>
      <c r="GFD66" s="357"/>
      <c r="GFE66" s="357"/>
      <c r="GFF66" s="357"/>
      <c r="GFG66" s="357"/>
      <c r="GFH66" s="357"/>
      <c r="GFI66" s="357"/>
      <c r="GFJ66" s="357"/>
      <c r="GFK66" s="357"/>
      <c r="GFL66" s="357"/>
      <c r="GFM66" s="357"/>
      <c r="GFN66" s="357"/>
      <c r="GFO66" s="357"/>
      <c r="GFP66" s="357"/>
      <c r="GFQ66" s="357"/>
      <c r="GFR66" s="357"/>
      <c r="GFS66" s="357"/>
      <c r="GFT66" s="357"/>
      <c r="GFU66" s="357"/>
      <c r="GFV66" s="357"/>
      <c r="GFW66" s="357"/>
      <c r="GFX66" s="357"/>
      <c r="GFY66" s="357"/>
      <c r="GFZ66" s="357"/>
      <c r="GGA66" s="357"/>
      <c r="GGB66" s="357"/>
      <c r="GGC66" s="357"/>
      <c r="GGD66" s="357"/>
      <c r="GGE66" s="357"/>
      <c r="GGF66" s="357"/>
      <c r="GGG66" s="357"/>
      <c r="GGH66" s="357"/>
      <c r="GGI66" s="357"/>
      <c r="GGJ66" s="357"/>
      <c r="GGK66" s="357"/>
      <c r="GGL66" s="357"/>
      <c r="GGM66" s="357"/>
      <c r="GGN66" s="357"/>
      <c r="GGO66" s="357"/>
      <c r="GGP66" s="357"/>
      <c r="GGQ66" s="357"/>
      <c r="GGR66" s="357"/>
      <c r="GGS66" s="357"/>
      <c r="GGT66" s="357"/>
      <c r="GGU66" s="357"/>
      <c r="GGV66" s="357"/>
      <c r="GGW66" s="357"/>
      <c r="GGX66" s="357"/>
      <c r="GGY66" s="357"/>
      <c r="GGZ66" s="357"/>
      <c r="GHA66" s="357"/>
      <c r="GHB66" s="357"/>
      <c r="GHC66" s="357"/>
      <c r="GHD66" s="357"/>
      <c r="GHE66" s="357"/>
      <c r="GHF66" s="357"/>
      <c r="GHG66" s="357"/>
      <c r="GHH66" s="357"/>
      <c r="GHI66" s="357"/>
      <c r="GHJ66" s="357"/>
      <c r="GHK66" s="357"/>
      <c r="GHL66" s="357"/>
      <c r="GHM66" s="357"/>
      <c r="GHN66" s="357"/>
      <c r="GHO66" s="357"/>
      <c r="GHP66" s="357"/>
      <c r="GHQ66" s="357"/>
      <c r="GHR66" s="357"/>
      <c r="GHS66" s="357"/>
      <c r="GHT66" s="357"/>
      <c r="GHU66" s="357"/>
      <c r="GHV66" s="357"/>
      <c r="GHW66" s="357"/>
      <c r="GHX66" s="357"/>
      <c r="GHY66" s="357"/>
      <c r="GHZ66" s="357"/>
      <c r="GIA66" s="357"/>
      <c r="GIB66" s="357"/>
      <c r="GIC66" s="357"/>
      <c r="GID66" s="357"/>
      <c r="GIE66" s="357"/>
      <c r="GIF66" s="357"/>
      <c r="GIG66" s="357"/>
      <c r="GIH66" s="357"/>
      <c r="GII66" s="357"/>
      <c r="GIJ66" s="357"/>
      <c r="GIK66" s="357"/>
      <c r="GIL66" s="357"/>
      <c r="GIM66" s="357"/>
      <c r="GIN66" s="357"/>
      <c r="GIO66" s="357"/>
      <c r="GIP66" s="357"/>
      <c r="GIQ66" s="357"/>
      <c r="GIR66" s="357"/>
      <c r="GIS66" s="357"/>
      <c r="GIT66" s="357"/>
      <c r="GIU66" s="357"/>
      <c r="GIV66" s="357"/>
      <c r="GIW66" s="357"/>
      <c r="GIX66" s="357"/>
      <c r="GIY66" s="357"/>
      <c r="GIZ66" s="357"/>
      <c r="GJA66" s="357"/>
      <c r="GJB66" s="357"/>
      <c r="GJC66" s="357"/>
      <c r="GJD66" s="357"/>
      <c r="GJE66" s="357"/>
      <c r="GJF66" s="357"/>
      <c r="GJG66" s="357"/>
      <c r="GJH66" s="357"/>
      <c r="GJI66" s="357"/>
      <c r="GJJ66" s="357"/>
      <c r="GJK66" s="357"/>
      <c r="GJL66" s="357"/>
      <c r="GJM66" s="357"/>
      <c r="GJN66" s="357"/>
      <c r="GJO66" s="357"/>
      <c r="GJP66" s="357"/>
      <c r="GJQ66" s="357"/>
      <c r="GJR66" s="357"/>
      <c r="GJS66" s="357"/>
      <c r="GJT66" s="357"/>
      <c r="GJU66" s="357"/>
      <c r="GJV66" s="357"/>
      <c r="GJW66" s="357"/>
      <c r="GJX66" s="357"/>
      <c r="GJY66" s="357"/>
      <c r="GJZ66" s="357"/>
      <c r="GKA66" s="357"/>
      <c r="GKB66" s="357"/>
      <c r="GKC66" s="357"/>
      <c r="GKD66" s="357"/>
      <c r="GKE66" s="357"/>
      <c r="GKF66" s="357"/>
      <c r="GKG66" s="357"/>
      <c r="GKH66" s="357"/>
      <c r="GKI66" s="357"/>
      <c r="GKJ66" s="357"/>
      <c r="GKK66" s="357"/>
      <c r="GKL66" s="357"/>
      <c r="GKM66" s="357"/>
      <c r="GKN66" s="357"/>
      <c r="GKO66" s="357"/>
      <c r="GKP66" s="357"/>
      <c r="GKQ66" s="357"/>
      <c r="GKR66" s="357"/>
      <c r="GKS66" s="357"/>
      <c r="GKT66" s="357"/>
      <c r="GKU66" s="357"/>
      <c r="GKV66" s="357"/>
      <c r="GKW66" s="357"/>
      <c r="GKX66" s="357"/>
      <c r="GKY66" s="357"/>
      <c r="GKZ66" s="357"/>
      <c r="GLA66" s="357"/>
      <c r="GLB66" s="357"/>
      <c r="GLC66" s="357"/>
      <c r="GLD66" s="357"/>
      <c r="GLE66" s="357"/>
      <c r="GLF66" s="357"/>
      <c r="GLG66" s="357"/>
      <c r="GLH66" s="357"/>
      <c r="GLI66" s="357"/>
      <c r="GLJ66" s="357"/>
      <c r="GLK66" s="357"/>
      <c r="GLL66" s="357"/>
      <c r="GLM66" s="357"/>
      <c r="GLN66" s="357"/>
      <c r="GLO66" s="357"/>
      <c r="GLP66" s="357"/>
      <c r="GLQ66" s="357"/>
      <c r="GLR66" s="357"/>
      <c r="GLS66" s="357"/>
      <c r="GLT66" s="357"/>
      <c r="GLU66" s="357"/>
      <c r="GLV66" s="357"/>
      <c r="GLW66" s="357"/>
      <c r="GLX66" s="357"/>
      <c r="GLY66" s="357"/>
      <c r="GLZ66" s="357"/>
      <c r="GMA66" s="357"/>
      <c r="GMB66" s="357"/>
      <c r="GMC66" s="357"/>
      <c r="GMD66" s="357"/>
      <c r="GME66" s="357"/>
      <c r="GMF66" s="357"/>
      <c r="GMG66" s="357"/>
      <c r="GMH66" s="357"/>
      <c r="GMI66" s="357"/>
      <c r="GMJ66" s="357"/>
      <c r="GMK66" s="357"/>
      <c r="GML66" s="357"/>
      <c r="GMM66" s="357"/>
      <c r="GMN66" s="357"/>
      <c r="GMO66" s="357"/>
      <c r="GMP66" s="357"/>
      <c r="GMQ66" s="357"/>
      <c r="GMR66" s="357"/>
      <c r="GMS66" s="357"/>
      <c r="GMT66" s="357"/>
      <c r="GMU66" s="357"/>
      <c r="GMV66" s="357"/>
      <c r="GMW66" s="357"/>
      <c r="GMX66" s="357"/>
      <c r="GMY66" s="357"/>
      <c r="GMZ66" s="357"/>
      <c r="GNA66" s="357"/>
      <c r="GNB66" s="357"/>
      <c r="GNC66" s="357"/>
      <c r="GND66" s="357"/>
      <c r="GNE66" s="357"/>
      <c r="GNF66" s="357"/>
      <c r="GNG66" s="357"/>
      <c r="GNH66" s="357"/>
      <c r="GNI66" s="357"/>
      <c r="GNJ66" s="357"/>
      <c r="GNK66" s="357"/>
      <c r="GNL66" s="357"/>
      <c r="GNM66" s="357"/>
      <c r="GNN66" s="357"/>
      <c r="GNO66" s="357"/>
      <c r="GNP66" s="357"/>
      <c r="GNQ66" s="357"/>
      <c r="GNR66" s="357"/>
      <c r="GNS66" s="357"/>
      <c r="GNT66" s="357"/>
      <c r="GNU66" s="357"/>
      <c r="GNV66" s="357"/>
      <c r="GNW66" s="357"/>
      <c r="GNX66" s="357"/>
      <c r="GNY66" s="357"/>
      <c r="GNZ66" s="357"/>
      <c r="GOA66" s="357"/>
      <c r="GOB66" s="357"/>
      <c r="GOC66" s="357"/>
      <c r="GOD66" s="357"/>
      <c r="GOE66" s="357"/>
      <c r="GOF66" s="357"/>
      <c r="GOG66" s="357"/>
      <c r="GOH66" s="357"/>
      <c r="GOI66" s="357"/>
      <c r="GOJ66" s="357"/>
      <c r="GOK66" s="357"/>
      <c r="GOL66" s="357"/>
      <c r="GOM66" s="357"/>
      <c r="GON66" s="357"/>
      <c r="GOO66" s="357"/>
      <c r="GOP66" s="357"/>
      <c r="GOQ66" s="357"/>
      <c r="GOR66" s="357"/>
      <c r="GOS66" s="357"/>
      <c r="GOT66" s="357"/>
      <c r="GOU66" s="357"/>
      <c r="GOV66" s="357"/>
      <c r="GOW66" s="357"/>
      <c r="GOX66" s="357"/>
      <c r="GOY66" s="357"/>
      <c r="GOZ66" s="357"/>
      <c r="GPA66" s="357"/>
      <c r="GPB66" s="357"/>
      <c r="GPC66" s="357"/>
      <c r="GPD66" s="357"/>
      <c r="GPE66" s="357"/>
      <c r="GPF66" s="357"/>
      <c r="GPG66" s="357"/>
      <c r="GPH66" s="357"/>
      <c r="GPI66" s="357"/>
      <c r="GPJ66" s="357"/>
      <c r="GPK66" s="357"/>
      <c r="GPL66" s="357"/>
      <c r="GPM66" s="357"/>
      <c r="GPN66" s="357"/>
      <c r="GPO66" s="357"/>
      <c r="GPP66" s="357"/>
      <c r="GPQ66" s="357"/>
      <c r="GPR66" s="357"/>
      <c r="GPS66" s="357"/>
      <c r="GPT66" s="357"/>
      <c r="GPU66" s="357"/>
      <c r="GPV66" s="357"/>
      <c r="GPW66" s="357"/>
      <c r="GPX66" s="357"/>
      <c r="GPY66" s="357"/>
      <c r="GPZ66" s="357"/>
      <c r="GQA66" s="357"/>
      <c r="GQB66" s="357"/>
      <c r="GQC66" s="357"/>
      <c r="GQD66" s="357"/>
      <c r="GQE66" s="357"/>
      <c r="GQF66" s="357"/>
      <c r="GQG66" s="357"/>
      <c r="GQH66" s="357"/>
      <c r="GQI66" s="357"/>
      <c r="GQJ66" s="357"/>
      <c r="GQK66" s="357"/>
      <c r="GQL66" s="357"/>
      <c r="GQM66" s="357"/>
      <c r="GQN66" s="357"/>
      <c r="GQO66" s="357"/>
      <c r="GQP66" s="357"/>
      <c r="GQQ66" s="357"/>
      <c r="GQR66" s="357"/>
      <c r="GQS66" s="357"/>
      <c r="GQT66" s="357"/>
      <c r="GQU66" s="357"/>
      <c r="GQV66" s="357"/>
      <c r="GQW66" s="357"/>
      <c r="GQX66" s="357"/>
      <c r="GQY66" s="357"/>
      <c r="GQZ66" s="357"/>
      <c r="GRA66" s="357"/>
      <c r="GRB66" s="357"/>
      <c r="GRC66" s="357"/>
      <c r="GRD66" s="357"/>
      <c r="GRE66" s="357"/>
      <c r="GRF66" s="357"/>
      <c r="GRG66" s="357"/>
      <c r="GRH66" s="357"/>
      <c r="GRI66" s="357"/>
      <c r="GRJ66" s="357"/>
      <c r="GRK66" s="357"/>
      <c r="GRL66" s="357"/>
      <c r="GRM66" s="357"/>
      <c r="GRN66" s="357"/>
      <c r="GRO66" s="357"/>
      <c r="GRP66" s="357"/>
      <c r="GRQ66" s="357"/>
      <c r="GRR66" s="357"/>
      <c r="GRS66" s="357"/>
      <c r="GRT66" s="357"/>
      <c r="GRU66" s="357"/>
      <c r="GRV66" s="357"/>
      <c r="GRW66" s="357"/>
      <c r="GRX66" s="357"/>
      <c r="GRY66" s="357"/>
      <c r="GRZ66" s="357"/>
      <c r="GSA66" s="357"/>
      <c r="GSB66" s="357"/>
      <c r="GSC66" s="357"/>
      <c r="GSD66" s="357"/>
      <c r="GSE66" s="357"/>
      <c r="GSF66" s="357"/>
      <c r="GSG66" s="357"/>
      <c r="GSH66" s="357"/>
      <c r="GSI66" s="357"/>
      <c r="GSJ66" s="357"/>
      <c r="GSK66" s="357"/>
      <c r="GSL66" s="357"/>
      <c r="GSM66" s="357"/>
      <c r="GSN66" s="357"/>
      <c r="GSO66" s="357"/>
      <c r="GSP66" s="357"/>
      <c r="GSQ66" s="357"/>
      <c r="GSR66" s="357"/>
      <c r="GSS66" s="357"/>
      <c r="GST66" s="357"/>
      <c r="GSU66" s="357"/>
      <c r="GSV66" s="357"/>
      <c r="GSW66" s="357"/>
      <c r="GSX66" s="357"/>
      <c r="GSY66" s="357"/>
      <c r="GSZ66" s="357"/>
      <c r="GTA66" s="357"/>
      <c r="GTB66" s="357"/>
      <c r="GTC66" s="357"/>
      <c r="GTD66" s="357"/>
      <c r="GTE66" s="357"/>
      <c r="GTF66" s="357"/>
      <c r="GTG66" s="357"/>
      <c r="GTH66" s="357"/>
      <c r="GTI66" s="357"/>
      <c r="GTJ66" s="357"/>
      <c r="GTK66" s="357"/>
      <c r="GTL66" s="357"/>
      <c r="GTM66" s="357"/>
      <c r="GTN66" s="357"/>
      <c r="GTO66" s="357"/>
      <c r="GTP66" s="357"/>
      <c r="GTQ66" s="357"/>
      <c r="GTR66" s="357"/>
      <c r="GTS66" s="357"/>
      <c r="GTT66" s="357"/>
      <c r="GTU66" s="357"/>
      <c r="GTV66" s="357"/>
      <c r="GTW66" s="357"/>
      <c r="GTX66" s="357"/>
      <c r="GTY66" s="357"/>
      <c r="GTZ66" s="357"/>
      <c r="GUA66" s="357"/>
      <c r="GUB66" s="357"/>
      <c r="GUC66" s="357"/>
      <c r="GUD66" s="357"/>
      <c r="GUE66" s="357"/>
      <c r="GUF66" s="357"/>
      <c r="GUG66" s="357"/>
      <c r="GUH66" s="357"/>
      <c r="GUI66" s="357"/>
      <c r="GUJ66" s="357"/>
      <c r="GUK66" s="357"/>
      <c r="GUL66" s="357"/>
      <c r="GUM66" s="357"/>
      <c r="GUN66" s="357"/>
      <c r="GUO66" s="357"/>
      <c r="GUP66" s="357"/>
      <c r="GUQ66" s="357"/>
      <c r="GUR66" s="357"/>
      <c r="GUS66" s="357"/>
      <c r="GUT66" s="357"/>
      <c r="GUU66" s="357"/>
      <c r="GUV66" s="357"/>
      <c r="GUW66" s="357"/>
      <c r="GUX66" s="357"/>
      <c r="GUY66" s="357"/>
      <c r="GUZ66" s="357"/>
      <c r="GVA66" s="357"/>
      <c r="GVB66" s="357"/>
      <c r="GVC66" s="357"/>
      <c r="GVD66" s="357"/>
      <c r="GVE66" s="357"/>
      <c r="GVF66" s="357"/>
      <c r="GVG66" s="357"/>
      <c r="GVH66" s="357"/>
      <c r="GVI66" s="357"/>
      <c r="GVJ66" s="357"/>
      <c r="GVK66" s="357"/>
      <c r="GVL66" s="357"/>
      <c r="GVM66" s="357"/>
      <c r="GVN66" s="357"/>
      <c r="GVO66" s="357"/>
      <c r="GVP66" s="357"/>
      <c r="GVQ66" s="357"/>
      <c r="GVR66" s="357"/>
      <c r="GVS66" s="357"/>
      <c r="GVT66" s="357"/>
      <c r="GVU66" s="357"/>
      <c r="GVV66" s="357"/>
      <c r="GVW66" s="357"/>
      <c r="GVX66" s="357"/>
      <c r="GVY66" s="357"/>
      <c r="GVZ66" s="357"/>
      <c r="GWA66" s="357"/>
      <c r="GWB66" s="357"/>
      <c r="GWC66" s="357"/>
      <c r="GWD66" s="357"/>
      <c r="GWE66" s="357"/>
      <c r="GWF66" s="357"/>
      <c r="GWG66" s="357"/>
      <c r="GWH66" s="357"/>
      <c r="GWI66" s="357"/>
      <c r="GWJ66" s="357"/>
      <c r="GWK66" s="357"/>
      <c r="GWL66" s="357"/>
      <c r="GWM66" s="357"/>
      <c r="GWN66" s="357"/>
      <c r="GWO66" s="357"/>
      <c r="GWP66" s="357"/>
      <c r="GWQ66" s="357"/>
      <c r="GWR66" s="357"/>
      <c r="GWS66" s="357"/>
      <c r="GWT66" s="357"/>
      <c r="GWU66" s="357"/>
      <c r="GWV66" s="357"/>
      <c r="GWW66" s="357"/>
      <c r="GWX66" s="357"/>
      <c r="GWY66" s="357"/>
      <c r="GWZ66" s="357"/>
      <c r="GXA66" s="357"/>
      <c r="GXB66" s="357"/>
      <c r="GXC66" s="357"/>
      <c r="GXD66" s="357"/>
      <c r="GXE66" s="357"/>
      <c r="GXF66" s="357"/>
      <c r="GXG66" s="357"/>
      <c r="GXH66" s="357"/>
      <c r="GXI66" s="357"/>
      <c r="GXJ66" s="357"/>
      <c r="GXK66" s="357"/>
      <c r="GXL66" s="357"/>
      <c r="GXM66" s="357"/>
      <c r="GXN66" s="357"/>
      <c r="GXO66" s="357"/>
      <c r="GXP66" s="357"/>
      <c r="GXQ66" s="357"/>
      <c r="GXR66" s="357"/>
      <c r="GXS66" s="357"/>
      <c r="GXT66" s="357"/>
      <c r="GXU66" s="357"/>
      <c r="GXV66" s="357"/>
      <c r="GXW66" s="357"/>
      <c r="GXX66" s="357"/>
      <c r="GXY66" s="357"/>
      <c r="GXZ66" s="357"/>
      <c r="GYA66" s="357"/>
      <c r="GYB66" s="357"/>
      <c r="GYC66" s="357"/>
      <c r="GYD66" s="357"/>
      <c r="GYE66" s="357"/>
      <c r="GYF66" s="357"/>
      <c r="GYG66" s="357"/>
      <c r="GYH66" s="357"/>
      <c r="GYI66" s="357"/>
      <c r="GYJ66" s="357"/>
      <c r="GYK66" s="357"/>
      <c r="GYL66" s="357"/>
      <c r="GYM66" s="357"/>
      <c r="GYN66" s="357"/>
      <c r="GYO66" s="357"/>
      <c r="GYP66" s="357"/>
      <c r="GYQ66" s="357"/>
      <c r="GYR66" s="357"/>
      <c r="GYS66" s="357"/>
      <c r="GYT66" s="357"/>
      <c r="GYU66" s="357"/>
      <c r="GYV66" s="357"/>
      <c r="GYW66" s="357"/>
      <c r="GYX66" s="357"/>
      <c r="GYY66" s="357"/>
      <c r="GYZ66" s="357"/>
      <c r="GZA66" s="357"/>
      <c r="GZB66" s="357"/>
      <c r="GZC66" s="357"/>
      <c r="GZD66" s="357"/>
      <c r="GZE66" s="357"/>
      <c r="GZF66" s="357"/>
      <c r="GZG66" s="357"/>
      <c r="GZH66" s="357"/>
      <c r="GZI66" s="357"/>
      <c r="GZJ66" s="357"/>
      <c r="GZK66" s="357"/>
      <c r="GZL66" s="357"/>
      <c r="GZM66" s="357"/>
      <c r="GZN66" s="357"/>
      <c r="GZO66" s="357"/>
      <c r="GZP66" s="357"/>
      <c r="GZQ66" s="357"/>
      <c r="GZR66" s="357"/>
      <c r="GZS66" s="357"/>
      <c r="GZT66" s="357"/>
      <c r="GZU66" s="357"/>
      <c r="GZV66" s="357"/>
      <c r="GZW66" s="357"/>
      <c r="GZX66" s="357"/>
      <c r="GZY66" s="357"/>
      <c r="GZZ66" s="357"/>
      <c r="HAA66" s="357"/>
      <c r="HAB66" s="357"/>
      <c r="HAC66" s="357"/>
      <c r="HAD66" s="357"/>
      <c r="HAE66" s="357"/>
      <c r="HAF66" s="357"/>
      <c r="HAG66" s="357"/>
      <c r="HAH66" s="357"/>
      <c r="HAI66" s="357"/>
      <c r="HAJ66" s="357"/>
      <c r="HAK66" s="357"/>
      <c r="HAL66" s="357"/>
      <c r="HAM66" s="357"/>
      <c r="HAN66" s="357"/>
      <c r="HAO66" s="357"/>
      <c r="HAP66" s="357"/>
      <c r="HAQ66" s="357"/>
      <c r="HAR66" s="357"/>
      <c r="HAS66" s="357"/>
      <c r="HAT66" s="357"/>
      <c r="HAU66" s="357"/>
      <c r="HAV66" s="357"/>
      <c r="HAW66" s="357"/>
      <c r="HAX66" s="357"/>
      <c r="HAY66" s="357"/>
      <c r="HAZ66" s="357"/>
      <c r="HBA66" s="357"/>
      <c r="HBB66" s="357"/>
      <c r="HBC66" s="357"/>
      <c r="HBD66" s="357"/>
      <c r="HBE66" s="357"/>
      <c r="HBF66" s="357"/>
      <c r="HBG66" s="357"/>
      <c r="HBH66" s="357"/>
      <c r="HBI66" s="357"/>
      <c r="HBJ66" s="357"/>
      <c r="HBK66" s="357"/>
      <c r="HBL66" s="357"/>
      <c r="HBM66" s="357"/>
      <c r="HBN66" s="357"/>
      <c r="HBO66" s="357"/>
      <c r="HBP66" s="357"/>
      <c r="HBQ66" s="357"/>
      <c r="HBR66" s="357"/>
      <c r="HBS66" s="357"/>
      <c r="HBT66" s="357"/>
      <c r="HBU66" s="357"/>
      <c r="HBV66" s="357"/>
      <c r="HBW66" s="357"/>
      <c r="HBX66" s="357"/>
      <c r="HBY66" s="357"/>
      <c r="HBZ66" s="357"/>
      <c r="HCA66" s="357"/>
      <c r="HCB66" s="357"/>
      <c r="HCC66" s="357"/>
      <c r="HCD66" s="357"/>
      <c r="HCE66" s="357"/>
      <c r="HCF66" s="357"/>
      <c r="HCG66" s="357"/>
      <c r="HCH66" s="357"/>
      <c r="HCI66" s="357"/>
      <c r="HCJ66" s="357"/>
      <c r="HCK66" s="357"/>
      <c r="HCL66" s="357"/>
      <c r="HCM66" s="357"/>
      <c r="HCN66" s="357"/>
      <c r="HCO66" s="357"/>
      <c r="HCP66" s="357"/>
      <c r="HCQ66" s="357"/>
      <c r="HCR66" s="357"/>
      <c r="HCS66" s="357"/>
      <c r="HCT66" s="357"/>
      <c r="HCU66" s="357"/>
      <c r="HCV66" s="357"/>
      <c r="HCW66" s="357"/>
      <c r="HCX66" s="357"/>
      <c r="HCY66" s="357"/>
      <c r="HCZ66" s="357"/>
      <c r="HDA66" s="357"/>
      <c r="HDB66" s="357"/>
      <c r="HDC66" s="357"/>
      <c r="HDD66" s="357"/>
      <c r="HDE66" s="357"/>
      <c r="HDF66" s="357"/>
      <c r="HDG66" s="357"/>
      <c r="HDH66" s="357"/>
      <c r="HDI66" s="357"/>
      <c r="HDJ66" s="357"/>
      <c r="HDK66" s="357"/>
      <c r="HDL66" s="357"/>
      <c r="HDM66" s="357"/>
      <c r="HDN66" s="357"/>
      <c r="HDO66" s="357"/>
      <c r="HDP66" s="357"/>
      <c r="HDQ66" s="357"/>
      <c r="HDR66" s="357"/>
      <c r="HDS66" s="357"/>
      <c r="HDT66" s="357"/>
      <c r="HDU66" s="357"/>
      <c r="HDV66" s="357"/>
      <c r="HDW66" s="357"/>
      <c r="HDX66" s="357"/>
      <c r="HDY66" s="357"/>
      <c r="HDZ66" s="357"/>
      <c r="HEA66" s="357"/>
      <c r="HEB66" s="357"/>
      <c r="HEC66" s="357"/>
      <c r="HED66" s="357"/>
      <c r="HEE66" s="357"/>
      <c r="HEF66" s="357"/>
      <c r="HEG66" s="357"/>
      <c r="HEH66" s="357"/>
      <c r="HEI66" s="357"/>
      <c r="HEJ66" s="357"/>
      <c r="HEK66" s="357"/>
      <c r="HEL66" s="357"/>
      <c r="HEM66" s="357"/>
      <c r="HEN66" s="357"/>
      <c r="HEO66" s="357"/>
      <c r="HEP66" s="357"/>
      <c r="HEQ66" s="357"/>
      <c r="HER66" s="357"/>
      <c r="HES66" s="357"/>
      <c r="HET66" s="357"/>
      <c r="HEU66" s="357"/>
      <c r="HEV66" s="357"/>
      <c r="HEW66" s="357"/>
      <c r="HEX66" s="357"/>
      <c r="HEY66" s="357"/>
      <c r="HEZ66" s="357"/>
      <c r="HFA66" s="357"/>
      <c r="HFB66" s="357"/>
      <c r="HFC66" s="357"/>
      <c r="HFD66" s="357"/>
      <c r="HFE66" s="357"/>
      <c r="HFF66" s="357"/>
      <c r="HFG66" s="357"/>
      <c r="HFH66" s="357"/>
      <c r="HFI66" s="357"/>
      <c r="HFJ66" s="357"/>
      <c r="HFK66" s="357"/>
      <c r="HFL66" s="357"/>
      <c r="HFM66" s="357"/>
      <c r="HFN66" s="357"/>
      <c r="HFO66" s="357"/>
      <c r="HFP66" s="357"/>
      <c r="HFQ66" s="357"/>
      <c r="HFR66" s="357"/>
      <c r="HFS66" s="357"/>
      <c r="HFT66" s="357"/>
      <c r="HFU66" s="357"/>
      <c r="HFV66" s="357"/>
      <c r="HFW66" s="357"/>
      <c r="HFX66" s="357"/>
      <c r="HFY66" s="357"/>
      <c r="HFZ66" s="357"/>
      <c r="HGA66" s="357"/>
      <c r="HGB66" s="357"/>
      <c r="HGC66" s="357"/>
      <c r="HGD66" s="357"/>
      <c r="HGE66" s="357"/>
      <c r="HGF66" s="357"/>
      <c r="HGG66" s="357"/>
      <c r="HGH66" s="357"/>
      <c r="HGI66" s="357"/>
      <c r="HGJ66" s="357"/>
      <c r="HGK66" s="357"/>
      <c r="HGL66" s="357"/>
      <c r="HGM66" s="357"/>
      <c r="HGN66" s="357"/>
      <c r="HGO66" s="357"/>
      <c r="HGP66" s="357"/>
      <c r="HGQ66" s="357"/>
      <c r="HGR66" s="357"/>
      <c r="HGS66" s="357"/>
      <c r="HGT66" s="357"/>
      <c r="HGU66" s="357"/>
      <c r="HGV66" s="357"/>
      <c r="HGW66" s="357"/>
      <c r="HGX66" s="357"/>
      <c r="HGY66" s="357"/>
      <c r="HGZ66" s="357"/>
      <c r="HHA66" s="357"/>
      <c r="HHB66" s="357"/>
      <c r="HHC66" s="357"/>
      <c r="HHD66" s="357"/>
      <c r="HHE66" s="357"/>
      <c r="HHF66" s="357"/>
      <c r="HHG66" s="357"/>
      <c r="HHH66" s="357"/>
      <c r="HHI66" s="357"/>
      <c r="HHJ66" s="357"/>
      <c r="HHK66" s="357"/>
      <c r="HHL66" s="357"/>
      <c r="HHM66" s="357"/>
      <c r="HHN66" s="357"/>
      <c r="HHO66" s="357"/>
      <c r="HHP66" s="357"/>
      <c r="HHQ66" s="357"/>
      <c r="HHR66" s="357"/>
      <c r="HHS66" s="357"/>
      <c r="HHT66" s="357"/>
      <c r="HHU66" s="357"/>
      <c r="HHV66" s="357"/>
      <c r="HHW66" s="357"/>
      <c r="HHX66" s="357"/>
      <c r="HHY66" s="357"/>
      <c r="HHZ66" s="357"/>
      <c r="HIA66" s="357"/>
      <c r="HIB66" s="357"/>
      <c r="HIC66" s="357"/>
      <c r="HID66" s="357"/>
      <c r="HIE66" s="357"/>
      <c r="HIF66" s="357"/>
      <c r="HIG66" s="357"/>
      <c r="HIH66" s="357"/>
      <c r="HII66" s="357"/>
      <c r="HIJ66" s="357"/>
      <c r="HIK66" s="357"/>
      <c r="HIL66" s="357"/>
      <c r="HIM66" s="357"/>
      <c r="HIN66" s="357"/>
      <c r="HIO66" s="357"/>
      <c r="HIP66" s="357"/>
      <c r="HIQ66" s="357"/>
      <c r="HIR66" s="357"/>
      <c r="HIS66" s="357"/>
      <c r="HIT66" s="357"/>
      <c r="HIU66" s="357"/>
      <c r="HIV66" s="357"/>
      <c r="HIW66" s="357"/>
      <c r="HIX66" s="357"/>
      <c r="HIY66" s="357"/>
      <c r="HIZ66" s="357"/>
      <c r="HJA66" s="357"/>
      <c r="HJB66" s="357"/>
      <c r="HJC66" s="357"/>
      <c r="HJD66" s="357"/>
      <c r="HJE66" s="357"/>
      <c r="HJF66" s="357"/>
      <c r="HJG66" s="357"/>
      <c r="HJH66" s="357"/>
      <c r="HJI66" s="357"/>
      <c r="HJJ66" s="357"/>
      <c r="HJK66" s="357"/>
      <c r="HJL66" s="357"/>
      <c r="HJM66" s="357"/>
      <c r="HJN66" s="357"/>
      <c r="HJO66" s="357"/>
      <c r="HJP66" s="357"/>
      <c r="HJQ66" s="357"/>
      <c r="HJR66" s="357"/>
      <c r="HJS66" s="357"/>
      <c r="HJT66" s="357"/>
      <c r="HJU66" s="357"/>
      <c r="HJV66" s="357"/>
      <c r="HJW66" s="357"/>
      <c r="HJX66" s="357"/>
      <c r="HJY66" s="357"/>
      <c r="HJZ66" s="357"/>
      <c r="HKA66" s="357"/>
      <c r="HKB66" s="357"/>
      <c r="HKC66" s="357"/>
      <c r="HKD66" s="357"/>
      <c r="HKE66" s="357"/>
      <c r="HKF66" s="357"/>
      <c r="HKG66" s="357"/>
      <c r="HKH66" s="357"/>
      <c r="HKI66" s="357"/>
      <c r="HKJ66" s="357"/>
      <c r="HKK66" s="357"/>
      <c r="HKL66" s="357"/>
      <c r="HKM66" s="357"/>
      <c r="HKN66" s="357"/>
      <c r="HKO66" s="357"/>
      <c r="HKP66" s="357"/>
      <c r="HKQ66" s="357"/>
      <c r="HKR66" s="357"/>
      <c r="HKS66" s="357"/>
      <c r="HKT66" s="357"/>
      <c r="HKU66" s="357"/>
      <c r="HKV66" s="357"/>
      <c r="HKW66" s="357"/>
      <c r="HKX66" s="357"/>
      <c r="HKY66" s="357"/>
      <c r="HKZ66" s="357"/>
      <c r="HLA66" s="357"/>
      <c r="HLB66" s="357"/>
      <c r="HLC66" s="357"/>
      <c r="HLD66" s="357"/>
      <c r="HLE66" s="357"/>
      <c r="HLF66" s="357"/>
      <c r="HLG66" s="357"/>
      <c r="HLH66" s="357"/>
      <c r="HLI66" s="357"/>
      <c r="HLJ66" s="357"/>
      <c r="HLK66" s="357"/>
      <c r="HLL66" s="357"/>
      <c r="HLM66" s="357"/>
      <c r="HLN66" s="357"/>
      <c r="HLO66" s="357"/>
      <c r="HLP66" s="357"/>
      <c r="HLQ66" s="357"/>
      <c r="HLR66" s="357"/>
      <c r="HLS66" s="357"/>
      <c r="HLT66" s="357"/>
      <c r="HLU66" s="357"/>
      <c r="HLV66" s="357"/>
      <c r="HLW66" s="357"/>
      <c r="HLX66" s="357"/>
      <c r="HLY66" s="357"/>
      <c r="HLZ66" s="357"/>
      <c r="HMA66" s="357"/>
      <c r="HMB66" s="357"/>
      <c r="HMC66" s="357"/>
      <c r="HMD66" s="357"/>
      <c r="HME66" s="357"/>
      <c r="HMF66" s="357"/>
      <c r="HMG66" s="357"/>
      <c r="HMH66" s="357"/>
      <c r="HMI66" s="357"/>
      <c r="HMJ66" s="357"/>
      <c r="HMK66" s="357"/>
      <c r="HML66" s="357"/>
      <c r="HMM66" s="357"/>
      <c r="HMN66" s="357"/>
      <c r="HMO66" s="357"/>
      <c r="HMP66" s="357"/>
      <c r="HMQ66" s="357"/>
      <c r="HMR66" s="357"/>
      <c r="HMS66" s="357"/>
      <c r="HMT66" s="357"/>
      <c r="HMU66" s="357"/>
      <c r="HMV66" s="357"/>
      <c r="HMW66" s="357"/>
      <c r="HMX66" s="357"/>
      <c r="HMY66" s="357"/>
      <c r="HMZ66" s="357"/>
      <c r="HNA66" s="357"/>
      <c r="HNB66" s="357"/>
      <c r="HNC66" s="357"/>
      <c r="HND66" s="357"/>
      <c r="HNE66" s="357"/>
      <c r="HNF66" s="357"/>
      <c r="HNG66" s="357"/>
      <c r="HNH66" s="357"/>
      <c r="HNI66" s="357"/>
      <c r="HNJ66" s="357"/>
      <c r="HNK66" s="357"/>
      <c r="HNL66" s="357"/>
      <c r="HNM66" s="357"/>
      <c r="HNN66" s="357"/>
      <c r="HNO66" s="357"/>
      <c r="HNP66" s="357"/>
      <c r="HNQ66" s="357"/>
      <c r="HNR66" s="357"/>
      <c r="HNS66" s="357"/>
      <c r="HNT66" s="357"/>
      <c r="HNU66" s="357"/>
      <c r="HNV66" s="357"/>
      <c r="HNW66" s="357"/>
      <c r="HNX66" s="357"/>
      <c r="HNY66" s="357"/>
      <c r="HNZ66" s="357"/>
      <c r="HOA66" s="357"/>
      <c r="HOB66" s="357"/>
      <c r="HOC66" s="357"/>
      <c r="HOD66" s="357"/>
      <c r="HOE66" s="357"/>
      <c r="HOF66" s="357"/>
      <c r="HOG66" s="357"/>
      <c r="HOH66" s="357"/>
      <c r="HOI66" s="357"/>
      <c r="HOJ66" s="357"/>
      <c r="HOK66" s="357"/>
      <c r="HOL66" s="357"/>
      <c r="HOM66" s="357"/>
      <c r="HON66" s="357"/>
      <c r="HOO66" s="357"/>
      <c r="HOP66" s="357"/>
      <c r="HOQ66" s="357"/>
      <c r="HOR66" s="357"/>
      <c r="HOS66" s="357"/>
      <c r="HOT66" s="357"/>
      <c r="HOU66" s="357"/>
      <c r="HOV66" s="357"/>
      <c r="HOW66" s="357"/>
      <c r="HOX66" s="357"/>
      <c r="HOY66" s="357"/>
      <c r="HOZ66" s="357"/>
      <c r="HPA66" s="357"/>
      <c r="HPB66" s="357"/>
      <c r="HPC66" s="357"/>
      <c r="HPD66" s="357"/>
      <c r="HPE66" s="357"/>
      <c r="HPF66" s="357"/>
      <c r="HPG66" s="357"/>
      <c r="HPH66" s="357"/>
      <c r="HPI66" s="357"/>
      <c r="HPJ66" s="357"/>
      <c r="HPK66" s="357"/>
      <c r="HPL66" s="357"/>
      <c r="HPM66" s="357"/>
      <c r="HPN66" s="357"/>
      <c r="HPO66" s="357"/>
      <c r="HPP66" s="357"/>
      <c r="HPQ66" s="357"/>
      <c r="HPR66" s="357"/>
      <c r="HPS66" s="357"/>
      <c r="HPT66" s="357"/>
      <c r="HPU66" s="357"/>
      <c r="HPV66" s="357"/>
      <c r="HPW66" s="357"/>
      <c r="HPX66" s="357"/>
      <c r="HPY66" s="357"/>
      <c r="HPZ66" s="357"/>
      <c r="HQA66" s="357"/>
      <c r="HQB66" s="357"/>
      <c r="HQC66" s="357"/>
      <c r="HQD66" s="357"/>
      <c r="HQE66" s="357"/>
      <c r="HQF66" s="357"/>
      <c r="HQG66" s="357"/>
      <c r="HQH66" s="357"/>
      <c r="HQI66" s="357"/>
      <c r="HQJ66" s="357"/>
      <c r="HQK66" s="357"/>
      <c r="HQL66" s="357"/>
      <c r="HQM66" s="357"/>
      <c r="HQN66" s="357"/>
      <c r="HQO66" s="357"/>
      <c r="HQP66" s="357"/>
      <c r="HQQ66" s="357"/>
      <c r="HQR66" s="357"/>
      <c r="HQS66" s="357"/>
      <c r="HQT66" s="357"/>
      <c r="HQU66" s="357"/>
      <c r="HQV66" s="357"/>
      <c r="HQW66" s="357"/>
      <c r="HQX66" s="357"/>
      <c r="HQY66" s="357"/>
      <c r="HQZ66" s="357"/>
      <c r="HRA66" s="357"/>
      <c r="HRB66" s="357"/>
      <c r="HRC66" s="357"/>
      <c r="HRD66" s="357"/>
      <c r="HRE66" s="357"/>
      <c r="HRF66" s="357"/>
      <c r="HRG66" s="357"/>
      <c r="HRH66" s="357"/>
      <c r="HRI66" s="357"/>
      <c r="HRJ66" s="357"/>
      <c r="HRK66" s="357"/>
      <c r="HRL66" s="357"/>
      <c r="HRM66" s="357"/>
      <c r="HRN66" s="357"/>
      <c r="HRO66" s="357"/>
      <c r="HRP66" s="357"/>
      <c r="HRQ66" s="357"/>
      <c r="HRR66" s="357"/>
      <c r="HRS66" s="357"/>
      <c r="HRT66" s="357"/>
      <c r="HRU66" s="357"/>
      <c r="HRV66" s="357"/>
      <c r="HRW66" s="357"/>
      <c r="HRX66" s="357"/>
      <c r="HRY66" s="357"/>
      <c r="HRZ66" s="357"/>
      <c r="HSA66" s="357"/>
      <c r="HSB66" s="357"/>
      <c r="HSC66" s="357"/>
      <c r="HSD66" s="357"/>
      <c r="HSE66" s="357"/>
      <c r="HSF66" s="357"/>
      <c r="HSG66" s="357"/>
      <c r="HSH66" s="357"/>
      <c r="HSI66" s="357"/>
      <c r="HSJ66" s="357"/>
      <c r="HSK66" s="357"/>
      <c r="HSL66" s="357"/>
      <c r="HSM66" s="357"/>
      <c r="HSN66" s="357"/>
      <c r="HSO66" s="357"/>
      <c r="HSP66" s="357"/>
      <c r="HSQ66" s="357"/>
      <c r="HSR66" s="357"/>
      <c r="HSS66" s="357"/>
      <c r="HST66" s="357"/>
      <c r="HSU66" s="357"/>
      <c r="HSV66" s="357"/>
      <c r="HSW66" s="357"/>
      <c r="HSX66" s="357"/>
      <c r="HSY66" s="357"/>
      <c r="HSZ66" s="357"/>
      <c r="HTA66" s="357"/>
      <c r="HTB66" s="357"/>
      <c r="HTC66" s="357"/>
      <c r="HTD66" s="357"/>
      <c r="HTE66" s="357"/>
      <c r="HTF66" s="357"/>
      <c r="HTG66" s="357"/>
      <c r="HTH66" s="357"/>
      <c r="HTI66" s="357"/>
      <c r="HTJ66" s="357"/>
      <c r="HTK66" s="357"/>
      <c r="HTL66" s="357"/>
      <c r="HTM66" s="357"/>
      <c r="HTN66" s="357"/>
      <c r="HTO66" s="357"/>
      <c r="HTP66" s="357"/>
      <c r="HTQ66" s="357"/>
      <c r="HTR66" s="357"/>
      <c r="HTS66" s="357"/>
      <c r="HTT66" s="357"/>
      <c r="HTU66" s="357"/>
      <c r="HTV66" s="357"/>
      <c r="HTW66" s="357"/>
      <c r="HTX66" s="357"/>
      <c r="HTY66" s="357"/>
      <c r="HTZ66" s="357"/>
      <c r="HUA66" s="357"/>
      <c r="HUB66" s="357"/>
      <c r="HUC66" s="357"/>
      <c r="HUD66" s="357"/>
      <c r="HUE66" s="357"/>
      <c r="HUF66" s="357"/>
      <c r="HUG66" s="357"/>
      <c r="HUH66" s="357"/>
      <c r="HUI66" s="357"/>
      <c r="HUJ66" s="357"/>
      <c r="HUK66" s="357"/>
      <c r="HUL66" s="357"/>
      <c r="HUM66" s="357"/>
      <c r="HUN66" s="357"/>
      <c r="HUO66" s="357"/>
      <c r="HUP66" s="357"/>
      <c r="HUQ66" s="357"/>
      <c r="HUR66" s="357"/>
      <c r="HUS66" s="357"/>
      <c r="HUT66" s="357"/>
      <c r="HUU66" s="357"/>
      <c r="HUV66" s="357"/>
      <c r="HUW66" s="357"/>
      <c r="HUX66" s="357"/>
      <c r="HUY66" s="357"/>
      <c r="HUZ66" s="357"/>
      <c r="HVA66" s="357"/>
      <c r="HVB66" s="357"/>
      <c r="HVC66" s="357"/>
      <c r="HVD66" s="357"/>
      <c r="HVE66" s="357"/>
      <c r="HVF66" s="357"/>
      <c r="HVG66" s="357"/>
      <c r="HVH66" s="357"/>
      <c r="HVI66" s="357"/>
      <c r="HVJ66" s="357"/>
      <c r="HVK66" s="357"/>
      <c r="HVL66" s="357"/>
      <c r="HVM66" s="357"/>
      <c r="HVN66" s="357"/>
      <c r="HVO66" s="357"/>
      <c r="HVP66" s="357"/>
      <c r="HVQ66" s="357"/>
      <c r="HVR66" s="357"/>
      <c r="HVS66" s="357"/>
      <c r="HVT66" s="357"/>
      <c r="HVU66" s="357"/>
      <c r="HVV66" s="357"/>
      <c r="HVW66" s="357"/>
      <c r="HVX66" s="357"/>
      <c r="HVY66" s="357"/>
      <c r="HVZ66" s="357"/>
      <c r="HWA66" s="357"/>
      <c r="HWB66" s="357"/>
      <c r="HWC66" s="357"/>
      <c r="HWD66" s="357"/>
      <c r="HWE66" s="357"/>
      <c r="HWF66" s="357"/>
      <c r="HWG66" s="357"/>
      <c r="HWH66" s="357"/>
      <c r="HWI66" s="357"/>
      <c r="HWJ66" s="357"/>
      <c r="HWK66" s="357"/>
      <c r="HWL66" s="357"/>
      <c r="HWM66" s="357"/>
      <c r="HWN66" s="357"/>
      <c r="HWO66" s="357"/>
      <c r="HWP66" s="357"/>
      <c r="HWQ66" s="357"/>
      <c r="HWR66" s="357"/>
      <c r="HWS66" s="357"/>
      <c r="HWT66" s="357"/>
      <c r="HWU66" s="357"/>
      <c r="HWV66" s="357"/>
      <c r="HWW66" s="357"/>
      <c r="HWX66" s="357"/>
      <c r="HWY66" s="357"/>
      <c r="HWZ66" s="357"/>
      <c r="HXA66" s="357"/>
      <c r="HXB66" s="357"/>
      <c r="HXC66" s="357"/>
      <c r="HXD66" s="357"/>
      <c r="HXE66" s="357"/>
      <c r="HXF66" s="357"/>
      <c r="HXG66" s="357"/>
      <c r="HXH66" s="357"/>
      <c r="HXI66" s="357"/>
      <c r="HXJ66" s="357"/>
      <c r="HXK66" s="357"/>
      <c r="HXL66" s="357"/>
      <c r="HXM66" s="357"/>
      <c r="HXN66" s="357"/>
      <c r="HXO66" s="357"/>
      <c r="HXP66" s="357"/>
      <c r="HXQ66" s="357"/>
      <c r="HXR66" s="357"/>
      <c r="HXS66" s="357"/>
      <c r="HXT66" s="357"/>
      <c r="HXU66" s="357"/>
      <c r="HXV66" s="357"/>
      <c r="HXW66" s="357"/>
      <c r="HXX66" s="357"/>
      <c r="HXY66" s="357"/>
      <c r="HXZ66" s="357"/>
      <c r="HYA66" s="357"/>
      <c r="HYB66" s="357"/>
      <c r="HYC66" s="357"/>
      <c r="HYD66" s="357"/>
      <c r="HYE66" s="357"/>
      <c r="HYF66" s="357"/>
      <c r="HYG66" s="357"/>
      <c r="HYH66" s="357"/>
      <c r="HYI66" s="357"/>
      <c r="HYJ66" s="357"/>
      <c r="HYK66" s="357"/>
      <c r="HYL66" s="357"/>
      <c r="HYM66" s="357"/>
      <c r="HYN66" s="357"/>
      <c r="HYO66" s="357"/>
      <c r="HYP66" s="357"/>
      <c r="HYQ66" s="357"/>
      <c r="HYR66" s="357"/>
      <c r="HYS66" s="357"/>
      <c r="HYT66" s="357"/>
      <c r="HYU66" s="357"/>
      <c r="HYV66" s="357"/>
      <c r="HYW66" s="357"/>
      <c r="HYX66" s="357"/>
      <c r="HYY66" s="357"/>
      <c r="HYZ66" s="357"/>
      <c r="HZA66" s="357"/>
      <c r="HZB66" s="357"/>
      <c r="HZC66" s="357"/>
      <c r="HZD66" s="357"/>
      <c r="HZE66" s="357"/>
      <c r="HZF66" s="357"/>
      <c r="HZG66" s="357"/>
      <c r="HZH66" s="357"/>
      <c r="HZI66" s="357"/>
      <c r="HZJ66" s="357"/>
      <c r="HZK66" s="357"/>
      <c r="HZL66" s="357"/>
      <c r="HZM66" s="357"/>
      <c r="HZN66" s="357"/>
      <c r="HZO66" s="357"/>
      <c r="HZP66" s="357"/>
      <c r="HZQ66" s="357"/>
      <c r="HZR66" s="357"/>
      <c r="HZS66" s="357"/>
      <c r="HZT66" s="357"/>
      <c r="HZU66" s="357"/>
      <c r="HZV66" s="357"/>
      <c r="HZW66" s="357"/>
      <c r="HZX66" s="357"/>
      <c r="HZY66" s="357"/>
      <c r="HZZ66" s="357"/>
      <c r="IAA66" s="357"/>
      <c r="IAB66" s="357"/>
      <c r="IAC66" s="357"/>
      <c r="IAD66" s="357"/>
      <c r="IAE66" s="357"/>
      <c r="IAF66" s="357"/>
      <c r="IAG66" s="357"/>
      <c r="IAH66" s="357"/>
      <c r="IAI66" s="357"/>
      <c r="IAJ66" s="357"/>
      <c r="IAK66" s="357"/>
      <c r="IAL66" s="357"/>
      <c r="IAM66" s="357"/>
      <c r="IAN66" s="357"/>
      <c r="IAO66" s="357"/>
      <c r="IAP66" s="357"/>
      <c r="IAQ66" s="357"/>
      <c r="IAR66" s="357"/>
      <c r="IAS66" s="357"/>
      <c r="IAT66" s="357"/>
      <c r="IAU66" s="357"/>
      <c r="IAV66" s="357"/>
      <c r="IAW66" s="357"/>
      <c r="IAX66" s="357"/>
      <c r="IAY66" s="357"/>
      <c r="IAZ66" s="357"/>
      <c r="IBA66" s="357"/>
      <c r="IBB66" s="357"/>
      <c r="IBC66" s="357"/>
      <c r="IBD66" s="357"/>
      <c r="IBE66" s="357"/>
      <c r="IBF66" s="357"/>
      <c r="IBG66" s="357"/>
      <c r="IBH66" s="357"/>
      <c r="IBI66" s="357"/>
      <c r="IBJ66" s="357"/>
      <c r="IBK66" s="357"/>
      <c r="IBL66" s="357"/>
      <c r="IBM66" s="357"/>
      <c r="IBN66" s="357"/>
      <c r="IBO66" s="357"/>
      <c r="IBP66" s="357"/>
      <c r="IBQ66" s="357"/>
      <c r="IBR66" s="357"/>
      <c r="IBS66" s="357"/>
      <c r="IBT66" s="357"/>
      <c r="IBU66" s="357"/>
      <c r="IBV66" s="357"/>
      <c r="IBW66" s="357"/>
      <c r="IBX66" s="357"/>
      <c r="IBY66" s="357"/>
      <c r="IBZ66" s="357"/>
      <c r="ICA66" s="357"/>
      <c r="ICB66" s="357"/>
      <c r="ICC66" s="357"/>
      <c r="ICD66" s="357"/>
      <c r="ICE66" s="357"/>
      <c r="ICF66" s="357"/>
      <c r="ICG66" s="357"/>
      <c r="ICH66" s="357"/>
      <c r="ICI66" s="357"/>
      <c r="ICJ66" s="357"/>
      <c r="ICK66" s="357"/>
      <c r="ICL66" s="357"/>
      <c r="ICM66" s="357"/>
      <c r="ICN66" s="357"/>
      <c r="ICO66" s="357"/>
      <c r="ICP66" s="357"/>
      <c r="ICQ66" s="357"/>
      <c r="ICR66" s="357"/>
      <c r="ICS66" s="357"/>
      <c r="ICT66" s="357"/>
      <c r="ICU66" s="357"/>
      <c r="ICV66" s="357"/>
      <c r="ICW66" s="357"/>
      <c r="ICX66" s="357"/>
      <c r="ICY66" s="357"/>
      <c r="ICZ66" s="357"/>
      <c r="IDA66" s="357"/>
      <c r="IDB66" s="357"/>
      <c r="IDC66" s="357"/>
      <c r="IDD66" s="357"/>
      <c r="IDE66" s="357"/>
      <c r="IDF66" s="357"/>
      <c r="IDG66" s="357"/>
      <c r="IDH66" s="357"/>
      <c r="IDI66" s="357"/>
      <c r="IDJ66" s="357"/>
      <c r="IDK66" s="357"/>
      <c r="IDL66" s="357"/>
      <c r="IDM66" s="357"/>
      <c r="IDN66" s="357"/>
      <c r="IDO66" s="357"/>
      <c r="IDP66" s="357"/>
      <c r="IDQ66" s="357"/>
      <c r="IDR66" s="357"/>
      <c r="IDS66" s="357"/>
      <c r="IDT66" s="357"/>
      <c r="IDU66" s="357"/>
      <c r="IDV66" s="357"/>
      <c r="IDW66" s="357"/>
      <c r="IDX66" s="357"/>
      <c r="IDY66" s="357"/>
      <c r="IDZ66" s="357"/>
      <c r="IEA66" s="357"/>
      <c r="IEB66" s="357"/>
      <c r="IEC66" s="357"/>
      <c r="IED66" s="357"/>
      <c r="IEE66" s="357"/>
      <c r="IEF66" s="357"/>
      <c r="IEG66" s="357"/>
      <c r="IEH66" s="357"/>
      <c r="IEI66" s="357"/>
      <c r="IEJ66" s="357"/>
      <c r="IEK66" s="357"/>
      <c r="IEL66" s="357"/>
      <c r="IEM66" s="357"/>
      <c r="IEN66" s="357"/>
      <c r="IEO66" s="357"/>
      <c r="IEP66" s="357"/>
      <c r="IEQ66" s="357"/>
      <c r="IER66" s="357"/>
      <c r="IES66" s="357"/>
      <c r="IET66" s="357"/>
      <c r="IEU66" s="357"/>
      <c r="IEV66" s="357"/>
      <c r="IEW66" s="357"/>
      <c r="IEX66" s="357"/>
      <c r="IEY66" s="357"/>
      <c r="IEZ66" s="357"/>
      <c r="IFA66" s="357"/>
      <c r="IFB66" s="357"/>
      <c r="IFC66" s="357"/>
      <c r="IFD66" s="357"/>
      <c r="IFE66" s="357"/>
      <c r="IFF66" s="357"/>
      <c r="IFG66" s="357"/>
      <c r="IFH66" s="357"/>
      <c r="IFI66" s="357"/>
      <c r="IFJ66" s="357"/>
      <c r="IFK66" s="357"/>
      <c r="IFL66" s="357"/>
      <c r="IFM66" s="357"/>
      <c r="IFN66" s="357"/>
      <c r="IFO66" s="357"/>
      <c r="IFP66" s="357"/>
      <c r="IFQ66" s="357"/>
      <c r="IFR66" s="357"/>
      <c r="IFS66" s="357"/>
      <c r="IFT66" s="357"/>
      <c r="IFU66" s="357"/>
      <c r="IFV66" s="357"/>
      <c r="IFW66" s="357"/>
      <c r="IFX66" s="357"/>
      <c r="IFY66" s="357"/>
      <c r="IFZ66" s="357"/>
      <c r="IGA66" s="357"/>
      <c r="IGB66" s="357"/>
      <c r="IGC66" s="357"/>
      <c r="IGD66" s="357"/>
      <c r="IGE66" s="357"/>
      <c r="IGF66" s="357"/>
      <c r="IGG66" s="357"/>
      <c r="IGH66" s="357"/>
      <c r="IGI66" s="357"/>
      <c r="IGJ66" s="357"/>
      <c r="IGK66" s="357"/>
      <c r="IGL66" s="357"/>
      <c r="IGM66" s="357"/>
      <c r="IGN66" s="357"/>
      <c r="IGO66" s="357"/>
      <c r="IGP66" s="357"/>
      <c r="IGQ66" s="357"/>
      <c r="IGR66" s="357"/>
      <c r="IGS66" s="357"/>
      <c r="IGT66" s="357"/>
      <c r="IGU66" s="357"/>
      <c r="IGV66" s="357"/>
      <c r="IGW66" s="357"/>
      <c r="IGX66" s="357"/>
      <c r="IGY66" s="357"/>
      <c r="IGZ66" s="357"/>
      <c r="IHA66" s="357"/>
      <c r="IHB66" s="357"/>
      <c r="IHC66" s="357"/>
      <c r="IHD66" s="357"/>
      <c r="IHE66" s="357"/>
      <c r="IHF66" s="357"/>
      <c r="IHG66" s="357"/>
      <c r="IHH66" s="357"/>
      <c r="IHI66" s="357"/>
      <c r="IHJ66" s="357"/>
      <c r="IHK66" s="357"/>
      <c r="IHL66" s="357"/>
      <c r="IHM66" s="357"/>
      <c r="IHN66" s="357"/>
      <c r="IHO66" s="357"/>
      <c r="IHP66" s="357"/>
      <c r="IHQ66" s="357"/>
      <c r="IHR66" s="357"/>
      <c r="IHS66" s="357"/>
      <c r="IHT66" s="357"/>
      <c r="IHU66" s="357"/>
      <c r="IHV66" s="357"/>
      <c r="IHW66" s="357"/>
      <c r="IHX66" s="357"/>
      <c r="IHY66" s="357"/>
      <c r="IHZ66" s="357"/>
      <c r="IIA66" s="357"/>
      <c r="IIB66" s="357"/>
      <c r="IIC66" s="357"/>
      <c r="IID66" s="357"/>
      <c r="IIE66" s="357"/>
      <c r="IIF66" s="357"/>
      <c r="IIG66" s="357"/>
      <c r="IIH66" s="357"/>
      <c r="III66" s="357"/>
      <c r="IIJ66" s="357"/>
      <c r="IIK66" s="357"/>
      <c r="IIL66" s="357"/>
      <c r="IIM66" s="357"/>
      <c r="IIN66" s="357"/>
      <c r="IIO66" s="357"/>
      <c r="IIP66" s="357"/>
      <c r="IIQ66" s="357"/>
      <c r="IIR66" s="357"/>
      <c r="IIS66" s="357"/>
      <c r="IIT66" s="357"/>
      <c r="IIU66" s="357"/>
      <c r="IIV66" s="357"/>
      <c r="IIW66" s="357"/>
      <c r="IIX66" s="357"/>
      <c r="IIY66" s="357"/>
      <c r="IIZ66" s="357"/>
      <c r="IJA66" s="357"/>
      <c r="IJB66" s="357"/>
      <c r="IJC66" s="357"/>
      <c r="IJD66" s="357"/>
      <c r="IJE66" s="357"/>
      <c r="IJF66" s="357"/>
      <c r="IJG66" s="357"/>
      <c r="IJH66" s="357"/>
      <c r="IJI66" s="357"/>
      <c r="IJJ66" s="357"/>
      <c r="IJK66" s="357"/>
      <c r="IJL66" s="357"/>
      <c r="IJM66" s="357"/>
      <c r="IJN66" s="357"/>
      <c r="IJO66" s="357"/>
      <c r="IJP66" s="357"/>
      <c r="IJQ66" s="357"/>
      <c r="IJR66" s="357"/>
      <c r="IJS66" s="357"/>
      <c r="IJT66" s="357"/>
      <c r="IJU66" s="357"/>
      <c r="IJV66" s="357"/>
      <c r="IJW66" s="357"/>
      <c r="IJX66" s="357"/>
      <c r="IJY66" s="357"/>
      <c r="IJZ66" s="357"/>
      <c r="IKA66" s="357"/>
      <c r="IKB66" s="357"/>
      <c r="IKC66" s="357"/>
      <c r="IKD66" s="357"/>
      <c r="IKE66" s="357"/>
      <c r="IKF66" s="357"/>
      <c r="IKG66" s="357"/>
      <c r="IKH66" s="357"/>
      <c r="IKI66" s="357"/>
      <c r="IKJ66" s="357"/>
      <c r="IKK66" s="357"/>
      <c r="IKL66" s="357"/>
      <c r="IKM66" s="357"/>
      <c r="IKN66" s="357"/>
      <c r="IKO66" s="357"/>
      <c r="IKP66" s="357"/>
      <c r="IKQ66" s="357"/>
      <c r="IKR66" s="357"/>
      <c r="IKS66" s="357"/>
      <c r="IKT66" s="357"/>
      <c r="IKU66" s="357"/>
      <c r="IKV66" s="357"/>
      <c r="IKW66" s="357"/>
      <c r="IKX66" s="357"/>
      <c r="IKY66" s="357"/>
      <c r="IKZ66" s="357"/>
      <c r="ILA66" s="357"/>
      <c r="ILB66" s="357"/>
      <c r="ILC66" s="357"/>
      <c r="ILD66" s="357"/>
      <c r="ILE66" s="357"/>
      <c r="ILF66" s="357"/>
      <c r="ILG66" s="357"/>
      <c r="ILH66" s="357"/>
      <c r="ILI66" s="357"/>
      <c r="ILJ66" s="357"/>
      <c r="ILK66" s="357"/>
      <c r="ILL66" s="357"/>
      <c r="ILM66" s="357"/>
      <c r="ILN66" s="357"/>
      <c r="ILO66" s="357"/>
      <c r="ILP66" s="357"/>
      <c r="ILQ66" s="357"/>
      <c r="ILR66" s="357"/>
      <c r="ILS66" s="357"/>
      <c r="ILT66" s="357"/>
      <c r="ILU66" s="357"/>
      <c r="ILV66" s="357"/>
      <c r="ILW66" s="357"/>
      <c r="ILX66" s="357"/>
      <c r="ILY66" s="357"/>
      <c r="ILZ66" s="357"/>
      <c r="IMA66" s="357"/>
      <c r="IMB66" s="357"/>
      <c r="IMC66" s="357"/>
      <c r="IMD66" s="357"/>
      <c r="IME66" s="357"/>
      <c r="IMF66" s="357"/>
      <c r="IMG66" s="357"/>
      <c r="IMH66" s="357"/>
      <c r="IMI66" s="357"/>
      <c r="IMJ66" s="357"/>
      <c r="IMK66" s="357"/>
      <c r="IML66" s="357"/>
      <c r="IMM66" s="357"/>
      <c r="IMN66" s="357"/>
      <c r="IMO66" s="357"/>
      <c r="IMP66" s="357"/>
      <c r="IMQ66" s="357"/>
      <c r="IMR66" s="357"/>
      <c r="IMS66" s="357"/>
      <c r="IMT66" s="357"/>
      <c r="IMU66" s="357"/>
      <c r="IMV66" s="357"/>
      <c r="IMW66" s="357"/>
      <c r="IMX66" s="357"/>
      <c r="IMY66" s="357"/>
      <c r="IMZ66" s="357"/>
      <c r="INA66" s="357"/>
      <c r="INB66" s="357"/>
      <c r="INC66" s="357"/>
      <c r="IND66" s="357"/>
      <c r="INE66" s="357"/>
      <c r="INF66" s="357"/>
      <c r="ING66" s="357"/>
      <c r="INH66" s="357"/>
      <c r="INI66" s="357"/>
      <c r="INJ66" s="357"/>
      <c r="INK66" s="357"/>
      <c r="INL66" s="357"/>
      <c r="INM66" s="357"/>
      <c r="INN66" s="357"/>
      <c r="INO66" s="357"/>
      <c r="INP66" s="357"/>
      <c r="INQ66" s="357"/>
      <c r="INR66" s="357"/>
      <c r="INS66" s="357"/>
      <c r="INT66" s="357"/>
      <c r="INU66" s="357"/>
      <c r="INV66" s="357"/>
      <c r="INW66" s="357"/>
      <c r="INX66" s="357"/>
      <c r="INY66" s="357"/>
      <c r="INZ66" s="357"/>
      <c r="IOA66" s="357"/>
      <c r="IOB66" s="357"/>
      <c r="IOC66" s="357"/>
      <c r="IOD66" s="357"/>
      <c r="IOE66" s="357"/>
      <c r="IOF66" s="357"/>
      <c r="IOG66" s="357"/>
      <c r="IOH66" s="357"/>
      <c r="IOI66" s="357"/>
      <c r="IOJ66" s="357"/>
      <c r="IOK66" s="357"/>
      <c r="IOL66" s="357"/>
      <c r="IOM66" s="357"/>
      <c r="ION66" s="357"/>
      <c r="IOO66" s="357"/>
      <c r="IOP66" s="357"/>
      <c r="IOQ66" s="357"/>
      <c r="IOR66" s="357"/>
      <c r="IOS66" s="357"/>
      <c r="IOT66" s="357"/>
      <c r="IOU66" s="357"/>
      <c r="IOV66" s="357"/>
      <c r="IOW66" s="357"/>
      <c r="IOX66" s="357"/>
      <c r="IOY66" s="357"/>
      <c r="IOZ66" s="357"/>
      <c r="IPA66" s="357"/>
      <c r="IPB66" s="357"/>
      <c r="IPC66" s="357"/>
      <c r="IPD66" s="357"/>
      <c r="IPE66" s="357"/>
      <c r="IPF66" s="357"/>
      <c r="IPG66" s="357"/>
      <c r="IPH66" s="357"/>
      <c r="IPI66" s="357"/>
      <c r="IPJ66" s="357"/>
      <c r="IPK66" s="357"/>
      <c r="IPL66" s="357"/>
      <c r="IPM66" s="357"/>
      <c r="IPN66" s="357"/>
      <c r="IPO66" s="357"/>
      <c r="IPP66" s="357"/>
      <c r="IPQ66" s="357"/>
      <c r="IPR66" s="357"/>
      <c r="IPS66" s="357"/>
      <c r="IPT66" s="357"/>
      <c r="IPU66" s="357"/>
      <c r="IPV66" s="357"/>
      <c r="IPW66" s="357"/>
      <c r="IPX66" s="357"/>
      <c r="IPY66" s="357"/>
      <c r="IPZ66" s="357"/>
      <c r="IQA66" s="357"/>
      <c r="IQB66" s="357"/>
      <c r="IQC66" s="357"/>
      <c r="IQD66" s="357"/>
      <c r="IQE66" s="357"/>
      <c r="IQF66" s="357"/>
      <c r="IQG66" s="357"/>
      <c r="IQH66" s="357"/>
      <c r="IQI66" s="357"/>
      <c r="IQJ66" s="357"/>
      <c r="IQK66" s="357"/>
      <c r="IQL66" s="357"/>
      <c r="IQM66" s="357"/>
      <c r="IQN66" s="357"/>
      <c r="IQO66" s="357"/>
      <c r="IQP66" s="357"/>
      <c r="IQQ66" s="357"/>
      <c r="IQR66" s="357"/>
      <c r="IQS66" s="357"/>
      <c r="IQT66" s="357"/>
      <c r="IQU66" s="357"/>
      <c r="IQV66" s="357"/>
      <c r="IQW66" s="357"/>
      <c r="IQX66" s="357"/>
      <c r="IQY66" s="357"/>
      <c r="IQZ66" s="357"/>
      <c r="IRA66" s="357"/>
      <c r="IRB66" s="357"/>
      <c r="IRC66" s="357"/>
      <c r="IRD66" s="357"/>
      <c r="IRE66" s="357"/>
      <c r="IRF66" s="357"/>
      <c r="IRG66" s="357"/>
      <c r="IRH66" s="357"/>
      <c r="IRI66" s="357"/>
      <c r="IRJ66" s="357"/>
      <c r="IRK66" s="357"/>
      <c r="IRL66" s="357"/>
      <c r="IRM66" s="357"/>
      <c r="IRN66" s="357"/>
      <c r="IRO66" s="357"/>
      <c r="IRP66" s="357"/>
      <c r="IRQ66" s="357"/>
      <c r="IRR66" s="357"/>
      <c r="IRS66" s="357"/>
      <c r="IRT66" s="357"/>
      <c r="IRU66" s="357"/>
      <c r="IRV66" s="357"/>
      <c r="IRW66" s="357"/>
      <c r="IRX66" s="357"/>
      <c r="IRY66" s="357"/>
      <c r="IRZ66" s="357"/>
      <c r="ISA66" s="357"/>
      <c r="ISB66" s="357"/>
      <c r="ISC66" s="357"/>
      <c r="ISD66" s="357"/>
      <c r="ISE66" s="357"/>
      <c r="ISF66" s="357"/>
      <c r="ISG66" s="357"/>
      <c r="ISH66" s="357"/>
      <c r="ISI66" s="357"/>
      <c r="ISJ66" s="357"/>
      <c r="ISK66" s="357"/>
      <c r="ISL66" s="357"/>
      <c r="ISM66" s="357"/>
      <c r="ISN66" s="357"/>
      <c r="ISO66" s="357"/>
      <c r="ISP66" s="357"/>
      <c r="ISQ66" s="357"/>
      <c r="ISR66" s="357"/>
      <c r="ISS66" s="357"/>
      <c r="IST66" s="357"/>
      <c r="ISU66" s="357"/>
      <c r="ISV66" s="357"/>
      <c r="ISW66" s="357"/>
      <c r="ISX66" s="357"/>
      <c r="ISY66" s="357"/>
      <c r="ISZ66" s="357"/>
      <c r="ITA66" s="357"/>
      <c r="ITB66" s="357"/>
      <c r="ITC66" s="357"/>
      <c r="ITD66" s="357"/>
      <c r="ITE66" s="357"/>
      <c r="ITF66" s="357"/>
      <c r="ITG66" s="357"/>
      <c r="ITH66" s="357"/>
      <c r="ITI66" s="357"/>
      <c r="ITJ66" s="357"/>
      <c r="ITK66" s="357"/>
      <c r="ITL66" s="357"/>
      <c r="ITM66" s="357"/>
      <c r="ITN66" s="357"/>
      <c r="ITO66" s="357"/>
      <c r="ITP66" s="357"/>
      <c r="ITQ66" s="357"/>
      <c r="ITR66" s="357"/>
      <c r="ITS66" s="357"/>
      <c r="ITT66" s="357"/>
      <c r="ITU66" s="357"/>
      <c r="ITV66" s="357"/>
      <c r="ITW66" s="357"/>
      <c r="ITX66" s="357"/>
      <c r="ITY66" s="357"/>
      <c r="ITZ66" s="357"/>
      <c r="IUA66" s="357"/>
      <c r="IUB66" s="357"/>
      <c r="IUC66" s="357"/>
      <c r="IUD66" s="357"/>
      <c r="IUE66" s="357"/>
      <c r="IUF66" s="357"/>
      <c r="IUG66" s="357"/>
      <c r="IUH66" s="357"/>
      <c r="IUI66" s="357"/>
      <c r="IUJ66" s="357"/>
      <c r="IUK66" s="357"/>
      <c r="IUL66" s="357"/>
      <c r="IUM66" s="357"/>
      <c r="IUN66" s="357"/>
      <c r="IUO66" s="357"/>
      <c r="IUP66" s="357"/>
      <c r="IUQ66" s="357"/>
      <c r="IUR66" s="357"/>
      <c r="IUS66" s="357"/>
      <c r="IUT66" s="357"/>
      <c r="IUU66" s="357"/>
      <c r="IUV66" s="357"/>
      <c r="IUW66" s="357"/>
      <c r="IUX66" s="357"/>
      <c r="IUY66" s="357"/>
      <c r="IUZ66" s="357"/>
      <c r="IVA66" s="357"/>
      <c r="IVB66" s="357"/>
      <c r="IVC66" s="357"/>
      <c r="IVD66" s="357"/>
      <c r="IVE66" s="357"/>
      <c r="IVF66" s="357"/>
      <c r="IVG66" s="357"/>
      <c r="IVH66" s="357"/>
      <c r="IVI66" s="357"/>
      <c r="IVJ66" s="357"/>
      <c r="IVK66" s="357"/>
      <c r="IVL66" s="357"/>
      <c r="IVM66" s="357"/>
      <c r="IVN66" s="357"/>
      <c r="IVO66" s="357"/>
      <c r="IVP66" s="357"/>
      <c r="IVQ66" s="357"/>
      <c r="IVR66" s="357"/>
      <c r="IVS66" s="357"/>
      <c r="IVT66" s="357"/>
      <c r="IVU66" s="357"/>
      <c r="IVV66" s="357"/>
      <c r="IVW66" s="357"/>
      <c r="IVX66" s="357"/>
      <c r="IVY66" s="357"/>
      <c r="IVZ66" s="357"/>
      <c r="IWA66" s="357"/>
      <c r="IWB66" s="357"/>
      <c r="IWC66" s="357"/>
      <c r="IWD66" s="357"/>
      <c r="IWE66" s="357"/>
      <c r="IWF66" s="357"/>
      <c r="IWG66" s="357"/>
      <c r="IWH66" s="357"/>
      <c r="IWI66" s="357"/>
      <c r="IWJ66" s="357"/>
      <c r="IWK66" s="357"/>
      <c r="IWL66" s="357"/>
      <c r="IWM66" s="357"/>
      <c r="IWN66" s="357"/>
      <c r="IWO66" s="357"/>
      <c r="IWP66" s="357"/>
      <c r="IWQ66" s="357"/>
      <c r="IWR66" s="357"/>
      <c r="IWS66" s="357"/>
      <c r="IWT66" s="357"/>
      <c r="IWU66" s="357"/>
      <c r="IWV66" s="357"/>
      <c r="IWW66" s="357"/>
      <c r="IWX66" s="357"/>
      <c r="IWY66" s="357"/>
      <c r="IWZ66" s="357"/>
      <c r="IXA66" s="357"/>
      <c r="IXB66" s="357"/>
      <c r="IXC66" s="357"/>
      <c r="IXD66" s="357"/>
      <c r="IXE66" s="357"/>
      <c r="IXF66" s="357"/>
      <c r="IXG66" s="357"/>
      <c r="IXH66" s="357"/>
      <c r="IXI66" s="357"/>
      <c r="IXJ66" s="357"/>
      <c r="IXK66" s="357"/>
      <c r="IXL66" s="357"/>
      <c r="IXM66" s="357"/>
      <c r="IXN66" s="357"/>
      <c r="IXO66" s="357"/>
      <c r="IXP66" s="357"/>
      <c r="IXQ66" s="357"/>
      <c r="IXR66" s="357"/>
      <c r="IXS66" s="357"/>
      <c r="IXT66" s="357"/>
      <c r="IXU66" s="357"/>
      <c r="IXV66" s="357"/>
      <c r="IXW66" s="357"/>
      <c r="IXX66" s="357"/>
      <c r="IXY66" s="357"/>
      <c r="IXZ66" s="357"/>
      <c r="IYA66" s="357"/>
      <c r="IYB66" s="357"/>
      <c r="IYC66" s="357"/>
      <c r="IYD66" s="357"/>
      <c r="IYE66" s="357"/>
      <c r="IYF66" s="357"/>
      <c r="IYG66" s="357"/>
      <c r="IYH66" s="357"/>
      <c r="IYI66" s="357"/>
      <c r="IYJ66" s="357"/>
      <c r="IYK66" s="357"/>
      <c r="IYL66" s="357"/>
      <c r="IYM66" s="357"/>
      <c r="IYN66" s="357"/>
      <c r="IYO66" s="357"/>
      <c r="IYP66" s="357"/>
      <c r="IYQ66" s="357"/>
      <c r="IYR66" s="357"/>
      <c r="IYS66" s="357"/>
      <c r="IYT66" s="357"/>
      <c r="IYU66" s="357"/>
      <c r="IYV66" s="357"/>
      <c r="IYW66" s="357"/>
      <c r="IYX66" s="357"/>
      <c r="IYY66" s="357"/>
      <c r="IYZ66" s="357"/>
      <c r="IZA66" s="357"/>
      <c r="IZB66" s="357"/>
      <c r="IZC66" s="357"/>
      <c r="IZD66" s="357"/>
      <c r="IZE66" s="357"/>
      <c r="IZF66" s="357"/>
      <c r="IZG66" s="357"/>
      <c r="IZH66" s="357"/>
      <c r="IZI66" s="357"/>
      <c r="IZJ66" s="357"/>
      <c r="IZK66" s="357"/>
      <c r="IZL66" s="357"/>
      <c r="IZM66" s="357"/>
      <c r="IZN66" s="357"/>
      <c r="IZO66" s="357"/>
      <c r="IZP66" s="357"/>
      <c r="IZQ66" s="357"/>
      <c r="IZR66" s="357"/>
      <c r="IZS66" s="357"/>
      <c r="IZT66" s="357"/>
      <c r="IZU66" s="357"/>
      <c r="IZV66" s="357"/>
      <c r="IZW66" s="357"/>
      <c r="IZX66" s="357"/>
      <c r="IZY66" s="357"/>
      <c r="IZZ66" s="357"/>
      <c r="JAA66" s="357"/>
      <c r="JAB66" s="357"/>
      <c r="JAC66" s="357"/>
      <c r="JAD66" s="357"/>
      <c r="JAE66" s="357"/>
      <c r="JAF66" s="357"/>
      <c r="JAG66" s="357"/>
      <c r="JAH66" s="357"/>
      <c r="JAI66" s="357"/>
      <c r="JAJ66" s="357"/>
      <c r="JAK66" s="357"/>
      <c r="JAL66" s="357"/>
      <c r="JAM66" s="357"/>
      <c r="JAN66" s="357"/>
      <c r="JAO66" s="357"/>
      <c r="JAP66" s="357"/>
      <c r="JAQ66" s="357"/>
      <c r="JAR66" s="357"/>
      <c r="JAS66" s="357"/>
      <c r="JAT66" s="357"/>
      <c r="JAU66" s="357"/>
      <c r="JAV66" s="357"/>
      <c r="JAW66" s="357"/>
      <c r="JAX66" s="357"/>
      <c r="JAY66" s="357"/>
      <c r="JAZ66" s="357"/>
      <c r="JBA66" s="357"/>
      <c r="JBB66" s="357"/>
      <c r="JBC66" s="357"/>
      <c r="JBD66" s="357"/>
      <c r="JBE66" s="357"/>
      <c r="JBF66" s="357"/>
      <c r="JBG66" s="357"/>
      <c r="JBH66" s="357"/>
      <c r="JBI66" s="357"/>
      <c r="JBJ66" s="357"/>
      <c r="JBK66" s="357"/>
      <c r="JBL66" s="357"/>
      <c r="JBM66" s="357"/>
      <c r="JBN66" s="357"/>
      <c r="JBO66" s="357"/>
      <c r="JBP66" s="357"/>
      <c r="JBQ66" s="357"/>
      <c r="JBR66" s="357"/>
      <c r="JBS66" s="357"/>
      <c r="JBT66" s="357"/>
      <c r="JBU66" s="357"/>
      <c r="JBV66" s="357"/>
      <c r="JBW66" s="357"/>
      <c r="JBX66" s="357"/>
      <c r="JBY66" s="357"/>
      <c r="JBZ66" s="357"/>
      <c r="JCA66" s="357"/>
      <c r="JCB66" s="357"/>
      <c r="JCC66" s="357"/>
      <c r="JCD66" s="357"/>
      <c r="JCE66" s="357"/>
      <c r="JCF66" s="357"/>
      <c r="JCG66" s="357"/>
      <c r="JCH66" s="357"/>
      <c r="JCI66" s="357"/>
      <c r="JCJ66" s="357"/>
      <c r="JCK66" s="357"/>
      <c r="JCL66" s="357"/>
      <c r="JCM66" s="357"/>
      <c r="JCN66" s="357"/>
      <c r="JCO66" s="357"/>
      <c r="JCP66" s="357"/>
      <c r="JCQ66" s="357"/>
      <c r="JCR66" s="357"/>
      <c r="JCS66" s="357"/>
      <c r="JCT66" s="357"/>
      <c r="JCU66" s="357"/>
      <c r="JCV66" s="357"/>
      <c r="JCW66" s="357"/>
      <c r="JCX66" s="357"/>
      <c r="JCY66" s="357"/>
      <c r="JCZ66" s="357"/>
      <c r="JDA66" s="357"/>
      <c r="JDB66" s="357"/>
      <c r="JDC66" s="357"/>
      <c r="JDD66" s="357"/>
      <c r="JDE66" s="357"/>
      <c r="JDF66" s="357"/>
      <c r="JDG66" s="357"/>
      <c r="JDH66" s="357"/>
      <c r="JDI66" s="357"/>
      <c r="JDJ66" s="357"/>
      <c r="JDK66" s="357"/>
      <c r="JDL66" s="357"/>
      <c r="JDM66" s="357"/>
      <c r="JDN66" s="357"/>
      <c r="JDO66" s="357"/>
      <c r="JDP66" s="357"/>
      <c r="JDQ66" s="357"/>
      <c r="JDR66" s="357"/>
      <c r="JDS66" s="357"/>
      <c r="JDT66" s="357"/>
      <c r="JDU66" s="357"/>
      <c r="JDV66" s="357"/>
      <c r="JDW66" s="357"/>
      <c r="JDX66" s="357"/>
      <c r="JDY66" s="357"/>
      <c r="JDZ66" s="357"/>
      <c r="JEA66" s="357"/>
      <c r="JEB66" s="357"/>
      <c r="JEC66" s="357"/>
      <c r="JED66" s="357"/>
      <c r="JEE66" s="357"/>
      <c r="JEF66" s="357"/>
      <c r="JEG66" s="357"/>
      <c r="JEH66" s="357"/>
      <c r="JEI66" s="357"/>
      <c r="JEJ66" s="357"/>
      <c r="JEK66" s="357"/>
      <c r="JEL66" s="357"/>
      <c r="JEM66" s="357"/>
      <c r="JEN66" s="357"/>
      <c r="JEO66" s="357"/>
      <c r="JEP66" s="357"/>
      <c r="JEQ66" s="357"/>
      <c r="JER66" s="357"/>
      <c r="JES66" s="357"/>
      <c r="JET66" s="357"/>
      <c r="JEU66" s="357"/>
      <c r="JEV66" s="357"/>
      <c r="JEW66" s="357"/>
      <c r="JEX66" s="357"/>
      <c r="JEY66" s="357"/>
      <c r="JEZ66" s="357"/>
      <c r="JFA66" s="357"/>
      <c r="JFB66" s="357"/>
      <c r="JFC66" s="357"/>
      <c r="JFD66" s="357"/>
      <c r="JFE66" s="357"/>
      <c r="JFF66" s="357"/>
      <c r="JFG66" s="357"/>
      <c r="JFH66" s="357"/>
      <c r="JFI66" s="357"/>
      <c r="JFJ66" s="357"/>
      <c r="JFK66" s="357"/>
      <c r="JFL66" s="357"/>
      <c r="JFM66" s="357"/>
      <c r="JFN66" s="357"/>
      <c r="JFO66" s="357"/>
      <c r="JFP66" s="357"/>
      <c r="JFQ66" s="357"/>
      <c r="JFR66" s="357"/>
      <c r="JFS66" s="357"/>
      <c r="JFT66" s="357"/>
      <c r="JFU66" s="357"/>
      <c r="JFV66" s="357"/>
      <c r="JFW66" s="357"/>
      <c r="JFX66" s="357"/>
      <c r="JFY66" s="357"/>
      <c r="JFZ66" s="357"/>
      <c r="JGA66" s="357"/>
      <c r="JGB66" s="357"/>
      <c r="JGC66" s="357"/>
      <c r="JGD66" s="357"/>
      <c r="JGE66" s="357"/>
      <c r="JGF66" s="357"/>
      <c r="JGG66" s="357"/>
      <c r="JGH66" s="357"/>
      <c r="JGI66" s="357"/>
      <c r="JGJ66" s="357"/>
      <c r="JGK66" s="357"/>
      <c r="JGL66" s="357"/>
      <c r="JGM66" s="357"/>
      <c r="JGN66" s="357"/>
      <c r="JGO66" s="357"/>
      <c r="JGP66" s="357"/>
      <c r="JGQ66" s="357"/>
      <c r="JGR66" s="357"/>
      <c r="JGS66" s="357"/>
      <c r="JGT66" s="357"/>
      <c r="JGU66" s="357"/>
      <c r="JGV66" s="357"/>
      <c r="JGW66" s="357"/>
      <c r="JGX66" s="357"/>
      <c r="JGY66" s="357"/>
      <c r="JGZ66" s="357"/>
      <c r="JHA66" s="357"/>
      <c r="JHB66" s="357"/>
      <c r="JHC66" s="357"/>
      <c r="JHD66" s="357"/>
      <c r="JHE66" s="357"/>
      <c r="JHF66" s="357"/>
      <c r="JHG66" s="357"/>
      <c r="JHH66" s="357"/>
      <c r="JHI66" s="357"/>
      <c r="JHJ66" s="357"/>
      <c r="JHK66" s="357"/>
      <c r="JHL66" s="357"/>
      <c r="JHM66" s="357"/>
      <c r="JHN66" s="357"/>
      <c r="JHO66" s="357"/>
      <c r="JHP66" s="357"/>
      <c r="JHQ66" s="357"/>
      <c r="JHR66" s="357"/>
      <c r="JHS66" s="357"/>
      <c r="JHT66" s="357"/>
      <c r="JHU66" s="357"/>
      <c r="JHV66" s="357"/>
      <c r="JHW66" s="357"/>
      <c r="JHX66" s="357"/>
      <c r="JHY66" s="357"/>
      <c r="JHZ66" s="357"/>
      <c r="JIA66" s="357"/>
      <c r="JIB66" s="357"/>
      <c r="JIC66" s="357"/>
      <c r="JID66" s="357"/>
      <c r="JIE66" s="357"/>
      <c r="JIF66" s="357"/>
      <c r="JIG66" s="357"/>
      <c r="JIH66" s="357"/>
      <c r="JII66" s="357"/>
      <c r="JIJ66" s="357"/>
      <c r="JIK66" s="357"/>
      <c r="JIL66" s="357"/>
      <c r="JIM66" s="357"/>
      <c r="JIN66" s="357"/>
      <c r="JIO66" s="357"/>
      <c r="JIP66" s="357"/>
      <c r="JIQ66" s="357"/>
      <c r="JIR66" s="357"/>
      <c r="JIS66" s="357"/>
      <c r="JIT66" s="357"/>
      <c r="JIU66" s="357"/>
      <c r="JIV66" s="357"/>
      <c r="JIW66" s="357"/>
      <c r="JIX66" s="357"/>
      <c r="JIY66" s="357"/>
      <c r="JIZ66" s="357"/>
      <c r="JJA66" s="357"/>
      <c r="JJB66" s="357"/>
      <c r="JJC66" s="357"/>
      <c r="JJD66" s="357"/>
      <c r="JJE66" s="357"/>
      <c r="JJF66" s="357"/>
      <c r="JJG66" s="357"/>
      <c r="JJH66" s="357"/>
      <c r="JJI66" s="357"/>
      <c r="JJJ66" s="357"/>
      <c r="JJK66" s="357"/>
      <c r="JJL66" s="357"/>
      <c r="JJM66" s="357"/>
      <c r="JJN66" s="357"/>
      <c r="JJO66" s="357"/>
      <c r="JJP66" s="357"/>
      <c r="JJQ66" s="357"/>
      <c r="JJR66" s="357"/>
      <c r="JJS66" s="357"/>
      <c r="JJT66" s="357"/>
      <c r="JJU66" s="357"/>
      <c r="JJV66" s="357"/>
      <c r="JJW66" s="357"/>
      <c r="JJX66" s="357"/>
      <c r="JJY66" s="357"/>
      <c r="JJZ66" s="357"/>
      <c r="JKA66" s="357"/>
      <c r="JKB66" s="357"/>
      <c r="JKC66" s="357"/>
      <c r="JKD66" s="357"/>
      <c r="JKE66" s="357"/>
      <c r="JKF66" s="357"/>
      <c r="JKG66" s="357"/>
      <c r="JKH66" s="357"/>
      <c r="JKI66" s="357"/>
      <c r="JKJ66" s="357"/>
      <c r="JKK66" s="357"/>
      <c r="JKL66" s="357"/>
      <c r="JKM66" s="357"/>
      <c r="JKN66" s="357"/>
      <c r="JKO66" s="357"/>
      <c r="JKP66" s="357"/>
      <c r="JKQ66" s="357"/>
      <c r="JKR66" s="357"/>
      <c r="JKS66" s="357"/>
      <c r="JKT66" s="357"/>
      <c r="JKU66" s="357"/>
      <c r="JKV66" s="357"/>
      <c r="JKW66" s="357"/>
      <c r="JKX66" s="357"/>
      <c r="JKY66" s="357"/>
      <c r="JKZ66" s="357"/>
      <c r="JLA66" s="357"/>
      <c r="JLB66" s="357"/>
      <c r="JLC66" s="357"/>
      <c r="JLD66" s="357"/>
      <c r="JLE66" s="357"/>
      <c r="JLF66" s="357"/>
      <c r="JLG66" s="357"/>
      <c r="JLH66" s="357"/>
      <c r="JLI66" s="357"/>
      <c r="JLJ66" s="357"/>
      <c r="JLK66" s="357"/>
      <c r="JLL66" s="357"/>
      <c r="JLM66" s="357"/>
      <c r="JLN66" s="357"/>
      <c r="JLO66" s="357"/>
      <c r="JLP66" s="357"/>
      <c r="JLQ66" s="357"/>
      <c r="JLR66" s="357"/>
      <c r="JLS66" s="357"/>
      <c r="JLT66" s="357"/>
      <c r="JLU66" s="357"/>
      <c r="JLV66" s="357"/>
      <c r="JLW66" s="357"/>
      <c r="JLX66" s="357"/>
      <c r="JLY66" s="357"/>
      <c r="JLZ66" s="357"/>
      <c r="JMA66" s="357"/>
      <c r="JMB66" s="357"/>
      <c r="JMC66" s="357"/>
      <c r="JMD66" s="357"/>
      <c r="JME66" s="357"/>
      <c r="JMF66" s="357"/>
      <c r="JMG66" s="357"/>
      <c r="JMH66" s="357"/>
      <c r="JMI66" s="357"/>
      <c r="JMJ66" s="357"/>
      <c r="JMK66" s="357"/>
      <c r="JML66" s="357"/>
      <c r="JMM66" s="357"/>
      <c r="JMN66" s="357"/>
      <c r="JMO66" s="357"/>
      <c r="JMP66" s="357"/>
      <c r="JMQ66" s="357"/>
      <c r="JMR66" s="357"/>
      <c r="JMS66" s="357"/>
      <c r="JMT66" s="357"/>
      <c r="JMU66" s="357"/>
      <c r="JMV66" s="357"/>
      <c r="JMW66" s="357"/>
      <c r="JMX66" s="357"/>
      <c r="JMY66" s="357"/>
      <c r="JMZ66" s="357"/>
      <c r="JNA66" s="357"/>
      <c r="JNB66" s="357"/>
      <c r="JNC66" s="357"/>
      <c r="JND66" s="357"/>
      <c r="JNE66" s="357"/>
      <c r="JNF66" s="357"/>
      <c r="JNG66" s="357"/>
      <c r="JNH66" s="357"/>
      <c r="JNI66" s="357"/>
      <c r="JNJ66" s="357"/>
      <c r="JNK66" s="357"/>
      <c r="JNL66" s="357"/>
      <c r="JNM66" s="357"/>
      <c r="JNN66" s="357"/>
      <c r="JNO66" s="357"/>
      <c r="JNP66" s="357"/>
      <c r="JNQ66" s="357"/>
      <c r="JNR66" s="357"/>
      <c r="JNS66" s="357"/>
      <c r="JNT66" s="357"/>
      <c r="JNU66" s="357"/>
      <c r="JNV66" s="357"/>
      <c r="JNW66" s="357"/>
      <c r="JNX66" s="357"/>
      <c r="JNY66" s="357"/>
      <c r="JNZ66" s="357"/>
      <c r="JOA66" s="357"/>
      <c r="JOB66" s="357"/>
      <c r="JOC66" s="357"/>
      <c r="JOD66" s="357"/>
      <c r="JOE66" s="357"/>
      <c r="JOF66" s="357"/>
      <c r="JOG66" s="357"/>
      <c r="JOH66" s="357"/>
      <c r="JOI66" s="357"/>
      <c r="JOJ66" s="357"/>
      <c r="JOK66" s="357"/>
      <c r="JOL66" s="357"/>
      <c r="JOM66" s="357"/>
      <c r="JON66" s="357"/>
      <c r="JOO66" s="357"/>
      <c r="JOP66" s="357"/>
      <c r="JOQ66" s="357"/>
      <c r="JOR66" s="357"/>
      <c r="JOS66" s="357"/>
      <c r="JOT66" s="357"/>
      <c r="JOU66" s="357"/>
      <c r="JOV66" s="357"/>
      <c r="JOW66" s="357"/>
      <c r="JOX66" s="357"/>
      <c r="JOY66" s="357"/>
      <c r="JOZ66" s="357"/>
      <c r="JPA66" s="357"/>
      <c r="JPB66" s="357"/>
      <c r="JPC66" s="357"/>
      <c r="JPD66" s="357"/>
      <c r="JPE66" s="357"/>
      <c r="JPF66" s="357"/>
      <c r="JPG66" s="357"/>
      <c r="JPH66" s="357"/>
      <c r="JPI66" s="357"/>
      <c r="JPJ66" s="357"/>
      <c r="JPK66" s="357"/>
      <c r="JPL66" s="357"/>
      <c r="JPM66" s="357"/>
      <c r="JPN66" s="357"/>
      <c r="JPO66" s="357"/>
      <c r="JPP66" s="357"/>
      <c r="JPQ66" s="357"/>
      <c r="JPR66" s="357"/>
      <c r="JPS66" s="357"/>
      <c r="JPT66" s="357"/>
      <c r="JPU66" s="357"/>
      <c r="JPV66" s="357"/>
      <c r="JPW66" s="357"/>
      <c r="JPX66" s="357"/>
      <c r="JPY66" s="357"/>
      <c r="JPZ66" s="357"/>
      <c r="JQA66" s="357"/>
      <c r="JQB66" s="357"/>
      <c r="JQC66" s="357"/>
      <c r="JQD66" s="357"/>
      <c r="JQE66" s="357"/>
      <c r="JQF66" s="357"/>
      <c r="JQG66" s="357"/>
      <c r="JQH66" s="357"/>
      <c r="JQI66" s="357"/>
      <c r="JQJ66" s="357"/>
      <c r="JQK66" s="357"/>
      <c r="JQL66" s="357"/>
      <c r="JQM66" s="357"/>
      <c r="JQN66" s="357"/>
      <c r="JQO66" s="357"/>
      <c r="JQP66" s="357"/>
      <c r="JQQ66" s="357"/>
      <c r="JQR66" s="357"/>
      <c r="JQS66" s="357"/>
      <c r="JQT66" s="357"/>
      <c r="JQU66" s="357"/>
      <c r="JQV66" s="357"/>
      <c r="JQW66" s="357"/>
      <c r="JQX66" s="357"/>
      <c r="JQY66" s="357"/>
      <c r="JQZ66" s="357"/>
      <c r="JRA66" s="357"/>
      <c r="JRB66" s="357"/>
      <c r="JRC66" s="357"/>
      <c r="JRD66" s="357"/>
      <c r="JRE66" s="357"/>
      <c r="JRF66" s="357"/>
      <c r="JRG66" s="357"/>
      <c r="JRH66" s="357"/>
      <c r="JRI66" s="357"/>
      <c r="JRJ66" s="357"/>
      <c r="JRK66" s="357"/>
      <c r="JRL66" s="357"/>
      <c r="JRM66" s="357"/>
      <c r="JRN66" s="357"/>
      <c r="JRO66" s="357"/>
      <c r="JRP66" s="357"/>
      <c r="JRQ66" s="357"/>
      <c r="JRR66" s="357"/>
      <c r="JRS66" s="357"/>
      <c r="JRT66" s="357"/>
      <c r="JRU66" s="357"/>
      <c r="JRV66" s="357"/>
      <c r="JRW66" s="357"/>
      <c r="JRX66" s="357"/>
      <c r="JRY66" s="357"/>
      <c r="JRZ66" s="357"/>
      <c r="JSA66" s="357"/>
      <c r="JSB66" s="357"/>
      <c r="JSC66" s="357"/>
      <c r="JSD66" s="357"/>
      <c r="JSE66" s="357"/>
      <c r="JSF66" s="357"/>
      <c r="JSG66" s="357"/>
      <c r="JSH66" s="357"/>
      <c r="JSI66" s="357"/>
      <c r="JSJ66" s="357"/>
      <c r="JSK66" s="357"/>
      <c r="JSL66" s="357"/>
      <c r="JSM66" s="357"/>
      <c r="JSN66" s="357"/>
      <c r="JSO66" s="357"/>
      <c r="JSP66" s="357"/>
      <c r="JSQ66" s="357"/>
      <c r="JSR66" s="357"/>
      <c r="JSS66" s="357"/>
      <c r="JST66" s="357"/>
      <c r="JSU66" s="357"/>
      <c r="JSV66" s="357"/>
      <c r="JSW66" s="357"/>
      <c r="JSX66" s="357"/>
      <c r="JSY66" s="357"/>
      <c r="JSZ66" s="357"/>
      <c r="JTA66" s="357"/>
      <c r="JTB66" s="357"/>
      <c r="JTC66" s="357"/>
      <c r="JTD66" s="357"/>
      <c r="JTE66" s="357"/>
      <c r="JTF66" s="357"/>
      <c r="JTG66" s="357"/>
      <c r="JTH66" s="357"/>
      <c r="JTI66" s="357"/>
      <c r="JTJ66" s="357"/>
      <c r="JTK66" s="357"/>
      <c r="JTL66" s="357"/>
      <c r="JTM66" s="357"/>
      <c r="JTN66" s="357"/>
      <c r="JTO66" s="357"/>
      <c r="JTP66" s="357"/>
      <c r="JTQ66" s="357"/>
      <c r="JTR66" s="357"/>
      <c r="JTS66" s="357"/>
      <c r="JTT66" s="357"/>
      <c r="JTU66" s="357"/>
      <c r="JTV66" s="357"/>
      <c r="JTW66" s="357"/>
      <c r="JTX66" s="357"/>
      <c r="JTY66" s="357"/>
      <c r="JTZ66" s="357"/>
      <c r="JUA66" s="357"/>
      <c r="JUB66" s="357"/>
      <c r="JUC66" s="357"/>
      <c r="JUD66" s="357"/>
      <c r="JUE66" s="357"/>
      <c r="JUF66" s="357"/>
      <c r="JUG66" s="357"/>
      <c r="JUH66" s="357"/>
      <c r="JUI66" s="357"/>
      <c r="JUJ66" s="357"/>
      <c r="JUK66" s="357"/>
      <c r="JUL66" s="357"/>
      <c r="JUM66" s="357"/>
      <c r="JUN66" s="357"/>
      <c r="JUO66" s="357"/>
      <c r="JUP66" s="357"/>
      <c r="JUQ66" s="357"/>
      <c r="JUR66" s="357"/>
      <c r="JUS66" s="357"/>
      <c r="JUT66" s="357"/>
      <c r="JUU66" s="357"/>
      <c r="JUV66" s="357"/>
      <c r="JUW66" s="357"/>
      <c r="JUX66" s="357"/>
      <c r="JUY66" s="357"/>
      <c r="JUZ66" s="357"/>
      <c r="JVA66" s="357"/>
      <c r="JVB66" s="357"/>
      <c r="JVC66" s="357"/>
      <c r="JVD66" s="357"/>
      <c r="JVE66" s="357"/>
      <c r="JVF66" s="357"/>
      <c r="JVG66" s="357"/>
      <c r="JVH66" s="357"/>
      <c r="JVI66" s="357"/>
      <c r="JVJ66" s="357"/>
      <c r="JVK66" s="357"/>
      <c r="JVL66" s="357"/>
      <c r="JVM66" s="357"/>
      <c r="JVN66" s="357"/>
      <c r="JVO66" s="357"/>
      <c r="JVP66" s="357"/>
      <c r="JVQ66" s="357"/>
      <c r="JVR66" s="357"/>
      <c r="JVS66" s="357"/>
      <c r="JVT66" s="357"/>
      <c r="JVU66" s="357"/>
      <c r="JVV66" s="357"/>
      <c r="JVW66" s="357"/>
      <c r="JVX66" s="357"/>
      <c r="JVY66" s="357"/>
      <c r="JVZ66" s="357"/>
      <c r="JWA66" s="357"/>
      <c r="JWB66" s="357"/>
      <c r="JWC66" s="357"/>
      <c r="JWD66" s="357"/>
      <c r="JWE66" s="357"/>
      <c r="JWF66" s="357"/>
      <c r="JWG66" s="357"/>
      <c r="JWH66" s="357"/>
      <c r="JWI66" s="357"/>
      <c r="JWJ66" s="357"/>
      <c r="JWK66" s="357"/>
      <c r="JWL66" s="357"/>
      <c r="JWM66" s="357"/>
      <c r="JWN66" s="357"/>
      <c r="JWO66" s="357"/>
      <c r="JWP66" s="357"/>
      <c r="JWQ66" s="357"/>
      <c r="JWR66" s="357"/>
      <c r="JWS66" s="357"/>
      <c r="JWT66" s="357"/>
      <c r="JWU66" s="357"/>
      <c r="JWV66" s="357"/>
      <c r="JWW66" s="357"/>
      <c r="JWX66" s="357"/>
      <c r="JWY66" s="357"/>
      <c r="JWZ66" s="357"/>
      <c r="JXA66" s="357"/>
      <c r="JXB66" s="357"/>
      <c r="JXC66" s="357"/>
      <c r="JXD66" s="357"/>
      <c r="JXE66" s="357"/>
      <c r="JXF66" s="357"/>
      <c r="JXG66" s="357"/>
      <c r="JXH66" s="357"/>
      <c r="JXI66" s="357"/>
      <c r="JXJ66" s="357"/>
      <c r="JXK66" s="357"/>
      <c r="JXL66" s="357"/>
      <c r="JXM66" s="357"/>
      <c r="JXN66" s="357"/>
      <c r="JXO66" s="357"/>
      <c r="JXP66" s="357"/>
      <c r="JXQ66" s="357"/>
      <c r="JXR66" s="357"/>
      <c r="JXS66" s="357"/>
      <c r="JXT66" s="357"/>
      <c r="JXU66" s="357"/>
      <c r="JXV66" s="357"/>
      <c r="JXW66" s="357"/>
      <c r="JXX66" s="357"/>
      <c r="JXY66" s="357"/>
      <c r="JXZ66" s="357"/>
      <c r="JYA66" s="357"/>
      <c r="JYB66" s="357"/>
      <c r="JYC66" s="357"/>
      <c r="JYD66" s="357"/>
      <c r="JYE66" s="357"/>
      <c r="JYF66" s="357"/>
      <c r="JYG66" s="357"/>
      <c r="JYH66" s="357"/>
      <c r="JYI66" s="357"/>
      <c r="JYJ66" s="357"/>
      <c r="JYK66" s="357"/>
      <c r="JYL66" s="357"/>
      <c r="JYM66" s="357"/>
      <c r="JYN66" s="357"/>
      <c r="JYO66" s="357"/>
      <c r="JYP66" s="357"/>
      <c r="JYQ66" s="357"/>
      <c r="JYR66" s="357"/>
      <c r="JYS66" s="357"/>
      <c r="JYT66" s="357"/>
      <c r="JYU66" s="357"/>
      <c r="JYV66" s="357"/>
      <c r="JYW66" s="357"/>
      <c r="JYX66" s="357"/>
      <c r="JYY66" s="357"/>
      <c r="JYZ66" s="357"/>
      <c r="JZA66" s="357"/>
      <c r="JZB66" s="357"/>
      <c r="JZC66" s="357"/>
      <c r="JZD66" s="357"/>
      <c r="JZE66" s="357"/>
      <c r="JZF66" s="357"/>
      <c r="JZG66" s="357"/>
      <c r="JZH66" s="357"/>
      <c r="JZI66" s="357"/>
      <c r="JZJ66" s="357"/>
      <c r="JZK66" s="357"/>
      <c r="JZL66" s="357"/>
      <c r="JZM66" s="357"/>
      <c r="JZN66" s="357"/>
      <c r="JZO66" s="357"/>
      <c r="JZP66" s="357"/>
      <c r="JZQ66" s="357"/>
      <c r="JZR66" s="357"/>
      <c r="JZS66" s="357"/>
      <c r="JZT66" s="357"/>
      <c r="JZU66" s="357"/>
      <c r="JZV66" s="357"/>
      <c r="JZW66" s="357"/>
      <c r="JZX66" s="357"/>
      <c r="JZY66" s="357"/>
      <c r="JZZ66" s="357"/>
      <c r="KAA66" s="357"/>
      <c r="KAB66" s="357"/>
      <c r="KAC66" s="357"/>
      <c r="KAD66" s="357"/>
      <c r="KAE66" s="357"/>
      <c r="KAF66" s="357"/>
      <c r="KAG66" s="357"/>
      <c r="KAH66" s="357"/>
      <c r="KAI66" s="357"/>
      <c r="KAJ66" s="357"/>
      <c r="KAK66" s="357"/>
      <c r="KAL66" s="357"/>
      <c r="KAM66" s="357"/>
      <c r="KAN66" s="357"/>
      <c r="KAO66" s="357"/>
      <c r="KAP66" s="357"/>
      <c r="KAQ66" s="357"/>
      <c r="KAR66" s="357"/>
      <c r="KAS66" s="357"/>
      <c r="KAT66" s="357"/>
      <c r="KAU66" s="357"/>
      <c r="KAV66" s="357"/>
      <c r="KAW66" s="357"/>
      <c r="KAX66" s="357"/>
      <c r="KAY66" s="357"/>
      <c r="KAZ66" s="357"/>
      <c r="KBA66" s="357"/>
      <c r="KBB66" s="357"/>
      <c r="KBC66" s="357"/>
      <c r="KBD66" s="357"/>
      <c r="KBE66" s="357"/>
      <c r="KBF66" s="357"/>
      <c r="KBG66" s="357"/>
      <c r="KBH66" s="357"/>
      <c r="KBI66" s="357"/>
      <c r="KBJ66" s="357"/>
      <c r="KBK66" s="357"/>
      <c r="KBL66" s="357"/>
      <c r="KBM66" s="357"/>
      <c r="KBN66" s="357"/>
      <c r="KBO66" s="357"/>
      <c r="KBP66" s="357"/>
      <c r="KBQ66" s="357"/>
      <c r="KBR66" s="357"/>
      <c r="KBS66" s="357"/>
      <c r="KBT66" s="357"/>
      <c r="KBU66" s="357"/>
      <c r="KBV66" s="357"/>
      <c r="KBW66" s="357"/>
      <c r="KBX66" s="357"/>
      <c r="KBY66" s="357"/>
      <c r="KBZ66" s="357"/>
      <c r="KCA66" s="357"/>
      <c r="KCB66" s="357"/>
      <c r="KCC66" s="357"/>
      <c r="KCD66" s="357"/>
      <c r="KCE66" s="357"/>
      <c r="KCF66" s="357"/>
      <c r="KCG66" s="357"/>
      <c r="KCH66" s="357"/>
      <c r="KCI66" s="357"/>
      <c r="KCJ66" s="357"/>
      <c r="KCK66" s="357"/>
      <c r="KCL66" s="357"/>
      <c r="KCM66" s="357"/>
      <c r="KCN66" s="357"/>
      <c r="KCO66" s="357"/>
      <c r="KCP66" s="357"/>
      <c r="KCQ66" s="357"/>
      <c r="KCR66" s="357"/>
      <c r="KCS66" s="357"/>
      <c r="KCT66" s="357"/>
      <c r="KCU66" s="357"/>
      <c r="KCV66" s="357"/>
      <c r="KCW66" s="357"/>
      <c r="KCX66" s="357"/>
      <c r="KCY66" s="357"/>
      <c r="KCZ66" s="357"/>
      <c r="KDA66" s="357"/>
      <c r="KDB66" s="357"/>
      <c r="KDC66" s="357"/>
      <c r="KDD66" s="357"/>
      <c r="KDE66" s="357"/>
      <c r="KDF66" s="357"/>
      <c r="KDG66" s="357"/>
      <c r="KDH66" s="357"/>
      <c r="KDI66" s="357"/>
      <c r="KDJ66" s="357"/>
      <c r="KDK66" s="357"/>
      <c r="KDL66" s="357"/>
      <c r="KDM66" s="357"/>
      <c r="KDN66" s="357"/>
      <c r="KDO66" s="357"/>
      <c r="KDP66" s="357"/>
      <c r="KDQ66" s="357"/>
      <c r="KDR66" s="357"/>
      <c r="KDS66" s="357"/>
      <c r="KDT66" s="357"/>
      <c r="KDU66" s="357"/>
      <c r="KDV66" s="357"/>
      <c r="KDW66" s="357"/>
      <c r="KDX66" s="357"/>
      <c r="KDY66" s="357"/>
      <c r="KDZ66" s="357"/>
      <c r="KEA66" s="357"/>
      <c r="KEB66" s="357"/>
      <c r="KEC66" s="357"/>
      <c r="KED66" s="357"/>
      <c r="KEE66" s="357"/>
      <c r="KEF66" s="357"/>
      <c r="KEG66" s="357"/>
      <c r="KEH66" s="357"/>
      <c r="KEI66" s="357"/>
      <c r="KEJ66" s="357"/>
      <c r="KEK66" s="357"/>
      <c r="KEL66" s="357"/>
      <c r="KEM66" s="357"/>
      <c r="KEN66" s="357"/>
      <c r="KEO66" s="357"/>
      <c r="KEP66" s="357"/>
      <c r="KEQ66" s="357"/>
      <c r="KER66" s="357"/>
      <c r="KES66" s="357"/>
      <c r="KET66" s="357"/>
      <c r="KEU66" s="357"/>
      <c r="KEV66" s="357"/>
      <c r="KEW66" s="357"/>
      <c r="KEX66" s="357"/>
      <c r="KEY66" s="357"/>
      <c r="KEZ66" s="357"/>
      <c r="KFA66" s="357"/>
      <c r="KFB66" s="357"/>
      <c r="KFC66" s="357"/>
      <c r="KFD66" s="357"/>
      <c r="KFE66" s="357"/>
      <c r="KFF66" s="357"/>
      <c r="KFG66" s="357"/>
      <c r="KFH66" s="357"/>
      <c r="KFI66" s="357"/>
      <c r="KFJ66" s="357"/>
      <c r="KFK66" s="357"/>
      <c r="KFL66" s="357"/>
      <c r="KFM66" s="357"/>
      <c r="KFN66" s="357"/>
      <c r="KFO66" s="357"/>
      <c r="KFP66" s="357"/>
      <c r="KFQ66" s="357"/>
      <c r="KFR66" s="357"/>
      <c r="KFS66" s="357"/>
      <c r="KFT66" s="357"/>
      <c r="KFU66" s="357"/>
      <c r="KFV66" s="357"/>
      <c r="KFW66" s="357"/>
      <c r="KFX66" s="357"/>
      <c r="KFY66" s="357"/>
      <c r="KFZ66" s="357"/>
      <c r="KGA66" s="357"/>
      <c r="KGB66" s="357"/>
      <c r="KGC66" s="357"/>
      <c r="KGD66" s="357"/>
      <c r="KGE66" s="357"/>
      <c r="KGF66" s="357"/>
      <c r="KGG66" s="357"/>
      <c r="KGH66" s="357"/>
      <c r="KGI66" s="357"/>
      <c r="KGJ66" s="357"/>
      <c r="KGK66" s="357"/>
      <c r="KGL66" s="357"/>
      <c r="KGM66" s="357"/>
      <c r="KGN66" s="357"/>
      <c r="KGO66" s="357"/>
      <c r="KGP66" s="357"/>
      <c r="KGQ66" s="357"/>
      <c r="KGR66" s="357"/>
      <c r="KGS66" s="357"/>
      <c r="KGT66" s="357"/>
      <c r="KGU66" s="357"/>
      <c r="KGV66" s="357"/>
      <c r="KGW66" s="357"/>
      <c r="KGX66" s="357"/>
      <c r="KGY66" s="357"/>
      <c r="KGZ66" s="357"/>
      <c r="KHA66" s="357"/>
      <c r="KHB66" s="357"/>
      <c r="KHC66" s="357"/>
      <c r="KHD66" s="357"/>
      <c r="KHE66" s="357"/>
      <c r="KHF66" s="357"/>
      <c r="KHG66" s="357"/>
      <c r="KHH66" s="357"/>
      <c r="KHI66" s="357"/>
      <c r="KHJ66" s="357"/>
      <c r="KHK66" s="357"/>
      <c r="KHL66" s="357"/>
      <c r="KHM66" s="357"/>
      <c r="KHN66" s="357"/>
      <c r="KHO66" s="357"/>
      <c r="KHP66" s="357"/>
      <c r="KHQ66" s="357"/>
      <c r="KHR66" s="357"/>
      <c r="KHS66" s="357"/>
      <c r="KHT66" s="357"/>
      <c r="KHU66" s="357"/>
      <c r="KHV66" s="357"/>
      <c r="KHW66" s="357"/>
      <c r="KHX66" s="357"/>
      <c r="KHY66" s="357"/>
      <c r="KHZ66" s="357"/>
      <c r="KIA66" s="357"/>
      <c r="KIB66" s="357"/>
      <c r="KIC66" s="357"/>
      <c r="KID66" s="357"/>
      <c r="KIE66" s="357"/>
      <c r="KIF66" s="357"/>
      <c r="KIG66" s="357"/>
      <c r="KIH66" s="357"/>
      <c r="KII66" s="357"/>
      <c r="KIJ66" s="357"/>
      <c r="KIK66" s="357"/>
      <c r="KIL66" s="357"/>
      <c r="KIM66" s="357"/>
      <c r="KIN66" s="357"/>
      <c r="KIO66" s="357"/>
      <c r="KIP66" s="357"/>
      <c r="KIQ66" s="357"/>
      <c r="KIR66" s="357"/>
      <c r="KIS66" s="357"/>
      <c r="KIT66" s="357"/>
      <c r="KIU66" s="357"/>
      <c r="KIV66" s="357"/>
      <c r="KIW66" s="357"/>
      <c r="KIX66" s="357"/>
      <c r="KIY66" s="357"/>
      <c r="KIZ66" s="357"/>
      <c r="KJA66" s="357"/>
      <c r="KJB66" s="357"/>
      <c r="KJC66" s="357"/>
      <c r="KJD66" s="357"/>
      <c r="KJE66" s="357"/>
      <c r="KJF66" s="357"/>
      <c r="KJG66" s="357"/>
      <c r="KJH66" s="357"/>
      <c r="KJI66" s="357"/>
      <c r="KJJ66" s="357"/>
      <c r="KJK66" s="357"/>
      <c r="KJL66" s="357"/>
      <c r="KJM66" s="357"/>
      <c r="KJN66" s="357"/>
      <c r="KJO66" s="357"/>
      <c r="KJP66" s="357"/>
      <c r="KJQ66" s="357"/>
      <c r="KJR66" s="357"/>
      <c r="KJS66" s="357"/>
      <c r="KJT66" s="357"/>
      <c r="KJU66" s="357"/>
      <c r="KJV66" s="357"/>
      <c r="KJW66" s="357"/>
      <c r="KJX66" s="357"/>
      <c r="KJY66" s="357"/>
      <c r="KJZ66" s="357"/>
      <c r="KKA66" s="357"/>
      <c r="KKB66" s="357"/>
      <c r="KKC66" s="357"/>
      <c r="KKD66" s="357"/>
      <c r="KKE66" s="357"/>
      <c r="KKF66" s="357"/>
      <c r="KKG66" s="357"/>
      <c r="KKH66" s="357"/>
      <c r="KKI66" s="357"/>
      <c r="KKJ66" s="357"/>
      <c r="KKK66" s="357"/>
      <c r="KKL66" s="357"/>
      <c r="KKM66" s="357"/>
      <c r="KKN66" s="357"/>
      <c r="KKO66" s="357"/>
      <c r="KKP66" s="357"/>
      <c r="KKQ66" s="357"/>
      <c r="KKR66" s="357"/>
      <c r="KKS66" s="357"/>
      <c r="KKT66" s="357"/>
      <c r="KKU66" s="357"/>
      <c r="KKV66" s="357"/>
      <c r="KKW66" s="357"/>
      <c r="KKX66" s="357"/>
      <c r="KKY66" s="357"/>
      <c r="KKZ66" s="357"/>
      <c r="KLA66" s="357"/>
      <c r="KLB66" s="357"/>
      <c r="KLC66" s="357"/>
      <c r="KLD66" s="357"/>
      <c r="KLE66" s="357"/>
      <c r="KLF66" s="357"/>
      <c r="KLG66" s="357"/>
      <c r="KLH66" s="357"/>
      <c r="KLI66" s="357"/>
      <c r="KLJ66" s="357"/>
      <c r="KLK66" s="357"/>
      <c r="KLL66" s="357"/>
      <c r="KLM66" s="357"/>
      <c r="KLN66" s="357"/>
      <c r="KLO66" s="357"/>
      <c r="KLP66" s="357"/>
      <c r="KLQ66" s="357"/>
      <c r="KLR66" s="357"/>
      <c r="KLS66" s="357"/>
      <c r="KLT66" s="357"/>
      <c r="KLU66" s="357"/>
      <c r="KLV66" s="357"/>
      <c r="KLW66" s="357"/>
      <c r="KLX66" s="357"/>
      <c r="KLY66" s="357"/>
      <c r="KLZ66" s="357"/>
      <c r="KMA66" s="357"/>
      <c r="KMB66" s="357"/>
      <c r="KMC66" s="357"/>
      <c r="KMD66" s="357"/>
      <c r="KME66" s="357"/>
      <c r="KMF66" s="357"/>
      <c r="KMG66" s="357"/>
      <c r="KMH66" s="357"/>
      <c r="KMI66" s="357"/>
      <c r="KMJ66" s="357"/>
      <c r="KMK66" s="357"/>
      <c r="KML66" s="357"/>
      <c r="KMM66" s="357"/>
      <c r="KMN66" s="357"/>
      <c r="KMO66" s="357"/>
      <c r="KMP66" s="357"/>
      <c r="KMQ66" s="357"/>
      <c r="KMR66" s="357"/>
      <c r="KMS66" s="357"/>
      <c r="KMT66" s="357"/>
      <c r="KMU66" s="357"/>
      <c r="KMV66" s="357"/>
      <c r="KMW66" s="357"/>
      <c r="KMX66" s="357"/>
      <c r="KMY66" s="357"/>
      <c r="KMZ66" s="357"/>
      <c r="KNA66" s="357"/>
      <c r="KNB66" s="357"/>
      <c r="KNC66" s="357"/>
      <c r="KND66" s="357"/>
      <c r="KNE66" s="357"/>
      <c r="KNF66" s="357"/>
      <c r="KNG66" s="357"/>
      <c r="KNH66" s="357"/>
      <c r="KNI66" s="357"/>
      <c r="KNJ66" s="357"/>
      <c r="KNK66" s="357"/>
      <c r="KNL66" s="357"/>
      <c r="KNM66" s="357"/>
      <c r="KNN66" s="357"/>
      <c r="KNO66" s="357"/>
      <c r="KNP66" s="357"/>
      <c r="KNQ66" s="357"/>
      <c r="KNR66" s="357"/>
      <c r="KNS66" s="357"/>
      <c r="KNT66" s="357"/>
      <c r="KNU66" s="357"/>
      <c r="KNV66" s="357"/>
      <c r="KNW66" s="357"/>
      <c r="KNX66" s="357"/>
      <c r="KNY66" s="357"/>
      <c r="KNZ66" s="357"/>
      <c r="KOA66" s="357"/>
      <c r="KOB66" s="357"/>
      <c r="KOC66" s="357"/>
      <c r="KOD66" s="357"/>
      <c r="KOE66" s="357"/>
      <c r="KOF66" s="357"/>
      <c r="KOG66" s="357"/>
      <c r="KOH66" s="357"/>
      <c r="KOI66" s="357"/>
      <c r="KOJ66" s="357"/>
      <c r="KOK66" s="357"/>
      <c r="KOL66" s="357"/>
      <c r="KOM66" s="357"/>
      <c r="KON66" s="357"/>
      <c r="KOO66" s="357"/>
      <c r="KOP66" s="357"/>
      <c r="KOQ66" s="357"/>
      <c r="KOR66" s="357"/>
      <c r="KOS66" s="357"/>
      <c r="KOT66" s="357"/>
      <c r="KOU66" s="357"/>
      <c r="KOV66" s="357"/>
      <c r="KOW66" s="357"/>
      <c r="KOX66" s="357"/>
      <c r="KOY66" s="357"/>
      <c r="KOZ66" s="357"/>
      <c r="KPA66" s="357"/>
      <c r="KPB66" s="357"/>
      <c r="KPC66" s="357"/>
      <c r="KPD66" s="357"/>
      <c r="KPE66" s="357"/>
      <c r="KPF66" s="357"/>
      <c r="KPG66" s="357"/>
      <c r="KPH66" s="357"/>
      <c r="KPI66" s="357"/>
      <c r="KPJ66" s="357"/>
      <c r="KPK66" s="357"/>
      <c r="KPL66" s="357"/>
      <c r="KPM66" s="357"/>
      <c r="KPN66" s="357"/>
      <c r="KPO66" s="357"/>
      <c r="KPP66" s="357"/>
      <c r="KPQ66" s="357"/>
      <c r="KPR66" s="357"/>
      <c r="KPS66" s="357"/>
      <c r="KPT66" s="357"/>
      <c r="KPU66" s="357"/>
      <c r="KPV66" s="357"/>
      <c r="KPW66" s="357"/>
      <c r="KPX66" s="357"/>
      <c r="KPY66" s="357"/>
      <c r="KPZ66" s="357"/>
      <c r="KQA66" s="357"/>
      <c r="KQB66" s="357"/>
      <c r="KQC66" s="357"/>
      <c r="KQD66" s="357"/>
      <c r="KQE66" s="357"/>
      <c r="KQF66" s="357"/>
      <c r="KQG66" s="357"/>
      <c r="KQH66" s="357"/>
      <c r="KQI66" s="357"/>
      <c r="KQJ66" s="357"/>
      <c r="KQK66" s="357"/>
      <c r="KQL66" s="357"/>
      <c r="KQM66" s="357"/>
      <c r="KQN66" s="357"/>
      <c r="KQO66" s="357"/>
      <c r="KQP66" s="357"/>
      <c r="KQQ66" s="357"/>
      <c r="KQR66" s="357"/>
      <c r="KQS66" s="357"/>
      <c r="KQT66" s="357"/>
      <c r="KQU66" s="357"/>
      <c r="KQV66" s="357"/>
      <c r="KQW66" s="357"/>
      <c r="KQX66" s="357"/>
      <c r="KQY66" s="357"/>
      <c r="KQZ66" s="357"/>
      <c r="KRA66" s="357"/>
      <c r="KRB66" s="357"/>
      <c r="KRC66" s="357"/>
      <c r="KRD66" s="357"/>
      <c r="KRE66" s="357"/>
      <c r="KRF66" s="357"/>
      <c r="KRG66" s="357"/>
      <c r="KRH66" s="357"/>
      <c r="KRI66" s="357"/>
      <c r="KRJ66" s="357"/>
      <c r="KRK66" s="357"/>
      <c r="KRL66" s="357"/>
      <c r="KRM66" s="357"/>
      <c r="KRN66" s="357"/>
      <c r="KRO66" s="357"/>
      <c r="KRP66" s="357"/>
      <c r="KRQ66" s="357"/>
      <c r="KRR66" s="357"/>
      <c r="KRS66" s="357"/>
      <c r="KRT66" s="357"/>
      <c r="KRU66" s="357"/>
      <c r="KRV66" s="357"/>
      <c r="KRW66" s="357"/>
      <c r="KRX66" s="357"/>
      <c r="KRY66" s="357"/>
      <c r="KRZ66" s="357"/>
      <c r="KSA66" s="357"/>
      <c r="KSB66" s="357"/>
      <c r="KSC66" s="357"/>
      <c r="KSD66" s="357"/>
      <c r="KSE66" s="357"/>
      <c r="KSF66" s="357"/>
      <c r="KSG66" s="357"/>
      <c r="KSH66" s="357"/>
      <c r="KSI66" s="357"/>
      <c r="KSJ66" s="357"/>
      <c r="KSK66" s="357"/>
      <c r="KSL66" s="357"/>
      <c r="KSM66" s="357"/>
      <c r="KSN66" s="357"/>
      <c r="KSO66" s="357"/>
      <c r="KSP66" s="357"/>
      <c r="KSQ66" s="357"/>
      <c r="KSR66" s="357"/>
      <c r="KSS66" s="357"/>
      <c r="KST66" s="357"/>
      <c r="KSU66" s="357"/>
      <c r="KSV66" s="357"/>
      <c r="KSW66" s="357"/>
      <c r="KSX66" s="357"/>
      <c r="KSY66" s="357"/>
      <c r="KSZ66" s="357"/>
      <c r="KTA66" s="357"/>
      <c r="KTB66" s="357"/>
      <c r="KTC66" s="357"/>
      <c r="KTD66" s="357"/>
      <c r="KTE66" s="357"/>
      <c r="KTF66" s="357"/>
      <c r="KTG66" s="357"/>
      <c r="KTH66" s="357"/>
      <c r="KTI66" s="357"/>
      <c r="KTJ66" s="357"/>
      <c r="KTK66" s="357"/>
      <c r="KTL66" s="357"/>
      <c r="KTM66" s="357"/>
      <c r="KTN66" s="357"/>
      <c r="KTO66" s="357"/>
      <c r="KTP66" s="357"/>
      <c r="KTQ66" s="357"/>
      <c r="KTR66" s="357"/>
      <c r="KTS66" s="357"/>
      <c r="KTT66" s="357"/>
      <c r="KTU66" s="357"/>
      <c r="KTV66" s="357"/>
      <c r="KTW66" s="357"/>
      <c r="KTX66" s="357"/>
      <c r="KTY66" s="357"/>
      <c r="KTZ66" s="357"/>
      <c r="KUA66" s="357"/>
      <c r="KUB66" s="357"/>
      <c r="KUC66" s="357"/>
      <c r="KUD66" s="357"/>
      <c r="KUE66" s="357"/>
      <c r="KUF66" s="357"/>
      <c r="KUG66" s="357"/>
      <c r="KUH66" s="357"/>
      <c r="KUI66" s="357"/>
      <c r="KUJ66" s="357"/>
      <c r="KUK66" s="357"/>
      <c r="KUL66" s="357"/>
      <c r="KUM66" s="357"/>
      <c r="KUN66" s="357"/>
      <c r="KUO66" s="357"/>
      <c r="KUP66" s="357"/>
      <c r="KUQ66" s="357"/>
      <c r="KUR66" s="357"/>
      <c r="KUS66" s="357"/>
      <c r="KUT66" s="357"/>
      <c r="KUU66" s="357"/>
      <c r="KUV66" s="357"/>
      <c r="KUW66" s="357"/>
      <c r="KUX66" s="357"/>
      <c r="KUY66" s="357"/>
      <c r="KUZ66" s="357"/>
      <c r="KVA66" s="357"/>
      <c r="KVB66" s="357"/>
      <c r="KVC66" s="357"/>
      <c r="KVD66" s="357"/>
      <c r="KVE66" s="357"/>
      <c r="KVF66" s="357"/>
      <c r="KVG66" s="357"/>
      <c r="KVH66" s="357"/>
      <c r="KVI66" s="357"/>
      <c r="KVJ66" s="357"/>
      <c r="KVK66" s="357"/>
      <c r="KVL66" s="357"/>
      <c r="KVM66" s="357"/>
      <c r="KVN66" s="357"/>
      <c r="KVO66" s="357"/>
      <c r="KVP66" s="357"/>
      <c r="KVQ66" s="357"/>
      <c r="KVR66" s="357"/>
      <c r="KVS66" s="357"/>
      <c r="KVT66" s="357"/>
      <c r="KVU66" s="357"/>
      <c r="KVV66" s="357"/>
      <c r="KVW66" s="357"/>
      <c r="KVX66" s="357"/>
      <c r="KVY66" s="357"/>
      <c r="KVZ66" s="357"/>
      <c r="KWA66" s="357"/>
      <c r="KWB66" s="357"/>
      <c r="KWC66" s="357"/>
      <c r="KWD66" s="357"/>
      <c r="KWE66" s="357"/>
      <c r="KWF66" s="357"/>
      <c r="KWG66" s="357"/>
      <c r="KWH66" s="357"/>
      <c r="KWI66" s="357"/>
      <c r="KWJ66" s="357"/>
      <c r="KWK66" s="357"/>
      <c r="KWL66" s="357"/>
      <c r="KWM66" s="357"/>
      <c r="KWN66" s="357"/>
      <c r="KWO66" s="357"/>
      <c r="KWP66" s="357"/>
      <c r="KWQ66" s="357"/>
      <c r="KWR66" s="357"/>
      <c r="KWS66" s="357"/>
      <c r="KWT66" s="357"/>
      <c r="KWU66" s="357"/>
      <c r="KWV66" s="357"/>
      <c r="KWW66" s="357"/>
      <c r="KWX66" s="357"/>
      <c r="KWY66" s="357"/>
      <c r="KWZ66" s="357"/>
      <c r="KXA66" s="357"/>
      <c r="KXB66" s="357"/>
      <c r="KXC66" s="357"/>
      <c r="KXD66" s="357"/>
      <c r="KXE66" s="357"/>
      <c r="KXF66" s="357"/>
      <c r="KXG66" s="357"/>
      <c r="KXH66" s="357"/>
      <c r="KXI66" s="357"/>
      <c r="KXJ66" s="357"/>
      <c r="KXK66" s="357"/>
      <c r="KXL66" s="357"/>
      <c r="KXM66" s="357"/>
      <c r="KXN66" s="357"/>
      <c r="KXO66" s="357"/>
      <c r="KXP66" s="357"/>
      <c r="KXQ66" s="357"/>
      <c r="KXR66" s="357"/>
      <c r="KXS66" s="357"/>
      <c r="KXT66" s="357"/>
      <c r="KXU66" s="357"/>
      <c r="KXV66" s="357"/>
      <c r="KXW66" s="357"/>
      <c r="KXX66" s="357"/>
      <c r="KXY66" s="357"/>
      <c r="KXZ66" s="357"/>
      <c r="KYA66" s="357"/>
      <c r="KYB66" s="357"/>
      <c r="KYC66" s="357"/>
      <c r="KYD66" s="357"/>
      <c r="KYE66" s="357"/>
      <c r="KYF66" s="357"/>
      <c r="KYG66" s="357"/>
      <c r="KYH66" s="357"/>
      <c r="KYI66" s="357"/>
      <c r="KYJ66" s="357"/>
      <c r="KYK66" s="357"/>
      <c r="KYL66" s="357"/>
      <c r="KYM66" s="357"/>
      <c r="KYN66" s="357"/>
      <c r="KYO66" s="357"/>
      <c r="KYP66" s="357"/>
      <c r="KYQ66" s="357"/>
      <c r="KYR66" s="357"/>
      <c r="KYS66" s="357"/>
      <c r="KYT66" s="357"/>
      <c r="KYU66" s="357"/>
      <c r="KYV66" s="357"/>
      <c r="KYW66" s="357"/>
      <c r="KYX66" s="357"/>
      <c r="KYY66" s="357"/>
      <c r="KYZ66" s="357"/>
      <c r="KZA66" s="357"/>
      <c r="KZB66" s="357"/>
      <c r="KZC66" s="357"/>
      <c r="KZD66" s="357"/>
      <c r="KZE66" s="357"/>
      <c r="KZF66" s="357"/>
      <c r="KZG66" s="357"/>
      <c r="KZH66" s="357"/>
      <c r="KZI66" s="357"/>
      <c r="KZJ66" s="357"/>
      <c r="KZK66" s="357"/>
      <c r="KZL66" s="357"/>
      <c r="KZM66" s="357"/>
      <c r="KZN66" s="357"/>
      <c r="KZO66" s="357"/>
      <c r="KZP66" s="357"/>
      <c r="KZQ66" s="357"/>
      <c r="KZR66" s="357"/>
      <c r="KZS66" s="357"/>
      <c r="KZT66" s="357"/>
      <c r="KZU66" s="357"/>
      <c r="KZV66" s="357"/>
      <c r="KZW66" s="357"/>
      <c r="KZX66" s="357"/>
      <c r="KZY66" s="357"/>
      <c r="KZZ66" s="357"/>
      <c r="LAA66" s="357"/>
      <c r="LAB66" s="357"/>
      <c r="LAC66" s="357"/>
      <c r="LAD66" s="357"/>
      <c r="LAE66" s="357"/>
      <c r="LAF66" s="357"/>
      <c r="LAG66" s="357"/>
      <c r="LAH66" s="357"/>
      <c r="LAI66" s="357"/>
      <c r="LAJ66" s="357"/>
      <c r="LAK66" s="357"/>
      <c r="LAL66" s="357"/>
      <c r="LAM66" s="357"/>
      <c r="LAN66" s="357"/>
      <c r="LAO66" s="357"/>
      <c r="LAP66" s="357"/>
      <c r="LAQ66" s="357"/>
      <c r="LAR66" s="357"/>
      <c r="LAS66" s="357"/>
      <c r="LAT66" s="357"/>
      <c r="LAU66" s="357"/>
      <c r="LAV66" s="357"/>
      <c r="LAW66" s="357"/>
      <c r="LAX66" s="357"/>
      <c r="LAY66" s="357"/>
      <c r="LAZ66" s="357"/>
      <c r="LBA66" s="357"/>
      <c r="LBB66" s="357"/>
      <c r="LBC66" s="357"/>
      <c r="LBD66" s="357"/>
      <c r="LBE66" s="357"/>
      <c r="LBF66" s="357"/>
      <c r="LBG66" s="357"/>
      <c r="LBH66" s="357"/>
      <c r="LBI66" s="357"/>
      <c r="LBJ66" s="357"/>
      <c r="LBK66" s="357"/>
      <c r="LBL66" s="357"/>
      <c r="LBM66" s="357"/>
      <c r="LBN66" s="357"/>
      <c r="LBO66" s="357"/>
      <c r="LBP66" s="357"/>
      <c r="LBQ66" s="357"/>
      <c r="LBR66" s="357"/>
      <c r="LBS66" s="357"/>
      <c r="LBT66" s="357"/>
      <c r="LBU66" s="357"/>
      <c r="LBV66" s="357"/>
      <c r="LBW66" s="357"/>
      <c r="LBX66" s="357"/>
      <c r="LBY66" s="357"/>
      <c r="LBZ66" s="357"/>
      <c r="LCA66" s="357"/>
      <c r="LCB66" s="357"/>
      <c r="LCC66" s="357"/>
      <c r="LCD66" s="357"/>
      <c r="LCE66" s="357"/>
      <c r="LCF66" s="357"/>
      <c r="LCG66" s="357"/>
      <c r="LCH66" s="357"/>
      <c r="LCI66" s="357"/>
      <c r="LCJ66" s="357"/>
      <c r="LCK66" s="357"/>
      <c r="LCL66" s="357"/>
      <c r="LCM66" s="357"/>
      <c r="LCN66" s="357"/>
      <c r="LCO66" s="357"/>
      <c r="LCP66" s="357"/>
      <c r="LCQ66" s="357"/>
      <c r="LCR66" s="357"/>
      <c r="LCS66" s="357"/>
      <c r="LCT66" s="357"/>
      <c r="LCU66" s="357"/>
      <c r="LCV66" s="357"/>
      <c r="LCW66" s="357"/>
      <c r="LCX66" s="357"/>
      <c r="LCY66" s="357"/>
      <c r="LCZ66" s="357"/>
      <c r="LDA66" s="357"/>
      <c r="LDB66" s="357"/>
      <c r="LDC66" s="357"/>
      <c r="LDD66" s="357"/>
      <c r="LDE66" s="357"/>
      <c r="LDF66" s="357"/>
      <c r="LDG66" s="357"/>
      <c r="LDH66" s="357"/>
      <c r="LDI66" s="357"/>
      <c r="LDJ66" s="357"/>
      <c r="LDK66" s="357"/>
      <c r="LDL66" s="357"/>
      <c r="LDM66" s="357"/>
      <c r="LDN66" s="357"/>
      <c r="LDO66" s="357"/>
      <c r="LDP66" s="357"/>
      <c r="LDQ66" s="357"/>
      <c r="LDR66" s="357"/>
      <c r="LDS66" s="357"/>
      <c r="LDT66" s="357"/>
      <c r="LDU66" s="357"/>
      <c r="LDV66" s="357"/>
      <c r="LDW66" s="357"/>
      <c r="LDX66" s="357"/>
      <c r="LDY66" s="357"/>
      <c r="LDZ66" s="357"/>
      <c r="LEA66" s="357"/>
      <c r="LEB66" s="357"/>
      <c r="LEC66" s="357"/>
      <c r="LED66" s="357"/>
      <c r="LEE66" s="357"/>
      <c r="LEF66" s="357"/>
      <c r="LEG66" s="357"/>
      <c r="LEH66" s="357"/>
      <c r="LEI66" s="357"/>
      <c r="LEJ66" s="357"/>
      <c r="LEK66" s="357"/>
      <c r="LEL66" s="357"/>
      <c r="LEM66" s="357"/>
      <c r="LEN66" s="357"/>
      <c r="LEO66" s="357"/>
      <c r="LEP66" s="357"/>
      <c r="LEQ66" s="357"/>
      <c r="LER66" s="357"/>
      <c r="LES66" s="357"/>
      <c r="LET66" s="357"/>
      <c r="LEU66" s="357"/>
      <c r="LEV66" s="357"/>
      <c r="LEW66" s="357"/>
      <c r="LEX66" s="357"/>
      <c r="LEY66" s="357"/>
      <c r="LEZ66" s="357"/>
      <c r="LFA66" s="357"/>
      <c r="LFB66" s="357"/>
      <c r="LFC66" s="357"/>
      <c r="LFD66" s="357"/>
      <c r="LFE66" s="357"/>
      <c r="LFF66" s="357"/>
      <c r="LFG66" s="357"/>
      <c r="LFH66" s="357"/>
      <c r="LFI66" s="357"/>
      <c r="LFJ66" s="357"/>
      <c r="LFK66" s="357"/>
      <c r="LFL66" s="357"/>
      <c r="LFM66" s="357"/>
      <c r="LFN66" s="357"/>
      <c r="LFO66" s="357"/>
      <c r="LFP66" s="357"/>
      <c r="LFQ66" s="357"/>
      <c r="LFR66" s="357"/>
      <c r="LFS66" s="357"/>
      <c r="LFT66" s="357"/>
      <c r="LFU66" s="357"/>
      <c r="LFV66" s="357"/>
      <c r="LFW66" s="357"/>
      <c r="LFX66" s="357"/>
      <c r="LFY66" s="357"/>
      <c r="LFZ66" s="357"/>
      <c r="LGA66" s="357"/>
      <c r="LGB66" s="357"/>
      <c r="LGC66" s="357"/>
      <c r="LGD66" s="357"/>
      <c r="LGE66" s="357"/>
      <c r="LGF66" s="357"/>
      <c r="LGG66" s="357"/>
      <c r="LGH66" s="357"/>
      <c r="LGI66" s="357"/>
      <c r="LGJ66" s="357"/>
      <c r="LGK66" s="357"/>
      <c r="LGL66" s="357"/>
      <c r="LGM66" s="357"/>
      <c r="LGN66" s="357"/>
      <c r="LGO66" s="357"/>
      <c r="LGP66" s="357"/>
      <c r="LGQ66" s="357"/>
      <c r="LGR66" s="357"/>
      <c r="LGS66" s="357"/>
      <c r="LGT66" s="357"/>
      <c r="LGU66" s="357"/>
      <c r="LGV66" s="357"/>
      <c r="LGW66" s="357"/>
      <c r="LGX66" s="357"/>
      <c r="LGY66" s="357"/>
      <c r="LGZ66" s="357"/>
      <c r="LHA66" s="357"/>
      <c r="LHB66" s="357"/>
      <c r="LHC66" s="357"/>
      <c r="LHD66" s="357"/>
      <c r="LHE66" s="357"/>
      <c r="LHF66" s="357"/>
      <c r="LHG66" s="357"/>
      <c r="LHH66" s="357"/>
      <c r="LHI66" s="357"/>
      <c r="LHJ66" s="357"/>
      <c r="LHK66" s="357"/>
      <c r="LHL66" s="357"/>
      <c r="LHM66" s="357"/>
      <c r="LHN66" s="357"/>
      <c r="LHO66" s="357"/>
      <c r="LHP66" s="357"/>
      <c r="LHQ66" s="357"/>
      <c r="LHR66" s="357"/>
      <c r="LHS66" s="357"/>
      <c r="LHT66" s="357"/>
      <c r="LHU66" s="357"/>
      <c r="LHV66" s="357"/>
      <c r="LHW66" s="357"/>
      <c r="LHX66" s="357"/>
      <c r="LHY66" s="357"/>
      <c r="LHZ66" s="357"/>
      <c r="LIA66" s="357"/>
      <c r="LIB66" s="357"/>
      <c r="LIC66" s="357"/>
      <c r="LID66" s="357"/>
      <c r="LIE66" s="357"/>
      <c r="LIF66" s="357"/>
      <c r="LIG66" s="357"/>
      <c r="LIH66" s="357"/>
      <c r="LII66" s="357"/>
      <c r="LIJ66" s="357"/>
      <c r="LIK66" s="357"/>
      <c r="LIL66" s="357"/>
      <c r="LIM66" s="357"/>
      <c r="LIN66" s="357"/>
      <c r="LIO66" s="357"/>
      <c r="LIP66" s="357"/>
      <c r="LIQ66" s="357"/>
      <c r="LIR66" s="357"/>
      <c r="LIS66" s="357"/>
      <c r="LIT66" s="357"/>
      <c r="LIU66" s="357"/>
      <c r="LIV66" s="357"/>
      <c r="LIW66" s="357"/>
      <c r="LIX66" s="357"/>
      <c r="LIY66" s="357"/>
      <c r="LIZ66" s="357"/>
      <c r="LJA66" s="357"/>
      <c r="LJB66" s="357"/>
      <c r="LJC66" s="357"/>
      <c r="LJD66" s="357"/>
      <c r="LJE66" s="357"/>
      <c r="LJF66" s="357"/>
      <c r="LJG66" s="357"/>
      <c r="LJH66" s="357"/>
      <c r="LJI66" s="357"/>
      <c r="LJJ66" s="357"/>
      <c r="LJK66" s="357"/>
      <c r="LJL66" s="357"/>
      <c r="LJM66" s="357"/>
      <c r="LJN66" s="357"/>
      <c r="LJO66" s="357"/>
      <c r="LJP66" s="357"/>
      <c r="LJQ66" s="357"/>
      <c r="LJR66" s="357"/>
      <c r="LJS66" s="357"/>
      <c r="LJT66" s="357"/>
      <c r="LJU66" s="357"/>
      <c r="LJV66" s="357"/>
      <c r="LJW66" s="357"/>
      <c r="LJX66" s="357"/>
      <c r="LJY66" s="357"/>
      <c r="LJZ66" s="357"/>
      <c r="LKA66" s="357"/>
      <c r="LKB66" s="357"/>
      <c r="LKC66" s="357"/>
      <c r="LKD66" s="357"/>
      <c r="LKE66" s="357"/>
      <c r="LKF66" s="357"/>
      <c r="LKG66" s="357"/>
      <c r="LKH66" s="357"/>
      <c r="LKI66" s="357"/>
      <c r="LKJ66" s="357"/>
      <c r="LKK66" s="357"/>
      <c r="LKL66" s="357"/>
      <c r="LKM66" s="357"/>
      <c r="LKN66" s="357"/>
      <c r="LKO66" s="357"/>
      <c r="LKP66" s="357"/>
      <c r="LKQ66" s="357"/>
      <c r="LKR66" s="357"/>
      <c r="LKS66" s="357"/>
      <c r="LKT66" s="357"/>
      <c r="LKU66" s="357"/>
      <c r="LKV66" s="357"/>
      <c r="LKW66" s="357"/>
      <c r="LKX66" s="357"/>
      <c r="LKY66" s="357"/>
      <c r="LKZ66" s="357"/>
      <c r="LLA66" s="357"/>
      <c r="LLB66" s="357"/>
      <c r="LLC66" s="357"/>
      <c r="LLD66" s="357"/>
      <c r="LLE66" s="357"/>
      <c r="LLF66" s="357"/>
      <c r="LLG66" s="357"/>
      <c r="LLH66" s="357"/>
      <c r="LLI66" s="357"/>
      <c r="LLJ66" s="357"/>
      <c r="LLK66" s="357"/>
      <c r="LLL66" s="357"/>
      <c r="LLM66" s="357"/>
      <c r="LLN66" s="357"/>
      <c r="LLO66" s="357"/>
      <c r="LLP66" s="357"/>
      <c r="LLQ66" s="357"/>
      <c r="LLR66" s="357"/>
      <c r="LLS66" s="357"/>
      <c r="LLT66" s="357"/>
      <c r="LLU66" s="357"/>
      <c r="LLV66" s="357"/>
      <c r="LLW66" s="357"/>
      <c r="LLX66" s="357"/>
      <c r="LLY66" s="357"/>
      <c r="LLZ66" s="357"/>
      <c r="LMA66" s="357"/>
      <c r="LMB66" s="357"/>
      <c r="LMC66" s="357"/>
      <c r="LMD66" s="357"/>
      <c r="LME66" s="357"/>
      <c r="LMF66" s="357"/>
      <c r="LMG66" s="357"/>
      <c r="LMH66" s="357"/>
      <c r="LMI66" s="357"/>
      <c r="LMJ66" s="357"/>
      <c r="LMK66" s="357"/>
      <c r="LML66" s="357"/>
      <c r="LMM66" s="357"/>
      <c r="LMN66" s="357"/>
      <c r="LMO66" s="357"/>
      <c r="LMP66" s="357"/>
      <c r="LMQ66" s="357"/>
      <c r="LMR66" s="357"/>
      <c r="LMS66" s="357"/>
      <c r="LMT66" s="357"/>
      <c r="LMU66" s="357"/>
      <c r="LMV66" s="357"/>
      <c r="LMW66" s="357"/>
      <c r="LMX66" s="357"/>
      <c r="LMY66" s="357"/>
      <c r="LMZ66" s="357"/>
      <c r="LNA66" s="357"/>
      <c r="LNB66" s="357"/>
      <c r="LNC66" s="357"/>
      <c r="LND66" s="357"/>
      <c r="LNE66" s="357"/>
      <c r="LNF66" s="357"/>
      <c r="LNG66" s="357"/>
      <c r="LNH66" s="357"/>
      <c r="LNI66" s="357"/>
      <c r="LNJ66" s="357"/>
      <c r="LNK66" s="357"/>
      <c r="LNL66" s="357"/>
      <c r="LNM66" s="357"/>
      <c r="LNN66" s="357"/>
      <c r="LNO66" s="357"/>
      <c r="LNP66" s="357"/>
      <c r="LNQ66" s="357"/>
      <c r="LNR66" s="357"/>
      <c r="LNS66" s="357"/>
      <c r="LNT66" s="357"/>
      <c r="LNU66" s="357"/>
      <c r="LNV66" s="357"/>
      <c r="LNW66" s="357"/>
      <c r="LNX66" s="357"/>
      <c r="LNY66" s="357"/>
      <c r="LNZ66" s="357"/>
      <c r="LOA66" s="357"/>
      <c r="LOB66" s="357"/>
      <c r="LOC66" s="357"/>
      <c r="LOD66" s="357"/>
      <c r="LOE66" s="357"/>
      <c r="LOF66" s="357"/>
      <c r="LOG66" s="357"/>
      <c r="LOH66" s="357"/>
      <c r="LOI66" s="357"/>
      <c r="LOJ66" s="357"/>
      <c r="LOK66" s="357"/>
      <c r="LOL66" s="357"/>
      <c r="LOM66" s="357"/>
      <c r="LON66" s="357"/>
      <c r="LOO66" s="357"/>
      <c r="LOP66" s="357"/>
      <c r="LOQ66" s="357"/>
      <c r="LOR66" s="357"/>
      <c r="LOS66" s="357"/>
      <c r="LOT66" s="357"/>
      <c r="LOU66" s="357"/>
      <c r="LOV66" s="357"/>
      <c r="LOW66" s="357"/>
      <c r="LOX66" s="357"/>
      <c r="LOY66" s="357"/>
      <c r="LOZ66" s="357"/>
      <c r="LPA66" s="357"/>
      <c r="LPB66" s="357"/>
      <c r="LPC66" s="357"/>
      <c r="LPD66" s="357"/>
      <c r="LPE66" s="357"/>
      <c r="LPF66" s="357"/>
      <c r="LPG66" s="357"/>
      <c r="LPH66" s="357"/>
      <c r="LPI66" s="357"/>
      <c r="LPJ66" s="357"/>
      <c r="LPK66" s="357"/>
      <c r="LPL66" s="357"/>
      <c r="LPM66" s="357"/>
      <c r="LPN66" s="357"/>
      <c r="LPO66" s="357"/>
      <c r="LPP66" s="357"/>
      <c r="LPQ66" s="357"/>
      <c r="LPR66" s="357"/>
      <c r="LPS66" s="357"/>
      <c r="LPT66" s="357"/>
      <c r="LPU66" s="357"/>
      <c r="LPV66" s="357"/>
      <c r="LPW66" s="357"/>
      <c r="LPX66" s="357"/>
      <c r="LPY66" s="357"/>
      <c r="LPZ66" s="357"/>
      <c r="LQA66" s="357"/>
      <c r="LQB66" s="357"/>
      <c r="LQC66" s="357"/>
      <c r="LQD66" s="357"/>
      <c r="LQE66" s="357"/>
      <c r="LQF66" s="357"/>
      <c r="LQG66" s="357"/>
      <c r="LQH66" s="357"/>
      <c r="LQI66" s="357"/>
      <c r="LQJ66" s="357"/>
      <c r="LQK66" s="357"/>
      <c r="LQL66" s="357"/>
      <c r="LQM66" s="357"/>
      <c r="LQN66" s="357"/>
      <c r="LQO66" s="357"/>
      <c r="LQP66" s="357"/>
      <c r="LQQ66" s="357"/>
      <c r="LQR66" s="357"/>
      <c r="LQS66" s="357"/>
      <c r="LQT66" s="357"/>
      <c r="LQU66" s="357"/>
      <c r="LQV66" s="357"/>
      <c r="LQW66" s="357"/>
      <c r="LQX66" s="357"/>
      <c r="LQY66" s="357"/>
      <c r="LQZ66" s="357"/>
      <c r="LRA66" s="357"/>
      <c r="LRB66" s="357"/>
      <c r="LRC66" s="357"/>
      <c r="LRD66" s="357"/>
      <c r="LRE66" s="357"/>
      <c r="LRF66" s="357"/>
      <c r="LRG66" s="357"/>
      <c r="LRH66" s="357"/>
      <c r="LRI66" s="357"/>
      <c r="LRJ66" s="357"/>
      <c r="LRK66" s="357"/>
      <c r="LRL66" s="357"/>
      <c r="LRM66" s="357"/>
      <c r="LRN66" s="357"/>
      <c r="LRO66" s="357"/>
      <c r="LRP66" s="357"/>
      <c r="LRQ66" s="357"/>
      <c r="LRR66" s="357"/>
      <c r="LRS66" s="357"/>
      <c r="LRT66" s="357"/>
      <c r="LRU66" s="357"/>
      <c r="LRV66" s="357"/>
      <c r="LRW66" s="357"/>
      <c r="LRX66" s="357"/>
      <c r="LRY66" s="357"/>
      <c r="LRZ66" s="357"/>
      <c r="LSA66" s="357"/>
      <c r="LSB66" s="357"/>
      <c r="LSC66" s="357"/>
      <c r="LSD66" s="357"/>
      <c r="LSE66" s="357"/>
      <c r="LSF66" s="357"/>
      <c r="LSG66" s="357"/>
      <c r="LSH66" s="357"/>
      <c r="LSI66" s="357"/>
      <c r="LSJ66" s="357"/>
      <c r="LSK66" s="357"/>
      <c r="LSL66" s="357"/>
      <c r="LSM66" s="357"/>
      <c r="LSN66" s="357"/>
      <c r="LSO66" s="357"/>
      <c r="LSP66" s="357"/>
      <c r="LSQ66" s="357"/>
      <c r="LSR66" s="357"/>
      <c r="LSS66" s="357"/>
      <c r="LST66" s="357"/>
      <c r="LSU66" s="357"/>
      <c r="LSV66" s="357"/>
      <c r="LSW66" s="357"/>
      <c r="LSX66" s="357"/>
      <c r="LSY66" s="357"/>
      <c r="LSZ66" s="357"/>
      <c r="LTA66" s="357"/>
      <c r="LTB66" s="357"/>
      <c r="LTC66" s="357"/>
      <c r="LTD66" s="357"/>
      <c r="LTE66" s="357"/>
      <c r="LTF66" s="357"/>
      <c r="LTG66" s="357"/>
      <c r="LTH66" s="357"/>
      <c r="LTI66" s="357"/>
      <c r="LTJ66" s="357"/>
      <c r="LTK66" s="357"/>
      <c r="LTL66" s="357"/>
      <c r="LTM66" s="357"/>
      <c r="LTN66" s="357"/>
      <c r="LTO66" s="357"/>
      <c r="LTP66" s="357"/>
      <c r="LTQ66" s="357"/>
      <c r="LTR66" s="357"/>
      <c r="LTS66" s="357"/>
      <c r="LTT66" s="357"/>
      <c r="LTU66" s="357"/>
      <c r="LTV66" s="357"/>
      <c r="LTW66" s="357"/>
      <c r="LTX66" s="357"/>
      <c r="LTY66" s="357"/>
      <c r="LTZ66" s="357"/>
      <c r="LUA66" s="357"/>
      <c r="LUB66" s="357"/>
      <c r="LUC66" s="357"/>
      <c r="LUD66" s="357"/>
      <c r="LUE66" s="357"/>
      <c r="LUF66" s="357"/>
      <c r="LUG66" s="357"/>
      <c r="LUH66" s="357"/>
      <c r="LUI66" s="357"/>
      <c r="LUJ66" s="357"/>
      <c r="LUK66" s="357"/>
      <c r="LUL66" s="357"/>
      <c r="LUM66" s="357"/>
      <c r="LUN66" s="357"/>
      <c r="LUO66" s="357"/>
      <c r="LUP66" s="357"/>
      <c r="LUQ66" s="357"/>
      <c r="LUR66" s="357"/>
      <c r="LUS66" s="357"/>
      <c r="LUT66" s="357"/>
      <c r="LUU66" s="357"/>
      <c r="LUV66" s="357"/>
      <c r="LUW66" s="357"/>
      <c r="LUX66" s="357"/>
      <c r="LUY66" s="357"/>
      <c r="LUZ66" s="357"/>
      <c r="LVA66" s="357"/>
      <c r="LVB66" s="357"/>
      <c r="LVC66" s="357"/>
      <c r="LVD66" s="357"/>
      <c r="LVE66" s="357"/>
      <c r="LVF66" s="357"/>
      <c r="LVG66" s="357"/>
      <c r="LVH66" s="357"/>
      <c r="LVI66" s="357"/>
      <c r="LVJ66" s="357"/>
      <c r="LVK66" s="357"/>
      <c r="LVL66" s="357"/>
      <c r="LVM66" s="357"/>
      <c r="LVN66" s="357"/>
      <c r="LVO66" s="357"/>
      <c r="LVP66" s="357"/>
      <c r="LVQ66" s="357"/>
      <c r="LVR66" s="357"/>
      <c r="LVS66" s="357"/>
      <c r="LVT66" s="357"/>
      <c r="LVU66" s="357"/>
      <c r="LVV66" s="357"/>
      <c r="LVW66" s="357"/>
      <c r="LVX66" s="357"/>
      <c r="LVY66" s="357"/>
      <c r="LVZ66" s="357"/>
      <c r="LWA66" s="357"/>
      <c r="LWB66" s="357"/>
      <c r="LWC66" s="357"/>
      <c r="LWD66" s="357"/>
      <c r="LWE66" s="357"/>
      <c r="LWF66" s="357"/>
      <c r="LWG66" s="357"/>
      <c r="LWH66" s="357"/>
      <c r="LWI66" s="357"/>
      <c r="LWJ66" s="357"/>
      <c r="LWK66" s="357"/>
      <c r="LWL66" s="357"/>
      <c r="LWM66" s="357"/>
      <c r="LWN66" s="357"/>
      <c r="LWO66" s="357"/>
      <c r="LWP66" s="357"/>
      <c r="LWQ66" s="357"/>
      <c r="LWR66" s="357"/>
      <c r="LWS66" s="357"/>
      <c r="LWT66" s="357"/>
      <c r="LWU66" s="357"/>
      <c r="LWV66" s="357"/>
      <c r="LWW66" s="357"/>
      <c r="LWX66" s="357"/>
      <c r="LWY66" s="357"/>
      <c r="LWZ66" s="357"/>
      <c r="LXA66" s="357"/>
      <c r="LXB66" s="357"/>
      <c r="LXC66" s="357"/>
      <c r="LXD66" s="357"/>
      <c r="LXE66" s="357"/>
      <c r="LXF66" s="357"/>
      <c r="LXG66" s="357"/>
      <c r="LXH66" s="357"/>
      <c r="LXI66" s="357"/>
      <c r="LXJ66" s="357"/>
      <c r="LXK66" s="357"/>
      <c r="LXL66" s="357"/>
      <c r="LXM66" s="357"/>
      <c r="LXN66" s="357"/>
      <c r="LXO66" s="357"/>
      <c r="LXP66" s="357"/>
      <c r="LXQ66" s="357"/>
      <c r="LXR66" s="357"/>
      <c r="LXS66" s="357"/>
      <c r="LXT66" s="357"/>
      <c r="LXU66" s="357"/>
      <c r="LXV66" s="357"/>
      <c r="LXW66" s="357"/>
      <c r="LXX66" s="357"/>
      <c r="LXY66" s="357"/>
      <c r="LXZ66" s="357"/>
      <c r="LYA66" s="357"/>
      <c r="LYB66" s="357"/>
      <c r="LYC66" s="357"/>
      <c r="LYD66" s="357"/>
      <c r="LYE66" s="357"/>
      <c r="LYF66" s="357"/>
      <c r="LYG66" s="357"/>
      <c r="LYH66" s="357"/>
      <c r="LYI66" s="357"/>
      <c r="LYJ66" s="357"/>
      <c r="LYK66" s="357"/>
      <c r="LYL66" s="357"/>
      <c r="LYM66" s="357"/>
      <c r="LYN66" s="357"/>
      <c r="LYO66" s="357"/>
      <c r="LYP66" s="357"/>
      <c r="LYQ66" s="357"/>
      <c r="LYR66" s="357"/>
      <c r="LYS66" s="357"/>
      <c r="LYT66" s="357"/>
      <c r="LYU66" s="357"/>
      <c r="LYV66" s="357"/>
      <c r="LYW66" s="357"/>
      <c r="LYX66" s="357"/>
      <c r="LYY66" s="357"/>
      <c r="LYZ66" s="357"/>
      <c r="LZA66" s="357"/>
      <c r="LZB66" s="357"/>
      <c r="LZC66" s="357"/>
      <c r="LZD66" s="357"/>
      <c r="LZE66" s="357"/>
      <c r="LZF66" s="357"/>
      <c r="LZG66" s="357"/>
      <c r="LZH66" s="357"/>
      <c r="LZI66" s="357"/>
      <c r="LZJ66" s="357"/>
      <c r="LZK66" s="357"/>
      <c r="LZL66" s="357"/>
      <c r="LZM66" s="357"/>
      <c r="LZN66" s="357"/>
      <c r="LZO66" s="357"/>
      <c r="LZP66" s="357"/>
      <c r="LZQ66" s="357"/>
      <c r="LZR66" s="357"/>
      <c r="LZS66" s="357"/>
      <c r="LZT66" s="357"/>
      <c r="LZU66" s="357"/>
      <c r="LZV66" s="357"/>
      <c r="LZW66" s="357"/>
      <c r="LZX66" s="357"/>
      <c r="LZY66" s="357"/>
      <c r="LZZ66" s="357"/>
      <c r="MAA66" s="357"/>
      <c r="MAB66" s="357"/>
      <c r="MAC66" s="357"/>
      <c r="MAD66" s="357"/>
      <c r="MAE66" s="357"/>
      <c r="MAF66" s="357"/>
      <c r="MAG66" s="357"/>
      <c r="MAH66" s="357"/>
      <c r="MAI66" s="357"/>
      <c r="MAJ66" s="357"/>
      <c r="MAK66" s="357"/>
      <c r="MAL66" s="357"/>
      <c r="MAM66" s="357"/>
      <c r="MAN66" s="357"/>
      <c r="MAO66" s="357"/>
      <c r="MAP66" s="357"/>
      <c r="MAQ66" s="357"/>
      <c r="MAR66" s="357"/>
      <c r="MAS66" s="357"/>
      <c r="MAT66" s="357"/>
      <c r="MAU66" s="357"/>
      <c r="MAV66" s="357"/>
      <c r="MAW66" s="357"/>
      <c r="MAX66" s="357"/>
      <c r="MAY66" s="357"/>
      <c r="MAZ66" s="357"/>
      <c r="MBA66" s="357"/>
      <c r="MBB66" s="357"/>
      <c r="MBC66" s="357"/>
      <c r="MBD66" s="357"/>
      <c r="MBE66" s="357"/>
      <c r="MBF66" s="357"/>
      <c r="MBG66" s="357"/>
      <c r="MBH66" s="357"/>
      <c r="MBI66" s="357"/>
      <c r="MBJ66" s="357"/>
      <c r="MBK66" s="357"/>
      <c r="MBL66" s="357"/>
      <c r="MBM66" s="357"/>
      <c r="MBN66" s="357"/>
      <c r="MBO66" s="357"/>
      <c r="MBP66" s="357"/>
      <c r="MBQ66" s="357"/>
      <c r="MBR66" s="357"/>
      <c r="MBS66" s="357"/>
      <c r="MBT66" s="357"/>
      <c r="MBU66" s="357"/>
      <c r="MBV66" s="357"/>
      <c r="MBW66" s="357"/>
      <c r="MBX66" s="357"/>
      <c r="MBY66" s="357"/>
      <c r="MBZ66" s="357"/>
      <c r="MCA66" s="357"/>
      <c r="MCB66" s="357"/>
      <c r="MCC66" s="357"/>
      <c r="MCD66" s="357"/>
      <c r="MCE66" s="357"/>
      <c r="MCF66" s="357"/>
      <c r="MCG66" s="357"/>
      <c r="MCH66" s="357"/>
      <c r="MCI66" s="357"/>
      <c r="MCJ66" s="357"/>
      <c r="MCK66" s="357"/>
      <c r="MCL66" s="357"/>
      <c r="MCM66" s="357"/>
      <c r="MCN66" s="357"/>
      <c r="MCO66" s="357"/>
      <c r="MCP66" s="357"/>
      <c r="MCQ66" s="357"/>
      <c r="MCR66" s="357"/>
      <c r="MCS66" s="357"/>
      <c r="MCT66" s="357"/>
      <c r="MCU66" s="357"/>
      <c r="MCV66" s="357"/>
      <c r="MCW66" s="357"/>
      <c r="MCX66" s="357"/>
      <c r="MCY66" s="357"/>
      <c r="MCZ66" s="357"/>
      <c r="MDA66" s="357"/>
      <c r="MDB66" s="357"/>
      <c r="MDC66" s="357"/>
      <c r="MDD66" s="357"/>
      <c r="MDE66" s="357"/>
      <c r="MDF66" s="357"/>
      <c r="MDG66" s="357"/>
      <c r="MDH66" s="357"/>
      <c r="MDI66" s="357"/>
      <c r="MDJ66" s="357"/>
      <c r="MDK66" s="357"/>
      <c r="MDL66" s="357"/>
      <c r="MDM66" s="357"/>
      <c r="MDN66" s="357"/>
      <c r="MDO66" s="357"/>
      <c r="MDP66" s="357"/>
      <c r="MDQ66" s="357"/>
      <c r="MDR66" s="357"/>
      <c r="MDS66" s="357"/>
      <c r="MDT66" s="357"/>
      <c r="MDU66" s="357"/>
      <c r="MDV66" s="357"/>
      <c r="MDW66" s="357"/>
      <c r="MDX66" s="357"/>
      <c r="MDY66" s="357"/>
      <c r="MDZ66" s="357"/>
      <c r="MEA66" s="357"/>
      <c r="MEB66" s="357"/>
      <c r="MEC66" s="357"/>
      <c r="MED66" s="357"/>
      <c r="MEE66" s="357"/>
      <c r="MEF66" s="357"/>
      <c r="MEG66" s="357"/>
      <c r="MEH66" s="357"/>
      <c r="MEI66" s="357"/>
      <c r="MEJ66" s="357"/>
      <c r="MEK66" s="357"/>
      <c r="MEL66" s="357"/>
      <c r="MEM66" s="357"/>
      <c r="MEN66" s="357"/>
      <c r="MEO66" s="357"/>
      <c r="MEP66" s="357"/>
      <c r="MEQ66" s="357"/>
      <c r="MER66" s="357"/>
      <c r="MES66" s="357"/>
      <c r="MET66" s="357"/>
      <c r="MEU66" s="357"/>
      <c r="MEV66" s="357"/>
      <c r="MEW66" s="357"/>
      <c r="MEX66" s="357"/>
      <c r="MEY66" s="357"/>
      <c r="MEZ66" s="357"/>
      <c r="MFA66" s="357"/>
      <c r="MFB66" s="357"/>
      <c r="MFC66" s="357"/>
      <c r="MFD66" s="357"/>
      <c r="MFE66" s="357"/>
      <c r="MFF66" s="357"/>
      <c r="MFG66" s="357"/>
      <c r="MFH66" s="357"/>
      <c r="MFI66" s="357"/>
      <c r="MFJ66" s="357"/>
      <c r="MFK66" s="357"/>
      <c r="MFL66" s="357"/>
      <c r="MFM66" s="357"/>
      <c r="MFN66" s="357"/>
      <c r="MFO66" s="357"/>
      <c r="MFP66" s="357"/>
      <c r="MFQ66" s="357"/>
      <c r="MFR66" s="357"/>
      <c r="MFS66" s="357"/>
      <c r="MFT66" s="357"/>
      <c r="MFU66" s="357"/>
      <c r="MFV66" s="357"/>
      <c r="MFW66" s="357"/>
      <c r="MFX66" s="357"/>
      <c r="MFY66" s="357"/>
      <c r="MFZ66" s="357"/>
      <c r="MGA66" s="357"/>
      <c r="MGB66" s="357"/>
      <c r="MGC66" s="357"/>
      <c r="MGD66" s="357"/>
      <c r="MGE66" s="357"/>
      <c r="MGF66" s="357"/>
      <c r="MGG66" s="357"/>
      <c r="MGH66" s="357"/>
      <c r="MGI66" s="357"/>
      <c r="MGJ66" s="357"/>
      <c r="MGK66" s="357"/>
      <c r="MGL66" s="357"/>
      <c r="MGM66" s="357"/>
      <c r="MGN66" s="357"/>
      <c r="MGO66" s="357"/>
      <c r="MGP66" s="357"/>
      <c r="MGQ66" s="357"/>
      <c r="MGR66" s="357"/>
      <c r="MGS66" s="357"/>
      <c r="MGT66" s="357"/>
      <c r="MGU66" s="357"/>
      <c r="MGV66" s="357"/>
      <c r="MGW66" s="357"/>
      <c r="MGX66" s="357"/>
      <c r="MGY66" s="357"/>
      <c r="MGZ66" s="357"/>
      <c r="MHA66" s="357"/>
      <c r="MHB66" s="357"/>
      <c r="MHC66" s="357"/>
      <c r="MHD66" s="357"/>
      <c r="MHE66" s="357"/>
      <c r="MHF66" s="357"/>
      <c r="MHG66" s="357"/>
      <c r="MHH66" s="357"/>
      <c r="MHI66" s="357"/>
      <c r="MHJ66" s="357"/>
      <c r="MHK66" s="357"/>
      <c r="MHL66" s="357"/>
      <c r="MHM66" s="357"/>
      <c r="MHN66" s="357"/>
      <c r="MHO66" s="357"/>
      <c r="MHP66" s="357"/>
      <c r="MHQ66" s="357"/>
      <c r="MHR66" s="357"/>
      <c r="MHS66" s="357"/>
      <c r="MHT66" s="357"/>
      <c r="MHU66" s="357"/>
      <c r="MHV66" s="357"/>
      <c r="MHW66" s="357"/>
      <c r="MHX66" s="357"/>
      <c r="MHY66" s="357"/>
      <c r="MHZ66" s="357"/>
      <c r="MIA66" s="357"/>
      <c r="MIB66" s="357"/>
      <c r="MIC66" s="357"/>
      <c r="MID66" s="357"/>
      <c r="MIE66" s="357"/>
      <c r="MIF66" s="357"/>
      <c r="MIG66" s="357"/>
      <c r="MIH66" s="357"/>
      <c r="MII66" s="357"/>
      <c r="MIJ66" s="357"/>
      <c r="MIK66" s="357"/>
      <c r="MIL66" s="357"/>
      <c r="MIM66" s="357"/>
      <c r="MIN66" s="357"/>
      <c r="MIO66" s="357"/>
      <c r="MIP66" s="357"/>
      <c r="MIQ66" s="357"/>
      <c r="MIR66" s="357"/>
      <c r="MIS66" s="357"/>
      <c r="MIT66" s="357"/>
      <c r="MIU66" s="357"/>
      <c r="MIV66" s="357"/>
      <c r="MIW66" s="357"/>
      <c r="MIX66" s="357"/>
      <c r="MIY66" s="357"/>
      <c r="MIZ66" s="357"/>
      <c r="MJA66" s="357"/>
      <c r="MJB66" s="357"/>
      <c r="MJC66" s="357"/>
      <c r="MJD66" s="357"/>
      <c r="MJE66" s="357"/>
      <c r="MJF66" s="357"/>
      <c r="MJG66" s="357"/>
      <c r="MJH66" s="357"/>
      <c r="MJI66" s="357"/>
      <c r="MJJ66" s="357"/>
      <c r="MJK66" s="357"/>
      <c r="MJL66" s="357"/>
      <c r="MJM66" s="357"/>
      <c r="MJN66" s="357"/>
      <c r="MJO66" s="357"/>
      <c r="MJP66" s="357"/>
      <c r="MJQ66" s="357"/>
      <c r="MJR66" s="357"/>
      <c r="MJS66" s="357"/>
      <c r="MJT66" s="357"/>
      <c r="MJU66" s="357"/>
      <c r="MJV66" s="357"/>
      <c r="MJW66" s="357"/>
      <c r="MJX66" s="357"/>
      <c r="MJY66" s="357"/>
      <c r="MJZ66" s="357"/>
      <c r="MKA66" s="357"/>
      <c r="MKB66" s="357"/>
      <c r="MKC66" s="357"/>
      <c r="MKD66" s="357"/>
      <c r="MKE66" s="357"/>
      <c r="MKF66" s="357"/>
      <c r="MKG66" s="357"/>
      <c r="MKH66" s="357"/>
      <c r="MKI66" s="357"/>
      <c r="MKJ66" s="357"/>
      <c r="MKK66" s="357"/>
      <c r="MKL66" s="357"/>
      <c r="MKM66" s="357"/>
      <c r="MKN66" s="357"/>
      <c r="MKO66" s="357"/>
      <c r="MKP66" s="357"/>
      <c r="MKQ66" s="357"/>
      <c r="MKR66" s="357"/>
      <c r="MKS66" s="357"/>
      <c r="MKT66" s="357"/>
      <c r="MKU66" s="357"/>
      <c r="MKV66" s="357"/>
      <c r="MKW66" s="357"/>
      <c r="MKX66" s="357"/>
      <c r="MKY66" s="357"/>
      <c r="MKZ66" s="357"/>
      <c r="MLA66" s="357"/>
      <c r="MLB66" s="357"/>
      <c r="MLC66" s="357"/>
      <c r="MLD66" s="357"/>
      <c r="MLE66" s="357"/>
      <c r="MLF66" s="357"/>
      <c r="MLG66" s="357"/>
      <c r="MLH66" s="357"/>
      <c r="MLI66" s="357"/>
      <c r="MLJ66" s="357"/>
      <c r="MLK66" s="357"/>
      <c r="MLL66" s="357"/>
      <c r="MLM66" s="357"/>
      <c r="MLN66" s="357"/>
      <c r="MLO66" s="357"/>
      <c r="MLP66" s="357"/>
      <c r="MLQ66" s="357"/>
      <c r="MLR66" s="357"/>
      <c r="MLS66" s="357"/>
      <c r="MLT66" s="357"/>
      <c r="MLU66" s="357"/>
      <c r="MLV66" s="357"/>
      <c r="MLW66" s="357"/>
      <c r="MLX66" s="357"/>
      <c r="MLY66" s="357"/>
      <c r="MLZ66" s="357"/>
      <c r="MMA66" s="357"/>
      <c r="MMB66" s="357"/>
      <c r="MMC66" s="357"/>
      <c r="MMD66" s="357"/>
      <c r="MME66" s="357"/>
      <c r="MMF66" s="357"/>
      <c r="MMG66" s="357"/>
      <c r="MMH66" s="357"/>
      <c r="MMI66" s="357"/>
      <c r="MMJ66" s="357"/>
      <c r="MMK66" s="357"/>
      <c r="MML66" s="357"/>
      <c r="MMM66" s="357"/>
      <c r="MMN66" s="357"/>
      <c r="MMO66" s="357"/>
      <c r="MMP66" s="357"/>
      <c r="MMQ66" s="357"/>
      <c r="MMR66" s="357"/>
      <c r="MMS66" s="357"/>
      <c r="MMT66" s="357"/>
      <c r="MMU66" s="357"/>
      <c r="MMV66" s="357"/>
      <c r="MMW66" s="357"/>
      <c r="MMX66" s="357"/>
      <c r="MMY66" s="357"/>
      <c r="MMZ66" s="357"/>
      <c r="MNA66" s="357"/>
      <c r="MNB66" s="357"/>
      <c r="MNC66" s="357"/>
      <c r="MND66" s="357"/>
      <c r="MNE66" s="357"/>
      <c r="MNF66" s="357"/>
      <c r="MNG66" s="357"/>
      <c r="MNH66" s="357"/>
      <c r="MNI66" s="357"/>
      <c r="MNJ66" s="357"/>
      <c r="MNK66" s="357"/>
      <c r="MNL66" s="357"/>
      <c r="MNM66" s="357"/>
      <c r="MNN66" s="357"/>
      <c r="MNO66" s="357"/>
      <c r="MNP66" s="357"/>
      <c r="MNQ66" s="357"/>
      <c r="MNR66" s="357"/>
      <c r="MNS66" s="357"/>
      <c r="MNT66" s="357"/>
      <c r="MNU66" s="357"/>
      <c r="MNV66" s="357"/>
      <c r="MNW66" s="357"/>
      <c r="MNX66" s="357"/>
      <c r="MNY66" s="357"/>
      <c r="MNZ66" s="357"/>
      <c r="MOA66" s="357"/>
      <c r="MOB66" s="357"/>
      <c r="MOC66" s="357"/>
      <c r="MOD66" s="357"/>
      <c r="MOE66" s="357"/>
      <c r="MOF66" s="357"/>
      <c r="MOG66" s="357"/>
      <c r="MOH66" s="357"/>
      <c r="MOI66" s="357"/>
      <c r="MOJ66" s="357"/>
      <c r="MOK66" s="357"/>
      <c r="MOL66" s="357"/>
      <c r="MOM66" s="357"/>
      <c r="MON66" s="357"/>
      <c r="MOO66" s="357"/>
      <c r="MOP66" s="357"/>
      <c r="MOQ66" s="357"/>
      <c r="MOR66" s="357"/>
      <c r="MOS66" s="357"/>
      <c r="MOT66" s="357"/>
      <c r="MOU66" s="357"/>
      <c r="MOV66" s="357"/>
      <c r="MOW66" s="357"/>
      <c r="MOX66" s="357"/>
      <c r="MOY66" s="357"/>
      <c r="MOZ66" s="357"/>
      <c r="MPA66" s="357"/>
      <c r="MPB66" s="357"/>
      <c r="MPC66" s="357"/>
      <c r="MPD66" s="357"/>
      <c r="MPE66" s="357"/>
      <c r="MPF66" s="357"/>
      <c r="MPG66" s="357"/>
      <c r="MPH66" s="357"/>
      <c r="MPI66" s="357"/>
      <c r="MPJ66" s="357"/>
      <c r="MPK66" s="357"/>
      <c r="MPL66" s="357"/>
      <c r="MPM66" s="357"/>
      <c r="MPN66" s="357"/>
      <c r="MPO66" s="357"/>
      <c r="MPP66" s="357"/>
      <c r="MPQ66" s="357"/>
      <c r="MPR66" s="357"/>
      <c r="MPS66" s="357"/>
      <c r="MPT66" s="357"/>
      <c r="MPU66" s="357"/>
      <c r="MPV66" s="357"/>
      <c r="MPW66" s="357"/>
      <c r="MPX66" s="357"/>
      <c r="MPY66" s="357"/>
      <c r="MPZ66" s="357"/>
      <c r="MQA66" s="357"/>
      <c r="MQB66" s="357"/>
      <c r="MQC66" s="357"/>
      <c r="MQD66" s="357"/>
      <c r="MQE66" s="357"/>
      <c r="MQF66" s="357"/>
      <c r="MQG66" s="357"/>
      <c r="MQH66" s="357"/>
      <c r="MQI66" s="357"/>
      <c r="MQJ66" s="357"/>
      <c r="MQK66" s="357"/>
      <c r="MQL66" s="357"/>
      <c r="MQM66" s="357"/>
      <c r="MQN66" s="357"/>
      <c r="MQO66" s="357"/>
      <c r="MQP66" s="357"/>
      <c r="MQQ66" s="357"/>
      <c r="MQR66" s="357"/>
      <c r="MQS66" s="357"/>
      <c r="MQT66" s="357"/>
      <c r="MQU66" s="357"/>
      <c r="MQV66" s="357"/>
      <c r="MQW66" s="357"/>
      <c r="MQX66" s="357"/>
      <c r="MQY66" s="357"/>
      <c r="MQZ66" s="357"/>
      <c r="MRA66" s="357"/>
      <c r="MRB66" s="357"/>
      <c r="MRC66" s="357"/>
      <c r="MRD66" s="357"/>
      <c r="MRE66" s="357"/>
      <c r="MRF66" s="357"/>
      <c r="MRG66" s="357"/>
      <c r="MRH66" s="357"/>
      <c r="MRI66" s="357"/>
      <c r="MRJ66" s="357"/>
      <c r="MRK66" s="357"/>
      <c r="MRL66" s="357"/>
      <c r="MRM66" s="357"/>
      <c r="MRN66" s="357"/>
      <c r="MRO66" s="357"/>
      <c r="MRP66" s="357"/>
      <c r="MRQ66" s="357"/>
      <c r="MRR66" s="357"/>
      <c r="MRS66" s="357"/>
      <c r="MRT66" s="357"/>
      <c r="MRU66" s="357"/>
      <c r="MRV66" s="357"/>
      <c r="MRW66" s="357"/>
      <c r="MRX66" s="357"/>
      <c r="MRY66" s="357"/>
      <c r="MRZ66" s="357"/>
      <c r="MSA66" s="357"/>
      <c r="MSB66" s="357"/>
      <c r="MSC66" s="357"/>
      <c r="MSD66" s="357"/>
      <c r="MSE66" s="357"/>
      <c r="MSF66" s="357"/>
      <c r="MSG66" s="357"/>
      <c r="MSH66" s="357"/>
      <c r="MSI66" s="357"/>
      <c r="MSJ66" s="357"/>
      <c r="MSK66" s="357"/>
      <c r="MSL66" s="357"/>
      <c r="MSM66" s="357"/>
      <c r="MSN66" s="357"/>
      <c r="MSO66" s="357"/>
      <c r="MSP66" s="357"/>
      <c r="MSQ66" s="357"/>
      <c r="MSR66" s="357"/>
      <c r="MSS66" s="357"/>
      <c r="MST66" s="357"/>
      <c r="MSU66" s="357"/>
      <c r="MSV66" s="357"/>
      <c r="MSW66" s="357"/>
      <c r="MSX66" s="357"/>
      <c r="MSY66" s="357"/>
      <c r="MSZ66" s="357"/>
      <c r="MTA66" s="357"/>
      <c r="MTB66" s="357"/>
      <c r="MTC66" s="357"/>
      <c r="MTD66" s="357"/>
      <c r="MTE66" s="357"/>
      <c r="MTF66" s="357"/>
      <c r="MTG66" s="357"/>
      <c r="MTH66" s="357"/>
      <c r="MTI66" s="357"/>
      <c r="MTJ66" s="357"/>
      <c r="MTK66" s="357"/>
      <c r="MTL66" s="357"/>
      <c r="MTM66" s="357"/>
      <c r="MTN66" s="357"/>
      <c r="MTO66" s="357"/>
      <c r="MTP66" s="357"/>
      <c r="MTQ66" s="357"/>
      <c r="MTR66" s="357"/>
      <c r="MTS66" s="357"/>
      <c r="MTT66" s="357"/>
      <c r="MTU66" s="357"/>
      <c r="MTV66" s="357"/>
      <c r="MTW66" s="357"/>
      <c r="MTX66" s="357"/>
      <c r="MTY66" s="357"/>
      <c r="MTZ66" s="357"/>
      <c r="MUA66" s="357"/>
      <c r="MUB66" s="357"/>
      <c r="MUC66" s="357"/>
      <c r="MUD66" s="357"/>
      <c r="MUE66" s="357"/>
      <c r="MUF66" s="357"/>
      <c r="MUG66" s="357"/>
      <c r="MUH66" s="357"/>
      <c r="MUI66" s="357"/>
      <c r="MUJ66" s="357"/>
      <c r="MUK66" s="357"/>
      <c r="MUL66" s="357"/>
      <c r="MUM66" s="357"/>
      <c r="MUN66" s="357"/>
      <c r="MUO66" s="357"/>
      <c r="MUP66" s="357"/>
      <c r="MUQ66" s="357"/>
      <c r="MUR66" s="357"/>
      <c r="MUS66" s="357"/>
      <c r="MUT66" s="357"/>
      <c r="MUU66" s="357"/>
      <c r="MUV66" s="357"/>
      <c r="MUW66" s="357"/>
      <c r="MUX66" s="357"/>
      <c r="MUY66" s="357"/>
      <c r="MUZ66" s="357"/>
      <c r="MVA66" s="357"/>
      <c r="MVB66" s="357"/>
      <c r="MVC66" s="357"/>
      <c r="MVD66" s="357"/>
      <c r="MVE66" s="357"/>
      <c r="MVF66" s="357"/>
      <c r="MVG66" s="357"/>
      <c r="MVH66" s="357"/>
      <c r="MVI66" s="357"/>
      <c r="MVJ66" s="357"/>
      <c r="MVK66" s="357"/>
      <c r="MVL66" s="357"/>
      <c r="MVM66" s="357"/>
      <c r="MVN66" s="357"/>
      <c r="MVO66" s="357"/>
      <c r="MVP66" s="357"/>
      <c r="MVQ66" s="357"/>
      <c r="MVR66" s="357"/>
      <c r="MVS66" s="357"/>
      <c r="MVT66" s="357"/>
      <c r="MVU66" s="357"/>
      <c r="MVV66" s="357"/>
      <c r="MVW66" s="357"/>
      <c r="MVX66" s="357"/>
      <c r="MVY66" s="357"/>
      <c r="MVZ66" s="357"/>
      <c r="MWA66" s="357"/>
      <c r="MWB66" s="357"/>
      <c r="MWC66" s="357"/>
      <c r="MWD66" s="357"/>
      <c r="MWE66" s="357"/>
      <c r="MWF66" s="357"/>
      <c r="MWG66" s="357"/>
      <c r="MWH66" s="357"/>
      <c r="MWI66" s="357"/>
      <c r="MWJ66" s="357"/>
      <c r="MWK66" s="357"/>
      <c r="MWL66" s="357"/>
      <c r="MWM66" s="357"/>
      <c r="MWN66" s="357"/>
      <c r="MWO66" s="357"/>
      <c r="MWP66" s="357"/>
      <c r="MWQ66" s="357"/>
      <c r="MWR66" s="357"/>
      <c r="MWS66" s="357"/>
      <c r="MWT66" s="357"/>
      <c r="MWU66" s="357"/>
      <c r="MWV66" s="357"/>
      <c r="MWW66" s="357"/>
      <c r="MWX66" s="357"/>
      <c r="MWY66" s="357"/>
      <c r="MWZ66" s="357"/>
      <c r="MXA66" s="357"/>
      <c r="MXB66" s="357"/>
      <c r="MXC66" s="357"/>
      <c r="MXD66" s="357"/>
      <c r="MXE66" s="357"/>
      <c r="MXF66" s="357"/>
      <c r="MXG66" s="357"/>
      <c r="MXH66" s="357"/>
      <c r="MXI66" s="357"/>
      <c r="MXJ66" s="357"/>
      <c r="MXK66" s="357"/>
      <c r="MXL66" s="357"/>
      <c r="MXM66" s="357"/>
      <c r="MXN66" s="357"/>
      <c r="MXO66" s="357"/>
      <c r="MXP66" s="357"/>
      <c r="MXQ66" s="357"/>
      <c r="MXR66" s="357"/>
      <c r="MXS66" s="357"/>
      <c r="MXT66" s="357"/>
      <c r="MXU66" s="357"/>
      <c r="MXV66" s="357"/>
      <c r="MXW66" s="357"/>
      <c r="MXX66" s="357"/>
      <c r="MXY66" s="357"/>
      <c r="MXZ66" s="357"/>
      <c r="MYA66" s="357"/>
      <c r="MYB66" s="357"/>
      <c r="MYC66" s="357"/>
      <c r="MYD66" s="357"/>
      <c r="MYE66" s="357"/>
      <c r="MYF66" s="357"/>
      <c r="MYG66" s="357"/>
      <c r="MYH66" s="357"/>
      <c r="MYI66" s="357"/>
      <c r="MYJ66" s="357"/>
      <c r="MYK66" s="357"/>
      <c r="MYL66" s="357"/>
      <c r="MYM66" s="357"/>
      <c r="MYN66" s="357"/>
      <c r="MYO66" s="357"/>
      <c r="MYP66" s="357"/>
      <c r="MYQ66" s="357"/>
      <c r="MYR66" s="357"/>
      <c r="MYS66" s="357"/>
      <c r="MYT66" s="357"/>
      <c r="MYU66" s="357"/>
      <c r="MYV66" s="357"/>
      <c r="MYW66" s="357"/>
      <c r="MYX66" s="357"/>
      <c r="MYY66" s="357"/>
      <c r="MYZ66" s="357"/>
      <c r="MZA66" s="357"/>
      <c r="MZB66" s="357"/>
      <c r="MZC66" s="357"/>
      <c r="MZD66" s="357"/>
      <c r="MZE66" s="357"/>
      <c r="MZF66" s="357"/>
      <c r="MZG66" s="357"/>
      <c r="MZH66" s="357"/>
      <c r="MZI66" s="357"/>
      <c r="MZJ66" s="357"/>
      <c r="MZK66" s="357"/>
      <c r="MZL66" s="357"/>
      <c r="MZM66" s="357"/>
      <c r="MZN66" s="357"/>
      <c r="MZO66" s="357"/>
      <c r="MZP66" s="357"/>
      <c r="MZQ66" s="357"/>
      <c r="MZR66" s="357"/>
      <c r="MZS66" s="357"/>
      <c r="MZT66" s="357"/>
      <c r="MZU66" s="357"/>
      <c r="MZV66" s="357"/>
      <c r="MZW66" s="357"/>
      <c r="MZX66" s="357"/>
      <c r="MZY66" s="357"/>
      <c r="MZZ66" s="357"/>
      <c r="NAA66" s="357"/>
      <c r="NAB66" s="357"/>
      <c r="NAC66" s="357"/>
      <c r="NAD66" s="357"/>
      <c r="NAE66" s="357"/>
      <c r="NAF66" s="357"/>
      <c r="NAG66" s="357"/>
      <c r="NAH66" s="357"/>
      <c r="NAI66" s="357"/>
      <c r="NAJ66" s="357"/>
      <c r="NAK66" s="357"/>
      <c r="NAL66" s="357"/>
      <c r="NAM66" s="357"/>
      <c r="NAN66" s="357"/>
      <c r="NAO66" s="357"/>
      <c r="NAP66" s="357"/>
      <c r="NAQ66" s="357"/>
      <c r="NAR66" s="357"/>
      <c r="NAS66" s="357"/>
      <c r="NAT66" s="357"/>
      <c r="NAU66" s="357"/>
      <c r="NAV66" s="357"/>
      <c r="NAW66" s="357"/>
      <c r="NAX66" s="357"/>
      <c r="NAY66" s="357"/>
      <c r="NAZ66" s="357"/>
      <c r="NBA66" s="357"/>
      <c r="NBB66" s="357"/>
      <c r="NBC66" s="357"/>
      <c r="NBD66" s="357"/>
      <c r="NBE66" s="357"/>
      <c r="NBF66" s="357"/>
      <c r="NBG66" s="357"/>
      <c r="NBH66" s="357"/>
      <c r="NBI66" s="357"/>
      <c r="NBJ66" s="357"/>
      <c r="NBK66" s="357"/>
      <c r="NBL66" s="357"/>
      <c r="NBM66" s="357"/>
      <c r="NBN66" s="357"/>
      <c r="NBO66" s="357"/>
      <c r="NBP66" s="357"/>
      <c r="NBQ66" s="357"/>
      <c r="NBR66" s="357"/>
      <c r="NBS66" s="357"/>
      <c r="NBT66" s="357"/>
      <c r="NBU66" s="357"/>
      <c r="NBV66" s="357"/>
      <c r="NBW66" s="357"/>
      <c r="NBX66" s="357"/>
      <c r="NBY66" s="357"/>
      <c r="NBZ66" s="357"/>
      <c r="NCA66" s="357"/>
      <c r="NCB66" s="357"/>
      <c r="NCC66" s="357"/>
      <c r="NCD66" s="357"/>
      <c r="NCE66" s="357"/>
      <c r="NCF66" s="357"/>
      <c r="NCG66" s="357"/>
      <c r="NCH66" s="357"/>
      <c r="NCI66" s="357"/>
      <c r="NCJ66" s="357"/>
      <c r="NCK66" s="357"/>
      <c r="NCL66" s="357"/>
      <c r="NCM66" s="357"/>
      <c r="NCN66" s="357"/>
      <c r="NCO66" s="357"/>
      <c r="NCP66" s="357"/>
      <c r="NCQ66" s="357"/>
      <c r="NCR66" s="357"/>
      <c r="NCS66" s="357"/>
      <c r="NCT66" s="357"/>
      <c r="NCU66" s="357"/>
      <c r="NCV66" s="357"/>
      <c r="NCW66" s="357"/>
      <c r="NCX66" s="357"/>
      <c r="NCY66" s="357"/>
      <c r="NCZ66" s="357"/>
      <c r="NDA66" s="357"/>
      <c r="NDB66" s="357"/>
      <c r="NDC66" s="357"/>
      <c r="NDD66" s="357"/>
      <c r="NDE66" s="357"/>
      <c r="NDF66" s="357"/>
      <c r="NDG66" s="357"/>
      <c r="NDH66" s="357"/>
      <c r="NDI66" s="357"/>
      <c r="NDJ66" s="357"/>
      <c r="NDK66" s="357"/>
      <c r="NDL66" s="357"/>
      <c r="NDM66" s="357"/>
      <c r="NDN66" s="357"/>
      <c r="NDO66" s="357"/>
      <c r="NDP66" s="357"/>
      <c r="NDQ66" s="357"/>
      <c r="NDR66" s="357"/>
      <c r="NDS66" s="357"/>
      <c r="NDT66" s="357"/>
      <c r="NDU66" s="357"/>
      <c r="NDV66" s="357"/>
      <c r="NDW66" s="357"/>
      <c r="NDX66" s="357"/>
      <c r="NDY66" s="357"/>
      <c r="NDZ66" s="357"/>
      <c r="NEA66" s="357"/>
      <c r="NEB66" s="357"/>
      <c r="NEC66" s="357"/>
      <c r="NED66" s="357"/>
      <c r="NEE66" s="357"/>
      <c r="NEF66" s="357"/>
      <c r="NEG66" s="357"/>
      <c r="NEH66" s="357"/>
      <c r="NEI66" s="357"/>
      <c r="NEJ66" s="357"/>
      <c r="NEK66" s="357"/>
      <c r="NEL66" s="357"/>
      <c r="NEM66" s="357"/>
      <c r="NEN66" s="357"/>
      <c r="NEO66" s="357"/>
      <c r="NEP66" s="357"/>
      <c r="NEQ66" s="357"/>
      <c r="NER66" s="357"/>
      <c r="NES66" s="357"/>
      <c r="NET66" s="357"/>
      <c r="NEU66" s="357"/>
      <c r="NEV66" s="357"/>
      <c r="NEW66" s="357"/>
      <c r="NEX66" s="357"/>
      <c r="NEY66" s="357"/>
      <c r="NEZ66" s="357"/>
      <c r="NFA66" s="357"/>
      <c r="NFB66" s="357"/>
      <c r="NFC66" s="357"/>
      <c r="NFD66" s="357"/>
      <c r="NFE66" s="357"/>
      <c r="NFF66" s="357"/>
      <c r="NFG66" s="357"/>
      <c r="NFH66" s="357"/>
      <c r="NFI66" s="357"/>
      <c r="NFJ66" s="357"/>
      <c r="NFK66" s="357"/>
      <c r="NFL66" s="357"/>
      <c r="NFM66" s="357"/>
      <c r="NFN66" s="357"/>
      <c r="NFO66" s="357"/>
      <c r="NFP66" s="357"/>
      <c r="NFQ66" s="357"/>
      <c r="NFR66" s="357"/>
      <c r="NFS66" s="357"/>
      <c r="NFT66" s="357"/>
      <c r="NFU66" s="357"/>
      <c r="NFV66" s="357"/>
      <c r="NFW66" s="357"/>
      <c r="NFX66" s="357"/>
      <c r="NFY66" s="357"/>
      <c r="NFZ66" s="357"/>
      <c r="NGA66" s="357"/>
      <c r="NGB66" s="357"/>
      <c r="NGC66" s="357"/>
      <c r="NGD66" s="357"/>
      <c r="NGE66" s="357"/>
      <c r="NGF66" s="357"/>
      <c r="NGG66" s="357"/>
      <c r="NGH66" s="357"/>
      <c r="NGI66" s="357"/>
      <c r="NGJ66" s="357"/>
      <c r="NGK66" s="357"/>
      <c r="NGL66" s="357"/>
      <c r="NGM66" s="357"/>
      <c r="NGN66" s="357"/>
      <c r="NGO66" s="357"/>
      <c r="NGP66" s="357"/>
      <c r="NGQ66" s="357"/>
      <c r="NGR66" s="357"/>
      <c r="NGS66" s="357"/>
      <c r="NGT66" s="357"/>
      <c r="NGU66" s="357"/>
      <c r="NGV66" s="357"/>
      <c r="NGW66" s="357"/>
      <c r="NGX66" s="357"/>
      <c r="NGY66" s="357"/>
      <c r="NGZ66" s="357"/>
      <c r="NHA66" s="357"/>
      <c r="NHB66" s="357"/>
      <c r="NHC66" s="357"/>
      <c r="NHD66" s="357"/>
      <c r="NHE66" s="357"/>
      <c r="NHF66" s="357"/>
      <c r="NHG66" s="357"/>
      <c r="NHH66" s="357"/>
      <c r="NHI66" s="357"/>
      <c r="NHJ66" s="357"/>
      <c r="NHK66" s="357"/>
      <c r="NHL66" s="357"/>
      <c r="NHM66" s="357"/>
      <c r="NHN66" s="357"/>
      <c r="NHO66" s="357"/>
      <c r="NHP66" s="357"/>
      <c r="NHQ66" s="357"/>
      <c r="NHR66" s="357"/>
      <c r="NHS66" s="357"/>
      <c r="NHT66" s="357"/>
      <c r="NHU66" s="357"/>
      <c r="NHV66" s="357"/>
      <c r="NHW66" s="357"/>
      <c r="NHX66" s="357"/>
      <c r="NHY66" s="357"/>
      <c r="NHZ66" s="357"/>
      <c r="NIA66" s="357"/>
      <c r="NIB66" s="357"/>
      <c r="NIC66" s="357"/>
      <c r="NID66" s="357"/>
      <c r="NIE66" s="357"/>
      <c r="NIF66" s="357"/>
      <c r="NIG66" s="357"/>
      <c r="NIH66" s="357"/>
      <c r="NII66" s="357"/>
      <c r="NIJ66" s="357"/>
      <c r="NIK66" s="357"/>
      <c r="NIL66" s="357"/>
      <c r="NIM66" s="357"/>
      <c r="NIN66" s="357"/>
      <c r="NIO66" s="357"/>
      <c r="NIP66" s="357"/>
      <c r="NIQ66" s="357"/>
      <c r="NIR66" s="357"/>
      <c r="NIS66" s="357"/>
      <c r="NIT66" s="357"/>
      <c r="NIU66" s="357"/>
      <c r="NIV66" s="357"/>
      <c r="NIW66" s="357"/>
      <c r="NIX66" s="357"/>
      <c r="NIY66" s="357"/>
      <c r="NIZ66" s="357"/>
      <c r="NJA66" s="357"/>
      <c r="NJB66" s="357"/>
      <c r="NJC66" s="357"/>
      <c r="NJD66" s="357"/>
      <c r="NJE66" s="357"/>
      <c r="NJF66" s="357"/>
      <c r="NJG66" s="357"/>
      <c r="NJH66" s="357"/>
      <c r="NJI66" s="357"/>
      <c r="NJJ66" s="357"/>
      <c r="NJK66" s="357"/>
      <c r="NJL66" s="357"/>
      <c r="NJM66" s="357"/>
      <c r="NJN66" s="357"/>
      <c r="NJO66" s="357"/>
      <c r="NJP66" s="357"/>
      <c r="NJQ66" s="357"/>
      <c r="NJR66" s="357"/>
      <c r="NJS66" s="357"/>
      <c r="NJT66" s="357"/>
      <c r="NJU66" s="357"/>
      <c r="NJV66" s="357"/>
      <c r="NJW66" s="357"/>
      <c r="NJX66" s="357"/>
      <c r="NJY66" s="357"/>
      <c r="NJZ66" s="357"/>
      <c r="NKA66" s="357"/>
      <c r="NKB66" s="357"/>
      <c r="NKC66" s="357"/>
      <c r="NKD66" s="357"/>
      <c r="NKE66" s="357"/>
      <c r="NKF66" s="357"/>
      <c r="NKG66" s="357"/>
      <c r="NKH66" s="357"/>
      <c r="NKI66" s="357"/>
      <c r="NKJ66" s="357"/>
      <c r="NKK66" s="357"/>
      <c r="NKL66" s="357"/>
      <c r="NKM66" s="357"/>
      <c r="NKN66" s="357"/>
      <c r="NKO66" s="357"/>
      <c r="NKP66" s="357"/>
      <c r="NKQ66" s="357"/>
      <c r="NKR66" s="357"/>
      <c r="NKS66" s="357"/>
      <c r="NKT66" s="357"/>
      <c r="NKU66" s="357"/>
      <c r="NKV66" s="357"/>
      <c r="NKW66" s="357"/>
      <c r="NKX66" s="357"/>
      <c r="NKY66" s="357"/>
      <c r="NKZ66" s="357"/>
      <c r="NLA66" s="357"/>
      <c r="NLB66" s="357"/>
      <c r="NLC66" s="357"/>
      <c r="NLD66" s="357"/>
      <c r="NLE66" s="357"/>
      <c r="NLF66" s="357"/>
      <c r="NLG66" s="357"/>
      <c r="NLH66" s="357"/>
      <c r="NLI66" s="357"/>
      <c r="NLJ66" s="357"/>
      <c r="NLK66" s="357"/>
      <c r="NLL66" s="357"/>
      <c r="NLM66" s="357"/>
      <c r="NLN66" s="357"/>
      <c r="NLO66" s="357"/>
      <c r="NLP66" s="357"/>
      <c r="NLQ66" s="357"/>
      <c r="NLR66" s="357"/>
      <c r="NLS66" s="357"/>
      <c r="NLT66" s="357"/>
      <c r="NLU66" s="357"/>
      <c r="NLV66" s="357"/>
      <c r="NLW66" s="357"/>
      <c r="NLX66" s="357"/>
      <c r="NLY66" s="357"/>
      <c r="NLZ66" s="357"/>
      <c r="NMA66" s="357"/>
      <c r="NMB66" s="357"/>
      <c r="NMC66" s="357"/>
      <c r="NMD66" s="357"/>
      <c r="NME66" s="357"/>
      <c r="NMF66" s="357"/>
      <c r="NMG66" s="357"/>
      <c r="NMH66" s="357"/>
      <c r="NMI66" s="357"/>
      <c r="NMJ66" s="357"/>
      <c r="NMK66" s="357"/>
      <c r="NML66" s="357"/>
      <c r="NMM66" s="357"/>
      <c r="NMN66" s="357"/>
      <c r="NMO66" s="357"/>
      <c r="NMP66" s="357"/>
      <c r="NMQ66" s="357"/>
      <c r="NMR66" s="357"/>
      <c r="NMS66" s="357"/>
      <c r="NMT66" s="357"/>
      <c r="NMU66" s="357"/>
      <c r="NMV66" s="357"/>
      <c r="NMW66" s="357"/>
      <c r="NMX66" s="357"/>
      <c r="NMY66" s="357"/>
      <c r="NMZ66" s="357"/>
      <c r="NNA66" s="357"/>
      <c r="NNB66" s="357"/>
      <c r="NNC66" s="357"/>
      <c r="NND66" s="357"/>
      <c r="NNE66" s="357"/>
      <c r="NNF66" s="357"/>
      <c r="NNG66" s="357"/>
      <c r="NNH66" s="357"/>
      <c r="NNI66" s="357"/>
      <c r="NNJ66" s="357"/>
      <c r="NNK66" s="357"/>
      <c r="NNL66" s="357"/>
      <c r="NNM66" s="357"/>
      <c r="NNN66" s="357"/>
      <c r="NNO66" s="357"/>
      <c r="NNP66" s="357"/>
      <c r="NNQ66" s="357"/>
      <c r="NNR66" s="357"/>
      <c r="NNS66" s="357"/>
      <c r="NNT66" s="357"/>
      <c r="NNU66" s="357"/>
      <c r="NNV66" s="357"/>
      <c r="NNW66" s="357"/>
      <c r="NNX66" s="357"/>
      <c r="NNY66" s="357"/>
      <c r="NNZ66" s="357"/>
      <c r="NOA66" s="357"/>
      <c r="NOB66" s="357"/>
      <c r="NOC66" s="357"/>
      <c r="NOD66" s="357"/>
      <c r="NOE66" s="357"/>
      <c r="NOF66" s="357"/>
      <c r="NOG66" s="357"/>
      <c r="NOH66" s="357"/>
      <c r="NOI66" s="357"/>
      <c r="NOJ66" s="357"/>
      <c r="NOK66" s="357"/>
      <c r="NOL66" s="357"/>
      <c r="NOM66" s="357"/>
      <c r="NON66" s="357"/>
      <c r="NOO66" s="357"/>
      <c r="NOP66" s="357"/>
      <c r="NOQ66" s="357"/>
      <c r="NOR66" s="357"/>
      <c r="NOS66" s="357"/>
      <c r="NOT66" s="357"/>
      <c r="NOU66" s="357"/>
      <c r="NOV66" s="357"/>
      <c r="NOW66" s="357"/>
      <c r="NOX66" s="357"/>
      <c r="NOY66" s="357"/>
      <c r="NOZ66" s="357"/>
      <c r="NPA66" s="357"/>
      <c r="NPB66" s="357"/>
      <c r="NPC66" s="357"/>
      <c r="NPD66" s="357"/>
      <c r="NPE66" s="357"/>
      <c r="NPF66" s="357"/>
      <c r="NPG66" s="357"/>
      <c r="NPH66" s="357"/>
      <c r="NPI66" s="357"/>
      <c r="NPJ66" s="357"/>
      <c r="NPK66" s="357"/>
      <c r="NPL66" s="357"/>
      <c r="NPM66" s="357"/>
      <c r="NPN66" s="357"/>
      <c r="NPO66" s="357"/>
      <c r="NPP66" s="357"/>
      <c r="NPQ66" s="357"/>
      <c r="NPR66" s="357"/>
      <c r="NPS66" s="357"/>
      <c r="NPT66" s="357"/>
      <c r="NPU66" s="357"/>
      <c r="NPV66" s="357"/>
      <c r="NPW66" s="357"/>
      <c r="NPX66" s="357"/>
      <c r="NPY66" s="357"/>
      <c r="NPZ66" s="357"/>
      <c r="NQA66" s="357"/>
      <c r="NQB66" s="357"/>
      <c r="NQC66" s="357"/>
      <c r="NQD66" s="357"/>
      <c r="NQE66" s="357"/>
      <c r="NQF66" s="357"/>
      <c r="NQG66" s="357"/>
      <c r="NQH66" s="357"/>
      <c r="NQI66" s="357"/>
      <c r="NQJ66" s="357"/>
      <c r="NQK66" s="357"/>
      <c r="NQL66" s="357"/>
      <c r="NQM66" s="357"/>
      <c r="NQN66" s="357"/>
      <c r="NQO66" s="357"/>
      <c r="NQP66" s="357"/>
      <c r="NQQ66" s="357"/>
      <c r="NQR66" s="357"/>
      <c r="NQS66" s="357"/>
      <c r="NQT66" s="357"/>
      <c r="NQU66" s="357"/>
      <c r="NQV66" s="357"/>
      <c r="NQW66" s="357"/>
      <c r="NQX66" s="357"/>
      <c r="NQY66" s="357"/>
      <c r="NQZ66" s="357"/>
      <c r="NRA66" s="357"/>
      <c r="NRB66" s="357"/>
      <c r="NRC66" s="357"/>
      <c r="NRD66" s="357"/>
      <c r="NRE66" s="357"/>
      <c r="NRF66" s="357"/>
      <c r="NRG66" s="357"/>
      <c r="NRH66" s="357"/>
      <c r="NRI66" s="357"/>
      <c r="NRJ66" s="357"/>
      <c r="NRK66" s="357"/>
      <c r="NRL66" s="357"/>
      <c r="NRM66" s="357"/>
      <c r="NRN66" s="357"/>
      <c r="NRO66" s="357"/>
      <c r="NRP66" s="357"/>
      <c r="NRQ66" s="357"/>
      <c r="NRR66" s="357"/>
      <c r="NRS66" s="357"/>
      <c r="NRT66" s="357"/>
      <c r="NRU66" s="357"/>
      <c r="NRV66" s="357"/>
      <c r="NRW66" s="357"/>
      <c r="NRX66" s="357"/>
      <c r="NRY66" s="357"/>
      <c r="NRZ66" s="357"/>
      <c r="NSA66" s="357"/>
      <c r="NSB66" s="357"/>
      <c r="NSC66" s="357"/>
      <c r="NSD66" s="357"/>
      <c r="NSE66" s="357"/>
      <c r="NSF66" s="357"/>
      <c r="NSG66" s="357"/>
      <c r="NSH66" s="357"/>
      <c r="NSI66" s="357"/>
      <c r="NSJ66" s="357"/>
      <c r="NSK66" s="357"/>
      <c r="NSL66" s="357"/>
      <c r="NSM66" s="357"/>
      <c r="NSN66" s="357"/>
      <c r="NSO66" s="357"/>
      <c r="NSP66" s="357"/>
      <c r="NSQ66" s="357"/>
      <c r="NSR66" s="357"/>
      <c r="NSS66" s="357"/>
      <c r="NST66" s="357"/>
      <c r="NSU66" s="357"/>
      <c r="NSV66" s="357"/>
      <c r="NSW66" s="357"/>
      <c r="NSX66" s="357"/>
      <c r="NSY66" s="357"/>
      <c r="NSZ66" s="357"/>
      <c r="NTA66" s="357"/>
      <c r="NTB66" s="357"/>
      <c r="NTC66" s="357"/>
      <c r="NTD66" s="357"/>
      <c r="NTE66" s="357"/>
      <c r="NTF66" s="357"/>
      <c r="NTG66" s="357"/>
      <c r="NTH66" s="357"/>
      <c r="NTI66" s="357"/>
      <c r="NTJ66" s="357"/>
      <c r="NTK66" s="357"/>
      <c r="NTL66" s="357"/>
      <c r="NTM66" s="357"/>
      <c r="NTN66" s="357"/>
      <c r="NTO66" s="357"/>
      <c r="NTP66" s="357"/>
      <c r="NTQ66" s="357"/>
      <c r="NTR66" s="357"/>
      <c r="NTS66" s="357"/>
      <c r="NTT66" s="357"/>
      <c r="NTU66" s="357"/>
      <c r="NTV66" s="357"/>
      <c r="NTW66" s="357"/>
      <c r="NTX66" s="357"/>
      <c r="NTY66" s="357"/>
      <c r="NTZ66" s="357"/>
      <c r="NUA66" s="357"/>
      <c r="NUB66" s="357"/>
      <c r="NUC66" s="357"/>
      <c r="NUD66" s="357"/>
      <c r="NUE66" s="357"/>
      <c r="NUF66" s="357"/>
      <c r="NUG66" s="357"/>
      <c r="NUH66" s="357"/>
      <c r="NUI66" s="357"/>
      <c r="NUJ66" s="357"/>
      <c r="NUK66" s="357"/>
      <c r="NUL66" s="357"/>
      <c r="NUM66" s="357"/>
      <c r="NUN66" s="357"/>
      <c r="NUO66" s="357"/>
      <c r="NUP66" s="357"/>
      <c r="NUQ66" s="357"/>
      <c r="NUR66" s="357"/>
      <c r="NUS66" s="357"/>
      <c r="NUT66" s="357"/>
      <c r="NUU66" s="357"/>
      <c r="NUV66" s="357"/>
      <c r="NUW66" s="357"/>
      <c r="NUX66" s="357"/>
      <c r="NUY66" s="357"/>
      <c r="NUZ66" s="357"/>
      <c r="NVA66" s="357"/>
      <c r="NVB66" s="357"/>
      <c r="NVC66" s="357"/>
      <c r="NVD66" s="357"/>
      <c r="NVE66" s="357"/>
      <c r="NVF66" s="357"/>
      <c r="NVG66" s="357"/>
      <c r="NVH66" s="357"/>
      <c r="NVI66" s="357"/>
      <c r="NVJ66" s="357"/>
      <c r="NVK66" s="357"/>
      <c r="NVL66" s="357"/>
      <c r="NVM66" s="357"/>
      <c r="NVN66" s="357"/>
      <c r="NVO66" s="357"/>
      <c r="NVP66" s="357"/>
      <c r="NVQ66" s="357"/>
      <c r="NVR66" s="357"/>
      <c r="NVS66" s="357"/>
      <c r="NVT66" s="357"/>
      <c r="NVU66" s="357"/>
      <c r="NVV66" s="357"/>
      <c r="NVW66" s="357"/>
      <c r="NVX66" s="357"/>
      <c r="NVY66" s="357"/>
      <c r="NVZ66" s="357"/>
      <c r="NWA66" s="357"/>
      <c r="NWB66" s="357"/>
      <c r="NWC66" s="357"/>
      <c r="NWD66" s="357"/>
      <c r="NWE66" s="357"/>
      <c r="NWF66" s="357"/>
      <c r="NWG66" s="357"/>
      <c r="NWH66" s="357"/>
      <c r="NWI66" s="357"/>
      <c r="NWJ66" s="357"/>
      <c r="NWK66" s="357"/>
      <c r="NWL66" s="357"/>
      <c r="NWM66" s="357"/>
      <c r="NWN66" s="357"/>
      <c r="NWO66" s="357"/>
      <c r="NWP66" s="357"/>
      <c r="NWQ66" s="357"/>
      <c r="NWR66" s="357"/>
      <c r="NWS66" s="357"/>
      <c r="NWT66" s="357"/>
      <c r="NWU66" s="357"/>
      <c r="NWV66" s="357"/>
      <c r="NWW66" s="357"/>
      <c r="NWX66" s="357"/>
      <c r="NWY66" s="357"/>
      <c r="NWZ66" s="357"/>
      <c r="NXA66" s="357"/>
      <c r="NXB66" s="357"/>
      <c r="NXC66" s="357"/>
      <c r="NXD66" s="357"/>
      <c r="NXE66" s="357"/>
      <c r="NXF66" s="357"/>
      <c r="NXG66" s="357"/>
      <c r="NXH66" s="357"/>
      <c r="NXI66" s="357"/>
      <c r="NXJ66" s="357"/>
      <c r="NXK66" s="357"/>
      <c r="NXL66" s="357"/>
      <c r="NXM66" s="357"/>
      <c r="NXN66" s="357"/>
      <c r="NXO66" s="357"/>
      <c r="NXP66" s="357"/>
      <c r="NXQ66" s="357"/>
      <c r="NXR66" s="357"/>
      <c r="NXS66" s="357"/>
      <c r="NXT66" s="357"/>
      <c r="NXU66" s="357"/>
      <c r="NXV66" s="357"/>
      <c r="NXW66" s="357"/>
      <c r="NXX66" s="357"/>
      <c r="NXY66" s="357"/>
      <c r="NXZ66" s="357"/>
      <c r="NYA66" s="357"/>
      <c r="NYB66" s="357"/>
      <c r="NYC66" s="357"/>
      <c r="NYD66" s="357"/>
      <c r="NYE66" s="357"/>
      <c r="NYF66" s="357"/>
      <c r="NYG66" s="357"/>
      <c r="NYH66" s="357"/>
      <c r="NYI66" s="357"/>
      <c r="NYJ66" s="357"/>
      <c r="NYK66" s="357"/>
      <c r="NYL66" s="357"/>
      <c r="NYM66" s="357"/>
      <c r="NYN66" s="357"/>
      <c r="NYO66" s="357"/>
      <c r="NYP66" s="357"/>
      <c r="NYQ66" s="357"/>
      <c r="NYR66" s="357"/>
      <c r="NYS66" s="357"/>
      <c r="NYT66" s="357"/>
      <c r="NYU66" s="357"/>
      <c r="NYV66" s="357"/>
      <c r="NYW66" s="357"/>
      <c r="NYX66" s="357"/>
      <c r="NYY66" s="357"/>
      <c r="NYZ66" s="357"/>
      <c r="NZA66" s="357"/>
      <c r="NZB66" s="357"/>
      <c r="NZC66" s="357"/>
      <c r="NZD66" s="357"/>
      <c r="NZE66" s="357"/>
      <c r="NZF66" s="357"/>
      <c r="NZG66" s="357"/>
      <c r="NZH66" s="357"/>
      <c r="NZI66" s="357"/>
      <c r="NZJ66" s="357"/>
      <c r="NZK66" s="357"/>
      <c r="NZL66" s="357"/>
      <c r="NZM66" s="357"/>
      <c r="NZN66" s="357"/>
      <c r="NZO66" s="357"/>
      <c r="NZP66" s="357"/>
      <c r="NZQ66" s="357"/>
      <c r="NZR66" s="357"/>
      <c r="NZS66" s="357"/>
      <c r="NZT66" s="357"/>
      <c r="NZU66" s="357"/>
      <c r="NZV66" s="357"/>
      <c r="NZW66" s="357"/>
      <c r="NZX66" s="357"/>
      <c r="NZY66" s="357"/>
      <c r="NZZ66" s="357"/>
      <c r="OAA66" s="357"/>
      <c r="OAB66" s="357"/>
      <c r="OAC66" s="357"/>
      <c r="OAD66" s="357"/>
      <c r="OAE66" s="357"/>
      <c r="OAF66" s="357"/>
      <c r="OAG66" s="357"/>
      <c r="OAH66" s="357"/>
      <c r="OAI66" s="357"/>
      <c r="OAJ66" s="357"/>
      <c r="OAK66" s="357"/>
      <c r="OAL66" s="357"/>
      <c r="OAM66" s="357"/>
      <c r="OAN66" s="357"/>
      <c r="OAO66" s="357"/>
      <c r="OAP66" s="357"/>
      <c r="OAQ66" s="357"/>
      <c r="OAR66" s="357"/>
      <c r="OAS66" s="357"/>
      <c r="OAT66" s="357"/>
      <c r="OAU66" s="357"/>
      <c r="OAV66" s="357"/>
      <c r="OAW66" s="357"/>
      <c r="OAX66" s="357"/>
      <c r="OAY66" s="357"/>
      <c r="OAZ66" s="357"/>
      <c r="OBA66" s="357"/>
      <c r="OBB66" s="357"/>
      <c r="OBC66" s="357"/>
      <c r="OBD66" s="357"/>
      <c r="OBE66" s="357"/>
      <c r="OBF66" s="357"/>
      <c r="OBG66" s="357"/>
      <c r="OBH66" s="357"/>
      <c r="OBI66" s="357"/>
      <c r="OBJ66" s="357"/>
      <c r="OBK66" s="357"/>
      <c r="OBL66" s="357"/>
      <c r="OBM66" s="357"/>
      <c r="OBN66" s="357"/>
      <c r="OBO66" s="357"/>
      <c r="OBP66" s="357"/>
      <c r="OBQ66" s="357"/>
      <c r="OBR66" s="357"/>
      <c r="OBS66" s="357"/>
      <c r="OBT66" s="357"/>
      <c r="OBU66" s="357"/>
      <c r="OBV66" s="357"/>
      <c r="OBW66" s="357"/>
      <c r="OBX66" s="357"/>
      <c r="OBY66" s="357"/>
      <c r="OBZ66" s="357"/>
      <c r="OCA66" s="357"/>
      <c r="OCB66" s="357"/>
      <c r="OCC66" s="357"/>
      <c r="OCD66" s="357"/>
      <c r="OCE66" s="357"/>
      <c r="OCF66" s="357"/>
      <c r="OCG66" s="357"/>
      <c r="OCH66" s="357"/>
      <c r="OCI66" s="357"/>
      <c r="OCJ66" s="357"/>
      <c r="OCK66" s="357"/>
      <c r="OCL66" s="357"/>
      <c r="OCM66" s="357"/>
      <c r="OCN66" s="357"/>
      <c r="OCO66" s="357"/>
      <c r="OCP66" s="357"/>
      <c r="OCQ66" s="357"/>
      <c r="OCR66" s="357"/>
      <c r="OCS66" s="357"/>
      <c r="OCT66" s="357"/>
      <c r="OCU66" s="357"/>
      <c r="OCV66" s="357"/>
      <c r="OCW66" s="357"/>
      <c r="OCX66" s="357"/>
      <c r="OCY66" s="357"/>
      <c r="OCZ66" s="357"/>
      <c r="ODA66" s="357"/>
      <c r="ODB66" s="357"/>
      <c r="ODC66" s="357"/>
      <c r="ODD66" s="357"/>
      <c r="ODE66" s="357"/>
      <c r="ODF66" s="357"/>
      <c r="ODG66" s="357"/>
      <c r="ODH66" s="357"/>
      <c r="ODI66" s="357"/>
      <c r="ODJ66" s="357"/>
      <c r="ODK66" s="357"/>
      <c r="ODL66" s="357"/>
      <c r="ODM66" s="357"/>
      <c r="ODN66" s="357"/>
      <c r="ODO66" s="357"/>
      <c r="ODP66" s="357"/>
      <c r="ODQ66" s="357"/>
      <c r="ODR66" s="357"/>
      <c r="ODS66" s="357"/>
      <c r="ODT66" s="357"/>
      <c r="ODU66" s="357"/>
      <c r="ODV66" s="357"/>
      <c r="ODW66" s="357"/>
      <c r="ODX66" s="357"/>
      <c r="ODY66" s="357"/>
      <c r="ODZ66" s="357"/>
      <c r="OEA66" s="357"/>
      <c r="OEB66" s="357"/>
      <c r="OEC66" s="357"/>
      <c r="OED66" s="357"/>
      <c r="OEE66" s="357"/>
      <c r="OEF66" s="357"/>
      <c r="OEG66" s="357"/>
      <c r="OEH66" s="357"/>
      <c r="OEI66" s="357"/>
      <c r="OEJ66" s="357"/>
      <c r="OEK66" s="357"/>
      <c r="OEL66" s="357"/>
      <c r="OEM66" s="357"/>
      <c r="OEN66" s="357"/>
      <c r="OEO66" s="357"/>
      <c r="OEP66" s="357"/>
      <c r="OEQ66" s="357"/>
      <c r="OER66" s="357"/>
      <c r="OES66" s="357"/>
      <c r="OET66" s="357"/>
      <c r="OEU66" s="357"/>
      <c r="OEV66" s="357"/>
      <c r="OEW66" s="357"/>
      <c r="OEX66" s="357"/>
      <c r="OEY66" s="357"/>
      <c r="OEZ66" s="357"/>
      <c r="OFA66" s="357"/>
      <c r="OFB66" s="357"/>
      <c r="OFC66" s="357"/>
      <c r="OFD66" s="357"/>
      <c r="OFE66" s="357"/>
      <c r="OFF66" s="357"/>
      <c r="OFG66" s="357"/>
      <c r="OFH66" s="357"/>
      <c r="OFI66" s="357"/>
      <c r="OFJ66" s="357"/>
      <c r="OFK66" s="357"/>
      <c r="OFL66" s="357"/>
      <c r="OFM66" s="357"/>
      <c r="OFN66" s="357"/>
      <c r="OFO66" s="357"/>
      <c r="OFP66" s="357"/>
      <c r="OFQ66" s="357"/>
      <c r="OFR66" s="357"/>
      <c r="OFS66" s="357"/>
      <c r="OFT66" s="357"/>
      <c r="OFU66" s="357"/>
      <c r="OFV66" s="357"/>
      <c r="OFW66" s="357"/>
      <c r="OFX66" s="357"/>
      <c r="OFY66" s="357"/>
      <c r="OFZ66" s="357"/>
      <c r="OGA66" s="357"/>
      <c r="OGB66" s="357"/>
      <c r="OGC66" s="357"/>
      <c r="OGD66" s="357"/>
      <c r="OGE66" s="357"/>
      <c r="OGF66" s="357"/>
      <c r="OGG66" s="357"/>
      <c r="OGH66" s="357"/>
      <c r="OGI66" s="357"/>
      <c r="OGJ66" s="357"/>
      <c r="OGK66" s="357"/>
      <c r="OGL66" s="357"/>
      <c r="OGM66" s="357"/>
      <c r="OGN66" s="357"/>
      <c r="OGO66" s="357"/>
      <c r="OGP66" s="357"/>
      <c r="OGQ66" s="357"/>
      <c r="OGR66" s="357"/>
      <c r="OGS66" s="357"/>
      <c r="OGT66" s="357"/>
      <c r="OGU66" s="357"/>
      <c r="OGV66" s="357"/>
      <c r="OGW66" s="357"/>
      <c r="OGX66" s="357"/>
      <c r="OGY66" s="357"/>
      <c r="OGZ66" s="357"/>
      <c r="OHA66" s="357"/>
      <c r="OHB66" s="357"/>
      <c r="OHC66" s="357"/>
      <c r="OHD66" s="357"/>
      <c r="OHE66" s="357"/>
      <c r="OHF66" s="357"/>
      <c r="OHG66" s="357"/>
      <c r="OHH66" s="357"/>
      <c r="OHI66" s="357"/>
      <c r="OHJ66" s="357"/>
      <c r="OHK66" s="357"/>
      <c r="OHL66" s="357"/>
      <c r="OHM66" s="357"/>
      <c r="OHN66" s="357"/>
      <c r="OHO66" s="357"/>
      <c r="OHP66" s="357"/>
      <c r="OHQ66" s="357"/>
      <c r="OHR66" s="357"/>
      <c r="OHS66" s="357"/>
      <c r="OHT66" s="357"/>
      <c r="OHU66" s="357"/>
      <c r="OHV66" s="357"/>
      <c r="OHW66" s="357"/>
      <c r="OHX66" s="357"/>
      <c r="OHY66" s="357"/>
      <c r="OHZ66" s="357"/>
      <c r="OIA66" s="357"/>
      <c r="OIB66" s="357"/>
      <c r="OIC66" s="357"/>
      <c r="OID66" s="357"/>
      <c r="OIE66" s="357"/>
      <c r="OIF66" s="357"/>
      <c r="OIG66" s="357"/>
      <c r="OIH66" s="357"/>
      <c r="OII66" s="357"/>
      <c r="OIJ66" s="357"/>
      <c r="OIK66" s="357"/>
      <c r="OIL66" s="357"/>
      <c r="OIM66" s="357"/>
      <c r="OIN66" s="357"/>
      <c r="OIO66" s="357"/>
      <c r="OIP66" s="357"/>
      <c r="OIQ66" s="357"/>
      <c r="OIR66" s="357"/>
      <c r="OIS66" s="357"/>
      <c r="OIT66" s="357"/>
      <c r="OIU66" s="357"/>
      <c r="OIV66" s="357"/>
      <c r="OIW66" s="357"/>
      <c r="OIX66" s="357"/>
      <c r="OIY66" s="357"/>
      <c r="OIZ66" s="357"/>
      <c r="OJA66" s="357"/>
      <c r="OJB66" s="357"/>
      <c r="OJC66" s="357"/>
      <c r="OJD66" s="357"/>
      <c r="OJE66" s="357"/>
      <c r="OJF66" s="357"/>
      <c r="OJG66" s="357"/>
      <c r="OJH66" s="357"/>
      <c r="OJI66" s="357"/>
      <c r="OJJ66" s="357"/>
      <c r="OJK66" s="357"/>
      <c r="OJL66" s="357"/>
      <c r="OJM66" s="357"/>
      <c r="OJN66" s="357"/>
      <c r="OJO66" s="357"/>
      <c r="OJP66" s="357"/>
      <c r="OJQ66" s="357"/>
      <c r="OJR66" s="357"/>
      <c r="OJS66" s="357"/>
      <c r="OJT66" s="357"/>
      <c r="OJU66" s="357"/>
      <c r="OJV66" s="357"/>
      <c r="OJW66" s="357"/>
      <c r="OJX66" s="357"/>
      <c r="OJY66" s="357"/>
      <c r="OJZ66" s="357"/>
      <c r="OKA66" s="357"/>
      <c r="OKB66" s="357"/>
      <c r="OKC66" s="357"/>
      <c r="OKD66" s="357"/>
      <c r="OKE66" s="357"/>
      <c r="OKF66" s="357"/>
      <c r="OKG66" s="357"/>
      <c r="OKH66" s="357"/>
      <c r="OKI66" s="357"/>
      <c r="OKJ66" s="357"/>
      <c r="OKK66" s="357"/>
      <c r="OKL66" s="357"/>
      <c r="OKM66" s="357"/>
      <c r="OKN66" s="357"/>
      <c r="OKO66" s="357"/>
      <c r="OKP66" s="357"/>
      <c r="OKQ66" s="357"/>
      <c r="OKR66" s="357"/>
      <c r="OKS66" s="357"/>
      <c r="OKT66" s="357"/>
      <c r="OKU66" s="357"/>
      <c r="OKV66" s="357"/>
      <c r="OKW66" s="357"/>
      <c r="OKX66" s="357"/>
      <c r="OKY66" s="357"/>
      <c r="OKZ66" s="357"/>
      <c r="OLA66" s="357"/>
      <c r="OLB66" s="357"/>
      <c r="OLC66" s="357"/>
      <c r="OLD66" s="357"/>
      <c r="OLE66" s="357"/>
      <c r="OLF66" s="357"/>
      <c r="OLG66" s="357"/>
      <c r="OLH66" s="357"/>
      <c r="OLI66" s="357"/>
      <c r="OLJ66" s="357"/>
      <c r="OLK66" s="357"/>
      <c r="OLL66" s="357"/>
      <c r="OLM66" s="357"/>
      <c r="OLN66" s="357"/>
      <c r="OLO66" s="357"/>
      <c r="OLP66" s="357"/>
      <c r="OLQ66" s="357"/>
      <c r="OLR66" s="357"/>
      <c r="OLS66" s="357"/>
      <c r="OLT66" s="357"/>
      <c r="OLU66" s="357"/>
      <c r="OLV66" s="357"/>
      <c r="OLW66" s="357"/>
      <c r="OLX66" s="357"/>
      <c r="OLY66" s="357"/>
      <c r="OLZ66" s="357"/>
      <c r="OMA66" s="357"/>
      <c r="OMB66" s="357"/>
      <c r="OMC66" s="357"/>
      <c r="OMD66" s="357"/>
      <c r="OME66" s="357"/>
      <c r="OMF66" s="357"/>
      <c r="OMG66" s="357"/>
      <c r="OMH66" s="357"/>
      <c r="OMI66" s="357"/>
      <c r="OMJ66" s="357"/>
      <c r="OMK66" s="357"/>
      <c r="OML66" s="357"/>
      <c r="OMM66" s="357"/>
      <c r="OMN66" s="357"/>
      <c r="OMO66" s="357"/>
      <c r="OMP66" s="357"/>
      <c r="OMQ66" s="357"/>
      <c r="OMR66" s="357"/>
      <c r="OMS66" s="357"/>
      <c r="OMT66" s="357"/>
      <c r="OMU66" s="357"/>
      <c r="OMV66" s="357"/>
      <c r="OMW66" s="357"/>
      <c r="OMX66" s="357"/>
      <c r="OMY66" s="357"/>
      <c r="OMZ66" s="357"/>
      <c r="ONA66" s="357"/>
      <c r="ONB66" s="357"/>
      <c r="ONC66" s="357"/>
      <c r="OND66" s="357"/>
      <c r="ONE66" s="357"/>
      <c r="ONF66" s="357"/>
      <c r="ONG66" s="357"/>
      <c r="ONH66" s="357"/>
      <c r="ONI66" s="357"/>
      <c r="ONJ66" s="357"/>
      <c r="ONK66" s="357"/>
      <c r="ONL66" s="357"/>
      <c r="ONM66" s="357"/>
      <c r="ONN66" s="357"/>
      <c r="ONO66" s="357"/>
      <c r="ONP66" s="357"/>
      <c r="ONQ66" s="357"/>
      <c r="ONR66" s="357"/>
      <c r="ONS66" s="357"/>
      <c r="ONT66" s="357"/>
      <c r="ONU66" s="357"/>
      <c r="ONV66" s="357"/>
      <c r="ONW66" s="357"/>
      <c r="ONX66" s="357"/>
      <c r="ONY66" s="357"/>
      <c r="ONZ66" s="357"/>
      <c r="OOA66" s="357"/>
      <c r="OOB66" s="357"/>
      <c r="OOC66" s="357"/>
      <c r="OOD66" s="357"/>
      <c r="OOE66" s="357"/>
      <c r="OOF66" s="357"/>
      <c r="OOG66" s="357"/>
      <c r="OOH66" s="357"/>
      <c r="OOI66" s="357"/>
      <c r="OOJ66" s="357"/>
      <c r="OOK66" s="357"/>
      <c r="OOL66" s="357"/>
      <c r="OOM66" s="357"/>
      <c r="OON66" s="357"/>
      <c r="OOO66" s="357"/>
      <c r="OOP66" s="357"/>
      <c r="OOQ66" s="357"/>
      <c r="OOR66" s="357"/>
      <c r="OOS66" s="357"/>
      <c r="OOT66" s="357"/>
      <c r="OOU66" s="357"/>
      <c r="OOV66" s="357"/>
      <c r="OOW66" s="357"/>
      <c r="OOX66" s="357"/>
      <c r="OOY66" s="357"/>
      <c r="OOZ66" s="357"/>
      <c r="OPA66" s="357"/>
      <c r="OPB66" s="357"/>
      <c r="OPC66" s="357"/>
      <c r="OPD66" s="357"/>
      <c r="OPE66" s="357"/>
      <c r="OPF66" s="357"/>
      <c r="OPG66" s="357"/>
      <c r="OPH66" s="357"/>
      <c r="OPI66" s="357"/>
      <c r="OPJ66" s="357"/>
      <c r="OPK66" s="357"/>
      <c r="OPL66" s="357"/>
      <c r="OPM66" s="357"/>
      <c r="OPN66" s="357"/>
      <c r="OPO66" s="357"/>
      <c r="OPP66" s="357"/>
      <c r="OPQ66" s="357"/>
      <c r="OPR66" s="357"/>
      <c r="OPS66" s="357"/>
      <c r="OPT66" s="357"/>
      <c r="OPU66" s="357"/>
      <c r="OPV66" s="357"/>
      <c r="OPW66" s="357"/>
      <c r="OPX66" s="357"/>
      <c r="OPY66" s="357"/>
      <c r="OPZ66" s="357"/>
      <c r="OQA66" s="357"/>
      <c r="OQB66" s="357"/>
      <c r="OQC66" s="357"/>
      <c r="OQD66" s="357"/>
      <c r="OQE66" s="357"/>
      <c r="OQF66" s="357"/>
      <c r="OQG66" s="357"/>
      <c r="OQH66" s="357"/>
      <c r="OQI66" s="357"/>
      <c r="OQJ66" s="357"/>
      <c r="OQK66" s="357"/>
      <c r="OQL66" s="357"/>
      <c r="OQM66" s="357"/>
      <c r="OQN66" s="357"/>
      <c r="OQO66" s="357"/>
      <c r="OQP66" s="357"/>
      <c r="OQQ66" s="357"/>
      <c r="OQR66" s="357"/>
      <c r="OQS66" s="357"/>
      <c r="OQT66" s="357"/>
      <c r="OQU66" s="357"/>
      <c r="OQV66" s="357"/>
      <c r="OQW66" s="357"/>
      <c r="OQX66" s="357"/>
      <c r="OQY66" s="357"/>
      <c r="OQZ66" s="357"/>
      <c r="ORA66" s="357"/>
      <c r="ORB66" s="357"/>
      <c r="ORC66" s="357"/>
      <c r="ORD66" s="357"/>
      <c r="ORE66" s="357"/>
      <c r="ORF66" s="357"/>
      <c r="ORG66" s="357"/>
      <c r="ORH66" s="357"/>
      <c r="ORI66" s="357"/>
      <c r="ORJ66" s="357"/>
      <c r="ORK66" s="357"/>
      <c r="ORL66" s="357"/>
      <c r="ORM66" s="357"/>
      <c r="ORN66" s="357"/>
      <c r="ORO66" s="357"/>
      <c r="ORP66" s="357"/>
      <c r="ORQ66" s="357"/>
      <c r="ORR66" s="357"/>
      <c r="ORS66" s="357"/>
      <c r="ORT66" s="357"/>
      <c r="ORU66" s="357"/>
      <c r="ORV66" s="357"/>
      <c r="ORW66" s="357"/>
      <c r="ORX66" s="357"/>
      <c r="ORY66" s="357"/>
      <c r="ORZ66" s="357"/>
      <c r="OSA66" s="357"/>
      <c r="OSB66" s="357"/>
      <c r="OSC66" s="357"/>
      <c r="OSD66" s="357"/>
      <c r="OSE66" s="357"/>
      <c r="OSF66" s="357"/>
      <c r="OSG66" s="357"/>
      <c r="OSH66" s="357"/>
      <c r="OSI66" s="357"/>
      <c r="OSJ66" s="357"/>
      <c r="OSK66" s="357"/>
      <c r="OSL66" s="357"/>
      <c r="OSM66" s="357"/>
      <c r="OSN66" s="357"/>
      <c r="OSO66" s="357"/>
      <c r="OSP66" s="357"/>
      <c r="OSQ66" s="357"/>
      <c r="OSR66" s="357"/>
      <c r="OSS66" s="357"/>
      <c r="OST66" s="357"/>
      <c r="OSU66" s="357"/>
      <c r="OSV66" s="357"/>
      <c r="OSW66" s="357"/>
      <c r="OSX66" s="357"/>
      <c r="OSY66" s="357"/>
      <c r="OSZ66" s="357"/>
      <c r="OTA66" s="357"/>
      <c r="OTB66" s="357"/>
      <c r="OTC66" s="357"/>
      <c r="OTD66" s="357"/>
      <c r="OTE66" s="357"/>
      <c r="OTF66" s="357"/>
      <c r="OTG66" s="357"/>
      <c r="OTH66" s="357"/>
      <c r="OTI66" s="357"/>
      <c r="OTJ66" s="357"/>
      <c r="OTK66" s="357"/>
      <c r="OTL66" s="357"/>
      <c r="OTM66" s="357"/>
      <c r="OTN66" s="357"/>
      <c r="OTO66" s="357"/>
      <c r="OTP66" s="357"/>
      <c r="OTQ66" s="357"/>
      <c r="OTR66" s="357"/>
      <c r="OTS66" s="357"/>
      <c r="OTT66" s="357"/>
      <c r="OTU66" s="357"/>
      <c r="OTV66" s="357"/>
      <c r="OTW66" s="357"/>
      <c r="OTX66" s="357"/>
      <c r="OTY66" s="357"/>
      <c r="OTZ66" s="357"/>
      <c r="OUA66" s="357"/>
      <c r="OUB66" s="357"/>
      <c r="OUC66" s="357"/>
      <c r="OUD66" s="357"/>
      <c r="OUE66" s="357"/>
      <c r="OUF66" s="357"/>
      <c r="OUG66" s="357"/>
      <c r="OUH66" s="357"/>
      <c r="OUI66" s="357"/>
      <c r="OUJ66" s="357"/>
      <c r="OUK66" s="357"/>
      <c r="OUL66" s="357"/>
      <c r="OUM66" s="357"/>
      <c r="OUN66" s="357"/>
      <c r="OUO66" s="357"/>
      <c r="OUP66" s="357"/>
      <c r="OUQ66" s="357"/>
      <c r="OUR66" s="357"/>
      <c r="OUS66" s="357"/>
      <c r="OUT66" s="357"/>
      <c r="OUU66" s="357"/>
      <c r="OUV66" s="357"/>
      <c r="OUW66" s="357"/>
      <c r="OUX66" s="357"/>
      <c r="OUY66" s="357"/>
      <c r="OUZ66" s="357"/>
      <c r="OVA66" s="357"/>
      <c r="OVB66" s="357"/>
      <c r="OVC66" s="357"/>
      <c r="OVD66" s="357"/>
      <c r="OVE66" s="357"/>
      <c r="OVF66" s="357"/>
      <c r="OVG66" s="357"/>
      <c r="OVH66" s="357"/>
      <c r="OVI66" s="357"/>
      <c r="OVJ66" s="357"/>
      <c r="OVK66" s="357"/>
      <c r="OVL66" s="357"/>
      <c r="OVM66" s="357"/>
      <c r="OVN66" s="357"/>
      <c r="OVO66" s="357"/>
      <c r="OVP66" s="357"/>
      <c r="OVQ66" s="357"/>
      <c r="OVR66" s="357"/>
      <c r="OVS66" s="357"/>
      <c r="OVT66" s="357"/>
      <c r="OVU66" s="357"/>
      <c r="OVV66" s="357"/>
      <c r="OVW66" s="357"/>
      <c r="OVX66" s="357"/>
      <c r="OVY66" s="357"/>
      <c r="OVZ66" s="357"/>
      <c r="OWA66" s="357"/>
      <c r="OWB66" s="357"/>
      <c r="OWC66" s="357"/>
      <c r="OWD66" s="357"/>
      <c r="OWE66" s="357"/>
      <c r="OWF66" s="357"/>
      <c r="OWG66" s="357"/>
      <c r="OWH66" s="357"/>
      <c r="OWI66" s="357"/>
      <c r="OWJ66" s="357"/>
      <c r="OWK66" s="357"/>
      <c r="OWL66" s="357"/>
      <c r="OWM66" s="357"/>
      <c r="OWN66" s="357"/>
      <c r="OWO66" s="357"/>
      <c r="OWP66" s="357"/>
      <c r="OWQ66" s="357"/>
      <c r="OWR66" s="357"/>
      <c r="OWS66" s="357"/>
      <c r="OWT66" s="357"/>
      <c r="OWU66" s="357"/>
      <c r="OWV66" s="357"/>
      <c r="OWW66" s="357"/>
      <c r="OWX66" s="357"/>
      <c r="OWY66" s="357"/>
      <c r="OWZ66" s="357"/>
      <c r="OXA66" s="357"/>
      <c r="OXB66" s="357"/>
      <c r="OXC66" s="357"/>
      <c r="OXD66" s="357"/>
      <c r="OXE66" s="357"/>
      <c r="OXF66" s="357"/>
      <c r="OXG66" s="357"/>
      <c r="OXH66" s="357"/>
      <c r="OXI66" s="357"/>
      <c r="OXJ66" s="357"/>
      <c r="OXK66" s="357"/>
      <c r="OXL66" s="357"/>
      <c r="OXM66" s="357"/>
      <c r="OXN66" s="357"/>
      <c r="OXO66" s="357"/>
      <c r="OXP66" s="357"/>
      <c r="OXQ66" s="357"/>
      <c r="OXR66" s="357"/>
      <c r="OXS66" s="357"/>
      <c r="OXT66" s="357"/>
      <c r="OXU66" s="357"/>
      <c r="OXV66" s="357"/>
      <c r="OXW66" s="357"/>
      <c r="OXX66" s="357"/>
      <c r="OXY66" s="357"/>
      <c r="OXZ66" s="357"/>
      <c r="OYA66" s="357"/>
      <c r="OYB66" s="357"/>
      <c r="OYC66" s="357"/>
      <c r="OYD66" s="357"/>
      <c r="OYE66" s="357"/>
      <c r="OYF66" s="357"/>
      <c r="OYG66" s="357"/>
      <c r="OYH66" s="357"/>
      <c r="OYI66" s="357"/>
      <c r="OYJ66" s="357"/>
      <c r="OYK66" s="357"/>
      <c r="OYL66" s="357"/>
      <c r="OYM66" s="357"/>
      <c r="OYN66" s="357"/>
      <c r="OYO66" s="357"/>
      <c r="OYP66" s="357"/>
      <c r="OYQ66" s="357"/>
      <c r="OYR66" s="357"/>
      <c r="OYS66" s="357"/>
      <c r="OYT66" s="357"/>
      <c r="OYU66" s="357"/>
      <c r="OYV66" s="357"/>
      <c r="OYW66" s="357"/>
      <c r="OYX66" s="357"/>
      <c r="OYY66" s="357"/>
      <c r="OYZ66" s="357"/>
      <c r="OZA66" s="357"/>
      <c r="OZB66" s="357"/>
      <c r="OZC66" s="357"/>
      <c r="OZD66" s="357"/>
      <c r="OZE66" s="357"/>
      <c r="OZF66" s="357"/>
      <c r="OZG66" s="357"/>
      <c r="OZH66" s="357"/>
      <c r="OZI66" s="357"/>
      <c r="OZJ66" s="357"/>
      <c r="OZK66" s="357"/>
      <c r="OZL66" s="357"/>
      <c r="OZM66" s="357"/>
      <c r="OZN66" s="357"/>
      <c r="OZO66" s="357"/>
      <c r="OZP66" s="357"/>
      <c r="OZQ66" s="357"/>
      <c r="OZR66" s="357"/>
      <c r="OZS66" s="357"/>
      <c r="OZT66" s="357"/>
      <c r="OZU66" s="357"/>
      <c r="OZV66" s="357"/>
      <c r="OZW66" s="357"/>
      <c r="OZX66" s="357"/>
      <c r="OZY66" s="357"/>
      <c r="OZZ66" s="357"/>
      <c r="PAA66" s="357"/>
      <c r="PAB66" s="357"/>
      <c r="PAC66" s="357"/>
      <c r="PAD66" s="357"/>
      <c r="PAE66" s="357"/>
      <c r="PAF66" s="357"/>
      <c r="PAG66" s="357"/>
      <c r="PAH66" s="357"/>
      <c r="PAI66" s="357"/>
      <c r="PAJ66" s="357"/>
      <c r="PAK66" s="357"/>
      <c r="PAL66" s="357"/>
      <c r="PAM66" s="357"/>
      <c r="PAN66" s="357"/>
      <c r="PAO66" s="357"/>
      <c r="PAP66" s="357"/>
      <c r="PAQ66" s="357"/>
      <c r="PAR66" s="357"/>
      <c r="PAS66" s="357"/>
      <c r="PAT66" s="357"/>
      <c r="PAU66" s="357"/>
      <c r="PAV66" s="357"/>
      <c r="PAW66" s="357"/>
      <c r="PAX66" s="357"/>
      <c r="PAY66" s="357"/>
      <c r="PAZ66" s="357"/>
      <c r="PBA66" s="357"/>
      <c r="PBB66" s="357"/>
      <c r="PBC66" s="357"/>
      <c r="PBD66" s="357"/>
      <c r="PBE66" s="357"/>
      <c r="PBF66" s="357"/>
      <c r="PBG66" s="357"/>
      <c r="PBH66" s="357"/>
      <c r="PBI66" s="357"/>
      <c r="PBJ66" s="357"/>
      <c r="PBK66" s="357"/>
      <c r="PBL66" s="357"/>
      <c r="PBM66" s="357"/>
      <c r="PBN66" s="357"/>
      <c r="PBO66" s="357"/>
      <c r="PBP66" s="357"/>
      <c r="PBQ66" s="357"/>
      <c r="PBR66" s="357"/>
      <c r="PBS66" s="357"/>
      <c r="PBT66" s="357"/>
      <c r="PBU66" s="357"/>
      <c r="PBV66" s="357"/>
      <c r="PBW66" s="357"/>
      <c r="PBX66" s="357"/>
      <c r="PBY66" s="357"/>
      <c r="PBZ66" s="357"/>
      <c r="PCA66" s="357"/>
      <c r="PCB66" s="357"/>
      <c r="PCC66" s="357"/>
      <c r="PCD66" s="357"/>
      <c r="PCE66" s="357"/>
      <c r="PCF66" s="357"/>
      <c r="PCG66" s="357"/>
      <c r="PCH66" s="357"/>
      <c r="PCI66" s="357"/>
      <c r="PCJ66" s="357"/>
      <c r="PCK66" s="357"/>
      <c r="PCL66" s="357"/>
      <c r="PCM66" s="357"/>
      <c r="PCN66" s="357"/>
      <c r="PCO66" s="357"/>
      <c r="PCP66" s="357"/>
      <c r="PCQ66" s="357"/>
      <c r="PCR66" s="357"/>
      <c r="PCS66" s="357"/>
      <c r="PCT66" s="357"/>
      <c r="PCU66" s="357"/>
      <c r="PCV66" s="357"/>
      <c r="PCW66" s="357"/>
      <c r="PCX66" s="357"/>
      <c r="PCY66" s="357"/>
      <c r="PCZ66" s="357"/>
      <c r="PDA66" s="357"/>
      <c r="PDB66" s="357"/>
      <c r="PDC66" s="357"/>
      <c r="PDD66" s="357"/>
      <c r="PDE66" s="357"/>
      <c r="PDF66" s="357"/>
      <c r="PDG66" s="357"/>
      <c r="PDH66" s="357"/>
      <c r="PDI66" s="357"/>
      <c r="PDJ66" s="357"/>
      <c r="PDK66" s="357"/>
      <c r="PDL66" s="357"/>
      <c r="PDM66" s="357"/>
      <c r="PDN66" s="357"/>
      <c r="PDO66" s="357"/>
      <c r="PDP66" s="357"/>
      <c r="PDQ66" s="357"/>
      <c r="PDR66" s="357"/>
      <c r="PDS66" s="357"/>
      <c r="PDT66" s="357"/>
      <c r="PDU66" s="357"/>
      <c r="PDV66" s="357"/>
      <c r="PDW66" s="357"/>
      <c r="PDX66" s="357"/>
      <c r="PDY66" s="357"/>
      <c r="PDZ66" s="357"/>
      <c r="PEA66" s="357"/>
      <c r="PEB66" s="357"/>
      <c r="PEC66" s="357"/>
      <c r="PED66" s="357"/>
      <c r="PEE66" s="357"/>
      <c r="PEF66" s="357"/>
      <c r="PEG66" s="357"/>
      <c r="PEH66" s="357"/>
      <c r="PEI66" s="357"/>
      <c r="PEJ66" s="357"/>
      <c r="PEK66" s="357"/>
      <c r="PEL66" s="357"/>
      <c r="PEM66" s="357"/>
      <c r="PEN66" s="357"/>
      <c r="PEO66" s="357"/>
      <c r="PEP66" s="357"/>
      <c r="PEQ66" s="357"/>
      <c r="PER66" s="357"/>
      <c r="PES66" s="357"/>
      <c r="PET66" s="357"/>
      <c r="PEU66" s="357"/>
      <c r="PEV66" s="357"/>
      <c r="PEW66" s="357"/>
      <c r="PEX66" s="357"/>
      <c r="PEY66" s="357"/>
      <c r="PEZ66" s="357"/>
      <c r="PFA66" s="357"/>
      <c r="PFB66" s="357"/>
      <c r="PFC66" s="357"/>
      <c r="PFD66" s="357"/>
      <c r="PFE66" s="357"/>
      <c r="PFF66" s="357"/>
      <c r="PFG66" s="357"/>
      <c r="PFH66" s="357"/>
      <c r="PFI66" s="357"/>
      <c r="PFJ66" s="357"/>
      <c r="PFK66" s="357"/>
      <c r="PFL66" s="357"/>
      <c r="PFM66" s="357"/>
      <c r="PFN66" s="357"/>
      <c r="PFO66" s="357"/>
      <c r="PFP66" s="357"/>
      <c r="PFQ66" s="357"/>
      <c r="PFR66" s="357"/>
      <c r="PFS66" s="357"/>
      <c r="PFT66" s="357"/>
      <c r="PFU66" s="357"/>
      <c r="PFV66" s="357"/>
      <c r="PFW66" s="357"/>
      <c r="PFX66" s="357"/>
      <c r="PFY66" s="357"/>
      <c r="PFZ66" s="357"/>
      <c r="PGA66" s="357"/>
      <c r="PGB66" s="357"/>
      <c r="PGC66" s="357"/>
      <c r="PGD66" s="357"/>
      <c r="PGE66" s="357"/>
      <c r="PGF66" s="357"/>
      <c r="PGG66" s="357"/>
      <c r="PGH66" s="357"/>
      <c r="PGI66" s="357"/>
      <c r="PGJ66" s="357"/>
      <c r="PGK66" s="357"/>
      <c r="PGL66" s="357"/>
      <c r="PGM66" s="357"/>
      <c r="PGN66" s="357"/>
      <c r="PGO66" s="357"/>
      <c r="PGP66" s="357"/>
      <c r="PGQ66" s="357"/>
      <c r="PGR66" s="357"/>
      <c r="PGS66" s="357"/>
      <c r="PGT66" s="357"/>
      <c r="PGU66" s="357"/>
      <c r="PGV66" s="357"/>
      <c r="PGW66" s="357"/>
      <c r="PGX66" s="357"/>
      <c r="PGY66" s="357"/>
      <c r="PGZ66" s="357"/>
      <c r="PHA66" s="357"/>
      <c r="PHB66" s="357"/>
      <c r="PHC66" s="357"/>
      <c r="PHD66" s="357"/>
      <c r="PHE66" s="357"/>
      <c r="PHF66" s="357"/>
      <c r="PHG66" s="357"/>
      <c r="PHH66" s="357"/>
      <c r="PHI66" s="357"/>
      <c r="PHJ66" s="357"/>
      <c r="PHK66" s="357"/>
      <c r="PHL66" s="357"/>
      <c r="PHM66" s="357"/>
      <c r="PHN66" s="357"/>
      <c r="PHO66" s="357"/>
      <c r="PHP66" s="357"/>
      <c r="PHQ66" s="357"/>
      <c r="PHR66" s="357"/>
      <c r="PHS66" s="357"/>
      <c r="PHT66" s="357"/>
      <c r="PHU66" s="357"/>
      <c r="PHV66" s="357"/>
      <c r="PHW66" s="357"/>
      <c r="PHX66" s="357"/>
      <c r="PHY66" s="357"/>
      <c r="PHZ66" s="357"/>
      <c r="PIA66" s="357"/>
      <c r="PIB66" s="357"/>
      <c r="PIC66" s="357"/>
      <c r="PID66" s="357"/>
      <c r="PIE66" s="357"/>
      <c r="PIF66" s="357"/>
      <c r="PIG66" s="357"/>
      <c r="PIH66" s="357"/>
      <c r="PII66" s="357"/>
      <c r="PIJ66" s="357"/>
      <c r="PIK66" s="357"/>
      <c r="PIL66" s="357"/>
      <c r="PIM66" s="357"/>
      <c r="PIN66" s="357"/>
      <c r="PIO66" s="357"/>
      <c r="PIP66" s="357"/>
      <c r="PIQ66" s="357"/>
      <c r="PIR66" s="357"/>
      <c r="PIS66" s="357"/>
      <c r="PIT66" s="357"/>
      <c r="PIU66" s="357"/>
      <c r="PIV66" s="357"/>
      <c r="PIW66" s="357"/>
      <c r="PIX66" s="357"/>
      <c r="PIY66" s="357"/>
      <c r="PIZ66" s="357"/>
      <c r="PJA66" s="357"/>
      <c r="PJB66" s="357"/>
      <c r="PJC66" s="357"/>
      <c r="PJD66" s="357"/>
      <c r="PJE66" s="357"/>
      <c r="PJF66" s="357"/>
      <c r="PJG66" s="357"/>
      <c r="PJH66" s="357"/>
      <c r="PJI66" s="357"/>
      <c r="PJJ66" s="357"/>
      <c r="PJK66" s="357"/>
      <c r="PJL66" s="357"/>
      <c r="PJM66" s="357"/>
      <c r="PJN66" s="357"/>
      <c r="PJO66" s="357"/>
      <c r="PJP66" s="357"/>
      <c r="PJQ66" s="357"/>
      <c r="PJR66" s="357"/>
      <c r="PJS66" s="357"/>
      <c r="PJT66" s="357"/>
      <c r="PJU66" s="357"/>
      <c r="PJV66" s="357"/>
      <c r="PJW66" s="357"/>
      <c r="PJX66" s="357"/>
      <c r="PJY66" s="357"/>
      <c r="PJZ66" s="357"/>
      <c r="PKA66" s="357"/>
      <c r="PKB66" s="357"/>
      <c r="PKC66" s="357"/>
      <c r="PKD66" s="357"/>
      <c r="PKE66" s="357"/>
      <c r="PKF66" s="357"/>
      <c r="PKG66" s="357"/>
      <c r="PKH66" s="357"/>
      <c r="PKI66" s="357"/>
      <c r="PKJ66" s="357"/>
      <c r="PKK66" s="357"/>
      <c r="PKL66" s="357"/>
      <c r="PKM66" s="357"/>
      <c r="PKN66" s="357"/>
      <c r="PKO66" s="357"/>
      <c r="PKP66" s="357"/>
      <c r="PKQ66" s="357"/>
      <c r="PKR66" s="357"/>
      <c r="PKS66" s="357"/>
      <c r="PKT66" s="357"/>
      <c r="PKU66" s="357"/>
      <c r="PKV66" s="357"/>
      <c r="PKW66" s="357"/>
      <c r="PKX66" s="357"/>
      <c r="PKY66" s="357"/>
      <c r="PKZ66" s="357"/>
      <c r="PLA66" s="357"/>
      <c r="PLB66" s="357"/>
      <c r="PLC66" s="357"/>
      <c r="PLD66" s="357"/>
      <c r="PLE66" s="357"/>
      <c r="PLF66" s="357"/>
      <c r="PLG66" s="357"/>
      <c r="PLH66" s="357"/>
      <c r="PLI66" s="357"/>
      <c r="PLJ66" s="357"/>
      <c r="PLK66" s="357"/>
      <c r="PLL66" s="357"/>
      <c r="PLM66" s="357"/>
      <c r="PLN66" s="357"/>
      <c r="PLO66" s="357"/>
      <c r="PLP66" s="357"/>
      <c r="PLQ66" s="357"/>
      <c r="PLR66" s="357"/>
      <c r="PLS66" s="357"/>
      <c r="PLT66" s="357"/>
      <c r="PLU66" s="357"/>
      <c r="PLV66" s="357"/>
      <c r="PLW66" s="357"/>
      <c r="PLX66" s="357"/>
      <c r="PLY66" s="357"/>
      <c r="PLZ66" s="357"/>
      <c r="PMA66" s="357"/>
      <c r="PMB66" s="357"/>
      <c r="PMC66" s="357"/>
      <c r="PMD66" s="357"/>
      <c r="PME66" s="357"/>
      <c r="PMF66" s="357"/>
      <c r="PMG66" s="357"/>
      <c r="PMH66" s="357"/>
      <c r="PMI66" s="357"/>
      <c r="PMJ66" s="357"/>
      <c r="PMK66" s="357"/>
      <c r="PML66" s="357"/>
      <c r="PMM66" s="357"/>
      <c r="PMN66" s="357"/>
      <c r="PMO66" s="357"/>
      <c r="PMP66" s="357"/>
      <c r="PMQ66" s="357"/>
      <c r="PMR66" s="357"/>
      <c r="PMS66" s="357"/>
      <c r="PMT66" s="357"/>
      <c r="PMU66" s="357"/>
      <c r="PMV66" s="357"/>
      <c r="PMW66" s="357"/>
      <c r="PMX66" s="357"/>
      <c r="PMY66" s="357"/>
      <c r="PMZ66" s="357"/>
      <c r="PNA66" s="357"/>
      <c r="PNB66" s="357"/>
      <c r="PNC66" s="357"/>
      <c r="PND66" s="357"/>
      <c r="PNE66" s="357"/>
      <c r="PNF66" s="357"/>
      <c r="PNG66" s="357"/>
      <c r="PNH66" s="357"/>
      <c r="PNI66" s="357"/>
      <c r="PNJ66" s="357"/>
      <c r="PNK66" s="357"/>
      <c r="PNL66" s="357"/>
      <c r="PNM66" s="357"/>
      <c r="PNN66" s="357"/>
      <c r="PNO66" s="357"/>
      <c r="PNP66" s="357"/>
      <c r="PNQ66" s="357"/>
      <c r="PNR66" s="357"/>
      <c r="PNS66" s="357"/>
      <c r="PNT66" s="357"/>
      <c r="PNU66" s="357"/>
      <c r="PNV66" s="357"/>
      <c r="PNW66" s="357"/>
      <c r="PNX66" s="357"/>
      <c r="PNY66" s="357"/>
      <c r="PNZ66" s="357"/>
      <c r="POA66" s="357"/>
      <c r="POB66" s="357"/>
      <c r="POC66" s="357"/>
      <c r="POD66" s="357"/>
      <c r="POE66" s="357"/>
      <c r="POF66" s="357"/>
      <c r="POG66" s="357"/>
      <c r="POH66" s="357"/>
      <c r="POI66" s="357"/>
      <c r="POJ66" s="357"/>
      <c r="POK66" s="357"/>
      <c r="POL66" s="357"/>
      <c r="POM66" s="357"/>
      <c r="PON66" s="357"/>
      <c r="POO66" s="357"/>
      <c r="POP66" s="357"/>
      <c r="POQ66" s="357"/>
      <c r="POR66" s="357"/>
      <c r="POS66" s="357"/>
      <c r="POT66" s="357"/>
      <c r="POU66" s="357"/>
      <c r="POV66" s="357"/>
      <c r="POW66" s="357"/>
      <c r="POX66" s="357"/>
      <c r="POY66" s="357"/>
      <c r="POZ66" s="357"/>
      <c r="PPA66" s="357"/>
      <c r="PPB66" s="357"/>
      <c r="PPC66" s="357"/>
      <c r="PPD66" s="357"/>
      <c r="PPE66" s="357"/>
      <c r="PPF66" s="357"/>
      <c r="PPG66" s="357"/>
      <c r="PPH66" s="357"/>
      <c r="PPI66" s="357"/>
      <c r="PPJ66" s="357"/>
      <c r="PPK66" s="357"/>
      <c r="PPL66" s="357"/>
      <c r="PPM66" s="357"/>
      <c r="PPN66" s="357"/>
      <c r="PPO66" s="357"/>
      <c r="PPP66" s="357"/>
      <c r="PPQ66" s="357"/>
      <c r="PPR66" s="357"/>
      <c r="PPS66" s="357"/>
      <c r="PPT66" s="357"/>
      <c r="PPU66" s="357"/>
      <c r="PPV66" s="357"/>
      <c r="PPW66" s="357"/>
      <c r="PPX66" s="357"/>
      <c r="PPY66" s="357"/>
      <c r="PPZ66" s="357"/>
      <c r="PQA66" s="357"/>
      <c r="PQB66" s="357"/>
      <c r="PQC66" s="357"/>
      <c r="PQD66" s="357"/>
      <c r="PQE66" s="357"/>
      <c r="PQF66" s="357"/>
      <c r="PQG66" s="357"/>
      <c r="PQH66" s="357"/>
      <c r="PQI66" s="357"/>
      <c r="PQJ66" s="357"/>
      <c r="PQK66" s="357"/>
      <c r="PQL66" s="357"/>
      <c r="PQM66" s="357"/>
      <c r="PQN66" s="357"/>
      <c r="PQO66" s="357"/>
      <c r="PQP66" s="357"/>
      <c r="PQQ66" s="357"/>
      <c r="PQR66" s="357"/>
      <c r="PQS66" s="357"/>
      <c r="PQT66" s="357"/>
      <c r="PQU66" s="357"/>
      <c r="PQV66" s="357"/>
      <c r="PQW66" s="357"/>
      <c r="PQX66" s="357"/>
      <c r="PQY66" s="357"/>
      <c r="PQZ66" s="357"/>
      <c r="PRA66" s="357"/>
      <c r="PRB66" s="357"/>
      <c r="PRC66" s="357"/>
      <c r="PRD66" s="357"/>
      <c r="PRE66" s="357"/>
      <c r="PRF66" s="357"/>
      <c r="PRG66" s="357"/>
      <c r="PRH66" s="357"/>
      <c r="PRI66" s="357"/>
      <c r="PRJ66" s="357"/>
      <c r="PRK66" s="357"/>
      <c r="PRL66" s="357"/>
      <c r="PRM66" s="357"/>
      <c r="PRN66" s="357"/>
      <c r="PRO66" s="357"/>
      <c r="PRP66" s="357"/>
      <c r="PRQ66" s="357"/>
      <c r="PRR66" s="357"/>
      <c r="PRS66" s="357"/>
      <c r="PRT66" s="357"/>
      <c r="PRU66" s="357"/>
      <c r="PRV66" s="357"/>
      <c r="PRW66" s="357"/>
      <c r="PRX66" s="357"/>
      <c r="PRY66" s="357"/>
      <c r="PRZ66" s="357"/>
      <c r="PSA66" s="357"/>
      <c r="PSB66" s="357"/>
      <c r="PSC66" s="357"/>
      <c r="PSD66" s="357"/>
      <c r="PSE66" s="357"/>
      <c r="PSF66" s="357"/>
      <c r="PSG66" s="357"/>
      <c r="PSH66" s="357"/>
      <c r="PSI66" s="357"/>
      <c r="PSJ66" s="357"/>
      <c r="PSK66" s="357"/>
      <c r="PSL66" s="357"/>
      <c r="PSM66" s="357"/>
      <c r="PSN66" s="357"/>
      <c r="PSO66" s="357"/>
      <c r="PSP66" s="357"/>
      <c r="PSQ66" s="357"/>
      <c r="PSR66" s="357"/>
      <c r="PSS66" s="357"/>
      <c r="PST66" s="357"/>
      <c r="PSU66" s="357"/>
      <c r="PSV66" s="357"/>
      <c r="PSW66" s="357"/>
      <c r="PSX66" s="357"/>
      <c r="PSY66" s="357"/>
      <c r="PSZ66" s="357"/>
      <c r="PTA66" s="357"/>
      <c r="PTB66" s="357"/>
      <c r="PTC66" s="357"/>
      <c r="PTD66" s="357"/>
      <c r="PTE66" s="357"/>
      <c r="PTF66" s="357"/>
      <c r="PTG66" s="357"/>
      <c r="PTH66" s="357"/>
      <c r="PTI66" s="357"/>
      <c r="PTJ66" s="357"/>
      <c r="PTK66" s="357"/>
      <c r="PTL66" s="357"/>
      <c r="PTM66" s="357"/>
      <c r="PTN66" s="357"/>
      <c r="PTO66" s="357"/>
      <c r="PTP66" s="357"/>
      <c r="PTQ66" s="357"/>
      <c r="PTR66" s="357"/>
      <c r="PTS66" s="357"/>
      <c r="PTT66" s="357"/>
      <c r="PTU66" s="357"/>
      <c r="PTV66" s="357"/>
      <c r="PTW66" s="357"/>
      <c r="PTX66" s="357"/>
      <c r="PTY66" s="357"/>
      <c r="PTZ66" s="357"/>
      <c r="PUA66" s="357"/>
      <c r="PUB66" s="357"/>
      <c r="PUC66" s="357"/>
      <c r="PUD66" s="357"/>
      <c r="PUE66" s="357"/>
      <c r="PUF66" s="357"/>
      <c r="PUG66" s="357"/>
      <c r="PUH66" s="357"/>
      <c r="PUI66" s="357"/>
      <c r="PUJ66" s="357"/>
      <c r="PUK66" s="357"/>
      <c r="PUL66" s="357"/>
      <c r="PUM66" s="357"/>
      <c r="PUN66" s="357"/>
      <c r="PUO66" s="357"/>
      <c r="PUP66" s="357"/>
      <c r="PUQ66" s="357"/>
      <c r="PUR66" s="357"/>
      <c r="PUS66" s="357"/>
      <c r="PUT66" s="357"/>
      <c r="PUU66" s="357"/>
      <c r="PUV66" s="357"/>
      <c r="PUW66" s="357"/>
      <c r="PUX66" s="357"/>
      <c r="PUY66" s="357"/>
      <c r="PUZ66" s="357"/>
      <c r="PVA66" s="357"/>
      <c r="PVB66" s="357"/>
      <c r="PVC66" s="357"/>
      <c r="PVD66" s="357"/>
      <c r="PVE66" s="357"/>
      <c r="PVF66" s="357"/>
      <c r="PVG66" s="357"/>
      <c r="PVH66" s="357"/>
      <c r="PVI66" s="357"/>
      <c r="PVJ66" s="357"/>
      <c r="PVK66" s="357"/>
      <c r="PVL66" s="357"/>
      <c r="PVM66" s="357"/>
      <c r="PVN66" s="357"/>
      <c r="PVO66" s="357"/>
      <c r="PVP66" s="357"/>
      <c r="PVQ66" s="357"/>
      <c r="PVR66" s="357"/>
      <c r="PVS66" s="357"/>
      <c r="PVT66" s="357"/>
      <c r="PVU66" s="357"/>
      <c r="PVV66" s="357"/>
      <c r="PVW66" s="357"/>
      <c r="PVX66" s="357"/>
      <c r="PVY66" s="357"/>
      <c r="PVZ66" s="357"/>
      <c r="PWA66" s="357"/>
      <c r="PWB66" s="357"/>
      <c r="PWC66" s="357"/>
      <c r="PWD66" s="357"/>
      <c r="PWE66" s="357"/>
      <c r="PWF66" s="357"/>
      <c r="PWG66" s="357"/>
      <c r="PWH66" s="357"/>
      <c r="PWI66" s="357"/>
      <c r="PWJ66" s="357"/>
      <c r="PWK66" s="357"/>
      <c r="PWL66" s="357"/>
      <c r="PWM66" s="357"/>
      <c r="PWN66" s="357"/>
      <c r="PWO66" s="357"/>
      <c r="PWP66" s="357"/>
      <c r="PWQ66" s="357"/>
      <c r="PWR66" s="357"/>
      <c r="PWS66" s="357"/>
      <c r="PWT66" s="357"/>
      <c r="PWU66" s="357"/>
      <c r="PWV66" s="357"/>
      <c r="PWW66" s="357"/>
      <c r="PWX66" s="357"/>
      <c r="PWY66" s="357"/>
      <c r="PWZ66" s="357"/>
      <c r="PXA66" s="357"/>
      <c r="PXB66" s="357"/>
      <c r="PXC66" s="357"/>
      <c r="PXD66" s="357"/>
      <c r="PXE66" s="357"/>
      <c r="PXF66" s="357"/>
      <c r="PXG66" s="357"/>
      <c r="PXH66" s="357"/>
      <c r="PXI66" s="357"/>
      <c r="PXJ66" s="357"/>
      <c r="PXK66" s="357"/>
      <c r="PXL66" s="357"/>
      <c r="PXM66" s="357"/>
      <c r="PXN66" s="357"/>
      <c r="PXO66" s="357"/>
      <c r="PXP66" s="357"/>
      <c r="PXQ66" s="357"/>
      <c r="PXR66" s="357"/>
      <c r="PXS66" s="357"/>
      <c r="PXT66" s="357"/>
      <c r="PXU66" s="357"/>
      <c r="PXV66" s="357"/>
      <c r="PXW66" s="357"/>
      <c r="PXX66" s="357"/>
      <c r="PXY66" s="357"/>
      <c r="PXZ66" s="357"/>
      <c r="PYA66" s="357"/>
      <c r="PYB66" s="357"/>
      <c r="PYC66" s="357"/>
      <c r="PYD66" s="357"/>
      <c r="PYE66" s="357"/>
      <c r="PYF66" s="357"/>
      <c r="PYG66" s="357"/>
      <c r="PYH66" s="357"/>
      <c r="PYI66" s="357"/>
      <c r="PYJ66" s="357"/>
      <c r="PYK66" s="357"/>
      <c r="PYL66" s="357"/>
      <c r="PYM66" s="357"/>
      <c r="PYN66" s="357"/>
      <c r="PYO66" s="357"/>
      <c r="PYP66" s="357"/>
      <c r="PYQ66" s="357"/>
      <c r="PYR66" s="357"/>
      <c r="PYS66" s="357"/>
      <c r="PYT66" s="357"/>
      <c r="PYU66" s="357"/>
      <c r="PYV66" s="357"/>
      <c r="PYW66" s="357"/>
      <c r="PYX66" s="357"/>
      <c r="PYY66" s="357"/>
      <c r="PYZ66" s="357"/>
      <c r="PZA66" s="357"/>
      <c r="PZB66" s="357"/>
      <c r="PZC66" s="357"/>
      <c r="PZD66" s="357"/>
      <c r="PZE66" s="357"/>
      <c r="PZF66" s="357"/>
      <c r="PZG66" s="357"/>
      <c r="PZH66" s="357"/>
      <c r="PZI66" s="357"/>
      <c r="PZJ66" s="357"/>
      <c r="PZK66" s="357"/>
      <c r="PZL66" s="357"/>
      <c r="PZM66" s="357"/>
      <c r="PZN66" s="357"/>
      <c r="PZO66" s="357"/>
      <c r="PZP66" s="357"/>
      <c r="PZQ66" s="357"/>
      <c r="PZR66" s="357"/>
      <c r="PZS66" s="357"/>
      <c r="PZT66" s="357"/>
      <c r="PZU66" s="357"/>
      <c r="PZV66" s="357"/>
      <c r="PZW66" s="357"/>
      <c r="PZX66" s="357"/>
      <c r="PZY66" s="357"/>
      <c r="PZZ66" s="357"/>
      <c r="QAA66" s="357"/>
      <c r="QAB66" s="357"/>
      <c r="QAC66" s="357"/>
      <c r="QAD66" s="357"/>
      <c r="QAE66" s="357"/>
      <c r="QAF66" s="357"/>
      <c r="QAG66" s="357"/>
      <c r="QAH66" s="357"/>
      <c r="QAI66" s="357"/>
      <c r="QAJ66" s="357"/>
      <c r="QAK66" s="357"/>
      <c r="QAL66" s="357"/>
      <c r="QAM66" s="357"/>
      <c r="QAN66" s="357"/>
      <c r="QAO66" s="357"/>
      <c r="QAP66" s="357"/>
      <c r="QAQ66" s="357"/>
      <c r="QAR66" s="357"/>
      <c r="QAS66" s="357"/>
      <c r="QAT66" s="357"/>
      <c r="QAU66" s="357"/>
      <c r="QAV66" s="357"/>
      <c r="QAW66" s="357"/>
      <c r="QAX66" s="357"/>
      <c r="QAY66" s="357"/>
      <c r="QAZ66" s="357"/>
      <c r="QBA66" s="357"/>
      <c r="QBB66" s="357"/>
      <c r="QBC66" s="357"/>
      <c r="QBD66" s="357"/>
      <c r="QBE66" s="357"/>
      <c r="QBF66" s="357"/>
      <c r="QBG66" s="357"/>
      <c r="QBH66" s="357"/>
      <c r="QBI66" s="357"/>
      <c r="QBJ66" s="357"/>
      <c r="QBK66" s="357"/>
      <c r="QBL66" s="357"/>
      <c r="QBM66" s="357"/>
      <c r="QBN66" s="357"/>
      <c r="QBO66" s="357"/>
      <c r="QBP66" s="357"/>
      <c r="QBQ66" s="357"/>
      <c r="QBR66" s="357"/>
      <c r="QBS66" s="357"/>
      <c r="QBT66" s="357"/>
      <c r="QBU66" s="357"/>
      <c r="QBV66" s="357"/>
      <c r="QBW66" s="357"/>
      <c r="QBX66" s="357"/>
      <c r="QBY66" s="357"/>
      <c r="QBZ66" s="357"/>
      <c r="QCA66" s="357"/>
      <c r="QCB66" s="357"/>
      <c r="QCC66" s="357"/>
      <c r="QCD66" s="357"/>
      <c r="QCE66" s="357"/>
      <c r="QCF66" s="357"/>
      <c r="QCG66" s="357"/>
      <c r="QCH66" s="357"/>
      <c r="QCI66" s="357"/>
      <c r="QCJ66" s="357"/>
      <c r="QCK66" s="357"/>
      <c r="QCL66" s="357"/>
      <c r="QCM66" s="357"/>
      <c r="QCN66" s="357"/>
      <c r="QCO66" s="357"/>
      <c r="QCP66" s="357"/>
      <c r="QCQ66" s="357"/>
      <c r="QCR66" s="357"/>
      <c r="QCS66" s="357"/>
      <c r="QCT66" s="357"/>
      <c r="QCU66" s="357"/>
      <c r="QCV66" s="357"/>
      <c r="QCW66" s="357"/>
      <c r="QCX66" s="357"/>
      <c r="QCY66" s="357"/>
      <c r="QCZ66" s="357"/>
      <c r="QDA66" s="357"/>
      <c r="QDB66" s="357"/>
      <c r="QDC66" s="357"/>
      <c r="QDD66" s="357"/>
      <c r="QDE66" s="357"/>
      <c r="QDF66" s="357"/>
      <c r="QDG66" s="357"/>
      <c r="QDH66" s="357"/>
      <c r="QDI66" s="357"/>
      <c r="QDJ66" s="357"/>
      <c r="QDK66" s="357"/>
      <c r="QDL66" s="357"/>
      <c r="QDM66" s="357"/>
      <c r="QDN66" s="357"/>
      <c r="QDO66" s="357"/>
      <c r="QDP66" s="357"/>
      <c r="QDQ66" s="357"/>
      <c r="QDR66" s="357"/>
      <c r="QDS66" s="357"/>
      <c r="QDT66" s="357"/>
      <c r="QDU66" s="357"/>
      <c r="QDV66" s="357"/>
      <c r="QDW66" s="357"/>
      <c r="QDX66" s="357"/>
      <c r="QDY66" s="357"/>
      <c r="QDZ66" s="357"/>
      <c r="QEA66" s="357"/>
      <c r="QEB66" s="357"/>
      <c r="QEC66" s="357"/>
      <c r="QED66" s="357"/>
      <c r="QEE66" s="357"/>
      <c r="QEF66" s="357"/>
      <c r="QEG66" s="357"/>
      <c r="QEH66" s="357"/>
      <c r="QEI66" s="357"/>
      <c r="QEJ66" s="357"/>
      <c r="QEK66" s="357"/>
      <c r="QEL66" s="357"/>
      <c r="QEM66" s="357"/>
      <c r="QEN66" s="357"/>
      <c r="QEO66" s="357"/>
      <c r="QEP66" s="357"/>
      <c r="QEQ66" s="357"/>
      <c r="QER66" s="357"/>
      <c r="QES66" s="357"/>
      <c r="QET66" s="357"/>
      <c r="QEU66" s="357"/>
      <c r="QEV66" s="357"/>
      <c r="QEW66" s="357"/>
      <c r="QEX66" s="357"/>
      <c r="QEY66" s="357"/>
      <c r="QEZ66" s="357"/>
      <c r="QFA66" s="357"/>
      <c r="QFB66" s="357"/>
      <c r="QFC66" s="357"/>
      <c r="QFD66" s="357"/>
      <c r="QFE66" s="357"/>
      <c r="QFF66" s="357"/>
      <c r="QFG66" s="357"/>
      <c r="QFH66" s="357"/>
      <c r="QFI66" s="357"/>
      <c r="QFJ66" s="357"/>
      <c r="QFK66" s="357"/>
      <c r="QFL66" s="357"/>
      <c r="QFM66" s="357"/>
      <c r="QFN66" s="357"/>
      <c r="QFO66" s="357"/>
      <c r="QFP66" s="357"/>
      <c r="QFQ66" s="357"/>
      <c r="QFR66" s="357"/>
      <c r="QFS66" s="357"/>
      <c r="QFT66" s="357"/>
      <c r="QFU66" s="357"/>
      <c r="QFV66" s="357"/>
      <c r="QFW66" s="357"/>
      <c r="QFX66" s="357"/>
      <c r="QFY66" s="357"/>
      <c r="QFZ66" s="357"/>
      <c r="QGA66" s="357"/>
      <c r="QGB66" s="357"/>
      <c r="QGC66" s="357"/>
      <c r="QGD66" s="357"/>
      <c r="QGE66" s="357"/>
      <c r="QGF66" s="357"/>
      <c r="QGG66" s="357"/>
      <c r="QGH66" s="357"/>
      <c r="QGI66" s="357"/>
      <c r="QGJ66" s="357"/>
      <c r="QGK66" s="357"/>
      <c r="QGL66" s="357"/>
      <c r="QGM66" s="357"/>
      <c r="QGN66" s="357"/>
      <c r="QGO66" s="357"/>
      <c r="QGP66" s="357"/>
      <c r="QGQ66" s="357"/>
      <c r="QGR66" s="357"/>
      <c r="QGS66" s="357"/>
      <c r="QGT66" s="357"/>
      <c r="QGU66" s="357"/>
      <c r="QGV66" s="357"/>
      <c r="QGW66" s="357"/>
      <c r="QGX66" s="357"/>
      <c r="QGY66" s="357"/>
      <c r="QGZ66" s="357"/>
      <c r="QHA66" s="357"/>
      <c r="QHB66" s="357"/>
      <c r="QHC66" s="357"/>
      <c r="QHD66" s="357"/>
      <c r="QHE66" s="357"/>
      <c r="QHF66" s="357"/>
      <c r="QHG66" s="357"/>
      <c r="QHH66" s="357"/>
      <c r="QHI66" s="357"/>
      <c r="QHJ66" s="357"/>
      <c r="QHK66" s="357"/>
      <c r="QHL66" s="357"/>
      <c r="QHM66" s="357"/>
      <c r="QHN66" s="357"/>
      <c r="QHO66" s="357"/>
      <c r="QHP66" s="357"/>
      <c r="QHQ66" s="357"/>
      <c r="QHR66" s="357"/>
      <c r="QHS66" s="357"/>
      <c r="QHT66" s="357"/>
      <c r="QHU66" s="357"/>
      <c r="QHV66" s="357"/>
      <c r="QHW66" s="357"/>
      <c r="QHX66" s="357"/>
      <c r="QHY66" s="357"/>
      <c r="QHZ66" s="357"/>
      <c r="QIA66" s="357"/>
      <c r="QIB66" s="357"/>
      <c r="QIC66" s="357"/>
      <c r="QID66" s="357"/>
      <c r="QIE66" s="357"/>
      <c r="QIF66" s="357"/>
      <c r="QIG66" s="357"/>
      <c r="QIH66" s="357"/>
      <c r="QII66" s="357"/>
      <c r="QIJ66" s="357"/>
      <c r="QIK66" s="357"/>
      <c r="QIL66" s="357"/>
      <c r="QIM66" s="357"/>
      <c r="QIN66" s="357"/>
      <c r="QIO66" s="357"/>
      <c r="QIP66" s="357"/>
      <c r="QIQ66" s="357"/>
      <c r="QIR66" s="357"/>
      <c r="QIS66" s="357"/>
      <c r="QIT66" s="357"/>
      <c r="QIU66" s="357"/>
      <c r="QIV66" s="357"/>
      <c r="QIW66" s="357"/>
      <c r="QIX66" s="357"/>
      <c r="QIY66" s="357"/>
      <c r="QIZ66" s="357"/>
      <c r="QJA66" s="357"/>
      <c r="QJB66" s="357"/>
      <c r="QJC66" s="357"/>
      <c r="QJD66" s="357"/>
      <c r="QJE66" s="357"/>
      <c r="QJF66" s="357"/>
      <c r="QJG66" s="357"/>
      <c r="QJH66" s="357"/>
      <c r="QJI66" s="357"/>
      <c r="QJJ66" s="357"/>
      <c r="QJK66" s="357"/>
      <c r="QJL66" s="357"/>
      <c r="QJM66" s="357"/>
      <c r="QJN66" s="357"/>
      <c r="QJO66" s="357"/>
      <c r="QJP66" s="357"/>
      <c r="QJQ66" s="357"/>
      <c r="QJR66" s="357"/>
      <c r="QJS66" s="357"/>
      <c r="QJT66" s="357"/>
      <c r="QJU66" s="357"/>
      <c r="QJV66" s="357"/>
      <c r="QJW66" s="357"/>
      <c r="QJX66" s="357"/>
      <c r="QJY66" s="357"/>
      <c r="QJZ66" s="357"/>
      <c r="QKA66" s="357"/>
      <c r="QKB66" s="357"/>
      <c r="QKC66" s="357"/>
      <c r="QKD66" s="357"/>
      <c r="QKE66" s="357"/>
      <c r="QKF66" s="357"/>
      <c r="QKG66" s="357"/>
      <c r="QKH66" s="357"/>
      <c r="QKI66" s="357"/>
      <c r="QKJ66" s="357"/>
      <c r="QKK66" s="357"/>
      <c r="QKL66" s="357"/>
      <c r="QKM66" s="357"/>
      <c r="QKN66" s="357"/>
      <c r="QKO66" s="357"/>
      <c r="QKP66" s="357"/>
      <c r="QKQ66" s="357"/>
      <c r="QKR66" s="357"/>
      <c r="QKS66" s="357"/>
      <c r="QKT66" s="357"/>
      <c r="QKU66" s="357"/>
      <c r="QKV66" s="357"/>
      <c r="QKW66" s="357"/>
      <c r="QKX66" s="357"/>
      <c r="QKY66" s="357"/>
      <c r="QKZ66" s="357"/>
      <c r="QLA66" s="357"/>
      <c r="QLB66" s="357"/>
      <c r="QLC66" s="357"/>
      <c r="QLD66" s="357"/>
      <c r="QLE66" s="357"/>
      <c r="QLF66" s="357"/>
      <c r="QLG66" s="357"/>
      <c r="QLH66" s="357"/>
      <c r="QLI66" s="357"/>
      <c r="QLJ66" s="357"/>
      <c r="QLK66" s="357"/>
      <c r="QLL66" s="357"/>
      <c r="QLM66" s="357"/>
      <c r="QLN66" s="357"/>
      <c r="QLO66" s="357"/>
      <c r="QLP66" s="357"/>
      <c r="QLQ66" s="357"/>
      <c r="QLR66" s="357"/>
      <c r="QLS66" s="357"/>
      <c r="QLT66" s="357"/>
      <c r="QLU66" s="357"/>
      <c r="QLV66" s="357"/>
      <c r="QLW66" s="357"/>
      <c r="QLX66" s="357"/>
      <c r="QLY66" s="357"/>
      <c r="QLZ66" s="357"/>
      <c r="QMA66" s="357"/>
      <c r="QMB66" s="357"/>
      <c r="QMC66" s="357"/>
      <c r="QMD66" s="357"/>
      <c r="QME66" s="357"/>
      <c r="QMF66" s="357"/>
      <c r="QMG66" s="357"/>
      <c r="QMH66" s="357"/>
      <c r="QMI66" s="357"/>
      <c r="QMJ66" s="357"/>
      <c r="QMK66" s="357"/>
      <c r="QML66" s="357"/>
      <c r="QMM66" s="357"/>
      <c r="QMN66" s="357"/>
      <c r="QMO66" s="357"/>
      <c r="QMP66" s="357"/>
      <c r="QMQ66" s="357"/>
      <c r="QMR66" s="357"/>
      <c r="QMS66" s="357"/>
      <c r="QMT66" s="357"/>
      <c r="QMU66" s="357"/>
      <c r="QMV66" s="357"/>
      <c r="QMW66" s="357"/>
      <c r="QMX66" s="357"/>
      <c r="QMY66" s="357"/>
      <c r="QMZ66" s="357"/>
      <c r="QNA66" s="357"/>
      <c r="QNB66" s="357"/>
      <c r="QNC66" s="357"/>
      <c r="QND66" s="357"/>
      <c r="QNE66" s="357"/>
      <c r="QNF66" s="357"/>
      <c r="QNG66" s="357"/>
      <c r="QNH66" s="357"/>
      <c r="QNI66" s="357"/>
      <c r="QNJ66" s="357"/>
      <c r="QNK66" s="357"/>
      <c r="QNL66" s="357"/>
      <c r="QNM66" s="357"/>
      <c r="QNN66" s="357"/>
      <c r="QNO66" s="357"/>
      <c r="QNP66" s="357"/>
      <c r="QNQ66" s="357"/>
      <c r="QNR66" s="357"/>
      <c r="QNS66" s="357"/>
      <c r="QNT66" s="357"/>
      <c r="QNU66" s="357"/>
      <c r="QNV66" s="357"/>
      <c r="QNW66" s="357"/>
      <c r="QNX66" s="357"/>
      <c r="QNY66" s="357"/>
      <c r="QNZ66" s="357"/>
      <c r="QOA66" s="357"/>
      <c r="QOB66" s="357"/>
      <c r="QOC66" s="357"/>
      <c r="QOD66" s="357"/>
      <c r="QOE66" s="357"/>
      <c r="QOF66" s="357"/>
      <c r="QOG66" s="357"/>
      <c r="QOH66" s="357"/>
      <c r="QOI66" s="357"/>
      <c r="QOJ66" s="357"/>
      <c r="QOK66" s="357"/>
      <c r="QOL66" s="357"/>
      <c r="QOM66" s="357"/>
      <c r="QON66" s="357"/>
      <c r="QOO66" s="357"/>
      <c r="QOP66" s="357"/>
      <c r="QOQ66" s="357"/>
      <c r="QOR66" s="357"/>
      <c r="QOS66" s="357"/>
      <c r="QOT66" s="357"/>
      <c r="QOU66" s="357"/>
      <c r="QOV66" s="357"/>
      <c r="QOW66" s="357"/>
      <c r="QOX66" s="357"/>
      <c r="QOY66" s="357"/>
      <c r="QOZ66" s="357"/>
      <c r="QPA66" s="357"/>
      <c r="QPB66" s="357"/>
      <c r="QPC66" s="357"/>
      <c r="QPD66" s="357"/>
      <c r="QPE66" s="357"/>
      <c r="QPF66" s="357"/>
      <c r="QPG66" s="357"/>
      <c r="QPH66" s="357"/>
      <c r="QPI66" s="357"/>
      <c r="QPJ66" s="357"/>
      <c r="QPK66" s="357"/>
      <c r="QPL66" s="357"/>
      <c r="QPM66" s="357"/>
      <c r="QPN66" s="357"/>
      <c r="QPO66" s="357"/>
      <c r="QPP66" s="357"/>
      <c r="QPQ66" s="357"/>
      <c r="QPR66" s="357"/>
      <c r="QPS66" s="357"/>
      <c r="QPT66" s="357"/>
      <c r="QPU66" s="357"/>
      <c r="QPV66" s="357"/>
      <c r="QPW66" s="357"/>
      <c r="QPX66" s="357"/>
      <c r="QPY66" s="357"/>
      <c r="QPZ66" s="357"/>
      <c r="QQA66" s="357"/>
      <c r="QQB66" s="357"/>
      <c r="QQC66" s="357"/>
      <c r="QQD66" s="357"/>
      <c r="QQE66" s="357"/>
      <c r="QQF66" s="357"/>
      <c r="QQG66" s="357"/>
      <c r="QQH66" s="357"/>
      <c r="QQI66" s="357"/>
      <c r="QQJ66" s="357"/>
      <c r="QQK66" s="357"/>
      <c r="QQL66" s="357"/>
      <c r="QQM66" s="357"/>
      <c r="QQN66" s="357"/>
      <c r="QQO66" s="357"/>
      <c r="QQP66" s="357"/>
      <c r="QQQ66" s="357"/>
      <c r="QQR66" s="357"/>
      <c r="QQS66" s="357"/>
      <c r="QQT66" s="357"/>
      <c r="QQU66" s="357"/>
      <c r="QQV66" s="357"/>
      <c r="QQW66" s="357"/>
      <c r="QQX66" s="357"/>
      <c r="QQY66" s="357"/>
      <c r="QQZ66" s="357"/>
      <c r="QRA66" s="357"/>
      <c r="QRB66" s="357"/>
      <c r="QRC66" s="357"/>
      <c r="QRD66" s="357"/>
      <c r="QRE66" s="357"/>
      <c r="QRF66" s="357"/>
      <c r="QRG66" s="357"/>
      <c r="QRH66" s="357"/>
      <c r="QRI66" s="357"/>
      <c r="QRJ66" s="357"/>
      <c r="QRK66" s="357"/>
      <c r="QRL66" s="357"/>
      <c r="QRM66" s="357"/>
      <c r="QRN66" s="357"/>
      <c r="QRO66" s="357"/>
      <c r="QRP66" s="357"/>
      <c r="QRQ66" s="357"/>
      <c r="QRR66" s="357"/>
      <c r="QRS66" s="357"/>
      <c r="QRT66" s="357"/>
      <c r="QRU66" s="357"/>
      <c r="QRV66" s="357"/>
      <c r="QRW66" s="357"/>
      <c r="QRX66" s="357"/>
      <c r="QRY66" s="357"/>
      <c r="QRZ66" s="357"/>
      <c r="QSA66" s="357"/>
      <c r="QSB66" s="357"/>
      <c r="QSC66" s="357"/>
      <c r="QSD66" s="357"/>
      <c r="QSE66" s="357"/>
      <c r="QSF66" s="357"/>
      <c r="QSG66" s="357"/>
      <c r="QSH66" s="357"/>
      <c r="QSI66" s="357"/>
      <c r="QSJ66" s="357"/>
      <c r="QSK66" s="357"/>
      <c r="QSL66" s="357"/>
      <c r="QSM66" s="357"/>
      <c r="QSN66" s="357"/>
      <c r="QSO66" s="357"/>
      <c r="QSP66" s="357"/>
      <c r="QSQ66" s="357"/>
      <c r="QSR66" s="357"/>
      <c r="QSS66" s="357"/>
      <c r="QST66" s="357"/>
      <c r="QSU66" s="357"/>
      <c r="QSV66" s="357"/>
      <c r="QSW66" s="357"/>
      <c r="QSX66" s="357"/>
      <c r="QSY66" s="357"/>
      <c r="QSZ66" s="357"/>
      <c r="QTA66" s="357"/>
      <c r="QTB66" s="357"/>
      <c r="QTC66" s="357"/>
      <c r="QTD66" s="357"/>
      <c r="QTE66" s="357"/>
      <c r="QTF66" s="357"/>
      <c r="QTG66" s="357"/>
      <c r="QTH66" s="357"/>
      <c r="QTI66" s="357"/>
      <c r="QTJ66" s="357"/>
      <c r="QTK66" s="357"/>
      <c r="QTL66" s="357"/>
      <c r="QTM66" s="357"/>
      <c r="QTN66" s="357"/>
      <c r="QTO66" s="357"/>
      <c r="QTP66" s="357"/>
      <c r="QTQ66" s="357"/>
      <c r="QTR66" s="357"/>
      <c r="QTS66" s="357"/>
      <c r="QTT66" s="357"/>
      <c r="QTU66" s="357"/>
      <c r="QTV66" s="357"/>
      <c r="QTW66" s="357"/>
      <c r="QTX66" s="357"/>
      <c r="QTY66" s="357"/>
      <c r="QTZ66" s="357"/>
      <c r="QUA66" s="357"/>
      <c r="QUB66" s="357"/>
      <c r="QUC66" s="357"/>
      <c r="QUD66" s="357"/>
      <c r="QUE66" s="357"/>
      <c r="QUF66" s="357"/>
      <c r="QUG66" s="357"/>
      <c r="QUH66" s="357"/>
      <c r="QUI66" s="357"/>
      <c r="QUJ66" s="357"/>
      <c r="QUK66" s="357"/>
      <c r="QUL66" s="357"/>
      <c r="QUM66" s="357"/>
      <c r="QUN66" s="357"/>
      <c r="QUO66" s="357"/>
      <c r="QUP66" s="357"/>
      <c r="QUQ66" s="357"/>
      <c r="QUR66" s="357"/>
      <c r="QUS66" s="357"/>
      <c r="QUT66" s="357"/>
      <c r="QUU66" s="357"/>
      <c r="QUV66" s="357"/>
      <c r="QUW66" s="357"/>
      <c r="QUX66" s="357"/>
      <c r="QUY66" s="357"/>
      <c r="QUZ66" s="357"/>
      <c r="QVA66" s="357"/>
      <c r="QVB66" s="357"/>
      <c r="QVC66" s="357"/>
      <c r="QVD66" s="357"/>
      <c r="QVE66" s="357"/>
      <c r="QVF66" s="357"/>
      <c r="QVG66" s="357"/>
      <c r="QVH66" s="357"/>
      <c r="QVI66" s="357"/>
      <c r="QVJ66" s="357"/>
      <c r="QVK66" s="357"/>
      <c r="QVL66" s="357"/>
      <c r="QVM66" s="357"/>
      <c r="QVN66" s="357"/>
      <c r="QVO66" s="357"/>
      <c r="QVP66" s="357"/>
      <c r="QVQ66" s="357"/>
      <c r="QVR66" s="357"/>
      <c r="QVS66" s="357"/>
      <c r="QVT66" s="357"/>
      <c r="QVU66" s="357"/>
      <c r="QVV66" s="357"/>
      <c r="QVW66" s="357"/>
      <c r="QVX66" s="357"/>
      <c r="QVY66" s="357"/>
      <c r="QVZ66" s="357"/>
      <c r="QWA66" s="357"/>
      <c r="QWB66" s="357"/>
      <c r="QWC66" s="357"/>
      <c r="QWD66" s="357"/>
      <c r="QWE66" s="357"/>
      <c r="QWF66" s="357"/>
      <c r="QWG66" s="357"/>
      <c r="QWH66" s="357"/>
      <c r="QWI66" s="357"/>
      <c r="QWJ66" s="357"/>
      <c r="QWK66" s="357"/>
      <c r="QWL66" s="357"/>
      <c r="QWM66" s="357"/>
      <c r="QWN66" s="357"/>
      <c r="QWO66" s="357"/>
      <c r="QWP66" s="357"/>
      <c r="QWQ66" s="357"/>
      <c r="QWR66" s="357"/>
      <c r="QWS66" s="357"/>
      <c r="QWT66" s="357"/>
      <c r="QWU66" s="357"/>
      <c r="QWV66" s="357"/>
      <c r="QWW66" s="357"/>
      <c r="QWX66" s="357"/>
      <c r="QWY66" s="357"/>
      <c r="QWZ66" s="357"/>
      <c r="QXA66" s="357"/>
      <c r="QXB66" s="357"/>
      <c r="QXC66" s="357"/>
      <c r="QXD66" s="357"/>
      <c r="QXE66" s="357"/>
      <c r="QXF66" s="357"/>
      <c r="QXG66" s="357"/>
      <c r="QXH66" s="357"/>
      <c r="QXI66" s="357"/>
      <c r="QXJ66" s="357"/>
      <c r="QXK66" s="357"/>
      <c r="QXL66" s="357"/>
      <c r="QXM66" s="357"/>
      <c r="QXN66" s="357"/>
      <c r="QXO66" s="357"/>
      <c r="QXP66" s="357"/>
      <c r="QXQ66" s="357"/>
      <c r="QXR66" s="357"/>
      <c r="QXS66" s="357"/>
      <c r="QXT66" s="357"/>
      <c r="QXU66" s="357"/>
      <c r="QXV66" s="357"/>
      <c r="QXW66" s="357"/>
      <c r="QXX66" s="357"/>
      <c r="QXY66" s="357"/>
      <c r="QXZ66" s="357"/>
      <c r="QYA66" s="357"/>
      <c r="QYB66" s="357"/>
      <c r="QYC66" s="357"/>
      <c r="QYD66" s="357"/>
      <c r="QYE66" s="357"/>
      <c r="QYF66" s="357"/>
      <c r="QYG66" s="357"/>
      <c r="QYH66" s="357"/>
      <c r="QYI66" s="357"/>
      <c r="QYJ66" s="357"/>
      <c r="QYK66" s="357"/>
      <c r="QYL66" s="357"/>
      <c r="QYM66" s="357"/>
      <c r="QYN66" s="357"/>
      <c r="QYO66" s="357"/>
      <c r="QYP66" s="357"/>
      <c r="QYQ66" s="357"/>
      <c r="QYR66" s="357"/>
      <c r="QYS66" s="357"/>
      <c r="QYT66" s="357"/>
      <c r="QYU66" s="357"/>
      <c r="QYV66" s="357"/>
      <c r="QYW66" s="357"/>
      <c r="QYX66" s="357"/>
      <c r="QYY66" s="357"/>
      <c r="QYZ66" s="357"/>
      <c r="QZA66" s="357"/>
      <c r="QZB66" s="357"/>
      <c r="QZC66" s="357"/>
      <c r="QZD66" s="357"/>
      <c r="QZE66" s="357"/>
      <c r="QZF66" s="357"/>
      <c r="QZG66" s="357"/>
      <c r="QZH66" s="357"/>
      <c r="QZI66" s="357"/>
      <c r="QZJ66" s="357"/>
      <c r="QZK66" s="357"/>
      <c r="QZL66" s="357"/>
      <c r="QZM66" s="357"/>
      <c r="QZN66" s="357"/>
      <c r="QZO66" s="357"/>
      <c r="QZP66" s="357"/>
      <c r="QZQ66" s="357"/>
      <c r="QZR66" s="357"/>
      <c r="QZS66" s="357"/>
      <c r="QZT66" s="357"/>
      <c r="QZU66" s="357"/>
      <c r="QZV66" s="357"/>
      <c r="QZW66" s="357"/>
      <c r="QZX66" s="357"/>
      <c r="QZY66" s="357"/>
      <c r="QZZ66" s="357"/>
      <c r="RAA66" s="357"/>
      <c r="RAB66" s="357"/>
      <c r="RAC66" s="357"/>
      <c r="RAD66" s="357"/>
      <c r="RAE66" s="357"/>
      <c r="RAF66" s="357"/>
      <c r="RAG66" s="357"/>
      <c r="RAH66" s="357"/>
      <c r="RAI66" s="357"/>
      <c r="RAJ66" s="357"/>
      <c r="RAK66" s="357"/>
      <c r="RAL66" s="357"/>
      <c r="RAM66" s="357"/>
      <c r="RAN66" s="357"/>
      <c r="RAO66" s="357"/>
      <c r="RAP66" s="357"/>
      <c r="RAQ66" s="357"/>
      <c r="RAR66" s="357"/>
      <c r="RAS66" s="357"/>
      <c r="RAT66" s="357"/>
      <c r="RAU66" s="357"/>
      <c r="RAV66" s="357"/>
      <c r="RAW66" s="357"/>
      <c r="RAX66" s="357"/>
      <c r="RAY66" s="357"/>
      <c r="RAZ66" s="357"/>
      <c r="RBA66" s="357"/>
      <c r="RBB66" s="357"/>
      <c r="RBC66" s="357"/>
      <c r="RBD66" s="357"/>
      <c r="RBE66" s="357"/>
      <c r="RBF66" s="357"/>
      <c r="RBG66" s="357"/>
      <c r="RBH66" s="357"/>
      <c r="RBI66" s="357"/>
      <c r="RBJ66" s="357"/>
      <c r="RBK66" s="357"/>
      <c r="RBL66" s="357"/>
      <c r="RBM66" s="357"/>
      <c r="RBN66" s="357"/>
      <c r="RBO66" s="357"/>
      <c r="RBP66" s="357"/>
      <c r="RBQ66" s="357"/>
      <c r="RBR66" s="357"/>
      <c r="RBS66" s="357"/>
      <c r="RBT66" s="357"/>
      <c r="RBU66" s="357"/>
      <c r="RBV66" s="357"/>
      <c r="RBW66" s="357"/>
      <c r="RBX66" s="357"/>
      <c r="RBY66" s="357"/>
      <c r="RBZ66" s="357"/>
      <c r="RCA66" s="357"/>
      <c r="RCB66" s="357"/>
      <c r="RCC66" s="357"/>
      <c r="RCD66" s="357"/>
      <c r="RCE66" s="357"/>
      <c r="RCF66" s="357"/>
      <c r="RCG66" s="357"/>
      <c r="RCH66" s="357"/>
      <c r="RCI66" s="357"/>
      <c r="RCJ66" s="357"/>
      <c r="RCK66" s="357"/>
      <c r="RCL66" s="357"/>
      <c r="RCM66" s="357"/>
      <c r="RCN66" s="357"/>
      <c r="RCO66" s="357"/>
      <c r="RCP66" s="357"/>
      <c r="RCQ66" s="357"/>
      <c r="RCR66" s="357"/>
      <c r="RCS66" s="357"/>
      <c r="RCT66" s="357"/>
      <c r="RCU66" s="357"/>
      <c r="RCV66" s="357"/>
      <c r="RCW66" s="357"/>
      <c r="RCX66" s="357"/>
      <c r="RCY66" s="357"/>
      <c r="RCZ66" s="357"/>
      <c r="RDA66" s="357"/>
      <c r="RDB66" s="357"/>
      <c r="RDC66" s="357"/>
      <c r="RDD66" s="357"/>
      <c r="RDE66" s="357"/>
      <c r="RDF66" s="357"/>
      <c r="RDG66" s="357"/>
      <c r="RDH66" s="357"/>
      <c r="RDI66" s="357"/>
      <c r="RDJ66" s="357"/>
      <c r="RDK66" s="357"/>
      <c r="RDL66" s="357"/>
      <c r="RDM66" s="357"/>
      <c r="RDN66" s="357"/>
      <c r="RDO66" s="357"/>
      <c r="RDP66" s="357"/>
      <c r="RDQ66" s="357"/>
      <c r="RDR66" s="357"/>
      <c r="RDS66" s="357"/>
      <c r="RDT66" s="357"/>
      <c r="RDU66" s="357"/>
      <c r="RDV66" s="357"/>
      <c r="RDW66" s="357"/>
      <c r="RDX66" s="357"/>
      <c r="RDY66" s="357"/>
      <c r="RDZ66" s="357"/>
      <c r="REA66" s="357"/>
      <c r="REB66" s="357"/>
      <c r="REC66" s="357"/>
      <c r="RED66" s="357"/>
      <c r="REE66" s="357"/>
      <c r="REF66" s="357"/>
      <c r="REG66" s="357"/>
      <c r="REH66" s="357"/>
      <c r="REI66" s="357"/>
      <c r="REJ66" s="357"/>
      <c r="REK66" s="357"/>
      <c r="REL66" s="357"/>
      <c r="REM66" s="357"/>
      <c r="REN66" s="357"/>
      <c r="REO66" s="357"/>
      <c r="REP66" s="357"/>
      <c r="REQ66" s="357"/>
      <c r="RER66" s="357"/>
      <c r="RES66" s="357"/>
      <c r="RET66" s="357"/>
      <c r="REU66" s="357"/>
      <c r="REV66" s="357"/>
      <c r="REW66" s="357"/>
      <c r="REX66" s="357"/>
      <c r="REY66" s="357"/>
      <c r="REZ66" s="357"/>
      <c r="RFA66" s="357"/>
      <c r="RFB66" s="357"/>
      <c r="RFC66" s="357"/>
      <c r="RFD66" s="357"/>
      <c r="RFE66" s="357"/>
      <c r="RFF66" s="357"/>
      <c r="RFG66" s="357"/>
      <c r="RFH66" s="357"/>
      <c r="RFI66" s="357"/>
      <c r="RFJ66" s="357"/>
      <c r="RFK66" s="357"/>
      <c r="RFL66" s="357"/>
      <c r="RFM66" s="357"/>
      <c r="RFN66" s="357"/>
      <c r="RFO66" s="357"/>
      <c r="RFP66" s="357"/>
      <c r="RFQ66" s="357"/>
      <c r="RFR66" s="357"/>
      <c r="RFS66" s="357"/>
      <c r="RFT66" s="357"/>
      <c r="RFU66" s="357"/>
      <c r="RFV66" s="357"/>
      <c r="RFW66" s="357"/>
      <c r="RFX66" s="357"/>
      <c r="RFY66" s="357"/>
      <c r="RFZ66" s="357"/>
      <c r="RGA66" s="357"/>
      <c r="RGB66" s="357"/>
      <c r="RGC66" s="357"/>
      <c r="RGD66" s="357"/>
      <c r="RGE66" s="357"/>
      <c r="RGF66" s="357"/>
      <c r="RGG66" s="357"/>
      <c r="RGH66" s="357"/>
      <c r="RGI66" s="357"/>
      <c r="RGJ66" s="357"/>
      <c r="RGK66" s="357"/>
      <c r="RGL66" s="357"/>
      <c r="RGM66" s="357"/>
      <c r="RGN66" s="357"/>
      <c r="RGO66" s="357"/>
      <c r="RGP66" s="357"/>
      <c r="RGQ66" s="357"/>
      <c r="RGR66" s="357"/>
      <c r="RGS66" s="357"/>
      <c r="RGT66" s="357"/>
      <c r="RGU66" s="357"/>
      <c r="RGV66" s="357"/>
      <c r="RGW66" s="357"/>
      <c r="RGX66" s="357"/>
      <c r="RGY66" s="357"/>
      <c r="RGZ66" s="357"/>
      <c r="RHA66" s="357"/>
      <c r="RHB66" s="357"/>
      <c r="RHC66" s="357"/>
      <c r="RHD66" s="357"/>
      <c r="RHE66" s="357"/>
      <c r="RHF66" s="357"/>
      <c r="RHG66" s="357"/>
      <c r="RHH66" s="357"/>
      <c r="RHI66" s="357"/>
      <c r="RHJ66" s="357"/>
      <c r="RHK66" s="357"/>
      <c r="RHL66" s="357"/>
      <c r="RHM66" s="357"/>
      <c r="RHN66" s="357"/>
      <c r="RHO66" s="357"/>
      <c r="RHP66" s="357"/>
      <c r="RHQ66" s="357"/>
      <c r="RHR66" s="357"/>
      <c r="RHS66" s="357"/>
      <c r="RHT66" s="357"/>
      <c r="RHU66" s="357"/>
      <c r="RHV66" s="357"/>
      <c r="RHW66" s="357"/>
      <c r="RHX66" s="357"/>
      <c r="RHY66" s="357"/>
      <c r="RHZ66" s="357"/>
      <c r="RIA66" s="357"/>
      <c r="RIB66" s="357"/>
      <c r="RIC66" s="357"/>
      <c r="RID66" s="357"/>
      <c r="RIE66" s="357"/>
      <c r="RIF66" s="357"/>
      <c r="RIG66" s="357"/>
      <c r="RIH66" s="357"/>
      <c r="RII66" s="357"/>
      <c r="RIJ66" s="357"/>
      <c r="RIK66" s="357"/>
      <c r="RIL66" s="357"/>
      <c r="RIM66" s="357"/>
      <c r="RIN66" s="357"/>
      <c r="RIO66" s="357"/>
      <c r="RIP66" s="357"/>
      <c r="RIQ66" s="357"/>
      <c r="RIR66" s="357"/>
      <c r="RIS66" s="357"/>
      <c r="RIT66" s="357"/>
      <c r="RIU66" s="357"/>
      <c r="RIV66" s="357"/>
      <c r="RIW66" s="357"/>
      <c r="RIX66" s="357"/>
      <c r="RIY66" s="357"/>
      <c r="RIZ66" s="357"/>
      <c r="RJA66" s="357"/>
      <c r="RJB66" s="357"/>
      <c r="RJC66" s="357"/>
      <c r="RJD66" s="357"/>
      <c r="RJE66" s="357"/>
      <c r="RJF66" s="357"/>
      <c r="RJG66" s="357"/>
      <c r="RJH66" s="357"/>
      <c r="RJI66" s="357"/>
      <c r="RJJ66" s="357"/>
      <c r="RJK66" s="357"/>
      <c r="RJL66" s="357"/>
      <c r="RJM66" s="357"/>
      <c r="RJN66" s="357"/>
      <c r="RJO66" s="357"/>
      <c r="RJP66" s="357"/>
      <c r="RJQ66" s="357"/>
      <c r="RJR66" s="357"/>
      <c r="RJS66" s="357"/>
      <c r="RJT66" s="357"/>
      <c r="RJU66" s="357"/>
      <c r="RJV66" s="357"/>
      <c r="RJW66" s="357"/>
      <c r="RJX66" s="357"/>
      <c r="RJY66" s="357"/>
      <c r="RJZ66" s="357"/>
      <c r="RKA66" s="357"/>
      <c r="RKB66" s="357"/>
      <c r="RKC66" s="357"/>
      <c r="RKD66" s="357"/>
      <c r="RKE66" s="357"/>
      <c r="RKF66" s="357"/>
      <c r="RKG66" s="357"/>
      <c r="RKH66" s="357"/>
      <c r="RKI66" s="357"/>
      <c r="RKJ66" s="357"/>
      <c r="RKK66" s="357"/>
      <c r="RKL66" s="357"/>
      <c r="RKM66" s="357"/>
      <c r="RKN66" s="357"/>
      <c r="RKO66" s="357"/>
      <c r="RKP66" s="357"/>
      <c r="RKQ66" s="357"/>
      <c r="RKR66" s="357"/>
      <c r="RKS66" s="357"/>
      <c r="RKT66" s="357"/>
      <c r="RKU66" s="357"/>
      <c r="RKV66" s="357"/>
      <c r="RKW66" s="357"/>
      <c r="RKX66" s="357"/>
      <c r="RKY66" s="357"/>
      <c r="RKZ66" s="357"/>
      <c r="RLA66" s="357"/>
      <c r="RLB66" s="357"/>
      <c r="RLC66" s="357"/>
      <c r="RLD66" s="357"/>
      <c r="RLE66" s="357"/>
      <c r="RLF66" s="357"/>
      <c r="RLG66" s="357"/>
      <c r="RLH66" s="357"/>
      <c r="RLI66" s="357"/>
      <c r="RLJ66" s="357"/>
      <c r="RLK66" s="357"/>
      <c r="RLL66" s="357"/>
      <c r="RLM66" s="357"/>
      <c r="RLN66" s="357"/>
      <c r="RLO66" s="357"/>
      <c r="RLP66" s="357"/>
      <c r="RLQ66" s="357"/>
      <c r="RLR66" s="357"/>
      <c r="RLS66" s="357"/>
      <c r="RLT66" s="357"/>
      <c r="RLU66" s="357"/>
      <c r="RLV66" s="357"/>
      <c r="RLW66" s="357"/>
      <c r="RLX66" s="357"/>
      <c r="RLY66" s="357"/>
      <c r="RLZ66" s="357"/>
      <c r="RMA66" s="357"/>
      <c r="RMB66" s="357"/>
      <c r="RMC66" s="357"/>
      <c r="RMD66" s="357"/>
      <c r="RME66" s="357"/>
      <c r="RMF66" s="357"/>
      <c r="RMG66" s="357"/>
      <c r="RMH66" s="357"/>
      <c r="RMI66" s="357"/>
      <c r="RMJ66" s="357"/>
      <c r="RMK66" s="357"/>
      <c r="RML66" s="357"/>
      <c r="RMM66" s="357"/>
      <c r="RMN66" s="357"/>
      <c r="RMO66" s="357"/>
      <c r="RMP66" s="357"/>
      <c r="RMQ66" s="357"/>
      <c r="RMR66" s="357"/>
      <c r="RMS66" s="357"/>
      <c r="RMT66" s="357"/>
      <c r="RMU66" s="357"/>
      <c r="RMV66" s="357"/>
      <c r="RMW66" s="357"/>
      <c r="RMX66" s="357"/>
      <c r="RMY66" s="357"/>
      <c r="RMZ66" s="357"/>
      <c r="RNA66" s="357"/>
      <c r="RNB66" s="357"/>
      <c r="RNC66" s="357"/>
      <c r="RND66" s="357"/>
      <c r="RNE66" s="357"/>
      <c r="RNF66" s="357"/>
      <c r="RNG66" s="357"/>
      <c r="RNH66" s="357"/>
      <c r="RNI66" s="357"/>
      <c r="RNJ66" s="357"/>
      <c r="RNK66" s="357"/>
      <c r="RNL66" s="357"/>
      <c r="RNM66" s="357"/>
      <c r="RNN66" s="357"/>
      <c r="RNO66" s="357"/>
      <c r="RNP66" s="357"/>
      <c r="RNQ66" s="357"/>
      <c r="RNR66" s="357"/>
      <c r="RNS66" s="357"/>
      <c r="RNT66" s="357"/>
      <c r="RNU66" s="357"/>
      <c r="RNV66" s="357"/>
      <c r="RNW66" s="357"/>
      <c r="RNX66" s="357"/>
      <c r="RNY66" s="357"/>
      <c r="RNZ66" s="357"/>
      <c r="ROA66" s="357"/>
      <c r="ROB66" s="357"/>
      <c r="ROC66" s="357"/>
      <c r="ROD66" s="357"/>
      <c r="ROE66" s="357"/>
      <c r="ROF66" s="357"/>
      <c r="ROG66" s="357"/>
      <c r="ROH66" s="357"/>
      <c r="ROI66" s="357"/>
      <c r="ROJ66" s="357"/>
      <c r="ROK66" s="357"/>
      <c r="ROL66" s="357"/>
      <c r="ROM66" s="357"/>
      <c r="RON66" s="357"/>
      <c r="ROO66" s="357"/>
      <c r="ROP66" s="357"/>
      <c r="ROQ66" s="357"/>
      <c r="ROR66" s="357"/>
      <c r="ROS66" s="357"/>
      <c r="ROT66" s="357"/>
      <c r="ROU66" s="357"/>
      <c r="ROV66" s="357"/>
      <c r="ROW66" s="357"/>
      <c r="ROX66" s="357"/>
      <c r="ROY66" s="357"/>
      <c r="ROZ66" s="357"/>
      <c r="RPA66" s="357"/>
      <c r="RPB66" s="357"/>
      <c r="RPC66" s="357"/>
      <c r="RPD66" s="357"/>
      <c r="RPE66" s="357"/>
      <c r="RPF66" s="357"/>
      <c r="RPG66" s="357"/>
      <c r="RPH66" s="357"/>
      <c r="RPI66" s="357"/>
      <c r="RPJ66" s="357"/>
      <c r="RPK66" s="357"/>
      <c r="RPL66" s="357"/>
      <c r="RPM66" s="357"/>
      <c r="RPN66" s="357"/>
      <c r="RPO66" s="357"/>
      <c r="RPP66" s="357"/>
      <c r="RPQ66" s="357"/>
      <c r="RPR66" s="357"/>
      <c r="RPS66" s="357"/>
      <c r="RPT66" s="357"/>
      <c r="RPU66" s="357"/>
      <c r="RPV66" s="357"/>
      <c r="RPW66" s="357"/>
      <c r="RPX66" s="357"/>
      <c r="RPY66" s="357"/>
      <c r="RPZ66" s="357"/>
      <c r="RQA66" s="357"/>
      <c r="RQB66" s="357"/>
      <c r="RQC66" s="357"/>
      <c r="RQD66" s="357"/>
      <c r="RQE66" s="357"/>
      <c r="RQF66" s="357"/>
      <c r="RQG66" s="357"/>
      <c r="RQH66" s="357"/>
      <c r="RQI66" s="357"/>
      <c r="RQJ66" s="357"/>
      <c r="RQK66" s="357"/>
      <c r="RQL66" s="357"/>
      <c r="RQM66" s="357"/>
      <c r="RQN66" s="357"/>
      <c r="RQO66" s="357"/>
      <c r="RQP66" s="357"/>
      <c r="RQQ66" s="357"/>
      <c r="RQR66" s="357"/>
      <c r="RQS66" s="357"/>
      <c r="RQT66" s="357"/>
      <c r="RQU66" s="357"/>
      <c r="RQV66" s="357"/>
      <c r="RQW66" s="357"/>
      <c r="RQX66" s="357"/>
      <c r="RQY66" s="357"/>
      <c r="RQZ66" s="357"/>
      <c r="RRA66" s="357"/>
      <c r="RRB66" s="357"/>
      <c r="RRC66" s="357"/>
      <c r="RRD66" s="357"/>
      <c r="RRE66" s="357"/>
      <c r="RRF66" s="357"/>
      <c r="RRG66" s="357"/>
      <c r="RRH66" s="357"/>
      <c r="RRI66" s="357"/>
      <c r="RRJ66" s="357"/>
      <c r="RRK66" s="357"/>
      <c r="RRL66" s="357"/>
      <c r="RRM66" s="357"/>
      <c r="RRN66" s="357"/>
      <c r="RRO66" s="357"/>
      <c r="RRP66" s="357"/>
      <c r="RRQ66" s="357"/>
      <c r="RRR66" s="357"/>
      <c r="RRS66" s="357"/>
      <c r="RRT66" s="357"/>
      <c r="RRU66" s="357"/>
      <c r="RRV66" s="357"/>
      <c r="RRW66" s="357"/>
      <c r="RRX66" s="357"/>
      <c r="RRY66" s="357"/>
      <c r="RRZ66" s="357"/>
      <c r="RSA66" s="357"/>
      <c r="RSB66" s="357"/>
      <c r="RSC66" s="357"/>
      <c r="RSD66" s="357"/>
      <c r="RSE66" s="357"/>
      <c r="RSF66" s="357"/>
      <c r="RSG66" s="357"/>
      <c r="RSH66" s="357"/>
      <c r="RSI66" s="357"/>
      <c r="RSJ66" s="357"/>
      <c r="RSK66" s="357"/>
      <c r="RSL66" s="357"/>
      <c r="RSM66" s="357"/>
      <c r="RSN66" s="357"/>
      <c r="RSO66" s="357"/>
      <c r="RSP66" s="357"/>
      <c r="RSQ66" s="357"/>
      <c r="RSR66" s="357"/>
      <c r="RSS66" s="357"/>
      <c r="RST66" s="357"/>
      <c r="RSU66" s="357"/>
      <c r="RSV66" s="357"/>
      <c r="RSW66" s="357"/>
      <c r="RSX66" s="357"/>
      <c r="RSY66" s="357"/>
      <c r="RSZ66" s="357"/>
      <c r="RTA66" s="357"/>
      <c r="RTB66" s="357"/>
      <c r="RTC66" s="357"/>
      <c r="RTD66" s="357"/>
      <c r="RTE66" s="357"/>
      <c r="RTF66" s="357"/>
      <c r="RTG66" s="357"/>
      <c r="RTH66" s="357"/>
      <c r="RTI66" s="357"/>
      <c r="RTJ66" s="357"/>
      <c r="RTK66" s="357"/>
      <c r="RTL66" s="357"/>
      <c r="RTM66" s="357"/>
      <c r="RTN66" s="357"/>
      <c r="RTO66" s="357"/>
      <c r="RTP66" s="357"/>
      <c r="RTQ66" s="357"/>
      <c r="RTR66" s="357"/>
      <c r="RTS66" s="357"/>
      <c r="RTT66" s="357"/>
      <c r="RTU66" s="357"/>
      <c r="RTV66" s="357"/>
      <c r="RTW66" s="357"/>
      <c r="RTX66" s="357"/>
      <c r="RTY66" s="357"/>
      <c r="RTZ66" s="357"/>
      <c r="RUA66" s="357"/>
      <c r="RUB66" s="357"/>
      <c r="RUC66" s="357"/>
      <c r="RUD66" s="357"/>
      <c r="RUE66" s="357"/>
      <c r="RUF66" s="357"/>
      <c r="RUG66" s="357"/>
      <c r="RUH66" s="357"/>
      <c r="RUI66" s="357"/>
      <c r="RUJ66" s="357"/>
      <c r="RUK66" s="357"/>
      <c r="RUL66" s="357"/>
      <c r="RUM66" s="357"/>
      <c r="RUN66" s="357"/>
      <c r="RUO66" s="357"/>
      <c r="RUP66" s="357"/>
      <c r="RUQ66" s="357"/>
      <c r="RUR66" s="357"/>
      <c r="RUS66" s="357"/>
      <c r="RUT66" s="357"/>
      <c r="RUU66" s="357"/>
      <c r="RUV66" s="357"/>
      <c r="RUW66" s="357"/>
      <c r="RUX66" s="357"/>
      <c r="RUY66" s="357"/>
      <c r="RUZ66" s="357"/>
      <c r="RVA66" s="357"/>
      <c r="RVB66" s="357"/>
      <c r="RVC66" s="357"/>
      <c r="RVD66" s="357"/>
      <c r="RVE66" s="357"/>
      <c r="RVF66" s="357"/>
      <c r="RVG66" s="357"/>
      <c r="RVH66" s="357"/>
      <c r="RVI66" s="357"/>
      <c r="RVJ66" s="357"/>
      <c r="RVK66" s="357"/>
      <c r="RVL66" s="357"/>
      <c r="RVM66" s="357"/>
      <c r="RVN66" s="357"/>
      <c r="RVO66" s="357"/>
      <c r="RVP66" s="357"/>
      <c r="RVQ66" s="357"/>
      <c r="RVR66" s="357"/>
      <c r="RVS66" s="357"/>
      <c r="RVT66" s="357"/>
      <c r="RVU66" s="357"/>
      <c r="RVV66" s="357"/>
      <c r="RVW66" s="357"/>
      <c r="RVX66" s="357"/>
      <c r="RVY66" s="357"/>
      <c r="RVZ66" s="357"/>
      <c r="RWA66" s="357"/>
      <c r="RWB66" s="357"/>
      <c r="RWC66" s="357"/>
      <c r="RWD66" s="357"/>
      <c r="RWE66" s="357"/>
      <c r="RWF66" s="357"/>
      <c r="RWG66" s="357"/>
      <c r="RWH66" s="357"/>
      <c r="RWI66" s="357"/>
      <c r="RWJ66" s="357"/>
      <c r="RWK66" s="357"/>
      <c r="RWL66" s="357"/>
      <c r="RWM66" s="357"/>
      <c r="RWN66" s="357"/>
      <c r="RWO66" s="357"/>
      <c r="RWP66" s="357"/>
      <c r="RWQ66" s="357"/>
      <c r="RWR66" s="357"/>
      <c r="RWS66" s="357"/>
      <c r="RWT66" s="357"/>
      <c r="RWU66" s="357"/>
      <c r="RWV66" s="357"/>
      <c r="RWW66" s="357"/>
      <c r="RWX66" s="357"/>
      <c r="RWY66" s="357"/>
      <c r="RWZ66" s="357"/>
      <c r="RXA66" s="357"/>
      <c r="RXB66" s="357"/>
      <c r="RXC66" s="357"/>
      <c r="RXD66" s="357"/>
      <c r="RXE66" s="357"/>
      <c r="RXF66" s="357"/>
      <c r="RXG66" s="357"/>
      <c r="RXH66" s="357"/>
      <c r="RXI66" s="357"/>
      <c r="RXJ66" s="357"/>
      <c r="RXK66" s="357"/>
      <c r="RXL66" s="357"/>
      <c r="RXM66" s="357"/>
      <c r="RXN66" s="357"/>
      <c r="RXO66" s="357"/>
      <c r="RXP66" s="357"/>
      <c r="RXQ66" s="357"/>
      <c r="RXR66" s="357"/>
      <c r="RXS66" s="357"/>
      <c r="RXT66" s="357"/>
      <c r="RXU66" s="357"/>
      <c r="RXV66" s="357"/>
      <c r="RXW66" s="357"/>
      <c r="RXX66" s="357"/>
      <c r="RXY66" s="357"/>
      <c r="RXZ66" s="357"/>
      <c r="RYA66" s="357"/>
      <c r="RYB66" s="357"/>
      <c r="RYC66" s="357"/>
      <c r="RYD66" s="357"/>
      <c r="RYE66" s="357"/>
      <c r="RYF66" s="357"/>
      <c r="RYG66" s="357"/>
      <c r="RYH66" s="357"/>
      <c r="RYI66" s="357"/>
      <c r="RYJ66" s="357"/>
      <c r="RYK66" s="357"/>
      <c r="RYL66" s="357"/>
      <c r="RYM66" s="357"/>
      <c r="RYN66" s="357"/>
      <c r="RYO66" s="357"/>
      <c r="RYP66" s="357"/>
      <c r="RYQ66" s="357"/>
      <c r="RYR66" s="357"/>
      <c r="RYS66" s="357"/>
      <c r="RYT66" s="357"/>
      <c r="RYU66" s="357"/>
      <c r="RYV66" s="357"/>
      <c r="RYW66" s="357"/>
      <c r="RYX66" s="357"/>
      <c r="RYY66" s="357"/>
      <c r="RYZ66" s="357"/>
      <c r="RZA66" s="357"/>
      <c r="RZB66" s="357"/>
      <c r="RZC66" s="357"/>
      <c r="RZD66" s="357"/>
      <c r="RZE66" s="357"/>
      <c r="RZF66" s="357"/>
      <c r="RZG66" s="357"/>
      <c r="RZH66" s="357"/>
      <c r="RZI66" s="357"/>
      <c r="RZJ66" s="357"/>
      <c r="RZK66" s="357"/>
      <c r="RZL66" s="357"/>
      <c r="RZM66" s="357"/>
      <c r="RZN66" s="357"/>
      <c r="RZO66" s="357"/>
      <c r="RZP66" s="357"/>
      <c r="RZQ66" s="357"/>
      <c r="RZR66" s="357"/>
      <c r="RZS66" s="357"/>
      <c r="RZT66" s="357"/>
      <c r="RZU66" s="357"/>
      <c r="RZV66" s="357"/>
      <c r="RZW66" s="357"/>
      <c r="RZX66" s="357"/>
      <c r="RZY66" s="357"/>
      <c r="RZZ66" s="357"/>
      <c r="SAA66" s="357"/>
      <c r="SAB66" s="357"/>
      <c r="SAC66" s="357"/>
      <c r="SAD66" s="357"/>
      <c r="SAE66" s="357"/>
      <c r="SAF66" s="357"/>
      <c r="SAG66" s="357"/>
      <c r="SAH66" s="357"/>
      <c r="SAI66" s="357"/>
      <c r="SAJ66" s="357"/>
      <c r="SAK66" s="357"/>
      <c r="SAL66" s="357"/>
      <c r="SAM66" s="357"/>
      <c r="SAN66" s="357"/>
      <c r="SAO66" s="357"/>
      <c r="SAP66" s="357"/>
      <c r="SAQ66" s="357"/>
      <c r="SAR66" s="357"/>
      <c r="SAS66" s="357"/>
      <c r="SAT66" s="357"/>
      <c r="SAU66" s="357"/>
      <c r="SAV66" s="357"/>
      <c r="SAW66" s="357"/>
      <c r="SAX66" s="357"/>
      <c r="SAY66" s="357"/>
      <c r="SAZ66" s="357"/>
      <c r="SBA66" s="357"/>
      <c r="SBB66" s="357"/>
      <c r="SBC66" s="357"/>
      <c r="SBD66" s="357"/>
      <c r="SBE66" s="357"/>
      <c r="SBF66" s="357"/>
      <c r="SBG66" s="357"/>
      <c r="SBH66" s="357"/>
      <c r="SBI66" s="357"/>
      <c r="SBJ66" s="357"/>
      <c r="SBK66" s="357"/>
      <c r="SBL66" s="357"/>
      <c r="SBM66" s="357"/>
      <c r="SBN66" s="357"/>
      <c r="SBO66" s="357"/>
      <c r="SBP66" s="357"/>
      <c r="SBQ66" s="357"/>
      <c r="SBR66" s="357"/>
      <c r="SBS66" s="357"/>
      <c r="SBT66" s="357"/>
      <c r="SBU66" s="357"/>
      <c r="SBV66" s="357"/>
      <c r="SBW66" s="357"/>
      <c r="SBX66" s="357"/>
      <c r="SBY66" s="357"/>
      <c r="SBZ66" s="357"/>
      <c r="SCA66" s="357"/>
      <c r="SCB66" s="357"/>
      <c r="SCC66" s="357"/>
      <c r="SCD66" s="357"/>
      <c r="SCE66" s="357"/>
      <c r="SCF66" s="357"/>
      <c r="SCG66" s="357"/>
      <c r="SCH66" s="357"/>
      <c r="SCI66" s="357"/>
      <c r="SCJ66" s="357"/>
      <c r="SCK66" s="357"/>
      <c r="SCL66" s="357"/>
      <c r="SCM66" s="357"/>
      <c r="SCN66" s="357"/>
      <c r="SCO66" s="357"/>
      <c r="SCP66" s="357"/>
      <c r="SCQ66" s="357"/>
      <c r="SCR66" s="357"/>
      <c r="SCS66" s="357"/>
      <c r="SCT66" s="357"/>
      <c r="SCU66" s="357"/>
      <c r="SCV66" s="357"/>
      <c r="SCW66" s="357"/>
      <c r="SCX66" s="357"/>
      <c r="SCY66" s="357"/>
      <c r="SCZ66" s="357"/>
      <c r="SDA66" s="357"/>
      <c r="SDB66" s="357"/>
      <c r="SDC66" s="357"/>
      <c r="SDD66" s="357"/>
      <c r="SDE66" s="357"/>
      <c r="SDF66" s="357"/>
      <c r="SDG66" s="357"/>
      <c r="SDH66" s="357"/>
      <c r="SDI66" s="357"/>
      <c r="SDJ66" s="357"/>
      <c r="SDK66" s="357"/>
      <c r="SDL66" s="357"/>
      <c r="SDM66" s="357"/>
      <c r="SDN66" s="357"/>
      <c r="SDO66" s="357"/>
      <c r="SDP66" s="357"/>
      <c r="SDQ66" s="357"/>
      <c r="SDR66" s="357"/>
      <c r="SDS66" s="357"/>
      <c r="SDT66" s="357"/>
      <c r="SDU66" s="357"/>
      <c r="SDV66" s="357"/>
      <c r="SDW66" s="357"/>
      <c r="SDX66" s="357"/>
      <c r="SDY66" s="357"/>
      <c r="SDZ66" s="357"/>
      <c r="SEA66" s="357"/>
      <c r="SEB66" s="357"/>
      <c r="SEC66" s="357"/>
      <c r="SED66" s="357"/>
      <c r="SEE66" s="357"/>
      <c r="SEF66" s="357"/>
      <c r="SEG66" s="357"/>
      <c r="SEH66" s="357"/>
      <c r="SEI66" s="357"/>
      <c r="SEJ66" s="357"/>
      <c r="SEK66" s="357"/>
      <c r="SEL66" s="357"/>
      <c r="SEM66" s="357"/>
      <c r="SEN66" s="357"/>
      <c r="SEO66" s="357"/>
      <c r="SEP66" s="357"/>
      <c r="SEQ66" s="357"/>
      <c r="SER66" s="357"/>
      <c r="SES66" s="357"/>
      <c r="SET66" s="357"/>
      <c r="SEU66" s="357"/>
      <c r="SEV66" s="357"/>
      <c r="SEW66" s="357"/>
      <c r="SEX66" s="357"/>
      <c r="SEY66" s="357"/>
      <c r="SEZ66" s="357"/>
      <c r="SFA66" s="357"/>
      <c r="SFB66" s="357"/>
      <c r="SFC66" s="357"/>
      <c r="SFD66" s="357"/>
      <c r="SFE66" s="357"/>
      <c r="SFF66" s="357"/>
      <c r="SFG66" s="357"/>
      <c r="SFH66" s="357"/>
      <c r="SFI66" s="357"/>
      <c r="SFJ66" s="357"/>
      <c r="SFK66" s="357"/>
      <c r="SFL66" s="357"/>
      <c r="SFM66" s="357"/>
      <c r="SFN66" s="357"/>
      <c r="SFO66" s="357"/>
      <c r="SFP66" s="357"/>
      <c r="SFQ66" s="357"/>
      <c r="SFR66" s="357"/>
      <c r="SFS66" s="357"/>
      <c r="SFT66" s="357"/>
      <c r="SFU66" s="357"/>
      <c r="SFV66" s="357"/>
      <c r="SFW66" s="357"/>
      <c r="SFX66" s="357"/>
      <c r="SFY66" s="357"/>
      <c r="SFZ66" s="357"/>
      <c r="SGA66" s="357"/>
      <c r="SGB66" s="357"/>
      <c r="SGC66" s="357"/>
      <c r="SGD66" s="357"/>
      <c r="SGE66" s="357"/>
      <c r="SGF66" s="357"/>
      <c r="SGG66" s="357"/>
      <c r="SGH66" s="357"/>
      <c r="SGI66" s="357"/>
      <c r="SGJ66" s="357"/>
      <c r="SGK66" s="357"/>
      <c r="SGL66" s="357"/>
      <c r="SGM66" s="357"/>
      <c r="SGN66" s="357"/>
      <c r="SGO66" s="357"/>
      <c r="SGP66" s="357"/>
      <c r="SGQ66" s="357"/>
      <c r="SGR66" s="357"/>
      <c r="SGS66" s="357"/>
      <c r="SGT66" s="357"/>
      <c r="SGU66" s="357"/>
      <c r="SGV66" s="357"/>
      <c r="SGW66" s="357"/>
      <c r="SGX66" s="357"/>
      <c r="SGY66" s="357"/>
      <c r="SGZ66" s="357"/>
      <c r="SHA66" s="357"/>
      <c r="SHB66" s="357"/>
      <c r="SHC66" s="357"/>
      <c r="SHD66" s="357"/>
      <c r="SHE66" s="357"/>
      <c r="SHF66" s="357"/>
      <c r="SHG66" s="357"/>
      <c r="SHH66" s="357"/>
      <c r="SHI66" s="357"/>
      <c r="SHJ66" s="357"/>
      <c r="SHK66" s="357"/>
      <c r="SHL66" s="357"/>
      <c r="SHM66" s="357"/>
      <c r="SHN66" s="357"/>
      <c r="SHO66" s="357"/>
      <c r="SHP66" s="357"/>
      <c r="SHQ66" s="357"/>
      <c r="SHR66" s="357"/>
      <c r="SHS66" s="357"/>
      <c r="SHT66" s="357"/>
      <c r="SHU66" s="357"/>
      <c r="SHV66" s="357"/>
      <c r="SHW66" s="357"/>
      <c r="SHX66" s="357"/>
      <c r="SHY66" s="357"/>
      <c r="SHZ66" s="357"/>
      <c r="SIA66" s="357"/>
      <c r="SIB66" s="357"/>
      <c r="SIC66" s="357"/>
      <c r="SID66" s="357"/>
      <c r="SIE66" s="357"/>
      <c r="SIF66" s="357"/>
      <c r="SIG66" s="357"/>
      <c r="SIH66" s="357"/>
      <c r="SII66" s="357"/>
      <c r="SIJ66" s="357"/>
      <c r="SIK66" s="357"/>
      <c r="SIL66" s="357"/>
      <c r="SIM66" s="357"/>
      <c r="SIN66" s="357"/>
      <c r="SIO66" s="357"/>
      <c r="SIP66" s="357"/>
      <c r="SIQ66" s="357"/>
      <c r="SIR66" s="357"/>
      <c r="SIS66" s="357"/>
      <c r="SIT66" s="357"/>
      <c r="SIU66" s="357"/>
      <c r="SIV66" s="357"/>
      <c r="SIW66" s="357"/>
      <c r="SIX66" s="357"/>
      <c r="SIY66" s="357"/>
      <c r="SIZ66" s="357"/>
      <c r="SJA66" s="357"/>
      <c r="SJB66" s="357"/>
      <c r="SJC66" s="357"/>
      <c r="SJD66" s="357"/>
      <c r="SJE66" s="357"/>
      <c r="SJF66" s="357"/>
      <c r="SJG66" s="357"/>
      <c r="SJH66" s="357"/>
      <c r="SJI66" s="357"/>
      <c r="SJJ66" s="357"/>
      <c r="SJK66" s="357"/>
      <c r="SJL66" s="357"/>
      <c r="SJM66" s="357"/>
      <c r="SJN66" s="357"/>
      <c r="SJO66" s="357"/>
      <c r="SJP66" s="357"/>
      <c r="SJQ66" s="357"/>
      <c r="SJR66" s="357"/>
      <c r="SJS66" s="357"/>
      <c r="SJT66" s="357"/>
      <c r="SJU66" s="357"/>
      <c r="SJV66" s="357"/>
      <c r="SJW66" s="357"/>
      <c r="SJX66" s="357"/>
      <c r="SJY66" s="357"/>
      <c r="SJZ66" s="357"/>
      <c r="SKA66" s="357"/>
      <c r="SKB66" s="357"/>
      <c r="SKC66" s="357"/>
      <c r="SKD66" s="357"/>
      <c r="SKE66" s="357"/>
      <c r="SKF66" s="357"/>
      <c r="SKG66" s="357"/>
      <c r="SKH66" s="357"/>
      <c r="SKI66" s="357"/>
      <c r="SKJ66" s="357"/>
      <c r="SKK66" s="357"/>
      <c r="SKL66" s="357"/>
      <c r="SKM66" s="357"/>
      <c r="SKN66" s="357"/>
      <c r="SKO66" s="357"/>
      <c r="SKP66" s="357"/>
      <c r="SKQ66" s="357"/>
      <c r="SKR66" s="357"/>
      <c r="SKS66" s="357"/>
      <c r="SKT66" s="357"/>
      <c r="SKU66" s="357"/>
      <c r="SKV66" s="357"/>
      <c r="SKW66" s="357"/>
      <c r="SKX66" s="357"/>
      <c r="SKY66" s="357"/>
      <c r="SKZ66" s="357"/>
      <c r="SLA66" s="357"/>
      <c r="SLB66" s="357"/>
      <c r="SLC66" s="357"/>
      <c r="SLD66" s="357"/>
      <c r="SLE66" s="357"/>
      <c r="SLF66" s="357"/>
      <c r="SLG66" s="357"/>
      <c r="SLH66" s="357"/>
      <c r="SLI66" s="357"/>
      <c r="SLJ66" s="357"/>
      <c r="SLK66" s="357"/>
      <c r="SLL66" s="357"/>
      <c r="SLM66" s="357"/>
      <c r="SLN66" s="357"/>
      <c r="SLO66" s="357"/>
      <c r="SLP66" s="357"/>
      <c r="SLQ66" s="357"/>
      <c r="SLR66" s="357"/>
      <c r="SLS66" s="357"/>
      <c r="SLT66" s="357"/>
      <c r="SLU66" s="357"/>
      <c r="SLV66" s="357"/>
      <c r="SLW66" s="357"/>
      <c r="SLX66" s="357"/>
      <c r="SLY66" s="357"/>
      <c r="SLZ66" s="357"/>
      <c r="SMA66" s="357"/>
      <c r="SMB66" s="357"/>
      <c r="SMC66" s="357"/>
      <c r="SMD66" s="357"/>
      <c r="SME66" s="357"/>
      <c r="SMF66" s="357"/>
      <c r="SMG66" s="357"/>
      <c r="SMH66" s="357"/>
      <c r="SMI66" s="357"/>
      <c r="SMJ66" s="357"/>
      <c r="SMK66" s="357"/>
      <c r="SML66" s="357"/>
      <c r="SMM66" s="357"/>
      <c r="SMN66" s="357"/>
      <c r="SMO66" s="357"/>
      <c r="SMP66" s="357"/>
      <c r="SMQ66" s="357"/>
      <c r="SMR66" s="357"/>
      <c r="SMS66" s="357"/>
      <c r="SMT66" s="357"/>
      <c r="SMU66" s="357"/>
      <c r="SMV66" s="357"/>
      <c r="SMW66" s="357"/>
      <c r="SMX66" s="357"/>
      <c r="SMY66" s="357"/>
      <c r="SMZ66" s="357"/>
      <c r="SNA66" s="357"/>
      <c r="SNB66" s="357"/>
      <c r="SNC66" s="357"/>
      <c r="SND66" s="357"/>
      <c r="SNE66" s="357"/>
      <c r="SNF66" s="357"/>
      <c r="SNG66" s="357"/>
      <c r="SNH66" s="357"/>
      <c r="SNI66" s="357"/>
      <c r="SNJ66" s="357"/>
      <c r="SNK66" s="357"/>
      <c r="SNL66" s="357"/>
      <c r="SNM66" s="357"/>
      <c r="SNN66" s="357"/>
      <c r="SNO66" s="357"/>
      <c r="SNP66" s="357"/>
      <c r="SNQ66" s="357"/>
      <c r="SNR66" s="357"/>
      <c r="SNS66" s="357"/>
      <c r="SNT66" s="357"/>
      <c r="SNU66" s="357"/>
      <c r="SNV66" s="357"/>
      <c r="SNW66" s="357"/>
      <c r="SNX66" s="357"/>
      <c r="SNY66" s="357"/>
      <c r="SNZ66" s="357"/>
      <c r="SOA66" s="357"/>
      <c r="SOB66" s="357"/>
      <c r="SOC66" s="357"/>
      <c r="SOD66" s="357"/>
      <c r="SOE66" s="357"/>
      <c r="SOF66" s="357"/>
      <c r="SOG66" s="357"/>
      <c r="SOH66" s="357"/>
      <c r="SOI66" s="357"/>
      <c r="SOJ66" s="357"/>
      <c r="SOK66" s="357"/>
      <c r="SOL66" s="357"/>
      <c r="SOM66" s="357"/>
      <c r="SON66" s="357"/>
      <c r="SOO66" s="357"/>
      <c r="SOP66" s="357"/>
      <c r="SOQ66" s="357"/>
      <c r="SOR66" s="357"/>
      <c r="SOS66" s="357"/>
      <c r="SOT66" s="357"/>
      <c r="SOU66" s="357"/>
      <c r="SOV66" s="357"/>
      <c r="SOW66" s="357"/>
      <c r="SOX66" s="357"/>
      <c r="SOY66" s="357"/>
      <c r="SOZ66" s="357"/>
      <c r="SPA66" s="357"/>
      <c r="SPB66" s="357"/>
      <c r="SPC66" s="357"/>
      <c r="SPD66" s="357"/>
      <c r="SPE66" s="357"/>
      <c r="SPF66" s="357"/>
      <c r="SPG66" s="357"/>
      <c r="SPH66" s="357"/>
      <c r="SPI66" s="357"/>
      <c r="SPJ66" s="357"/>
      <c r="SPK66" s="357"/>
      <c r="SPL66" s="357"/>
      <c r="SPM66" s="357"/>
      <c r="SPN66" s="357"/>
      <c r="SPO66" s="357"/>
      <c r="SPP66" s="357"/>
      <c r="SPQ66" s="357"/>
      <c r="SPR66" s="357"/>
      <c r="SPS66" s="357"/>
      <c r="SPT66" s="357"/>
      <c r="SPU66" s="357"/>
      <c r="SPV66" s="357"/>
      <c r="SPW66" s="357"/>
      <c r="SPX66" s="357"/>
      <c r="SPY66" s="357"/>
      <c r="SPZ66" s="357"/>
      <c r="SQA66" s="357"/>
      <c r="SQB66" s="357"/>
      <c r="SQC66" s="357"/>
      <c r="SQD66" s="357"/>
      <c r="SQE66" s="357"/>
      <c r="SQF66" s="357"/>
      <c r="SQG66" s="357"/>
      <c r="SQH66" s="357"/>
      <c r="SQI66" s="357"/>
      <c r="SQJ66" s="357"/>
      <c r="SQK66" s="357"/>
      <c r="SQL66" s="357"/>
      <c r="SQM66" s="357"/>
      <c r="SQN66" s="357"/>
      <c r="SQO66" s="357"/>
      <c r="SQP66" s="357"/>
      <c r="SQQ66" s="357"/>
      <c r="SQR66" s="357"/>
      <c r="SQS66" s="357"/>
      <c r="SQT66" s="357"/>
      <c r="SQU66" s="357"/>
      <c r="SQV66" s="357"/>
      <c r="SQW66" s="357"/>
      <c r="SQX66" s="357"/>
      <c r="SQY66" s="357"/>
      <c r="SQZ66" s="357"/>
      <c r="SRA66" s="357"/>
      <c r="SRB66" s="357"/>
      <c r="SRC66" s="357"/>
      <c r="SRD66" s="357"/>
      <c r="SRE66" s="357"/>
      <c r="SRF66" s="357"/>
      <c r="SRG66" s="357"/>
      <c r="SRH66" s="357"/>
      <c r="SRI66" s="357"/>
      <c r="SRJ66" s="357"/>
      <c r="SRK66" s="357"/>
      <c r="SRL66" s="357"/>
      <c r="SRM66" s="357"/>
      <c r="SRN66" s="357"/>
      <c r="SRO66" s="357"/>
      <c r="SRP66" s="357"/>
      <c r="SRQ66" s="357"/>
      <c r="SRR66" s="357"/>
      <c r="SRS66" s="357"/>
      <c r="SRT66" s="357"/>
      <c r="SRU66" s="357"/>
      <c r="SRV66" s="357"/>
      <c r="SRW66" s="357"/>
      <c r="SRX66" s="357"/>
      <c r="SRY66" s="357"/>
      <c r="SRZ66" s="357"/>
      <c r="SSA66" s="357"/>
      <c r="SSB66" s="357"/>
      <c r="SSC66" s="357"/>
      <c r="SSD66" s="357"/>
      <c r="SSE66" s="357"/>
      <c r="SSF66" s="357"/>
      <c r="SSG66" s="357"/>
      <c r="SSH66" s="357"/>
      <c r="SSI66" s="357"/>
      <c r="SSJ66" s="357"/>
      <c r="SSK66" s="357"/>
      <c r="SSL66" s="357"/>
      <c r="SSM66" s="357"/>
      <c r="SSN66" s="357"/>
      <c r="SSO66" s="357"/>
      <c r="SSP66" s="357"/>
      <c r="SSQ66" s="357"/>
      <c r="SSR66" s="357"/>
      <c r="SSS66" s="357"/>
      <c r="SST66" s="357"/>
      <c r="SSU66" s="357"/>
      <c r="SSV66" s="357"/>
      <c r="SSW66" s="357"/>
      <c r="SSX66" s="357"/>
      <c r="SSY66" s="357"/>
      <c r="SSZ66" s="357"/>
      <c r="STA66" s="357"/>
      <c r="STB66" s="357"/>
      <c r="STC66" s="357"/>
      <c r="STD66" s="357"/>
      <c r="STE66" s="357"/>
      <c r="STF66" s="357"/>
      <c r="STG66" s="357"/>
      <c r="STH66" s="357"/>
      <c r="STI66" s="357"/>
      <c r="STJ66" s="357"/>
      <c r="STK66" s="357"/>
      <c r="STL66" s="357"/>
      <c r="STM66" s="357"/>
      <c r="STN66" s="357"/>
      <c r="STO66" s="357"/>
      <c r="STP66" s="357"/>
      <c r="STQ66" s="357"/>
      <c r="STR66" s="357"/>
      <c r="STS66" s="357"/>
      <c r="STT66" s="357"/>
      <c r="STU66" s="357"/>
      <c r="STV66" s="357"/>
      <c r="STW66" s="357"/>
      <c r="STX66" s="357"/>
      <c r="STY66" s="357"/>
      <c r="STZ66" s="357"/>
      <c r="SUA66" s="357"/>
      <c r="SUB66" s="357"/>
      <c r="SUC66" s="357"/>
      <c r="SUD66" s="357"/>
      <c r="SUE66" s="357"/>
      <c r="SUF66" s="357"/>
      <c r="SUG66" s="357"/>
      <c r="SUH66" s="357"/>
      <c r="SUI66" s="357"/>
      <c r="SUJ66" s="357"/>
      <c r="SUK66" s="357"/>
      <c r="SUL66" s="357"/>
      <c r="SUM66" s="357"/>
      <c r="SUN66" s="357"/>
      <c r="SUO66" s="357"/>
      <c r="SUP66" s="357"/>
      <c r="SUQ66" s="357"/>
      <c r="SUR66" s="357"/>
      <c r="SUS66" s="357"/>
      <c r="SUT66" s="357"/>
      <c r="SUU66" s="357"/>
      <c r="SUV66" s="357"/>
      <c r="SUW66" s="357"/>
      <c r="SUX66" s="357"/>
      <c r="SUY66" s="357"/>
      <c r="SUZ66" s="357"/>
      <c r="SVA66" s="357"/>
      <c r="SVB66" s="357"/>
      <c r="SVC66" s="357"/>
      <c r="SVD66" s="357"/>
      <c r="SVE66" s="357"/>
      <c r="SVF66" s="357"/>
      <c r="SVG66" s="357"/>
      <c r="SVH66" s="357"/>
      <c r="SVI66" s="357"/>
      <c r="SVJ66" s="357"/>
      <c r="SVK66" s="357"/>
      <c r="SVL66" s="357"/>
      <c r="SVM66" s="357"/>
      <c r="SVN66" s="357"/>
      <c r="SVO66" s="357"/>
      <c r="SVP66" s="357"/>
      <c r="SVQ66" s="357"/>
      <c r="SVR66" s="357"/>
      <c r="SVS66" s="357"/>
      <c r="SVT66" s="357"/>
      <c r="SVU66" s="357"/>
      <c r="SVV66" s="357"/>
      <c r="SVW66" s="357"/>
      <c r="SVX66" s="357"/>
      <c r="SVY66" s="357"/>
      <c r="SVZ66" s="357"/>
      <c r="SWA66" s="357"/>
      <c r="SWB66" s="357"/>
      <c r="SWC66" s="357"/>
      <c r="SWD66" s="357"/>
      <c r="SWE66" s="357"/>
      <c r="SWF66" s="357"/>
      <c r="SWG66" s="357"/>
      <c r="SWH66" s="357"/>
      <c r="SWI66" s="357"/>
      <c r="SWJ66" s="357"/>
      <c r="SWK66" s="357"/>
      <c r="SWL66" s="357"/>
      <c r="SWM66" s="357"/>
      <c r="SWN66" s="357"/>
      <c r="SWO66" s="357"/>
      <c r="SWP66" s="357"/>
      <c r="SWQ66" s="357"/>
      <c r="SWR66" s="357"/>
      <c r="SWS66" s="357"/>
      <c r="SWT66" s="357"/>
      <c r="SWU66" s="357"/>
      <c r="SWV66" s="357"/>
      <c r="SWW66" s="357"/>
      <c r="SWX66" s="357"/>
      <c r="SWY66" s="357"/>
      <c r="SWZ66" s="357"/>
      <c r="SXA66" s="357"/>
      <c r="SXB66" s="357"/>
      <c r="SXC66" s="357"/>
      <c r="SXD66" s="357"/>
      <c r="SXE66" s="357"/>
      <c r="SXF66" s="357"/>
      <c r="SXG66" s="357"/>
      <c r="SXH66" s="357"/>
      <c r="SXI66" s="357"/>
      <c r="SXJ66" s="357"/>
      <c r="SXK66" s="357"/>
      <c r="SXL66" s="357"/>
      <c r="SXM66" s="357"/>
      <c r="SXN66" s="357"/>
      <c r="SXO66" s="357"/>
      <c r="SXP66" s="357"/>
      <c r="SXQ66" s="357"/>
      <c r="SXR66" s="357"/>
      <c r="SXS66" s="357"/>
      <c r="SXT66" s="357"/>
      <c r="SXU66" s="357"/>
      <c r="SXV66" s="357"/>
      <c r="SXW66" s="357"/>
      <c r="SXX66" s="357"/>
      <c r="SXY66" s="357"/>
      <c r="SXZ66" s="357"/>
      <c r="SYA66" s="357"/>
      <c r="SYB66" s="357"/>
      <c r="SYC66" s="357"/>
      <c r="SYD66" s="357"/>
      <c r="SYE66" s="357"/>
      <c r="SYF66" s="357"/>
      <c r="SYG66" s="357"/>
      <c r="SYH66" s="357"/>
      <c r="SYI66" s="357"/>
      <c r="SYJ66" s="357"/>
      <c r="SYK66" s="357"/>
      <c r="SYL66" s="357"/>
      <c r="SYM66" s="357"/>
      <c r="SYN66" s="357"/>
      <c r="SYO66" s="357"/>
      <c r="SYP66" s="357"/>
      <c r="SYQ66" s="357"/>
      <c r="SYR66" s="357"/>
      <c r="SYS66" s="357"/>
      <c r="SYT66" s="357"/>
      <c r="SYU66" s="357"/>
      <c r="SYV66" s="357"/>
      <c r="SYW66" s="357"/>
      <c r="SYX66" s="357"/>
      <c r="SYY66" s="357"/>
      <c r="SYZ66" s="357"/>
      <c r="SZA66" s="357"/>
      <c r="SZB66" s="357"/>
      <c r="SZC66" s="357"/>
      <c r="SZD66" s="357"/>
      <c r="SZE66" s="357"/>
      <c r="SZF66" s="357"/>
      <c r="SZG66" s="357"/>
      <c r="SZH66" s="357"/>
      <c r="SZI66" s="357"/>
      <c r="SZJ66" s="357"/>
      <c r="SZK66" s="357"/>
      <c r="SZL66" s="357"/>
      <c r="SZM66" s="357"/>
      <c r="SZN66" s="357"/>
      <c r="SZO66" s="357"/>
      <c r="SZP66" s="357"/>
      <c r="SZQ66" s="357"/>
      <c r="SZR66" s="357"/>
      <c r="SZS66" s="357"/>
      <c r="SZT66" s="357"/>
      <c r="SZU66" s="357"/>
      <c r="SZV66" s="357"/>
      <c r="SZW66" s="357"/>
      <c r="SZX66" s="357"/>
      <c r="SZY66" s="357"/>
      <c r="SZZ66" s="357"/>
      <c r="TAA66" s="357"/>
      <c r="TAB66" s="357"/>
      <c r="TAC66" s="357"/>
      <c r="TAD66" s="357"/>
      <c r="TAE66" s="357"/>
      <c r="TAF66" s="357"/>
      <c r="TAG66" s="357"/>
      <c r="TAH66" s="357"/>
      <c r="TAI66" s="357"/>
      <c r="TAJ66" s="357"/>
      <c r="TAK66" s="357"/>
      <c r="TAL66" s="357"/>
      <c r="TAM66" s="357"/>
      <c r="TAN66" s="357"/>
      <c r="TAO66" s="357"/>
      <c r="TAP66" s="357"/>
      <c r="TAQ66" s="357"/>
      <c r="TAR66" s="357"/>
      <c r="TAS66" s="357"/>
      <c r="TAT66" s="357"/>
      <c r="TAU66" s="357"/>
      <c r="TAV66" s="357"/>
      <c r="TAW66" s="357"/>
      <c r="TAX66" s="357"/>
      <c r="TAY66" s="357"/>
      <c r="TAZ66" s="357"/>
      <c r="TBA66" s="357"/>
      <c r="TBB66" s="357"/>
      <c r="TBC66" s="357"/>
      <c r="TBD66" s="357"/>
      <c r="TBE66" s="357"/>
      <c r="TBF66" s="357"/>
      <c r="TBG66" s="357"/>
      <c r="TBH66" s="357"/>
      <c r="TBI66" s="357"/>
      <c r="TBJ66" s="357"/>
      <c r="TBK66" s="357"/>
      <c r="TBL66" s="357"/>
      <c r="TBM66" s="357"/>
      <c r="TBN66" s="357"/>
      <c r="TBO66" s="357"/>
      <c r="TBP66" s="357"/>
      <c r="TBQ66" s="357"/>
      <c r="TBR66" s="357"/>
      <c r="TBS66" s="357"/>
      <c r="TBT66" s="357"/>
      <c r="TBU66" s="357"/>
      <c r="TBV66" s="357"/>
      <c r="TBW66" s="357"/>
      <c r="TBX66" s="357"/>
      <c r="TBY66" s="357"/>
      <c r="TBZ66" s="357"/>
      <c r="TCA66" s="357"/>
      <c r="TCB66" s="357"/>
      <c r="TCC66" s="357"/>
      <c r="TCD66" s="357"/>
      <c r="TCE66" s="357"/>
      <c r="TCF66" s="357"/>
      <c r="TCG66" s="357"/>
      <c r="TCH66" s="357"/>
      <c r="TCI66" s="357"/>
      <c r="TCJ66" s="357"/>
      <c r="TCK66" s="357"/>
      <c r="TCL66" s="357"/>
      <c r="TCM66" s="357"/>
      <c r="TCN66" s="357"/>
      <c r="TCO66" s="357"/>
      <c r="TCP66" s="357"/>
      <c r="TCQ66" s="357"/>
      <c r="TCR66" s="357"/>
      <c r="TCS66" s="357"/>
      <c r="TCT66" s="357"/>
      <c r="TCU66" s="357"/>
      <c r="TCV66" s="357"/>
      <c r="TCW66" s="357"/>
      <c r="TCX66" s="357"/>
      <c r="TCY66" s="357"/>
      <c r="TCZ66" s="357"/>
      <c r="TDA66" s="357"/>
      <c r="TDB66" s="357"/>
      <c r="TDC66" s="357"/>
      <c r="TDD66" s="357"/>
      <c r="TDE66" s="357"/>
      <c r="TDF66" s="357"/>
      <c r="TDG66" s="357"/>
      <c r="TDH66" s="357"/>
      <c r="TDI66" s="357"/>
      <c r="TDJ66" s="357"/>
      <c r="TDK66" s="357"/>
      <c r="TDL66" s="357"/>
      <c r="TDM66" s="357"/>
      <c r="TDN66" s="357"/>
      <c r="TDO66" s="357"/>
      <c r="TDP66" s="357"/>
      <c r="TDQ66" s="357"/>
      <c r="TDR66" s="357"/>
      <c r="TDS66" s="357"/>
      <c r="TDT66" s="357"/>
      <c r="TDU66" s="357"/>
      <c r="TDV66" s="357"/>
      <c r="TDW66" s="357"/>
      <c r="TDX66" s="357"/>
      <c r="TDY66" s="357"/>
      <c r="TDZ66" s="357"/>
      <c r="TEA66" s="357"/>
      <c r="TEB66" s="357"/>
      <c r="TEC66" s="357"/>
      <c r="TED66" s="357"/>
      <c r="TEE66" s="357"/>
      <c r="TEF66" s="357"/>
      <c r="TEG66" s="357"/>
      <c r="TEH66" s="357"/>
      <c r="TEI66" s="357"/>
      <c r="TEJ66" s="357"/>
      <c r="TEK66" s="357"/>
      <c r="TEL66" s="357"/>
      <c r="TEM66" s="357"/>
      <c r="TEN66" s="357"/>
      <c r="TEO66" s="357"/>
      <c r="TEP66" s="357"/>
      <c r="TEQ66" s="357"/>
      <c r="TER66" s="357"/>
      <c r="TES66" s="357"/>
      <c r="TET66" s="357"/>
      <c r="TEU66" s="357"/>
      <c r="TEV66" s="357"/>
      <c r="TEW66" s="357"/>
      <c r="TEX66" s="357"/>
      <c r="TEY66" s="357"/>
      <c r="TEZ66" s="357"/>
      <c r="TFA66" s="357"/>
      <c r="TFB66" s="357"/>
      <c r="TFC66" s="357"/>
      <c r="TFD66" s="357"/>
      <c r="TFE66" s="357"/>
      <c r="TFF66" s="357"/>
      <c r="TFG66" s="357"/>
      <c r="TFH66" s="357"/>
      <c r="TFI66" s="357"/>
      <c r="TFJ66" s="357"/>
      <c r="TFK66" s="357"/>
      <c r="TFL66" s="357"/>
      <c r="TFM66" s="357"/>
      <c r="TFN66" s="357"/>
      <c r="TFO66" s="357"/>
      <c r="TFP66" s="357"/>
      <c r="TFQ66" s="357"/>
      <c r="TFR66" s="357"/>
      <c r="TFS66" s="357"/>
      <c r="TFT66" s="357"/>
      <c r="TFU66" s="357"/>
      <c r="TFV66" s="357"/>
      <c r="TFW66" s="357"/>
      <c r="TFX66" s="357"/>
      <c r="TFY66" s="357"/>
      <c r="TFZ66" s="357"/>
      <c r="TGA66" s="357"/>
      <c r="TGB66" s="357"/>
      <c r="TGC66" s="357"/>
      <c r="TGD66" s="357"/>
      <c r="TGE66" s="357"/>
      <c r="TGF66" s="357"/>
      <c r="TGG66" s="357"/>
      <c r="TGH66" s="357"/>
      <c r="TGI66" s="357"/>
      <c r="TGJ66" s="357"/>
      <c r="TGK66" s="357"/>
      <c r="TGL66" s="357"/>
      <c r="TGM66" s="357"/>
      <c r="TGN66" s="357"/>
      <c r="TGO66" s="357"/>
      <c r="TGP66" s="357"/>
      <c r="TGQ66" s="357"/>
      <c r="TGR66" s="357"/>
      <c r="TGS66" s="357"/>
      <c r="TGT66" s="357"/>
      <c r="TGU66" s="357"/>
      <c r="TGV66" s="357"/>
      <c r="TGW66" s="357"/>
      <c r="TGX66" s="357"/>
      <c r="TGY66" s="357"/>
      <c r="TGZ66" s="357"/>
      <c r="THA66" s="357"/>
      <c r="THB66" s="357"/>
      <c r="THC66" s="357"/>
      <c r="THD66" s="357"/>
      <c r="THE66" s="357"/>
      <c r="THF66" s="357"/>
      <c r="THG66" s="357"/>
      <c r="THH66" s="357"/>
      <c r="THI66" s="357"/>
      <c r="THJ66" s="357"/>
      <c r="THK66" s="357"/>
      <c r="THL66" s="357"/>
      <c r="THM66" s="357"/>
      <c r="THN66" s="357"/>
      <c r="THO66" s="357"/>
      <c r="THP66" s="357"/>
      <c r="THQ66" s="357"/>
      <c r="THR66" s="357"/>
      <c r="THS66" s="357"/>
      <c r="THT66" s="357"/>
      <c r="THU66" s="357"/>
      <c r="THV66" s="357"/>
      <c r="THW66" s="357"/>
      <c r="THX66" s="357"/>
      <c r="THY66" s="357"/>
      <c r="THZ66" s="357"/>
      <c r="TIA66" s="357"/>
      <c r="TIB66" s="357"/>
      <c r="TIC66" s="357"/>
      <c r="TID66" s="357"/>
      <c r="TIE66" s="357"/>
      <c r="TIF66" s="357"/>
      <c r="TIG66" s="357"/>
      <c r="TIH66" s="357"/>
      <c r="TII66" s="357"/>
      <c r="TIJ66" s="357"/>
      <c r="TIK66" s="357"/>
      <c r="TIL66" s="357"/>
      <c r="TIM66" s="357"/>
      <c r="TIN66" s="357"/>
      <c r="TIO66" s="357"/>
      <c r="TIP66" s="357"/>
      <c r="TIQ66" s="357"/>
      <c r="TIR66" s="357"/>
      <c r="TIS66" s="357"/>
      <c r="TIT66" s="357"/>
      <c r="TIU66" s="357"/>
      <c r="TIV66" s="357"/>
      <c r="TIW66" s="357"/>
      <c r="TIX66" s="357"/>
      <c r="TIY66" s="357"/>
      <c r="TIZ66" s="357"/>
      <c r="TJA66" s="357"/>
      <c r="TJB66" s="357"/>
      <c r="TJC66" s="357"/>
      <c r="TJD66" s="357"/>
      <c r="TJE66" s="357"/>
      <c r="TJF66" s="357"/>
      <c r="TJG66" s="357"/>
      <c r="TJH66" s="357"/>
      <c r="TJI66" s="357"/>
      <c r="TJJ66" s="357"/>
      <c r="TJK66" s="357"/>
      <c r="TJL66" s="357"/>
      <c r="TJM66" s="357"/>
      <c r="TJN66" s="357"/>
      <c r="TJO66" s="357"/>
      <c r="TJP66" s="357"/>
      <c r="TJQ66" s="357"/>
      <c r="TJR66" s="357"/>
      <c r="TJS66" s="357"/>
      <c r="TJT66" s="357"/>
      <c r="TJU66" s="357"/>
      <c r="TJV66" s="357"/>
      <c r="TJW66" s="357"/>
      <c r="TJX66" s="357"/>
      <c r="TJY66" s="357"/>
      <c r="TJZ66" s="357"/>
      <c r="TKA66" s="357"/>
      <c r="TKB66" s="357"/>
      <c r="TKC66" s="357"/>
      <c r="TKD66" s="357"/>
      <c r="TKE66" s="357"/>
      <c r="TKF66" s="357"/>
      <c r="TKG66" s="357"/>
      <c r="TKH66" s="357"/>
      <c r="TKI66" s="357"/>
      <c r="TKJ66" s="357"/>
      <c r="TKK66" s="357"/>
      <c r="TKL66" s="357"/>
      <c r="TKM66" s="357"/>
      <c r="TKN66" s="357"/>
      <c r="TKO66" s="357"/>
      <c r="TKP66" s="357"/>
      <c r="TKQ66" s="357"/>
      <c r="TKR66" s="357"/>
      <c r="TKS66" s="357"/>
      <c r="TKT66" s="357"/>
      <c r="TKU66" s="357"/>
      <c r="TKV66" s="357"/>
      <c r="TKW66" s="357"/>
      <c r="TKX66" s="357"/>
      <c r="TKY66" s="357"/>
      <c r="TKZ66" s="357"/>
      <c r="TLA66" s="357"/>
      <c r="TLB66" s="357"/>
      <c r="TLC66" s="357"/>
      <c r="TLD66" s="357"/>
      <c r="TLE66" s="357"/>
      <c r="TLF66" s="357"/>
      <c r="TLG66" s="357"/>
      <c r="TLH66" s="357"/>
      <c r="TLI66" s="357"/>
      <c r="TLJ66" s="357"/>
      <c r="TLK66" s="357"/>
      <c r="TLL66" s="357"/>
      <c r="TLM66" s="357"/>
      <c r="TLN66" s="357"/>
      <c r="TLO66" s="357"/>
      <c r="TLP66" s="357"/>
      <c r="TLQ66" s="357"/>
      <c r="TLR66" s="357"/>
      <c r="TLS66" s="357"/>
      <c r="TLT66" s="357"/>
      <c r="TLU66" s="357"/>
      <c r="TLV66" s="357"/>
      <c r="TLW66" s="357"/>
      <c r="TLX66" s="357"/>
      <c r="TLY66" s="357"/>
      <c r="TLZ66" s="357"/>
      <c r="TMA66" s="357"/>
      <c r="TMB66" s="357"/>
      <c r="TMC66" s="357"/>
      <c r="TMD66" s="357"/>
      <c r="TME66" s="357"/>
      <c r="TMF66" s="357"/>
      <c r="TMG66" s="357"/>
      <c r="TMH66" s="357"/>
      <c r="TMI66" s="357"/>
      <c r="TMJ66" s="357"/>
      <c r="TMK66" s="357"/>
      <c r="TML66" s="357"/>
      <c r="TMM66" s="357"/>
      <c r="TMN66" s="357"/>
      <c r="TMO66" s="357"/>
      <c r="TMP66" s="357"/>
      <c r="TMQ66" s="357"/>
      <c r="TMR66" s="357"/>
      <c r="TMS66" s="357"/>
      <c r="TMT66" s="357"/>
      <c r="TMU66" s="357"/>
      <c r="TMV66" s="357"/>
      <c r="TMW66" s="357"/>
      <c r="TMX66" s="357"/>
      <c r="TMY66" s="357"/>
      <c r="TMZ66" s="357"/>
      <c r="TNA66" s="357"/>
      <c r="TNB66" s="357"/>
      <c r="TNC66" s="357"/>
      <c r="TND66" s="357"/>
      <c r="TNE66" s="357"/>
      <c r="TNF66" s="357"/>
      <c r="TNG66" s="357"/>
      <c r="TNH66" s="357"/>
      <c r="TNI66" s="357"/>
      <c r="TNJ66" s="357"/>
      <c r="TNK66" s="357"/>
      <c r="TNL66" s="357"/>
      <c r="TNM66" s="357"/>
      <c r="TNN66" s="357"/>
      <c r="TNO66" s="357"/>
      <c r="TNP66" s="357"/>
      <c r="TNQ66" s="357"/>
      <c r="TNR66" s="357"/>
      <c r="TNS66" s="357"/>
      <c r="TNT66" s="357"/>
      <c r="TNU66" s="357"/>
      <c r="TNV66" s="357"/>
      <c r="TNW66" s="357"/>
      <c r="TNX66" s="357"/>
      <c r="TNY66" s="357"/>
      <c r="TNZ66" s="357"/>
      <c r="TOA66" s="357"/>
      <c r="TOB66" s="357"/>
      <c r="TOC66" s="357"/>
      <c r="TOD66" s="357"/>
      <c r="TOE66" s="357"/>
      <c r="TOF66" s="357"/>
      <c r="TOG66" s="357"/>
      <c r="TOH66" s="357"/>
      <c r="TOI66" s="357"/>
      <c r="TOJ66" s="357"/>
      <c r="TOK66" s="357"/>
      <c r="TOL66" s="357"/>
      <c r="TOM66" s="357"/>
      <c r="TON66" s="357"/>
      <c r="TOO66" s="357"/>
      <c r="TOP66" s="357"/>
      <c r="TOQ66" s="357"/>
      <c r="TOR66" s="357"/>
      <c r="TOS66" s="357"/>
      <c r="TOT66" s="357"/>
      <c r="TOU66" s="357"/>
      <c r="TOV66" s="357"/>
      <c r="TOW66" s="357"/>
      <c r="TOX66" s="357"/>
      <c r="TOY66" s="357"/>
      <c r="TOZ66" s="357"/>
      <c r="TPA66" s="357"/>
      <c r="TPB66" s="357"/>
      <c r="TPC66" s="357"/>
      <c r="TPD66" s="357"/>
      <c r="TPE66" s="357"/>
      <c r="TPF66" s="357"/>
      <c r="TPG66" s="357"/>
      <c r="TPH66" s="357"/>
      <c r="TPI66" s="357"/>
      <c r="TPJ66" s="357"/>
      <c r="TPK66" s="357"/>
      <c r="TPL66" s="357"/>
      <c r="TPM66" s="357"/>
      <c r="TPN66" s="357"/>
      <c r="TPO66" s="357"/>
      <c r="TPP66" s="357"/>
      <c r="TPQ66" s="357"/>
      <c r="TPR66" s="357"/>
      <c r="TPS66" s="357"/>
      <c r="TPT66" s="357"/>
      <c r="TPU66" s="357"/>
      <c r="TPV66" s="357"/>
      <c r="TPW66" s="357"/>
      <c r="TPX66" s="357"/>
      <c r="TPY66" s="357"/>
      <c r="TPZ66" s="357"/>
      <c r="TQA66" s="357"/>
      <c r="TQB66" s="357"/>
      <c r="TQC66" s="357"/>
      <c r="TQD66" s="357"/>
      <c r="TQE66" s="357"/>
      <c r="TQF66" s="357"/>
      <c r="TQG66" s="357"/>
      <c r="TQH66" s="357"/>
      <c r="TQI66" s="357"/>
      <c r="TQJ66" s="357"/>
      <c r="TQK66" s="357"/>
      <c r="TQL66" s="357"/>
      <c r="TQM66" s="357"/>
      <c r="TQN66" s="357"/>
      <c r="TQO66" s="357"/>
      <c r="TQP66" s="357"/>
      <c r="TQQ66" s="357"/>
      <c r="TQR66" s="357"/>
      <c r="TQS66" s="357"/>
      <c r="TQT66" s="357"/>
      <c r="TQU66" s="357"/>
      <c r="TQV66" s="357"/>
      <c r="TQW66" s="357"/>
      <c r="TQX66" s="357"/>
      <c r="TQY66" s="357"/>
      <c r="TQZ66" s="357"/>
      <c r="TRA66" s="357"/>
      <c r="TRB66" s="357"/>
      <c r="TRC66" s="357"/>
      <c r="TRD66" s="357"/>
      <c r="TRE66" s="357"/>
      <c r="TRF66" s="357"/>
      <c r="TRG66" s="357"/>
      <c r="TRH66" s="357"/>
      <c r="TRI66" s="357"/>
      <c r="TRJ66" s="357"/>
      <c r="TRK66" s="357"/>
      <c r="TRL66" s="357"/>
      <c r="TRM66" s="357"/>
      <c r="TRN66" s="357"/>
      <c r="TRO66" s="357"/>
      <c r="TRP66" s="357"/>
      <c r="TRQ66" s="357"/>
      <c r="TRR66" s="357"/>
      <c r="TRS66" s="357"/>
      <c r="TRT66" s="357"/>
      <c r="TRU66" s="357"/>
      <c r="TRV66" s="357"/>
      <c r="TRW66" s="357"/>
      <c r="TRX66" s="357"/>
      <c r="TRY66" s="357"/>
      <c r="TRZ66" s="357"/>
      <c r="TSA66" s="357"/>
      <c r="TSB66" s="357"/>
      <c r="TSC66" s="357"/>
      <c r="TSD66" s="357"/>
      <c r="TSE66" s="357"/>
      <c r="TSF66" s="357"/>
      <c r="TSG66" s="357"/>
      <c r="TSH66" s="357"/>
      <c r="TSI66" s="357"/>
      <c r="TSJ66" s="357"/>
      <c r="TSK66" s="357"/>
      <c r="TSL66" s="357"/>
      <c r="TSM66" s="357"/>
      <c r="TSN66" s="357"/>
      <c r="TSO66" s="357"/>
      <c r="TSP66" s="357"/>
      <c r="TSQ66" s="357"/>
      <c r="TSR66" s="357"/>
      <c r="TSS66" s="357"/>
      <c r="TST66" s="357"/>
      <c r="TSU66" s="357"/>
      <c r="TSV66" s="357"/>
      <c r="TSW66" s="357"/>
      <c r="TSX66" s="357"/>
      <c r="TSY66" s="357"/>
      <c r="TSZ66" s="357"/>
      <c r="TTA66" s="357"/>
      <c r="TTB66" s="357"/>
      <c r="TTC66" s="357"/>
      <c r="TTD66" s="357"/>
      <c r="TTE66" s="357"/>
      <c r="TTF66" s="357"/>
      <c r="TTG66" s="357"/>
      <c r="TTH66" s="357"/>
      <c r="TTI66" s="357"/>
      <c r="TTJ66" s="357"/>
      <c r="TTK66" s="357"/>
      <c r="TTL66" s="357"/>
      <c r="TTM66" s="357"/>
      <c r="TTN66" s="357"/>
      <c r="TTO66" s="357"/>
      <c r="TTP66" s="357"/>
      <c r="TTQ66" s="357"/>
      <c r="TTR66" s="357"/>
      <c r="TTS66" s="357"/>
      <c r="TTT66" s="357"/>
      <c r="TTU66" s="357"/>
      <c r="TTV66" s="357"/>
      <c r="TTW66" s="357"/>
      <c r="TTX66" s="357"/>
      <c r="TTY66" s="357"/>
      <c r="TTZ66" s="357"/>
      <c r="TUA66" s="357"/>
      <c r="TUB66" s="357"/>
      <c r="TUC66" s="357"/>
      <c r="TUD66" s="357"/>
      <c r="TUE66" s="357"/>
      <c r="TUF66" s="357"/>
      <c r="TUG66" s="357"/>
      <c r="TUH66" s="357"/>
      <c r="TUI66" s="357"/>
      <c r="TUJ66" s="357"/>
      <c r="TUK66" s="357"/>
      <c r="TUL66" s="357"/>
      <c r="TUM66" s="357"/>
      <c r="TUN66" s="357"/>
      <c r="TUO66" s="357"/>
      <c r="TUP66" s="357"/>
      <c r="TUQ66" s="357"/>
      <c r="TUR66" s="357"/>
      <c r="TUS66" s="357"/>
      <c r="TUT66" s="357"/>
      <c r="TUU66" s="357"/>
      <c r="TUV66" s="357"/>
      <c r="TUW66" s="357"/>
      <c r="TUX66" s="357"/>
      <c r="TUY66" s="357"/>
      <c r="TUZ66" s="357"/>
      <c r="TVA66" s="357"/>
      <c r="TVB66" s="357"/>
      <c r="TVC66" s="357"/>
      <c r="TVD66" s="357"/>
      <c r="TVE66" s="357"/>
      <c r="TVF66" s="357"/>
      <c r="TVG66" s="357"/>
      <c r="TVH66" s="357"/>
      <c r="TVI66" s="357"/>
      <c r="TVJ66" s="357"/>
      <c r="TVK66" s="357"/>
      <c r="TVL66" s="357"/>
      <c r="TVM66" s="357"/>
      <c r="TVN66" s="357"/>
      <c r="TVO66" s="357"/>
      <c r="TVP66" s="357"/>
      <c r="TVQ66" s="357"/>
      <c r="TVR66" s="357"/>
      <c r="TVS66" s="357"/>
      <c r="TVT66" s="357"/>
      <c r="TVU66" s="357"/>
      <c r="TVV66" s="357"/>
      <c r="TVW66" s="357"/>
      <c r="TVX66" s="357"/>
      <c r="TVY66" s="357"/>
      <c r="TVZ66" s="357"/>
      <c r="TWA66" s="357"/>
      <c r="TWB66" s="357"/>
      <c r="TWC66" s="357"/>
      <c r="TWD66" s="357"/>
      <c r="TWE66" s="357"/>
      <c r="TWF66" s="357"/>
      <c r="TWG66" s="357"/>
      <c r="TWH66" s="357"/>
      <c r="TWI66" s="357"/>
      <c r="TWJ66" s="357"/>
      <c r="TWK66" s="357"/>
      <c r="TWL66" s="357"/>
      <c r="TWM66" s="357"/>
      <c r="TWN66" s="357"/>
      <c r="TWO66" s="357"/>
      <c r="TWP66" s="357"/>
      <c r="TWQ66" s="357"/>
      <c r="TWR66" s="357"/>
      <c r="TWS66" s="357"/>
      <c r="TWT66" s="357"/>
      <c r="TWU66" s="357"/>
      <c r="TWV66" s="357"/>
      <c r="TWW66" s="357"/>
      <c r="TWX66" s="357"/>
      <c r="TWY66" s="357"/>
      <c r="TWZ66" s="357"/>
      <c r="TXA66" s="357"/>
      <c r="TXB66" s="357"/>
      <c r="TXC66" s="357"/>
      <c r="TXD66" s="357"/>
      <c r="TXE66" s="357"/>
      <c r="TXF66" s="357"/>
      <c r="TXG66" s="357"/>
      <c r="TXH66" s="357"/>
      <c r="TXI66" s="357"/>
      <c r="TXJ66" s="357"/>
      <c r="TXK66" s="357"/>
      <c r="TXL66" s="357"/>
      <c r="TXM66" s="357"/>
      <c r="TXN66" s="357"/>
      <c r="TXO66" s="357"/>
      <c r="TXP66" s="357"/>
      <c r="TXQ66" s="357"/>
      <c r="TXR66" s="357"/>
      <c r="TXS66" s="357"/>
      <c r="TXT66" s="357"/>
      <c r="TXU66" s="357"/>
      <c r="TXV66" s="357"/>
      <c r="TXW66" s="357"/>
      <c r="TXX66" s="357"/>
      <c r="TXY66" s="357"/>
      <c r="TXZ66" s="357"/>
      <c r="TYA66" s="357"/>
      <c r="TYB66" s="357"/>
      <c r="TYC66" s="357"/>
      <c r="TYD66" s="357"/>
      <c r="TYE66" s="357"/>
      <c r="TYF66" s="357"/>
      <c r="TYG66" s="357"/>
      <c r="TYH66" s="357"/>
      <c r="TYI66" s="357"/>
      <c r="TYJ66" s="357"/>
      <c r="TYK66" s="357"/>
      <c r="TYL66" s="357"/>
      <c r="TYM66" s="357"/>
      <c r="TYN66" s="357"/>
      <c r="TYO66" s="357"/>
      <c r="TYP66" s="357"/>
      <c r="TYQ66" s="357"/>
      <c r="TYR66" s="357"/>
      <c r="TYS66" s="357"/>
      <c r="TYT66" s="357"/>
      <c r="TYU66" s="357"/>
      <c r="TYV66" s="357"/>
      <c r="TYW66" s="357"/>
      <c r="TYX66" s="357"/>
      <c r="TYY66" s="357"/>
      <c r="TYZ66" s="357"/>
      <c r="TZA66" s="357"/>
      <c r="TZB66" s="357"/>
      <c r="TZC66" s="357"/>
      <c r="TZD66" s="357"/>
      <c r="TZE66" s="357"/>
      <c r="TZF66" s="357"/>
      <c r="TZG66" s="357"/>
      <c r="TZH66" s="357"/>
      <c r="TZI66" s="357"/>
      <c r="TZJ66" s="357"/>
      <c r="TZK66" s="357"/>
      <c r="TZL66" s="357"/>
      <c r="TZM66" s="357"/>
      <c r="TZN66" s="357"/>
      <c r="TZO66" s="357"/>
      <c r="TZP66" s="357"/>
      <c r="TZQ66" s="357"/>
      <c r="TZR66" s="357"/>
      <c r="TZS66" s="357"/>
      <c r="TZT66" s="357"/>
      <c r="TZU66" s="357"/>
      <c r="TZV66" s="357"/>
      <c r="TZW66" s="357"/>
      <c r="TZX66" s="357"/>
      <c r="TZY66" s="357"/>
      <c r="TZZ66" s="357"/>
      <c r="UAA66" s="357"/>
      <c r="UAB66" s="357"/>
      <c r="UAC66" s="357"/>
      <c r="UAD66" s="357"/>
      <c r="UAE66" s="357"/>
      <c r="UAF66" s="357"/>
      <c r="UAG66" s="357"/>
      <c r="UAH66" s="357"/>
      <c r="UAI66" s="357"/>
      <c r="UAJ66" s="357"/>
      <c r="UAK66" s="357"/>
      <c r="UAL66" s="357"/>
      <c r="UAM66" s="357"/>
      <c r="UAN66" s="357"/>
      <c r="UAO66" s="357"/>
      <c r="UAP66" s="357"/>
      <c r="UAQ66" s="357"/>
      <c r="UAR66" s="357"/>
      <c r="UAS66" s="357"/>
      <c r="UAT66" s="357"/>
      <c r="UAU66" s="357"/>
      <c r="UAV66" s="357"/>
      <c r="UAW66" s="357"/>
      <c r="UAX66" s="357"/>
      <c r="UAY66" s="357"/>
      <c r="UAZ66" s="357"/>
      <c r="UBA66" s="357"/>
      <c r="UBB66" s="357"/>
      <c r="UBC66" s="357"/>
      <c r="UBD66" s="357"/>
      <c r="UBE66" s="357"/>
      <c r="UBF66" s="357"/>
      <c r="UBG66" s="357"/>
      <c r="UBH66" s="357"/>
      <c r="UBI66" s="357"/>
      <c r="UBJ66" s="357"/>
      <c r="UBK66" s="357"/>
      <c r="UBL66" s="357"/>
      <c r="UBM66" s="357"/>
      <c r="UBN66" s="357"/>
      <c r="UBO66" s="357"/>
      <c r="UBP66" s="357"/>
      <c r="UBQ66" s="357"/>
      <c r="UBR66" s="357"/>
      <c r="UBS66" s="357"/>
      <c r="UBT66" s="357"/>
      <c r="UBU66" s="357"/>
      <c r="UBV66" s="357"/>
      <c r="UBW66" s="357"/>
      <c r="UBX66" s="357"/>
      <c r="UBY66" s="357"/>
      <c r="UBZ66" s="357"/>
      <c r="UCA66" s="357"/>
      <c r="UCB66" s="357"/>
      <c r="UCC66" s="357"/>
      <c r="UCD66" s="357"/>
      <c r="UCE66" s="357"/>
      <c r="UCF66" s="357"/>
      <c r="UCG66" s="357"/>
      <c r="UCH66" s="357"/>
      <c r="UCI66" s="357"/>
      <c r="UCJ66" s="357"/>
      <c r="UCK66" s="357"/>
      <c r="UCL66" s="357"/>
      <c r="UCM66" s="357"/>
      <c r="UCN66" s="357"/>
      <c r="UCO66" s="357"/>
      <c r="UCP66" s="357"/>
      <c r="UCQ66" s="357"/>
      <c r="UCR66" s="357"/>
      <c r="UCS66" s="357"/>
      <c r="UCT66" s="357"/>
      <c r="UCU66" s="357"/>
      <c r="UCV66" s="357"/>
      <c r="UCW66" s="357"/>
      <c r="UCX66" s="357"/>
      <c r="UCY66" s="357"/>
      <c r="UCZ66" s="357"/>
      <c r="UDA66" s="357"/>
      <c r="UDB66" s="357"/>
      <c r="UDC66" s="357"/>
      <c r="UDD66" s="357"/>
      <c r="UDE66" s="357"/>
      <c r="UDF66" s="357"/>
      <c r="UDG66" s="357"/>
      <c r="UDH66" s="357"/>
      <c r="UDI66" s="357"/>
      <c r="UDJ66" s="357"/>
      <c r="UDK66" s="357"/>
      <c r="UDL66" s="357"/>
      <c r="UDM66" s="357"/>
      <c r="UDN66" s="357"/>
      <c r="UDO66" s="357"/>
      <c r="UDP66" s="357"/>
      <c r="UDQ66" s="357"/>
      <c r="UDR66" s="357"/>
      <c r="UDS66" s="357"/>
      <c r="UDT66" s="357"/>
      <c r="UDU66" s="357"/>
      <c r="UDV66" s="357"/>
      <c r="UDW66" s="357"/>
      <c r="UDX66" s="357"/>
      <c r="UDY66" s="357"/>
      <c r="UDZ66" s="357"/>
      <c r="UEA66" s="357"/>
      <c r="UEB66" s="357"/>
      <c r="UEC66" s="357"/>
      <c r="UED66" s="357"/>
      <c r="UEE66" s="357"/>
      <c r="UEF66" s="357"/>
      <c r="UEG66" s="357"/>
      <c r="UEH66" s="357"/>
      <c r="UEI66" s="357"/>
      <c r="UEJ66" s="357"/>
      <c r="UEK66" s="357"/>
      <c r="UEL66" s="357"/>
      <c r="UEM66" s="357"/>
      <c r="UEN66" s="357"/>
      <c r="UEO66" s="357"/>
      <c r="UEP66" s="357"/>
      <c r="UEQ66" s="357"/>
      <c r="UER66" s="357"/>
      <c r="UES66" s="357"/>
      <c r="UET66" s="357"/>
      <c r="UEU66" s="357"/>
      <c r="UEV66" s="357"/>
      <c r="UEW66" s="357"/>
      <c r="UEX66" s="357"/>
      <c r="UEY66" s="357"/>
      <c r="UEZ66" s="357"/>
      <c r="UFA66" s="357"/>
      <c r="UFB66" s="357"/>
      <c r="UFC66" s="357"/>
      <c r="UFD66" s="357"/>
      <c r="UFE66" s="357"/>
      <c r="UFF66" s="357"/>
      <c r="UFG66" s="357"/>
      <c r="UFH66" s="357"/>
      <c r="UFI66" s="357"/>
      <c r="UFJ66" s="357"/>
      <c r="UFK66" s="357"/>
      <c r="UFL66" s="357"/>
      <c r="UFM66" s="357"/>
      <c r="UFN66" s="357"/>
      <c r="UFO66" s="357"/>
      <c r="UFP66" s="357"/>
      <c r="UFQ66" s="357"/>
      <c r="UFR66" s="357"/>
      <c r="UFS66" s="357"/>
      <c r="UFT66" s="357"/>
      <c r="UFU66" s="357"/>
      <c r="UFV66" s="357"/>
      <c r="UFW66" s="357"/>
      <c r="UFX66" s="357"/>
      <c r="UFY66" s="357"/>
      <c r="UFZ66" s="357"/>
      <c r="UGA66" s="357"/>
      <c r="UGB66" s="357"/>
      <c r="UGC66" s="357"/>
      <c r="UGD66" s="357"/>
      <c r="UGE66" s="357"/>
      <c r="UGF66" s="357"/>
      <c r="UGG66" s="357"/>
      <c r="UGH66" s="357"/>
      <c r="UGI66" s="357"/>
      <c r="UGJ66" s="357"/>
      <c r="UGK66" s="357"/>
      <c r="UGL66" s="357"/>
      <c r="UGM66" s="357"/>
      <c r="UGN66" s="357"/>
      <c r="UGO66" s="357"/>
      <c r="UGP66" s="357"/>
      <c r="UGQ66" s="357"/>
      <c r="UGR66" s="357"/>
      <c r="UGS66" s="357"/>
      <c r="UGT66" s="357"/>
      <c r="UGU66" s="357"/>
      <c r="UGV66" s="357"/>
      <c r="UGW66" s="357"/>
      <c r="UGX66" s="357"/>
      <c r="UGY66" s="357"/>
      <c r="UGZ66" s="357"/>
      <c r="UHA66" s="357"/>
      <c r="UHB66" s="357"/>
      <c r="UHC66" s="357"/>
      <c r="UHD66" s="357"/>
      <c r="UHE66" s="357"/>
      <c r="UHF66" s="357"/>
      <c r="UHG66" s="357"/>
      <c r="UHH66" s="357"/>
      <c r="UHI66" s="357"/>
      <c r="UHJ66" s="357"/>
      <c r="UHK66" s="357"/>
      <c r="UHL66" s="357"/>
      <c r="UHM66" s="357"/>
      <c r="UHN66" s="357"/>
      <c r="UHO66" s="357"/>
      <c r="UHP66" s="357"/>
      <c r="UHQ66" s="357"/>
      <c r="UHR66" s="357"/>
      <c r="UHS66" s="357"/>
      <c r="UHT66" s="357"/>
      <c r="UHU66" s="357"/>
      <c r="UHV66" s="357"/>
      <c r="UHW66" s="357"/>
      <c r="UHX66" s="357"/>
      <c r="UHY66" s="357"/>
      <c r="UHZ66" s="357"/>
      <c r="UIA66" s="357"/>
      <c r="UIB66" s="357"/>
      <c r="UIC66" s="357"/>
      <c r="UID66" s="357"/>
      <c r="UIE66" s="357"/>
      <c r="UIF66" s="357"/>
      <c r="UIG66" s="357"/>
      <c r="UIH66" s="357"/>
      <c r="UII66" s="357"/>
      <c r="UIJ66" s="357"/>
      <c r="UIK66" s="357"/>
      <c r="UIL66" s="357"/>
      <c r="UIM66" s="357"/>
      <c r="UIN66" s="357"/>
      <c r="UIO66" s="357"/>
      <c r="UIP66" s="357"/>
      <c r="UIQ66" s="357"/>
      <c r="UIR66" s="357"/>
      <c r="UIS66" s="357"/>
      <c r="UIT66" s="357"/>
      <c r="UIU66" s="357"/>
      <c r="UIV66" s="357"/>
      <c r="UIW66" s="357"/>
      <c r="UIX66" s="357"/>
      <c r="UIY66" s="357"/>
      <c r="UIZ66" s="357"/>
      <c r="UJA66" s="357"/>
      <c r="UJB66" s="357"/>
      <c r="UJC66" s="357"/>
      <c r="UJD66" s="357"/>
      <c r="UJE66" s="357"/>
      <c r="UJF66" s="357"/>
      <c r="UJG66" s="357"/>
      <c r="UJH66" s="357"/>
      <c r="UJI66" s="357"/>
      <c r="UJJ66" s="357"/>
      <c r="UJK66" s="357"/>
      <c r="UJL66" s="357"/>
      <c r="UJM66" s="357"/>
      <c r="UJN66" s="357"/>
      <c r="UJO66" s="357"/>
      <c r="UJP66" s="357"/>
      <c r="UJQ66" s="357"/>
      <c r="UJR66" s="357"/>
      <c r="UJS66" s="357"/>
      <c r="UJT66" s="357"/>
      <c r="UJU66" s="357"/>
      <c r="UJV66" s="357"/>
      <c r="UJW66" s="357"/>
      <c r="UJX66" s="357"/>
      <c r="UJY66" s="357"/>
      <c r="UJZ66" s="357"/>
      <c r="UKA66" s="357"/>
      <c r="UKB66" s="357"/>
      <c r="UKC66" s="357"/>
      <c r="UKD66" s="357"/>
      <c r="UKE66" s="357"/>
      <c r="UKF66" s="357"/>
      <c r="UKG66" s="357"/>
      <c r="UKH66" s="357"/>
      <c r="UKI66" s="357"/>
      <c r="UKJ66" s="357"/>
      <c r="UKK66" s="357"/>
      <c r="UKL66" s="357"/>
      <c r="UKM66" s="357"/>
      <c r="UKN66" s="357"/>
      <c r="UKO66" s="357"/>
      <c r="UKP66" s="357"/>
      <c r="UKQ66" s="357"/>
      <c r="UKR66" s="357"/>
      <c r="UKS66" s="357"/>
      <c r="UKT66" s="357"/>
      <c r="UKU66" s="357"/>
      <c r="UKV66" s="357"/>
      <c r="UKW66" s="357"/>
      <c r="UKX66" s="357"/>
      <c r="UKY66" s="357"/>
      <c r="UKZ66" s="357"/>
      <c r="ULA66" s="357"/>
      <c r="ULB66" s="357"/>
      <c r="ULC66" s="357"/>
      <c r="ULD66" s="357"/>
      <c r="ULE66" s="357"/>
      <c r="ULF66" s="357"/>
      <c r="ULG66" s="357"/>
      <c r="ULH66" s="357"/>
      <c r="ULI66" s="357"/>
      <c r="ULJ66" s="357"/>
      <c r="ULK66" s="357"/>
      <c r="ULL66" s="357"/>
      <c r="ULM66" s="357"/>
      <c r="ULN66" s="357"/>
      <c r="ULO66" s="357"/>
      <c r="ULP66" s="357"/>
      <c r="ULQ66" s="357"/>
      <c r="ULR66" s="357"/>
      <c r="ULS66" s="357"/>
      <c r="ULT66" s="357"/>
      <c r="ULU66" s="357"/>
      <c r="ULV66" s="357"/>
      <c r="ULW66" s="357"/>
      <c r="ULX66" s="357"/>
      <c r="ULY66" s="357"/>
      <c r="ULZ66" s="357"/>
      <c r="UMA66" s="357"/>
      <c r="UMB66" s="357"/>
      <c r="UMC66" s="357"/>
      <c r="UMD66" s="357"/>
      <c r="UME66" s="357"/>
      <c r="UMF66" s="357"/>
      <c r="UMG66" s="357"/>
      <c r="UMH66" s="357"/>
      <c r="UMI66" s="357"/>
      <c r="UMJ66" s="357"/>
      <c r="UMK66" s="357"/>
      <c r="UML66" s="357"/>
      <c r="UMM66" s="357"/>
      <c r="UMN66" s="357"/>
      <c r="UMO66" s="357"/>
      <c r="UMP66" s="357"/>
      <c r="UMQ66" s="357"/>
      <c r="UMR66" s="357"/>
      <c r="UMS66" s="357"/>
      <c r="UMT66" s="357"/>
      <c r="UMU66" s="357"/>
      <c r="UMV66" s="357"/>
      <c r="UMW66" s="357"/>
      <c r="UMX66" s="357"/>
      <c r="UMY66" s="357"/>
      <c r="UMZ66" s="357"/>
      <c r="UNA66" s="357"/>
      <c r="UNB66" s="357"/>
      <c r="UNC66" s="357"/>
      <c r="UND66" s="357"/>
      <c r="UNE66" s="357"/>
      <c r="UNF66" s="357"/>
      <c r="UNG66" s="357"/>
      <c r="UNH66" s="357"/>
      <c r="UNI66" s="357"/>
      <c r="UNJ66" s="357"/>
      <c r="UNK66" s="357"/>
      <c r="UNL66" s="357"/>
      <c r="UNM66" s="357"/>
      <c r="UNN66" s="357"/>
      <c r="UNO66" s="357"/>
      <c r="UNP66" s="357"/>
      <c r="UNQ66" s="357"/>
      <c r="UNR66" s="357"/>
      <c r="UNS66" s="357"/>
      <c r="UNT66" s="357"/>
      <c r="UNU66" s="357"/>
      <c r="UNV66" s="357"/>
      <c r="UNW66" s="357"/>
      <c r="UNX66" s="357"/>
      <c r="UNY66" s="357"/>
      <c r="UNZ66" s="357"/>
      <c r="UOA66" s="357"/>
      <c r="UOB66" s="357"/>
      <c r="UOC66" s="357"/>
      <c r="UOD66" s="357"/>
      <c r="UOE66" s="357"/>
      <c r="UOF66" s="357"/>
      <c r="UOG66" s="357"/>
      <c r="UOH66" s="357"/>
      <c r="UOI66" s="357"/>
      <c r="UOJ66" s="357"/>
      <c r="UOK66" s="357"/>
      <c r="UOL66" s="357"/>
      <c r="UOM66" s="357"/>
      <c r="UON66" s="357"/>
      <c r="UOO66" s="357"/>
      <c r="UOP66" s="357"/>
      <c r="UOQ66" s="357"/>
      <c r="UOR66" s="357"/>
      <c r="UOS66" s="357"/>
      <c r="UOT66" s="357"/>
      <c r="UOU66" s="357"/>
      <c r="UOV66" s="357"/>
      <c r="UOW66" s="357"/>
      <c r="UOX66" s="357"/>
      <c r="UOY66" s="357"/>
      <c r="UOZ66" s="357"/>
      <c r="UPA66" s="357"/>
      <c r="UPB66" s="357"/>
      <c r="UPC66" s="357"/>
      <c r="UPD66" s="357"/>
      <c r="UPE66" s="357"/>
      <c r="UPF66" s="357"/>
      <c r="UPG66" s="357"/>
      <c r="UPH66" s="357"/>
      <c r="UPI66" s="357"/>
      <c r="UPJ66" s="357"/>
      <c r="UPK66" s="357"/>
      <c r="UPL66" s="357"/>
      <c r="UPM66" s="357"/>
      <c r="UPN66" s="357"/>
      <c r="UPO66" s="357"/>
      <c r="UPP66" s="357"/>
      <c r="UPQ66" s="357"/>
      <c r="UPR66" s="357"/>
      <c r="UPS66" s="357"/>
      <c r="UPT66" s="357"/>
      <c r="UPU66" s="357"/>
      <c r="UPV66" s="357"/>
      <c r="UPW66" s="357"/>
      <c r="UPX66" s="357"/>
      <c r="UPY66" s="357"/>
      <c r="UPZ66" s="357"/>
      <c r="UQA66" s="357"/>
      <c r="UQB66" s="357"/>
      <c r="UQC66" s="357"/>
      <c r="UQD66" s="357"/>
      <c r="UQE66" s="357"/>
      <c r="UQF66" s="357"/>
      <c r="UQG66" s="357"/>
      <c r="UQH66" s="357"/>
      <c r="UQI66" s="357"/>
      <c r="UQJ66" s="357"/>
      <c r="UQK66" s="357"/>
      <c r="UQL66" s="357"/>
      <c r="UQM66" s="357"/>
      <c r="UQN66" s="357"/>
      <c r="UQO66" s="357"/>
      <c r="UQP66" s="357"/>
      <c r="UQQ66" s="357"/>
      <c r="UQR66" s="357"/>
      <c r="UQS66" s="357"/>
      <c r="UQT66" s="357"/>
      <c r="UQU66" s="357"/>
      <c r="UQV66" s="357"/>
      <c r="UQW66" s="357"/>
      <c r="UQX66" s="357"/>
      <c r="UQY66" s="357"/>
      <c r="UQZ66" s="357"/>
      <c r="URA66" s="357"/>
      <c r="URB66" s="357"/>
      <c r="URC66" s="357"/>
      <c r="URD66" s="357"/>
      <c r="URE66" s="357"/>
      <c r="URF66" s="357"/>
      <c r="URG66" s="357"/>
      <c r="URH66" s="357"/>
      <c r="URI66" s="357"/>
      <c r="URJ66" s="357"/>
      <c r="URK66" s="357"/>
      <c r="URL66" s="357"/>
      <c r="URM66" s="357"/>
      <c r="URN66" s="357"/>
      <c r="URO66" s="357"/>
      <c r="URP66" s="357"/>
      <c r="URQ66" s="357"/>
      <c r="URR66" s="357"/>
      <c r="URS66" s="357"/>
      <c r="URT66" s="357"/>
      <c r="URU66" s="357"/>
      <c r="URV66" s="357"/>
      <c r="URW66" s="357"/>
      <c r="URX66" s="357"/>
      <c r="URY66" s="357"/>
      <c r="URZ66" s="357"/>
      <c r="USA66" s="357"/>
      <c r="USB66" s="357"/>
      <c r="USC66" s="357"/>
      <c r="USD66" s="357"/>
      <c r="USE66" s="357"/>
      <c r="USF66" s="357"/>
      <c r="USG66" s="357"/>
      <c r="USH66" s="357"/>
      <c r="USI66" s="357"/>
      <c r="USJ66" s="357"/>
      <c r="USK66" s="357"/>
      <c r="USL66" s="357"/>
      <c r="USM66" s="357"/>
      <c r="USN66" s="357"/>
      <c r="USO66" s="357"/>
      <c r="USP66" s="357"/>
      <c r="USQ66" s="357"/>
      <c r="USR66" s="357"/>
      <c r="USS66" s="357"/>
      <c r="UST66" s="357"/>
      <c r="USU66" s="357"/>
      <c r="USV66" s="357"/>
      <c r="USW66" s="357"/>
      <c r="USX66" s="357"/>
      <c r="USY66" s="357"/>
      <c r="USZ66" s="357"/>
      <c r="UTA66" s="357"/>
      <c r="UTB66" s="357"/>
      <c r="UTC66" s="357"/>
      <c r="UTD66" s="357"/>
      <c r="UTE66" s="357"/>
      <c r="UTF66" s="357"/>
      <c r="UTG66" s="357"/>
      <c r="UTH66" s="357"/>
      <c r="UTI66" s="357"/>
      <c r="UTJ66" s="357"/>
      <c r="UTK66" s="357"/>
      <c r="UTL66" s="357"/>
      <c r="UTM66" s="357"/>
      <c r="UTN66" s="357"/>
      <c r="UTO66" s="357"/>
      <c r="UTP66" s="357"/>
      <c r="UTQ66" s="357"/>
      <c r="UTR66" s="357"/>
      <c r="UTS66" s="357"/>
      <c r="UTT66" s="357"/>
      <c r="UTU66" s="357"/>
      <c r="UTV66" s="357"/>
      <c r="UTW66" s="357"/>
      <c r="UTX66" s="357"/>
      <c r="UTY66" s="357"/>
      <c r="UTZ66" s="357"/>
      <c r="UUA66" s="357"/>
      <c r="UUB66" s="357"/>
      <c r="UUC66" s="357"/>
      <c r="UUD66" s="357"/>
      <c r="UUE66" s="357"/>
      <c r="UUF66" s="357"/>
      <c r="UUG66" s="357"/>
      <c r="UUH66" s="357"/>
      <c r="UUI66" s="357"/>
      <c r="UUJ66" s="357"/>
      <c r="UUK66" s="357"/>
      <c r="UUL66" s="357"/>
      <c r="UUM66" s="357"/>
      <c r="UUN66" s="357"/>
      <c r="UUO66" s="357"/>
      <c r="UUP66" s="357"/>
      <c r="UUQ66" s="357"/>
      <c r="UUR66" s="357"/>
      <c r="UUS66" s="357"/>
      <c r="UUT66" s="357"/>
      <c r="UUU66" s="357"/>
      <c r="UUV66" s="357"/>
      <c r="UUW66" s="357"/>
      <c r="UUX66" s="357"/>
      <c r="UUY66" s="357"/>
      <c r="UUZ66" s="357"/>
      <c r="UVA66" s="357"/>
      <c r="UVB66" s="357"/>
      <c r="UVC66" s="357"/>
      <c r="UVD66" s="357"/>
      <c r="UVE66" s="357"/>
      <c r="UVF66" s="357"/>
      <c r="UVG66" s="357"/>
      <c r="UVH66" s="357"/>
      <c r="UVI66" s="357"/>
      <c r="UVJ66" s="357"/>
      <c r="UVK66" s="357"/>
      <c r="UVL66" s="357"/>
      <c r="UVM66" s="357"/>
      <c r="UVN66" s="357"/>
      <c r="UVO66" s="357"/>
      <c r="UVP66" s="357"/>
      <c r="UVQ66" s="357"/>
      <c r="UVR66" s="357"/>
      <c r="UVS66" s="357"/>
      <c r="UVT66" s="357"/>
      <c r="UVU66" s="357"/>
      <c r="UVV66" s="357"/>
      <c r="UVW66" s="357"/>
      <c r="UVX66" s="357"/>
      <c r="UVY66" s="357"/>
      <c r="UVZ66" s="357"/>
      <c r="UWA66" s="357"/>
      <c r="UWB66" s="357"/>
      <c r="UWC66" s="357"/>
      <c r="UWD66" s="357"/>
      <c r="UWE66" s="357"/>
      <c r="UWF66" s="357"/>
      <c r="UWG66" s="357"/>
      <c r="UWH66" s="357"/>
      <c r="UWI66" s="357"/>
      <c r="UWJ66" s="357"/>
      <c r="UWK66" s="357"/>
      <c r="UWL66" s="357"/>
      <c r="UWM66" s="357"/>
      <c r="UWN66" s="357"/>
      <c r="UWO66" s="357"/>
      <c r="UWP66" s="357"/>
      <c r="UWQ66" s="357"/>
      <c r="UWR66" s="357"/>
      <c r="UWS66" s="357"/>
      <c r="UWT66" s="357"/>
      <c r="UWU66" s="357"/>
      <c r="UWV66" s="357"/>
      <c r="UWW66" s="357"/>
      <c r="UWX66" s="357"/>
      <c r="UWY66" s="357"/>
      <c r="UWZ66" s="357"/>
      <c r="UXA66" s="357"/>
      <c r="UXB66" s="357"/>
      <c r="UXC66" s="357"/>
      <c r="UXD66" s="357"/>
      <c r="UXE66" s="357"/>
      <c r="UXF66" s="357"/>
      <c r="UXG66" s="357"/>
      <c r="UXH66" s="357"/>
      <c r="UXI66" s="357"/>
      <c r="UXJ66" s="357"/>
      <c r="UXK66" s="357"/>
      <c r="UXL66" s="357"/>
      <c r="UXM66" s="357"/>
      <c r="UXN66" s="357"/>
      <c r="UXO66" s="357"/>
      <c r="UXP66" s="357"/>
      <c r="UXQ66" s="357"/>
      <c r="UXR66" s="357"/>
      <c r="UXS66" s="357"/>
      <c r="UXT66" s="357"/>
      <c r="UXU66" s="357"/>
      <c r="UXV66" s="357"/>
      <c r="UXW66" s="357"/>
      <c r="UXX66" s="357"/>
      <c r="UXY66" s="357"/>
      <c r="UXZ66" s="357"/>
      <c r="UYA66" s="357"/>
      <c r="UYB66" s="357"/>
      <c r="UYC66" s="357"/>
      <c r="UYD66" s="357"/>
      <c r="UYE66" s="357"/>
      <c r="UYF66" s="357"/>
      <c r="UYG66" s="357"/>
      <c r="UYH66" s="357"/>
      <c r="UYI66" s="357"/>
      <c r="UYJ66" s="357"/>
      <c r="UYK66" s="357"/>
      <c r="UYL66" s="357"/>
      <c r="UYM66" s="357"/>
      <c r="UYN66" s="357"/>
      <c r="UYO66" s="357"/>
      <c r="UYP66" s="357"/>
      <c r="UYQ66" s="357"/>
      <c r="UYR66" s="357"/>
      <c r="UYS66" s="357"/>
      <c r="UYT66" s="357"/>
      <c r="UYU66" s="357"/>
      <c r="UYV66" s="357"/>
      <c r="UYW66" s="357"/>
      <c r="UYX66" s="357"/>
      <c r="UYY66" s="357"/>
      <c r="UYZ66" s="357"/>
      <c r="UZA66" s="357"/>
      <c r="UZB66" s="357"/>
      <c r="UZC66" s="357"/>
      <c r="UZD66" s="357"/>
      <c r="UZE66" s="357"/>
      <c r="UZF66" s="357"/>
      <c r="UZG66" s="357"/>
      <c r="UZH66" s="357"/>
      <c r="UZI66" s="357"/>
      <c r="UZJ66" s="357"/>
      <c r="UZK66" s="357"/>
      <c r="UZL66" s="357"/>
      <c r="UZM66" s="357"/>
      <c r="UZN66" s="357"/>
      <c r="UZO66" s="357"/>
      <c r="UZP66" s="357"/>
      <c r="UZQ66" s="357"/>
      <c r="UZR66" s="357"/>
      <c r="UZS66" s="357"/>
      <c r="UZT66" s="357"/>
      <c r="UZU66" s="357"/>
      <c r="UZV66" s="357"/>
      <c r="UZW66" s="357"/>
      <c r="UZX66" s="357"/>
      <c r="UZY66" s="357"/>
      <c r="UZZ66" s="357"/>
      <c r="VAA66" s="357"/>
      <c r="VAB66" s="357"/>
      <c r="VAC66" s="357"/>
      <c r="VAD66" s="357"/>
      <c r="VAE66" s="357"/>
      <c r="VAF66" s="357"/>
      <c r="VAG66" s="357"/>
      <c r="VAH66" s="357"/>
      <c r="VAI66" s="357"/>
      <c r="VAJ66" s="357"/>
      <c r="VAK66" s="357"/>
      <c r="VAL66" s="357"/>
      <c r="VAM66" s="357"/>
      <c r="VAN66" s="357"/>
      <c r="VAO66" s="357"/>
      <c r="VAP66" s="357"/>
      <c r="VAQ66" s="357"/>
      <c r="VAR66" s="357"/>
      <c r="VAS66" s="357"/>
      <c r="VAT66" s="357"/>
      <c r="VAU66" s="357"/>
      <c r="VAV66" s="357"/>
      <c r="VAW66" s="357"/>
      <c r="VAX66" s="357"/>
      <c r="VAY66" s="357"/>
      <c r="VAZ66" s="357"/>
      <c r="VBA66" s="357"/>
      <c r="VBB66" s="357"/>
      <c r="VBC66" s="357"/>
      <c r="VBD66" s="357"/>
      <c r="VBE66" s="357"/>
      <c r="VBF66" s="357"/>
      <c r="VBG66" s="357"/>
      <c r="VBH66" s="357"/>
      <c r="VBI66" s="357"/>
      <c r="VBJ66" s="357"/>
      <c r="VBK66" s="357"/>
      <c r="VBL66" s="357"/>
      <c r="VBM66" s="357"/>
      <c r="VBN66" s="357"/>
      <c r="VBO66" s="357"/>
      <c r="VBP66" s="357"/>
      <c r="VBQ66" s="357"/>
      <c r="VBR66" s="357"/>
      <c r="VBS66" s="357"/>
      <c r="VBT66" s="357"/>
      <c r="VBU66" s="357"/>
      <c r="VBV66" s="357"/>
      <c r="VBW66" s="357"/>
      <c r="VBX66" s="357"/>
      <c r="VBY66" s="357"/>
      <c r="VBZ66" s="357"/>
      <c r="VCA66" s="357"/>
      <c r="VCB66" s="357"/>
      <c r="VCC66" s="357"/>
      <c r="VCD66" s="357"/>
      <c r="VCE66" s="357"/>
      <c r="VCF66" s="357"/>
      <c r="VCG66" s="357"/>
      <c r="VCH66" s="357"/>
      <c r="VCI66" s="357"/>
      <c r="VCJ66" s="357"/>
      <c r="VCK66" s="357"/>
      <c r="VCL66" s="357"/>
      <c r="VCM66" s="357"/>
      <c r="VCN66" s="357"/>
      <c r="VCO66" s="357"/>
      <c r="VCP66" s="357"/>
      <c r="VCQ66" s="357"/>
      <c r="VCR66" s="357"/>
      <c r="VCS66" s="357"/>
      <c r="VCT66" s="357"/>
      <c r="VCU66" s="357"/>
      <c r="VCV66" s="357"/>
      <c r="VCW66" s="357"/>
      <c r="VCX66" s="357"/>
      <c r="VCY66" s="357"/>
      <c r="VCZ66" s="357"/>
      <c r="VDA66" s="357"/>
      <c r="VDB66" s="357"/>
      <c r="VDC66" s="357"/>
      <c r="VDD66" s="357"/>
      <c r="VDE66" s="357"/>
      <c r="VDF66" s="357"/>
      <c r="VDG66" s="357"/>
      <c r="VDH66" s="357"/>
      <c r="VDI66" s="357"/>
      <c r="VDJ66" s="357"/>
      <c r="VDK66" s="357"/>
      <c r="VDL66" s="357"/>
      <c r="VDM66" s="357"/>
      <c r="VDN66" s="357"/>
      <c r="VDO66" s="357"/>
      <c r="VDP66" s="357"/>
      <c r="VDQ66" s="357"/>
      <c r="VDR66" s="357"/>
      <c r="VDS66" s="357"/>
      <c r="VDT66" s="357"/>
      <c r="VDU66" s="357"/>
      <c r="VDV66" s="357"/>
      <c r="VDW66" s="357"/>
      <c r="VDX66" s="357"/>
      <c r="VDY66" s="357"/>
      <c r="VDZ66" s="357"/>
      <c r="VEA66" s="357"/>
      <c r="VEB66" s="357"/>
      <c r="VEC66" s="357"/>
      <c r="VED66" s="357"/>
      <c r="VEE66" s="357"/>
      <c r="VEF66" s="357"/>
      <c r="VEG66" s="357"/>
      <c r="VEH66" s="357"/>
      <c r="VEI66" s="357"/>
      <c r="VEJ66" s="357"/>
      <c r="VEK66" s="357"/>
      <c r="VEL66" s="357"/>
      <c r="VEM66" s="357"/>
      <c r="VEN66" s="357"/>
      <c r="VEO66" s="357"/>
      <c r="VEP66" s="357"/>
      <c r="VEQ66" s="357"/>
      <c r="VER66" s="357"/>
      <c r="VES66" s="357"/>
      <c r="VET66" s="357"/>
      <c r="VEU66" s="357"/>
      <c r="VEV66" s="357"/>
      <c r="VEW66" s="357"/>
      <c r="VEX66" s="357"/>
      <c r="VEY66" s="357"/>
      <c r="VEZ66" s="357"/>
      <c r="VFA66" s="357"/>
      <c r="VFB66" s="357"/>
      <c r="VFC66" s="357"/>
      <c r="VFD66" s="357"/>
      <c r="VFE66" s="357"/>
      <c r="VFF66" s="357"/>
      <c r="VFG66" s="357"/>
      <c r="VFH66" s="357"/>
      <c r="VFI66" s="357"/>
      <c r="VFJ66" s="357"/>
      <c r="VFK66" s="357"/>
      <c r="VFL66" s="357"/>
      <c r="VFM66" s="357"/>
      <c r="VFN66" s="357"/>
      <c r="VFO66" s="357"/>
      <c r="VFP66" s="357"/>
      <c r="VFQ66" s="357"/>
      <c r="VFR66" s="357"/>
      <c r="VFS66" s="357"/>
      <c r="VFT66" s="357"/>
      <c r="VFU66" s="357"/>
      <c r="VFV66" s="357"/>
      <c r="VFW66" s="357"/>
      <c r="VFX66" s="357"/>
      <c r="VFY66" s="357"/>
      <c r="VFZ66" s="357"/>
      <c r="VGA66" s="357"/>
      <c r="VGB66" s="357"/>
      <c r="VGC66" s="357"/>
      <c r="VGD66" s="357"/>
      <c r="VGE66" s="357"/>
      <c r="VGF66" s="357"/>
      <c r="VGG66" s="357"/>
      <c r="VGH66" s="357"/>
      <c r="VGI66" s="357"/>
      <c r="VGJ66" s="357"/>
      <c r="VGK66" s="357"/>
      <c r="VGL66" s="357"/>
      <c r="VGM66" s="357"/>
      <c r="VGN66" s="357"/>
      <c r="VGO66" s="357"/>
      <c r="VGP66" s="357"/>
      <c r="VGQ66" s="357"/>
      <c r="VGR66" s="357"/>
      <c r="VGS66" s="357"/>
      <c r="VGT66" s="357"/>
      <c r="VGU66" s="357"/>
      <c r="VGV66" s="357"/>
      <c r="VGW66" s="357"/>
      <c r="VGX66" s="357"/>
      <c r="VGY66" s="357"/>
      <c r="VGZ66" s="357"/>
      <c r="VHA66" s="357"/>
      <c r="VHB66" s="357"/>
      <c r="VHC66" s="357"/>
      <c r="VHD66" s="357"/>
      <c r="VHE66" s="357"/>
      <c r="VHF66" s="357"/>
      <c r="VHG66" s="357"/>
      <c r="VHH66" s="357"/>
      <c r="VHI66" s="357"/>
      <c r="VHJ66" s="357"/>
      <c r="VHK66" s="357"/>
      <c r="VHL66" s="357"/>
      <c r="VHM66" s="357"/>
      <c r="VHN66" s="357"/>
      <c r="VHO66" s="357"/>
      <c r="VHP66" s="357"/>
      <c r="VHQ66" s="357"/>
      <c r="VHR66" s="357"/>
      <c r="VHS66" s="357"/>
      <c r="VHT66" s="357"/>
      <c r="VHU66" s="357"/>
      <c r="VHV66" s="357"/>
      <c r="VHW66" s="357"/>
      <c r="VHX66" s="357"/>
      <c r="VHY66" s="357"/>
      <c r="VHZ66" s="357"/>
      <c r="VIA66" s="357"/>
      <c r="VIB66" s="357"/>
      <c r="VIC66" s="357"/>
      <c r="VID66" s="357"/>
      <c r="VIE66" s="357"/>
      <c r="VIF66" s="357"/>
      <c r="VIG66" s="357"/>
      <c r="VIH66" s="357"/>
      <c r="VII66" s="357"/>
      <c r="VIJ66" s="357"/>
      <c r="VIK66" s="357"/>
      <c r="VIL66" s="357"/>
      <c r="VIM66" s="357"/>
      <c r="VIN66" s="357"/>
      <c r="VIO66" s="357"/>
      <c r="VIP66" s="357"/>
      <c r="VIQ66" s="357"/>
      <c r="VIR66" s="357"/>
      <c r="VIS66" s="357"/>
      <c r="VIT66" s="357"/>
      <c r="VIU66" s="357"/>
      <c r="VIV66" s="357"/>
      <c r="VIW66" s="357"/>
      <c r="VIX66" s="357"/>
      <c r="VIY66" s="357"/>
      <c r="VIZ66" s="357"/>
      <c r="VJA66" s="357"/>
      <c r="VJB66" s="357"/>
      <c r="VJC66" s="357"/>
      <c r="VJD66" s="357"/>
      <c r="VJE66" s="357"/>
      <c r="VJF66" s="357"/>
      <c r="VJG66" s="357"/>
      <c r="VJH66" s="357"/>
      <c r="VJI66" s="357"/>
      <c r="VJJ66" s="357"/>
      <c r="VJK66" s="357"/>
      <c r="VJL66" s="357"/>
      <c r="VJM66" s="357"/>
      <c r="VJN66" s="357"/>
      <c r="VJO66" s="357"/>
      <c r="VJP66" s="357"/>
      <c r="VJQ66" s="357"/>
      <c r="VJR66" s="357"/>
      <c r="VJS66" s="357"/>
      <c r="VJT66" s="357"/>
      <c r="VJU66" s="357"/>
      <c r="VJV66" s="357"/>
      <c r="VJW66" s="357"/>
      <c r="VJX66" s="357"/>
      <c r="VJY66" s="357"/>
      <c r="VJZ66" s="357"/>
      <c r="VKA66" s="357"/>
      <c r="VKB66" s="357"/>
      <c r="VKC66" s="357"/>
      <c r="VKD66" s="357"/>
      <c r="VKE66" s="357"/>
      <c r="VKF66" s="357"/>
      <c r="VKG66" s="357"/>
      <c r="VKH66" s="357"/>
      <c r="VKI66" s="357"/>
      <c r="VKJ66" s="357"/>
      <c r="VKK66" s="357"/>
      <c r="VKL66" s="357"/>
      <c r="VKM66" s="357"/>
      <c r="VKN66" s="357"/>
      <c r="VKO66" s="357"/>
      <c r="VKP66" s="357"/>
      <c r="VKQ66" s="357"/>
      <c r="VKR66" s="357"/>
      <c r="VKS66" s="357"/>
      <c r="VKT66" s="357"/>
      <c r="VKU66" s="357"/>
      <c r="VKV66" s="357"/>
      <c r="VKW66" s="357"/>
      <c r="VKX66" s="357"/>
      <c r="VKY66" s="357"/>
      <c r="VKZ66" s="357"/>
      <c r="VLA66" s="357"/>
      <c r="VLB66" s="357"/>
      <c r="VLC66" s="357"/>
      <c r="VLD66" s="357"/>
      <c r="VLE66" s="357"/>
      <c r="VLF66" s="357"/>
      <c r="VLG66" s="357"/>
      <c r="VLH66" s="357"/>
      <c r="VLI66" s="357"/>
      <c r="VLJ66" s="357"/>
      <c r="VLK66" s="357"/>
      <c r="VLL66" s="357"/>
      <c r="VLM66" s="357"/>
      <c r="VLN66" s="357"/>
      <c r="VLO66" s="357"/>
      <c r="VLP66" s="357"/>
      <c r="VLQ66" s="357"/>
      <c r="VLR66" s="357"/>
      <c r="VLS66" s="357"/>
      <c r="VLT66" s="357"/>
      <c r="VLU66" s="357"/>
      <c r="VLV66" s="357"/>
      <c r="VLW66" s="357"/>
      <c r="VLX66" s="357"/>
      <c r="VLY66" s="357"/>
      <c r="VLZ66" s="357"/>
      <c r="VMA66" s="357"/>
      <c r="VMB66" s="357"/>
      <c r="VMC66" s="357"/>
      <c r="VMD66" s="357"/>
      <c r="VME66" s="357"/>
      <c r="VMF66" s="357"/>
      <c r="VMG66" s="357"/>
      <c r="VMH66" s="357"/>
      <c r="VMI66" s="357"/>
      <c r="VMJ66" s="357"/>
      <c r="VMK66" s="357"/>
      <c r="VML66" s="357"/>
      <c r="VMM66" s="357"/>
      <c r="VMN66" s="357"/>
      <c r="VMO66" s="357"/>
      <c r="VMP66" s="357"/>
      <c r="VMQ66" s="357"/>
      <c r="VMR66" s="357"/>
      <c r="VMS66" s="357"/>
      <c r="VMT66" s="357"/>
      <c r="VMU66" s="357"/>
      <c r="VMV66" s="357"/>
      <c r="VMW66" s="357"/>
      <c r="VMX66" s="357"/>
      <c r="VMY66" s="357"/>
      <c r="VMZ66" s="357"/>
      <c r="VNA66" s="357"/>
      <c r="VNB66" s="357"/>
      <c r="VNC66" s="357"/>
      <c r="VND66" s="357"/>
      <c r="VNE66" s="357"/>
      <c r="VNF66" s="357"/>
      <c r="VNG66" s="357"/>
      <c r="VNH66" s="357"/>
      <c r="VNI66" s="357"/>
      <c r="VNJ66" s="357"/>
      <c r="VNK66" s="357"/>
      <c r="VNL66" s="357"/>
      <c r="VNM66" s="357"/>
      <c r="VNN66" s="357"/>
      <c r="VNO66" s="357"/>
      <c r="VNP66" s="357"/>
      <c r="VNQ66" s="357"/>
      <c r="VNR66" s="357"/>
      <c r="VNS66" s="357"/>
      <c r="VNT66" s="357"/>
      <c r="VNU66" s="357"/>
      <c r="VNV66" s="357"/>
      <c r="VNW66" s="357"/>
      <c r="VNX66" s="357"/>
      <c r="VNY66" s="357"/>
      <c r="VNZ66" s="357"/>
      <c r="VOA66" s="357"/>
      <c r="VOB66" s="357"/>
      <c r="VOC66" s="357"/>
      <c r="VOD66" s="357"/>
      <c r="VOE66" s="357"/>
      <c r="VOF66" s="357"/>
      <c r="VOG66" s="357"/>
      <c r="VOH66" s="357"/>
      <c r="VOI66" s="357"/>
      <c r="VOJ66" s="357"/>
      <c r="VOK66" s="357"/>
      <c r="VOL66" s="357"/>
      <c r="VOM66" s="357"/>
      <c r="VON66" s="357"/>
      <c r="VOO66" s="357"/>
      <c r="VOP66" s="357"/>
      <c r="VOQ66" s="357"/>
      <c r="VOR66" s="357"/>
      <c r="VOS66" s="357"/>
      <c r="VOT66" s="357"/>
      <c r="VOU66" s="357"/>
      <c r="VOV66" s="357"/>
      <c r="VOW66" s="357"/>
      <c r="VOX66" s="357"/>
      <c r="VOY66" s="357"/>
      <c r="VOZ66" s="357"/>
      <c r="VPA66" s="357"/>
      <c r="VPB66" s="357"/>
      <c r="VPC66" s="357"/>
      <c r="VPD66" s="357"/>
      <c r="VPE66" s="357"/>
      <c r="VPF66" s="357"/>
      <c r="VPG66" s="357"/>
      <c r="VPH66" s="357"/>
      <c r="VPI66" s="357"/>
      <c r="VPJ66" s="357"/>
      <c r="VPK66" s="357"/>
      <c r="VPL66" s="357"/>
      <c r="VPM66" s="357"/>
      <c r="VPN66" s="357"/>
      <c r="VPO66" s="357"/>
      <c r="VPP66" s="357"/>
      <c r="VPQ66" s="357"/>
      <c r="VPR66" s="357"/>
      <c r="VPS66" s="357"/>
      <c r="VPT66" s="357"/>
      <c r="VPU66" s="357"/>
      <c r="VPV66" s="357"/>
      <c r="VPW66" s="357"/>
      <c r="VPX66" s="357"/>
      <c r="VPY66" s="357"/>
      <c r="VPZ66" s="357"/>
      <c r="VQA66" s="357"/>
      <c r="VQB66" s="357"/>
      <c r="VQC66" s="357"/>
      <c r="VQD66" s="357"/>
      <c r="VQE66" s="357"/>
      <c r="VQF66" s="357"/>
      <c r="VQG66" s="357"/>
      <c r="VQH66" s="357"/>
      <c r="VQI66" s="357"/>
      <c r="VQJ66" s="357"/>
      <c r="VQK66" s="357"/>
      <c r="VQL66" s="357"/>
      <c r="VQM66" s="357"/>
      <c r="VQN66" s="357"/>
      <c r="VQO66" s="357"/>
      <c r="VQP66" s="357"/>
      <c r="VQQ66" s="357"/>
      <c r="VQR66" s="357"/>
      <c r="VQS66" s="357"/>
      <c r="VQT66" s="357"/>
      <c r="VQU66" s="357"/>
      <c r="VQV66" s="357"/>
      <c r="VQW66" s="357"/>
      <c r="VQX66" s="357"/>
      <c r="VQY66" s="357"/>
      <c r="VQZ66" s="357"/>
      <c r="VRA66" s="357"/>
      <c r="VRB66" s="357"/>
      <c r="VRC66" s="357"/>
      <c r="VRD66" s="357"/>
      <c r="VRE66" s="357"/>
      <c r="VRF66" s="357"/>
      <c r="VRG66" s="357"/>
      <c r="VRH66" s="357"/>
      <c r="VRI66" s="357"/>
      <c r="VRJ66" s="357"/>
      <c r="VRK66" s="357"/>
      <c r="VRL66" s="357"/>
      <c r="VRM66" s="357"/>
      <c r="VRN66" s="357"/>
      <c r="VRO66" s="357"/>
      <c r="VRP66" s="357"/>
      <c r="VRQ66" s="357"/>
      <c r="VRR66" s="357"/>
      <c r="VRS66" s="357"/>
      <c r="VRT66" s="357"/>
      <c r="VRU66" s="357"/>
      <c r="VRV66" s="357"/>
      <c r="VRW66" s="357"/>
      <c r="VRX66" s="357"/>
      <c r="VRY66" s="357"/>
      <c r="VRZ66" s="357"/>
      <c r="VSA66" s="357"/>
      <c r="VSB66" s="357"/>
      <c r="VSC66" s="357"/>
      <c r="VSD66" s="357"/>
      <c r="VSE66" s="357"/>
      <c r="VSF66" s="357"/>
      <c r="VSG66" s="357"/>
      <c r="VSH66" s="357"/>
      <c r="VSI66" s="357"/>
      <c r="VSJ66" s="357"/>
      <c r="VSK66" s="357"/>
      <c r="VSL66" s="357"/>
      <c r="VSM66" s="357"/>
      <c r="VSN66" s="357"/>
      <c r="VSO66" s="357"/>
      <c r="VSP66" s="357"/>
      <c r="VSQ66" s="357"/>
      <c r="VSR66" s="357"/>
      <c r="VSS66" s="357"/>
      <c r="VST66" s="357"/>
      <c r="VSU66" s="357"/>
      <c r="VSV66" s="357"/>
      <c r="VSW66" s="357"/>
      <c r="VSX66" s="357"/>
      <c r="VSY66" s="357"/>
      <c r="VSZ66" s="357"/>
      <c r="VTA66" s="357"/>
      <c r="VTB66" s="357"/>
      <c r="VTC66" s="357"/>
      <c r="VTD66" s="357"/>
      <c r="VTE66" s="357"/>
      <c r="VTF66" s="357"/>
      <c r="VTG66" s="357"/>
      <c r="VTH66" s="357"/>
      <c r="VTI66" s="357"/>
      <c r="VTJ66" s="357"/>
      <c r="VTK66" s="357"/>
      <c r="VTL66" s="357"/>
      <c r="VTM66" s="357"/>
      <c r="VTN66" s="357"/>
      <c r="VTO66" s="357"/>
      <c r="VTP66" s="357"/>
      <c r="VTQ66" s="357"/>
      <c r="VTR66" s="357"/>
      <c r="VTS66" s="357"/>
      <c r="VTT66" s="357"/>
      <c r="VTU66" s="357"/>
      <c r="VTV66" s="357"/>
      <c r="VTW66" s="357"/>
      <c r="VTX66" s="357"/>
      <c r="VTY66" s="357"/>
      <c r="VTZ66" s="357"/>
      <c r="VUA66" s="357"/>
      <c r="VUB66" s="357"/>
      <c r="VUC66" s="357"/>
      <c r="VUD66" s="357"/>
      <c r="VUE66" s="357"/>
      <c r="VUF66" s="357"/>
      <c r="VUG66" s="357"/>
      <c r="VUH66" s="357"/>
      <c r="VUI66" s="357"/>
      <c r="VUJ66" s="357"/>
      <c r="VUK66" s="357"/>
      <c r="VUL66" s="357"/>
      <c r="VUM66" s="357"/>
      <c r="VUN66" s="357"/>
      <c r="VUO66" s="357"/>
      <c r="VUP66" s="357"/>
      <c r="VUQ66" s="357"/>
      <c r="VUR66" s="357"/>
      <c r="VUS66" s="357"/>
      <c r="VUT66" s="357"/>
      <c r="VUU66" s="357"/>
      <c r="VUV66" s="357"/>
      <c r="VUW66" s="357"/>
      <c r="VUX66" s="357"/>
      <c r="VUY66" s="357"/>
      <c r="VUZ66" s="357"/>
      <c r="VVA66" s="357"/>
      <c r="VVB66" s="357"/>
      <c r="VVC66" s="357"/>
      <c r="VVD66" s="357"/>
      <c r="VVE66" s="357"/>
      <c r="VVF66" s="357"/>
      <c r="VVG66" s="357"/>
      <c r="VVH66" s="357"/>
      <c r="VVI66" s="357"/>
      <c r="VVJ66" s="357"/>
      <c r="VVK66" s="357"/>
      <c r="VVL66" s="357"/>
      <c r="VVM66" s="357"/>
      <c r="VVN66" s="357"/>
      <c r="VVO66" s="357"/>
      <c r="VVP66" s="357"/>
      <c r="VVQ66" s="357"/>
      <c r="VVR66" s="357"/>
      <c r="VVS66" s="357"/>
      <c r="VVT66" s="357"/>
      <c r="VVU66" s="357"/>
      <c r="VVV66" s="357"/>
      <c r="VVW66" s="357"/>
      <c r="VVX66" s="357"/>
      <c r="VVY66" s="357"/>
      <c r="VVZ66" s="357"/>
      <c r="VWA66" s="357"/>
      <c r="VWB66" s="357"/>
      <c r="VWC66" s="357"/>
      <c r="VWD66" s="357"/>
      <c r="VWE66" s="357"/>
      <c r="VWF66" s="357"/>
      <c r="VWG66" s="357"/>
      <c r="VWH66" s="357"/>
      <c r="VWI66" s="357"/>
      <c r="VWJ66" s="357"/>
      <c r="VWK66" s="357"/>
      <c r="VWL66" s="357"/>
      <c r="VWM66" s="357"/>
      <c r="VWN66" s="357"/>
      <c r="VWO66" s="357"/>
      <c r="VWP66" s="357"/>
      <c r="VWQ66" s="357"/>
      <c r="VWR66" s="357"/>
      <c r="VWS66" s="357"/>
      <c r="VWT66" s="357"/>
      <c r="VWU66" s="357"/>
      <c r="VWV66" s="357"/>
      <c r="VWW66" s="357"/>
      <c r="VWX66" s="357"/>
      <c r="VWY66" s="357"/>
      <c r="VWZ66" s="357"/>
      <c r="VXA66" s="357"/>
      <c r="VXB66" s="357"/>
      <c r="VXC66" s="357"/>
      <c r="VXD66" s="357"/>
      <c r="VXE66" s="357"/>
      <c r="VXF66" s="357"/>
      <c r="VXG66" s="357"/>
      <c r="VXH66" s="357"/>
      <c r="VXI66" s="357"/>
      <c r="VXJ66" s="357"/>
      <c r="VXK66" s="357"/>
      <c r="VXL66" s="357"/>
      <c r="VXM66" s="357"/>
      <c r="VXN66" s="357"/>
      <c r="VXO66" s="357"/>
      <c r="VXP66" s="357"/>
      <c r="VXQ66" s="357"/>
      <c r="VXR66" s="357"/>
      <c r="VXS66" s="357"/>
      <c r="VXT66" s="357"/>
      <c r="VXU66" s="357"/>
      <c r="VXV66" s="357"/>
      <c r="VXW66" s="357"/>
      <c r="VXX66" s="357"/>
      <c r="VXY66" s="357"/>
      <c r="VXZ66" s="357"/>
      <c r="VYA66" s="357"/>
      <c r="VYB66" s="357"/>
      <c r="VYC66" s="357"/>
      <c r="VYD66" s="357"/>
      <c r="VYE66" s="357"/>
      <c r="VYF66" s="357"/>
      <c r="VYG66" s="357"/>
      <c r="VYH66" s="357"/>
      <c r="VYI66" s="357"/>
      <c r="VYJ66" s="357"/>
      <c r="VYK66" s="357"/>
      <c r="VYL66" s="357"/>
      <c r="VYM66" s="357"/>
      <c r="VYN66" s="357"/>
      <c r="VYO66" s="357"/>
      <c r="VYP66" s="357"/>
      <c r="VYQ66" s="357"/>
      <c r="VYR66" s="357"/>
      <c r="VYS66" s="357"/>
      <c r="VYT66" s="357"/>
      <c r="VYU66" s="357"/>
      <c r="VYV66" s="357"/>
      <c r="VYW66" s="357"/>
      <c r="VYX66" s="357"/>
      <c r="VYY66" s="357"/>
      <c r="VYZ66" s="357"/>
      <c r="VZA66" s="357"/>
      <c r="VZB66" s="357"/>
      <c r="VZC66" s="357"/>
      <c r="VZD66" s="357"/>
      <c r="VZE66" s="357"/>
      <c r="VZF66" s="357"/>
      <c r="VZG66" s="357"/>
      <c r="VZH66" s="357"/>
      <c r="VZI66" s="357"/>
      <c r="VZJ66" s="357"/>
      <c r="VZK66" s="357"/>
      <c r="VZL66" s="357"/>
      <c r="VZM66" s="357"/>
      <c r="VZN66" s="357"/>
      <c r="VZO66" s="357"/>
      <c r="VZP66" s="357"/>
      <c r="VZQ66" s="357"/>
      <c r="VZR66" s="357"/>
      <c r="VZS66" s="357"/>
      <c r="VZT66" s="357"/>
      <c r="VZU66" s="357"/>
      <c r="VZV66" s="357"/>
      <c r="VZW66" s="357"/>
      <c r="VZX66" s="357"/>
      <c r="VZY66" s="357"/>
      <c r="VZZ66" s="357"/>
      <c r="WAA66" s="357"/>
      <c r="WAB66" s="357"/>
      <c r="WAC66" s="357"/>
      <c r="WAD66" s="357"/>
      <c r="WAE66" s="357"/>
      <c r="WAF66" s="357"/>
      <c r="WAG66" s="357"/>
      <c r="WAH66" s="357"/>
      <c r="WAI66" s="357"/>
      <c r="WAJ66" s="357"/>
      <c r="WAK66" s="357"/>
      <c r="WAL66" s="357"/>
      <c r="WAM66" s="357"/>
      <c r="WAN66" s="357"/>
      <c r="WAO66" s="357"/>
      <c r="WAP66" s="357"/>
      <c r="WAQ66" s="357"/>
      <c r="WAR66" s="357"/>
      <c r="WAS66" s="357"/>
      <c r="WAT66" s="357"/>
      <c r="WAU66" s="357"/>
      <c r="WAV66" s="357"/>
      <c r="WAW66" s="357"/>
      <c r="WAX66" s="357"/>
      <c r="WAY66" s="357"/>
      <c r="WAZ66" s="357"/>
      <c r="WBA66" s="357"/>
      <c r="WBB66" s="357"/>
      <c r="WBC66" s="357"/>
      <c r="WBD66" s="357"/>
      <c r="WBE66" s="357"/>
      <c r="WBF66" s="357"/>
      <c r="WBG66" s="357"/>
      <c r="WBH66" s="357"/>
      <c r="WBI66" s="357"/>
      <c r="WBJ66" s="357"/>
      <c r="WBK66" s="357"/>
      <c r="WBL66" s="357"/>
      <c r="WBM66" s="357"/>
      <c r="WBN66" s="357"/>
      <c r="WBO66" s="357"/>
      <c r="WBP66" s="357"/>
      <c r="WBQ66" s="357"/>
      <c r="WBR66" s="357"/>
      <c r="WBS66" s="357"/>
      <c r="WBT66" s="357"/>
      <c r="WBU66" s="357"/>
      <c r="WBV66" s="357"/>
      <c r="WBW66" s="357"/>
      <c r="WBX66" s="357"/>
      <c r="WBY66" s="357"/>
      <c r="WBZ66" s="357"/>
      <c r="WCA66" s="357"/>
      <c r="WCB66" s="357"/>
      <c r="WCC66" s="357"/>
      <c r="WCD66" s="357"/>
      <c r="WCE66" s="357"/>
      <c r="WCF66" s="357"/>
      <c r="WCG66" s="357"/>
      <c r="WCH66" s="357"/>
      <c r="WCI66" s="357"/>
      <c r="WCJ66" s="357"/>
      <c r="WCK66" s="357"/>
      <c r="WCL66" s="357"/>
      <c r="WCM66" s="357"/>
      <c r="WCN66" s="357"/>
      <c r="WCO66" s="357"/>
      <c r="WCP66" s="357"/>
      <c r="WCQ66" s="357"/>
      <c r="WCR66" s="357"/>
      <c r="WCS66" s="357"/>
      <c r="WCT66" s="357"/>
      <c r="WCU66" s="357"/>
      <c r="WCV66" s="357"/>
      <c r="WCW66" s="357"/>
      <c r="WCX66" s="357"/>
      <c r="WCY66" s="357"/>
      <c r="WCZ66" s="357"/>
      <c r="WDA66" s="357"/>
      <c r="WDB66" s="357"/>
      <c r="WDC66" s="357"/>
      <c r="WDD66" s="357"/>
      <c r="WDE66" s="357"/>
      <c r="WDF66" s="357"/>
      <c r="WDG66" s="357"/>
      <c r="WDH66" s="357"/>
      <c r="WDI66" s="357"/>
      <c r="WDJ66" s="357"/>
      <c r="WDK66" s="357"/>
      <c r="WDL66" s="357"/>
      <c r="WDM66" s="357"/>
      <c r="WDN66" s="357"/>
      <c r="WDO66" s="357"/>
      <c r="WDP66" s="357"/>
      <c r="WDQ66" s="357"/>
      <c r="WDR66" s="357"/>
      <c r="WDS66" s="357"/>
      <c r="WDT66" s="357"/>
      <c r="WDU66" s="357"/>
      <c r="WDV66" s="357"/>
      <c r="WDW66" s="357"/>
      <c r="WDX66" s="357"/>
      <c r="WDY66" s="357"/>
      <c r="WDZ66" s="357"/>
      <c r="WEA66" s="357"/>
      <c r="WEB66" s="357"/>
      <c r="WEC66" s="357"/>
      <c r="WED66" s="357"/>
      <c r="WEE66" s="357"/>
      <c r="WEF66" s="357"/>
      <c r="WEG66" s="357"/>
      <c r="WEH66" s="357"/>
      <c r="WEI66" s="357"/>
      <c r="WEJ66" s="357"/>
      <c r="WEK66" s="357"/>
      <c r="WEL66" s="357"/>
      <c r="WEM66" s="357"/>
      <c r="WEN66" s="357"/>
      <c r="WEO66" s="357"/>
      <c r="WEP66" s="357"/>
      <c r="WEQ66" s="357"/>
      <c r="WER66" s="357"/>
      <c r="WES66" s="357"/>
      <c r="WET66" s="357"/>
      <c r="WEU66" s="357"/>
      <c r="WEV66" s="357"/>
      <c r="WEW66" s="357"/>
      <c r="WEX66" s="357"/>
      <c r="WEY66" s="357"/>
      <c r="WEZ66" s="357"/>
      <c r="WFA66" s="357"/>
      <c r="WFB66" s="357"/>
      <c r="WFC66" s="357"/>
      <c r="WFD66" s="357"/>
      <c r="WFE66" s="357"/>
      <c r="WFF66" s="357"/>
      <c r="WFG66" s="357"/>
      <c r="WFH66" s="357"/>
      <c r="WFI66" s="357"/>
      <c r="WFJ66" s="357"/>
      <c r="WFK66" s="357"/>
      <c r="WFL66" s="357"/>
      <c r="WFM66" s="357"/>
      <c r="WFN66" s="357"/>
      <c r="WFO66" s="357"/>
      <c r="WFP66" s="357"/>
      <c r="WFQ66" s="357"/>
      <c r="WFR66" s="357"/>
      <c r="WFS66" s="357"/>
      <c r="WFT66" s="357"/>
      <c r="WFU66" s="357"/>
      <c r="WFV66" s="357"/>
      <c r="WFW66" s="357"/>
      <c r="WFX66" s="357"/>
      <c r="WFY66" s="357"/>
      <c r="WFZ66" s="357"/>
      <c r="WGA66" s="357"/>
      <c r="WGB66" s="357"/>
      <c r="WGC66" s="357"/>
      <c r="WGD66" s="357"/>
      <c r="WGE66" s="357"/>
      <c r="WGF66" s="357"/>
      <c r="WGG66" s="357"/>
      <c r="WGH66" s="357"/>
      <c r="WGI66" s="357"/>
      <c r="WGJ66" s="357"/>
      <c r="WGK66" s="357"/>
      <c r="WGL66" s="357"/>
      <c r="WGM66" s="357"/>
      <c r="WGN66" s="357"/>
      <c r="WGO66" s="357"/>
      <c r="WGP66" s="357"/>
      <c r="WGQ66" s="357"/>
      <c r="WGR66" s="357"/>
      <c r="WGS66" s="357"/>
      <c r="WGT66" s="357"/>
      <c r="WGU66" s="357"/>
      <c r="WGV66" s="357"/>
      <c r="WGW66" s="357"/>
      <c r="WGX66" s="357"/>
      <c r="WGY66" s="357"/>
      <c r="WGZ66" s="357"/>
      <c r="WHA66" s="357"/>
      <c r="WHB66" s="357"/>
      <c r="WHC66" s="357"/>
      <c r="WHD66" s="357"/>
      <c r="WHE66" s="357"/>
      <c r="WHF66" s="357"/>
      <c r="WHG66" s="357"/>
      <c r="WHH66" s="357"/>
      <c r="WHI66" s="357"/>
      <c r="WHJ66" s="357"/>
      <c r="WHK66" s="357"/>
      <c r="WHL66" s="357"/>
      <c r="WHM66" s="357"/>
      <c r="WHN66" s="357"/>
      <c r="WHO66" s="357"/>
      <c r="WHP66" s="357"/>
      <c r="WHQ66" s="357"/>
      <c r="WHR66" s="357"/>
      <c r="WHS66" s="357"/>
      <c r="WHT66" s="357"/>
      <c r="WHU66" s="357"/>
      <c r="WHV66" s="357"/>
      <c r="WHW66" s="357"/>
      <c r="WHX66" s="357"/>
      <c r="WHY66" s="357"/>
      <c r="WHZ66" s="357"/>
      <c r="WIA66" s="357"/>
      <c r="WIB66" s="357"/>
      <c r="WIC66" s="357"/>
      <c r="WID66" s="357"/>
      <c r="WIE66" s="357"/>
      <c r="WIF66" s="357"/>
      <c r="WIG66" s="357"/>
      <c r="WIH66" s="357"/>
      <c r="WII66" s="357"/>
      <c r="WIJ66" s="357"/>
      <c r="WIK66" s="357"/>
      <c r="WIL66" s="357"/>
      <c r="WIM66" s="357"/>
      <c r="WIN66" s="357"/>
      <c r="WIO66" s="357"/>
      <c r="WIP66" s="357"/>
      <c r="WIQ66" s="357"/>
      <c r="WIR66" s="357"/>
      <c r="WIS66" s="357"/>
      <c r="WIT66" s="357"/>
      <c r="WIU66" s="357"/>
      <c r="WIV66" s="357"/>
      <c r="WIW66" s="357"/>
      <c r="WIX66" s="357"/>
      <c r="WIY66" s="357"/>
      <c r="WIZ66" s="357"/>
      <c r="WJA66" s="357"/>
      <c r="WJB66" s="357"/>
      <c r="WJC66" s="357"/>
      <c r="WJD66" s="357"/>
      <c r="WJE66" s="357"/>
      <c r="WJF66" s="357"/>
      <c r="WJG66" s="357"/>
      <c r="WJH66" s="357"/>
      <c r="WJI66" s="357"/>
      <c r="WJJ66" s="357"/>
      <c r="WJK66" s="357"/>
      <c r="WJL66" s="357"/>
      <c r="WJM66" s="357"/>
      <c r="WJN66" s="357"/>
      <c r="WJO66" s="357"/>
      <c r="WJP66" s="357"/>
      <c r="WJQ66" s="357"/>
      <c r="WJR66" s="357"/>
      <c r="WJS66" s="357"/>
      <c r="WJT66" s="357"/>
      <c r="WJU66" s="357"/>
      <c r="WJV66" s="357"/>
      <c r="WJW66" s="357"/>
      <c r="WJX66" s="357"/>
      <c r="WJY66" s="357"/>
      <c r="WJZ66" s="357"/>
      <c r="WKA66" s="357"/>
      <c r="WKB66" s="357"/>
      <c r="WKC66" s="357"/>
      <c r="WKD66" s="357"/>
      <c r="WKE66" s="357"/>
      <c r="WKF66" s="357"/>
      <c r="WKG66" s="357"/>
      <c r="WKH66" s="357"/>
      <c r="WKI66" s="357"/>
      <c r="WKJ66" s="357"/>
      <c r="WKK66" s="357"/>
      <c r="WKL66" s="357"/>
      <c r="WKM66" s="357"/>
      <c r="WKN66" s="357"/>
      <c r="WKO66" s="357"/>
      <c r="WKP66" s="357"/>
      <c r="WKQ66" s="357"/>
      <c r="WKR66" s="357"/>
      <c r="WKS66" s="357"/>
      <c r="WKT66" s="357"/>
      <c r="WKU66" s="357"/>
      <c r="WKV66" s="357"/>
      <c r="WKW66" s="357"/>
      <c r="WKX66" s="357"/>
      <c r="WKY66" s="357"/>
      <c r="WKZ66" s="357"/>
      <c r="WLA66" s="357"/>
      <c r="WLB66" s="357"/>
      <c r="WLC66" s="357"/>
      <c r="WLD66" s="357"/>
      <c r="WLE66" s="357"/>
      <c r="WLF66" s="357"/>
      <c r="WLG66" s="357"/>
      <c r="WLH66" s="357"/>
      <c r="WLI66" s="357"/>
      <c r="WLJ66" s="357"/>
      <c r="WLK66" s="357"/>
      <c r="WLL66" s="357"/>
      <c r="WLM66" s="357"/>
      <c r="WLN66" s="357"/>
      <c r="WLO66" s="357"/>
      <c r="WLP66" s="357"/>
      <c r="WLQ66" s="357"/>
      <c r="WLR66" s="357"/>
      <c r="WLS66" s="357"/>
      <c r="WLT66" s="357"/>
      <c r="WLU66" s="357"/>
      <c r="WLV66" s="357"/>
      <c r="WLW66" s="357"/>
      <c r="WLX66" s="357"/>
      <c r="WLY66" s="357"/>
      <c r="WLZ66" s="357"/>
      <c r="WMA66" s="357"/>
      <c r="WMB66" s="357"/>
      <c r="WMC66" s="357"/>
      <c r="WMD66" s="357"/>
      <c r="WME66" s="357"/>
      <c r="WMF66" s="357"/>
      <c r="WMG66" s="357"/>
      <c r="WMH66" s="357"/>
      <c r="WMI66" s="357"/>
      <c r="WMJ66" s="357"/>
      <c r="WMK66" s="357"/>
      <c r="WML66" s="357"/>
      <c r="WMM66" s="357"/>
      <c r="WMN66" s="357"/>
      <c r="WMO66" s="357"/>
      <c r="WMP66" s="357"/>
      <c r="WMQ66" s="357"/>
      <c r="WMR66" s="357"/>
      <c r="WMS66" s="357"/>
      <c r="WMT66" s="357"/>
      <c r="WMU66" s="357"/>
      <c r="WMV66" s="357"/>
      <c r="WMW66" s="357"/>
      <c r="WMX66" s="357"/>
      <c r="WMY66" s="357"/>
      <c r="WMZ66" s="357"/>
      <c r="WNA66" s="357"/>
      <c r="WNB66" s="357"/>
      <c r="WNC66" s="357"/>
      <c r="WND66" s="357"/>
      <c r="WNE66" s="357"/>
      <c r="WNF66" s="357"/>
      <c r="WNG66" s="357"/>
      <c r="WNH66" s="357"/>
      <c r="WNI66" s="357"/>
      <c r="WNJ66" s="357"/>
      <c r="WNK66" s="357"/>
      <c r="WNL66" s="357"/>
      <c r="WNM66" s="357"/>
      <c r="WNN66" s="357"/>
      <c r="WNO66" s="357"/>
      <c r="WNP66" s="357"/>
      <c r="WNQ66" s="357"/>
      <c r="WNR66" s="357"/>
      <c r="WNS66" s="357"/>
      <c r="WNT66" s="357"/>
      <c r="WNU66" s="357"/>
      <c r="WNV66" s="357"/>
      <c r="WNW66" s="357"/>
      <c r="WNX66" s="357"/>
      <c r="WNY66" s="357"/>
      <c r="WNZ66" s="357"/>
      <c r="WOA66" s="357"/>
      <c r="WOB66" s="357"/>
      <c r="WOC66" s="357"/>
      <c r="WOD66" s="357"/>
      <c r="WOE66" s="357"/>
      <c r="WOF66" s="357"/>
      <c r="WOG66" s="357"/>
      <c r="WOH66" s="357"/>
      <c r="WOI66" s="357"/>
      <c r="WOJ66" s="357"/>
      <c r="WOK66" s="357"/>
      <c r="WOL66" s="357"/>
      <c r="WOM66" s="357"/>
      <c r="WON66" s="357"/>
      <c r="WOO66" s="357"/>
      <c r="WOP66" s="357"/>
      <c r="WOQ66" s="357"/>
      <c r="WOR66" s="357"/>
      <c r="WOS66" s="357"/>
      <c r="WOT66" s="357"/>
      <c r="WOU66" s="357"/>
      <c r="WOV66" s="357"/>
      <c r="WOW66" s="357"/>
      <c r="WOX66" s="357"/>
      <c r="WOY66" s="357"/>
      <c r="WOZ66" s="357"/>
      <c r="WPA66" s="357"/>
      <c r="WPB66" s="357"/>
      <c r="WPC66" s="357"/>
      <c r="WPD66" s="357"/>
      <c r="WPE66" s="357"/>
      <c r="WPF66" s="357"/>
      <c r="WPG66" s="357"/>
      <c r="WPH66" s="357"/>
      <c r="WPI66" s="357"/>
      <c r="WPJ66" s="357"/>
      <c r="WPK66" s="357"/>
      <c r="WPL66" s="357"/>
      <c r="WPM66" s="357"/>
      <c r="WPN66" s="357"/>
      <c r="WPO66" s="357"/>
      <c r="WPP66" s="357"/>
      <c r="WPQ66" s="357"/>
      <c r="WPR66" s="357"/>
      <c r="WPS66" s="357"/>
      <c r="WPT66" s="357"/>
      <c r="WPU66" s="357"/>
      <c r="WPV66" s="357"/>
      <c r="WPW66" s="357"/>
      <c r="WPX66" s="357"/>
      <c r="WPY66" s="357"/>
      <c r="WPZ66" s="357"/>
      <c r="WQA66" s="357"/>
      <c r="WQB66" s="357"/>
      <c r="WQC66" s="357"/>
      <c r="WQD66" s="357"/>
      <c r="WQE66" s="357"/>
      <c r="WQF66" s="357"/>
      <c r="WQG66" s="357"/>
      <c r="WQH66" s="357"/>
      <c r="WQI66" s="357"/>
      <c r="WQJ66" s="357"/>
      <c r="WQK66" s="357"/>
      <c r="WQL66" s="357"/>
      <c r="WQM66" s="357"/>
      <c r="WQN66" s="357"/>
      <c r="WQO66" s="357"/>
      <c r="WQP66" s="357"/>
      <c r="WQQ66" s="357"/>
      <c r="WQR66" s="357"/>
      <c r="WQS66" s="357"/>
      <c r="WQT66" s="357"/>
      <c r="WQU66" s="357"/>
      <c r="WQV66" s="357"/>
      <c r="WQW66" s="357"/>
      <c r="WQX66" s="357"/>
      <c r="WQY66" s="357"/>
      <c r="WQZ66" s="357"/>
      <c r="WRA66" s="357"/>
      <c r="WRB66" s="357"/>
      <c r="WRC66" s="357"/>
      <c r="WRD66" s="357"/>
      <c r="WRE66" s="357"/>
      <c r="WRF66" s="357"/>
      <c r="WRG66" s="357"/>
      <c r="WRH66" s="357"/>
      <c r="WRI66" s="357"/>
      <c r="WRJ66" s="357"/>
      <c r="WRK66" s="357"/>
      <c r="WRL66" s="357"/>
      <c r="WRM66" s="357"/>
      <c r="WRN66" s="357"/>
      <c r="WRO66" s="357"/>
      <c r="WRP66" s="357"/>
      <c r="WRQ66" s="357"/>
      <c r="WRR66" s="357"/>
      <c r="WRS66" s="357"/>
      <c r="WRT66" s="357"/>
      <c r="WRU66" s="357"/>
      <c r="WRV66" s="357"/>
      <c r="WRW66" s="357"/>
      <c r="WRX66" s="357"/>
      <c r="WRY66" s="357"/>
      <c r="WRZ66" s="357"/>
      <c r="WSA66" s="357"/>
      <c r="WSB66" s="357"/>
      <c r="WSC66" s="357"/>
      <c r="WSD66" s="357"/>
      <c r="WSE66" s="357"/>
      <c r="WSF66" s="357"/>
      <c r="WSG66" s="357"/>
      <c r="WSH66" s="357"/>
      <c r="WSI66" s="357"/>
      <c r="WSJ66" s="357"/>
      <c r="WSK66" s="357"/>
      <c r="WSL66" s="357"/>
      <c r="WSM66" s="357"/>
      <c r="WSN66" s="357"/>
      <c r="WSO66" s="357"/>
      <c r="WSP66" s="357"/>
      <c r="WSQ66" s="357"/>
      <c r="WSR66" s="357"/>
      <c r="WSS66" s="357"/>
      <c r="WST66" s="357"/>
      <c r="WSU66" s="357"/>
      <c r="WSV66" s="357"/>
      <c r="WSW66" s="357"/>
      <c r="WSX66" s="357"/>
      <c r="WSY66" s="357"/>
      <c r="WSZ66" s="357"/>
      <c r="WTA66" s="357"/>
      <c r="WTB66" s="357"/>
      <c r="WTC66" s="357"/>
      <c r="WTD66" s="357"/>
      <c r="WTE66" s="357"/>
      <c r="WTF66" s="357"/>
      <c r="WTG66" s="357"/>
      <c r="WTH66" s="357"/>
      <c r="WTI66" s="357"/>
      <c r="WTJ66" s="357"/>
      <c r="WTK66" s="357"/>
      <c r="WTL66" s="357"/>
      <c r="WTM66" s="357"/>
      <c r="WTN66" s="357"/>
      <c r="WTO66" s="357"/>
      <c r="WTP66" s="357"/>
      <c r="WTQ66" s="357"/>
      <c r="WTR66" s="357"/>
      <c r="WTS66" s="357"/>
      <c r="WTT66" s="357"/>
      <c r="WTU66" s="357"/>
      <c r="WTV66" s="357"/>
      <c r="WTW66" s="357"/>
      <c r="WTX66" s="357"/>
      <c r="WTY66" s="357"/>
      <c r="WTZ66" s="357"/>
      <c r="WUA66" s="357"/>
      <c r="WUB66" s="357"/>
      <c r="WUC66" s="357"/>
      <c r="WUD66" s="357"/>
      <c r="WUE66" s="357"/>
      <c r="WUF66" s="357"/>
      <c r="WUG66" s="357"/>
      <c r="WUH66" s="357"/>
      <c r="WUI66" s="357"/>
      <c r="WUJ66" s="357"/>
      <c r="WUK66" s="357"/>
      <c r="WUL66" s="357"/>
      <c r="WUM66" s="357"/>
      <c r="WUN66" s="357"/>
      <c r="WUO66" s="357"/>
      <c r="WUP66" s="357"/>
      <c r="WUQ66" s="357"/>
      <c r="WUR66" s="357"/>
      <c r="WUS66" s="357"/>
      <c r="WUT66" s="357"/>
      <c r="WUU66" s="357"/>
      <c r="WUV66" s="357"/>
      <c r="WUW66" s="357"/>
      <c r="WUX66" s="357"/>
      <c r="WUY66" s="357"/>
      <c r="WUZ66" s="357"/>
      <c r="WVA66" s="357"/>
      <c r="WVB66" s="357"/>
      <c r="WVC66" s="357"/>
      <c r="WVD66" s="357"/>
      <c r="WVE66" s="357"/>
      <c r="WVF66" s="357"/>
      <c r="WVG66" s="357"/>
      <c r="WVH66" s="357"/>
      <c r="WVI66" s="357"/>
      <c r="WVJ66" s="357"/>
      <c r="WVK66" s="357"/>
      <c r="WVL66" s="357"/>
      <c r="WVM66" s="357"/>
      <c r="WVN66" s="357"/>
      <c r="WVO66" s="357"/>
      <c r="WVP66" s="357"/>
      <c r="WVQ66" s="357"/>
      <c r="WVR66" s="357"/>
      <c r="WVS66" s="357"/>
      <c r="WVT66" s="357"/>
      <c r="WVU66" s="357"/>
      <c r="WVV66" s="357"/>
      <c r="WVW66" s="357"/>
      <c r="WVX66" s="357"/>
      <c r="WVY66" s="357"/>
      <c r="WVZ66" s="357"/>
      <c r="WWA66" s="357"/>
      <c r="WWB66" s="357"/>
      <c r="WWC66" s="357"/>
      <c r="WWD66" s="357"/>
      <c r="WWE66" s="357"/>
      <c r="WWF66" s="357"/>
      <c r="WWG66" s="357"/>
      <c r="WWH66" s="357"/>
      <c r="WWI66" s="357"/>
      <c r="WWJ66" s="357"/>
      <c r="WWK66" s="357"/>
      <c r="WWL66" s="357"/>
      <c r="WWM66" s="357"/>
      <c r="WWN66" s="357"/>
      <c r="WWO66" s="357"/>
      <c r="WWP66" s="357"/>
      <c r="WWQ66" s="357"/>
      <c r="WWR66" s="357"/>
      <c r="WWS66" s="357"/>
      <c r="WWT66" s="357"/>
      <c r="WWU66" s="357"/>
      <c r="WWV66" s="357"/>
      <c r="WWW66" s="357"/>
      <c r="WWX66" s="357"/>
      <c r="WWY66" s="357"/>
      <c r="WWZ66" s="357"/>
      <c r="WXA66" s="357"/>
      <c r="WXB66" s="357"/>
      <c r="WXC66" s="357"/>
      <c r="WXD66" s="357"/>
      <c r="WXE66" s="357"/>
      <c r="WXF66" s="357"/>
      <c r="WXG66" s="357"/>
      <c r="WXH66" s="357"/>
      <c r="WXI66" s="357"/>
      <c r="WXJ66" s="357"/>
      <c r="WXK66" s="357"/>
      <c r="WXL66" s="357"/>
      <c r="WXM66" s="357"/>
      <c r="WXN66" s="357"/>
      <c r="WXO66" s="357"/>
      <c r="WXP66" s="357"/>
      <c r="WXQ66" s="357"/>
      <c r="WXR66" s="357"/>
      <c r="WXS66" s="357"/>
      <c r="WXT66" s="357"/>
      <c r="WXU66" s="357"/>
      <c r="WXV66" s="357"/>
      <c r="WXW66" s="357"/>
      <c r="WXX66" s="357"/>
      <c r="WXY66" s="357"/>
      <c r="WXZ66" s="357"/>
      <c r="WYA66" s="357"/>
      <c r="WYB66" s="357"/>
      <c r="WYC66" s="357"/>
      <c r="WYD66" s="357"/>
      <c r="WYE66" s="357"/>
      <c r="WYF66" s="357"/>
      <c r="WYG66" s="357"/>
      <c r="WYH66" s="357"/>
      <c r="WYI66" s="357"/>
      <c r="WYJ66" s="357"/>
      <c r="WYK66" s="357"/>
      <c r="WYL66" s="357"/>
      <c r="WYM66" s="357"/>
      <c r="WYN66" s="357"/>
      <c r="WYO66" s="357"/>
      <c r="WYP66" s="357"/>
      <c r="WYQ66" s="357"/>
      <c r="WYR66" s="357"/>
      <c r="WYS66" s="357"/>
      <c r="WYT66" s="357"/>
      <c r="WYU66" s="357"/>
      <c r="WYV66" s="357"/>
      <c r="WYW66" s="357"/>
      <c r="WYX66" s="357"/>
      <c r="WYY66" s="357"/>
      <c r="WYZ66" s="357"/>
      <c r="WZA66" s="357"/>
      <c r="WZB66" s="357"/>
      <c r="WZC66" s="357"/>
      <c r="WZD66" s="357"/>
      <c r="WZE66" s="357"/>
      <c r="WZF66" s="357"/>
      <c r="WZG66" s="357"/>
      <c r="WZH66" s="357"/>
      <c r="WZI66" s="357"/>
      <c r="WZJ66" s="357"/>
      <c r="WZK66" s="357"/>
      <c r="WZL66" s="357"/>
      <c r="WZM66" s="357"/>
      <c r="WZN66" s="357"/>
      <c r="WZO66" s="357"/>
      <c r="WZP66" s="357"/>
      <c r="WZQ66" s="357"/>
      <c r="WZR66" s="357"/>
      <c r="WZS66" s="357"/>
      <c r="WZT66" s="357"/>
      <c r="WZU66" s="357"/>
      <c r="WZV66" s="357"/>
      <c r="WZW66" s="357"/>
      <c r="WZX66" s="357"/>
      <c r="WZY66" s="357"/>
      <c r="WZZ66" s="357"/>
      <c r="XAA66" s="357"/>
      <c r="XAB66" s="357"/>
      <c r="XAC66" s="357"/>
      <c r="XAD66" s="357"/>
      <c r="XAE66" s="357"/>
      <c r="XAF66" s="357"/>
      <c r="XAG66" s="357"/>
      <c r="XAH66" s="357"/>
      <c r="XAI66" s="357"/>
      <c r="XAJ66" s="357"/>
      <c r="XAK66" s="357"/>
      <c r="XAL66" s="357"/>
      <c r="XAM66" s="357"/>
      <c r="XAN66" s="357"/>
      <c r="XAO66" s="357"/>
      <c r="XAP66" s="357"/>
      <c r="XAQ66" s="357"/>
      <c r="XAR66" s="357"/>
      <c r="XAS66" s="357"/>
      <c r="XAT66" s="357"/>
      <c r="XAU66" s="357"/>
      <c r="XAV66" s="357"/>
      <c r="XAW66" s="357"/>
      <c r="XAX66" s="357"/>
      <c r="XAY66" s="357"/>
      <c r="XAZ66" s="357"/>
      <c r="XBA66" s="357"/>
      <c r="XBB66" s="357"/>
      <c r="XBC66" s="357"/>
      <c r="XBD66" s="357"/>
      <c r="XBE66" s="357"/>
      <c r="XBF66" s="357"/>
      <c r="XBG66" s="357"/>
      <c r="XBH66" s="357"/>
      <c r="XBI66" s="357"/>
      <c r="XBJ66" s="357"/>
      <c r="XBK66" s="357"/>
      <c r="XBL66" s="357"/>
      <c r="XBM66" s="357"/>
      <c r="XBN66" s="357"/>
      <c r="XBO66" s="357"/>
      <c r="XBP66" s="357"/>
      <c r="XBQ66" s="357"/>
      <c r="XBR66" s="357"/>
      <c r="XBS66" s="357"/>
      <c r="XBT66" s="357"/>
      <c r="XBU66" s="357"/>
      <c r="XBV66" s="357"/>
      <c r="XBW66" s="357"/>
      <c r="XBX66" s="357"/>
      <c r="XBY66" s="357"/>
      <c r="XBZ66" s="357"/>
      <c r="XCA66" s="357"/>
      <c r="XCB66" s="357"/>
      <c r="XCC66" s="357"/>
      <c r="XCD66" s="357"/>
      <c r="XCE66" s="357"/>
      <c r="XCF66" s="357"/>
      <c r="XCG66" s="357"/>
      <c r="XCH66" s="357"/>
      <c r="XCI66" s="357"/>
      <c r="XCJ66" s="357"/>
      <c r="XCK66" s="357"/>
      <c r="XCL66" s="357"/>
      <c r="XCM66" s="357"/>
      <c r="XCN66" s="357"/>
      <c r="XCO66" s="357"/>
      <c r="XCP66" s="357"/>
      <c r="XCQ66" s="357"/>
      <c r="XCR66" s="357"/>
      <c r="XCS66" s="357"/>
      <c r="XCT66" s="357"/>
      <c r="XCU66" s="357"/>
      <c r="XCV66" s="357"/>
      <c r="XCW66" s="357"/>
      <c r="XCX66" s="357"/>
      <c r="XCY66" s="357"/>
      <c r="XCZ66" s="357"/>
      <c r="XDA66" s="357"/>
      <c r="XDB66" s="357"/>
      <c r="XDC66" s="357"/>
      <c r="XDD66" s="357"/>
      <c r="XDE66" s="357"/>
      <c r="XDF66" s="357"/>
      <c r="XDG66" s="357"/>
      <c r="XDH66" s="357"/>
      <c r="XDI66" s="357"/>
      <c r="XDJ66" s="357"/>
      <c r="XDK66" s="357"/>
      <c r="XDL66" s="357"/>
      <c r="XDM66" s="357"/>
      <c r="XDN66" s="357"/>
      <c r="XDO66" s="357"/>
      <c r="XDP66" s="357"/>
      <c r="XDQ66" s="357"/>
      <c r="XDR66" s="357"/>
      <c r="XDS66" s="357"/>
      <c r="XDT66" s="357"/>
      <c r="XDU66" s="357"/>
      <c r="XDV66" s="357"/>
      <c r="XDW66" s="357"/>
      <c r="XDX66" s="357"/>
      <c r="XDY66" s="357"/>
      <c r="XDZ66" s="357"/>
      <c r="XEA66" s="357"/>
      <c r="XEB66" s="357"/>
      <c r="XEC66" s="357"/>
      <c r="XED66" s="357"/>
      <c r="XEE66" s="357"/>
      <c r="XEF66" s="357"/>
    </row>
    <row r="67" spans="1:16360" s="328" customFormat="1" ht="80.099999999999994" customHeight="1" x14ac:dyDescent="0.25">
      <c r="B67" s="490" t="s">
        <v>388</v>
      </c>
      <c r="C67" s="490" t="s">
        <v>1014</v>
      </c>
      <c r="D67" s="495" t="s">
        <v>23</v>
      </c>
      <c r="E67" s="491" t="s">
        <v>534</v>
      </c>
      <c r="F67" s="491" t="s">
        <v>534</v>
      </c>
      <c r="G67" s="329" t="s">
        <v>59</v>
      </c>
      <c r="H67" s="639">
        <v>11</v>
      </c>
      <c r="I67" s="498" t="s">
        <v>1042</v>
      </c>
      <c r="J67" s="517">
        <f t="shared" si="14"/>
        <v>6.6666666666666666E-2</v>
      </c>
      <c r="K67" s="517">
        <v>1</v>
      </c>
      <c r="L67" s="517" t="s">
        <v>184</v>
      </c>
      <c r="M67" s="498" t="s">
        <v>62</v>
      </c>
      <c r="N67" s="360" t="s">
        <v>293</v>
      </c>
      <c r="O67" s="501">
        <v>0.4</v>
      </c>
      <c r="P67" s="501">
        <v>1</v>
      </c>
      <c r="Q67" s="501"/>
      <c r="R67" s="501"/>
      <c r="S67" s="1"/>
      <c r="T67" s="1"/>
    </row>
    <row r="68" spans="1:16360" s="328" customFormat="1" ht="80.099999999999994" customHeight="1" x14ac:dyDescent="0.25">
      <c r="A68" s="357"/>
      <c r="B68" s="58" t="s">
        <v>388</v>
      </c>
      <c r="C68" s="58" t="s">
        <v>1014</v>
      </c>
      <c r="D68" s="56" t="s">
        <v>23</v>
      </c>
      <c r="E68" s="494" t="s">
        <v>534</v>
      </c>
      <c r="F68" s="494" t="s">
        <v>534</v>
      </c>
      <c r="G68" s="611" t="s">
        <v>59</v>
      </c>
      <c r="H68" s="639">
        <v>12</v>
      </c>
      <c r="I68" s="611" t="s">
        <v>1043</v>
      </c>
      <c r="J68" s="613">
        <f t="shared" si="14"/>
        <v>6.6666666666666666E-2</v>
      </c>
      <c r="K68" s="613">
        <v>1</v>
      </c>
      <c r="L68" s="613" t="s">
        <v>184</v>
      </c>
      <c r="M68" s="613" t="s">
        <v>1045</v>
      </c>
      <c r="N68" s="655" t="s">
        <v>293</v>
      </c>
      <c r="O68" s="613">
        <v>0.4</v>
      </c>
      <c r="P68" s="43">
        <v>1</v>
      </c>
      <c r="Q68" s="613"/>
      <c r="R68" s="613"/>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57"/>
      <c r="IK68" s="357"/>
      <c r="IL68" s="357"/>
      <c r="IM68" s="357"/>
      <c r="IN68" s="357"/>
      <c r="IO68" s="357"/>
      <c r="IP68" s="357"/>
      <c r="IQ68" s="357"/>
      <c r="IR68" s="357"/>
      <c r="IS68" s="357"/>
      <c r="IT68" s="357"/>
      <c r="IU68" s="357"/>
      <c r="IV68" s="357"/>
      <c r="IW68" s="357"/>
      <c r="IX68" s="357"/>
      <c r="IY68" s="357"/>
      <c r="IZ68" s="357"/>
      <c r="JA68" s="357"/>
      <c r="JB68" s="357"/>
      <c r="JC68" s="357"/>
      <c r="JD68" s="357"/>
      <c r="JE68" s="357"/>
      <c r="JF68" s="357"/>
      <c r="JG68" s="357"/>
      <c r="JH68" s="357"/>
      <c r="JI68" s="357"/>
      <c r="JJ68" s="357"/>
      <c r="JK68" s="357"/>
      <c r="JL68" s="357"/>
      <c r="JM68" s="357"/>
      <c r="JN68" s="357"/>
      <c r="JO68" s="357"/>
      <c r="JP68" s="357"/>
      <c r="JQ68" s="357"/>
      <c r="JR68" s="357"/>
      <c r="JS68" s="357"/>
      <c r="JT68" s="357"/>
      <c r="JU68" s="357"/>
      <c r="JV68" s="357"/>
      <c r="JW68" s="357"/>
      <c r="JX68" s="357"/>
      <c r="JY68" s="357"/>
      <c r="JZ68" s="357"/>
      <c r="KA68" s="357"/>
      <c r="KB68" s="357"/>
      <c r="KC68" s="357"/>
      <c r="KD68" s="357"/>
      <c r="KE68" s="357"/>
      <c r="KF68" s="357"/>
      <c r="KG68" s="357"/>
      <c r="KH68" s="357"/>
      <c r="KI68" s="357"/>
      <c r="KJ68" s="357"/>
      <c r="KK68" s="357"/>
      <c r="KL68" s="357"/>
      <c r="KM68" s="357"/>
      <c r="KN68" s="357"/>
      <c r="KO68" s="357"/>
      <c r="KP68" s="357"/>
      <c r="KQ68" s="357"/>
      <c r="KR68" s="357"/>
      <c r="KS68" s="357"/>
      <c r="KT68" s="357"/>
      <c r="KU68" s="357"/>
      <c r="KV68" s="357"/>
      <c r="KW68" s="357"/>
      <c r="KX68" s="357"/>
      <c r="KY68" s="357"/>
      <c r="KZ68" s="357"/>
      <c r="LA68" s="357"/>
      <c r="LB68" s="357"/>
      <c r="LC68" s="357"/>
      <c r="LD68" s="357"/>
      <c r="LE68" s="357"/>
      <c r="LF68" s="357"/>
      <c r="LG68" s="357"/>
      <c r="LH68" s="357"/>
      <c r="LI68" s="357"/>
      <c r="LJ68" s="357"/>
      <c r="LK68" s="357"/>
      <c r="LL68" s="357"/>
      <c r="LM68" s="357"/>
      <c r="LN68" s="357"/>
      <c r="LO68" s="357"/>
      <c r="LP68" s="357"/>
      <c r="LQ68" s="357"/>
      <c r="LR68" s="357"/>
      <c r="LS68" s="357"/>
      <c r="LT68" s="357"/>
      <c r="LU68" s="357"/>
      <c r="LV68" s="357"/>
      <c r="LW68" s="357"/>
      <c r="LX68" s="357"/>
      <c r="LY68" s="357"/>
      <c r="LZ68" s="357"/>
      <c r="MA68" s="357"/>
      <c r="MB68" s="357"/>
      <c r="MC68" s="357"/>
      <c r="MD68" s="357"/>
      <c r="ME68" s="357"/>
      <c r="MF68" s="357"/>
      <c r="MG68" s="357"/>
      <c r="MH68" s="357"/>
      <c r="MI68" s="357"/>
      <c r="MJ68" s="357"/>
      <c r="MK68" s="357"/>
      <c r="ML68" s="357"/>
      <c r="MM68" s="357"/>
      <c r="MN68" s="357"/>
      <c r="MO68" s="357"/>
      <c r="MP68" s="357"/>
      <c r="MQ68" s="357"/>
      <c r="MR68" s="357"/>
      <c r="MS68" s="357"/>
      <c r="MT68" s="357"/>
      <c r="MU68" s="357"/>
      <c r="MV68" s="357"/>
      <c r="MW68" s="357"/>
      <c r="MX68" s="357"/>
      <c r="MY68" s="357"/>
      <c r="MZ68" s="357"/>
      <c r="NA68" s="357"/>
      <c r="NB68" s="357"/>
      <c r="NC68" s="357"/>
      <c r="ND68" s="357"/>
      <c r="NE68" s="357"/>
      <c r="NF68" s="357"/>
      <c r="NG68" s="357"/>
      <c r="NH68" s="357"/>
      <c r="NI68" s="357"/>
      <c r="NJ68" s="357"/>
      <c r="NK68" s="357"/>
      <c r="NL68" s="357"/>
      <c r="NM68" s="357"/>
      <c r="NN68" s="357"/>
      <c r="NO68" s="357"/>
      <c r="NP68" s="357"/>
      <c r="NQ68" s="357"/>
      <c r="NR68" s="357"/>
      <c r="NS68" s="357"/>
      <c r="NT68" s="357"/>
      <c r="NU68" s="357"/>
      <c r="NV68" s="357"/>
      <c r="NW68" s="357"/>
      <c r="NX68" s="357"/>
      <c r="NY68" s="357"/>
      <c r="NZ68" s="357"/>
      <c r="OA68" s="357"/>
      <c r="OB68" s="357"/>
      <c r="OC68" s="357"/>
      <c r="OD68" s="357"/>
      <c r="OE68" s="357"/>
      <c r="OF68" s="357"/>
      <c r="OG68" s="357"/>
      <c r="OH68" s="357"/>
      <c r="OI68" s="357"/>
      <c r="OJ68" s="357"/>
      <c r="OK68" s="357"/>
      <c r="OL68" s="357"/>
      <c r="OM68" s="357"/>
      <c r="ON68" s="357"/>
      <c r="OO68" s="357"/>
      <c r="OP68" s="357"/>
      <c r="OQ68" s="357"/>
      <c r="OR68" s="357"/>
      <c r="OS68" s="357"/>
      <c r="OT68" s="357"/>
      <c r="OU68" s="357"/>
      <c r="OV68" s="357"/>
      <c r="OW68" s="357"/>
      <c r="OX68" s="357"/>
      <c r="OY68" s="357"/>
      <c r="OZ68" s="357"/>
      <c r="PA68" s="357"/>
      <c r="PB68" s="357"/>
      <c r="PC68" s="357"/>
      <c r="PD68" s="357"/>
      <c r="PE68" s="357"/>
      <c r="PF68" s="357"/>
      <c r="PG68" s="357"/>
      <c r="PH68" s="357"/>
      <c r="PI68" s="357"/>
      <c r="PJ68" s="357"/>
      <c r="PK68" s="357"/>
      <c r="PL68" s="357"/>
      <c r="PM68" s="357"/>
      <c r="PN68" s="357"/>
      <c r="PO68" s="357"/>
      <c r="PP68" s="357"/>
      <c r="PQ68" s="357"/>
      <c r="PR68" s="357"/>
      <c r="PS68" s="357"/>
      <c r="PT68" s="357"/>
      <c r="PU68" s="357"/>
      <c r="PV68" s="357"/>
      <c r="PW68" s="357"/>
      <c r="PX68" s="357"/>
      <c r="PY68" s="357"/>
      <c r="PZ68" s="357"/>
      <c r="QA68" s="357"/>
      <c r="QB68" s="357"/>
      <c r="QC68" s="357"/>
      <c r="QD68" s="357"/>
      <c r="QE68" s="357"/>
      <c r="QF68" s="357"/>
      <c r="QG68" s="357"/>
      <c r="QH68" s="357"/>
      <c r="QI68" s="357"/>
      <c r="QJ68" s="357"/>
      <c r="QK68" s="357"/>
      <c r="QL68" s="357"/>
      <c r="QM68" s="357"/>
      <c r="QN68" s="357"/>
      <c r="QO68" s="357"/>
      <c r="QP68" s="357"/>
      <c r="QQ68" s="357"/>
      <c r="QR68" s="357"/>
      <c r="QS68" s="357"/>
      <c r="QT68" s="357"/>
      <c r="QU68" s="357"/>
      <c r="QV68" s="357"/>
      <c r="QW68" s="357"/>
      <c r="QX68" s="357"/>
      <c r="QY68" s="357"/>
      <c r="QZ68" s="357"/>
      <c r="RA68" s="357"/>
      <c r="RB68" s="357"/>
      <c r="RC68" s="357"/>
      <c r="RD68" s="357"/>
      <c r="RE68" s="357"/>
      <c r="RF68" s="357"/>
      <c r="RG68" s="357"/>
      <c r="RH68" s="357"/>
      <c r="RI68" s="357"/>
      <c r="RJ68" s="357"/>
      <c r="RK68" s="357"/>
      <c r="RL68" s="357"/>
      <c r="RM68" s="357"/>
      <c r="RN68" s="357"/>
      <c r="RO68" s="357"/>
      <c r="RP68" s="357"/>
      <c r="RQ68" s="357"/>
      <c r="RR68" s="357"/>
      <c r="RS68" s="357"/>
      <c r="RT68" s="357"/>
      <c r="RU68" s="357"/>
      <c r="RV68" s="357"/>
      <c r="RW68" s="357"/>
      <c r="RX68" s="357"/>
      <c r="RY68" s="357"/>
      <c r="RZ68" s="357"/>
      <c r="SA68" s="357"/>
      <c r="SB68" s="357"/>
      <c r="SC68" s="357"/>
      <c r="SD68" s="357"/>
      <c r="SE68" s="357"/>
      <c r="SF68" s="357"/>
      <c r="SG68" s="357"/>
      <c r="SH68" s="357"/>
      <c r="SI68" s="357"/>
      <c r="SJ68" s="357"/>
      <c r="SK68" s="357"/>
      <c r="SL68" s="357"/>
      <c r="SM68" s="357"/>
      <c r="SN68" s="357"/>
      <c r="SO68" s="357"/>
      <c r="SP68" s="357"/>
      <c r="SQ68" s="357"/>
      <c r="SR68" s="357"/>
      <c r="SS68" s="357"/>
      <c r="ST68" s="357"/>
      <c r="SU68" s="357"/>
      <c r="SV68" s="357"/>
      <c r="SW68" s="357"/>
      <c r="SX68" s="357"/>
      <c r="SY68" s="357"/>
      <c r="SZ68" s="357"/>
      <c r="TA68" s="357"/>
      <c r="TB68" s="357"/>
      <c r="TC68" s="357"/>
      <c r="TD68" s="357"/>
      <c r="TE68" s="357"/>
      <c r="TF68" s="357"/>
      <c r="TG68" s="357"/>
      <c r="TH68" s="357"/>
      <c r="TI68" s="357"/>
      <c r="TJ68" s="357"/>
      <c r="TK68" s="357"/>
      <c r="TL68" s="357"/>
      <c r="TM68" s="357"/>
      <c r="TN68" s="357"/>
      <c r="TO68" s="357"/>
      <c r="TP68" s="357"/>
      <c r="TQ68" s="357"/>
      <c r="TR68" s="357"/>
      <c r="TS68" s="357"/>
      <c r="TT68" s="357"/>
      <c r="TU68" s="357"/>
      <c r="TV68" s="357"/>
      <c r="TW68" s="357"/>
      <c r="TX68" s="357"/>
      <c r="TY68" s="357"/>
      <c r="TZ68" s="357"/>
      <c r="UA68" s="357"/>
      <c r="UB68" s="357"/>
      <c r="UC68" s="357"/>
      <c r="UD68" s="357"/>
      <c r="UE68" s="357"/>
      <c r="UF68" s="357"/>
      <c r="UG68" s="357"/>
      <c r="UH68" s="357"/>
      <c r="UI68" s="357"/>
      <c r="UJ68" s="357"/>
      <c r="UK68" s="357"/>
      <c r="UL68" s="357"/>
      <c r="UM68" s="357"/>
      <c r="UN68" s="357"/>
      <c r="UO68" s="357"/>
      <c r="UP68" s="357"/>
      <c r="UQ68" s="357"/>
      <c r="UR68" s="357"/>
      <c r="US68" s="357"/>
      <c r="UT68" s="357"/>
      <c r="UU68" s="357"/>
      <c r="UV68" s="357"/>
      <c r="UW68" s="357"/>
      <c r="UX68" s="357"/>
      <c r="UY68" s="357"/>
      <c r="UZ68" s="357"/>
      <c r="VA68" s="357"/>
      <c r="VB68" s="357"/>
      <c r="VC68" s="357"/>
      <c r="VD68" s="357"/>
      <c r="VE68" s="357"/>
      <c r="VF68" s="357"/>
      <c r="VG68" s="357"/>
      <c r="VH68" s="357"/>
      <c r="VI68" s="357"/>
      <c r="VJ68" s="357"/>
      <c r="VK68" s="357"/>
      <c r="VL68" s="357"/>
      <c r="VM68" s="357"/>
      <c r="VN68" s="357"/>
      <c r="VO68" s="357"/>
      <c r="VP68" s="357"/>
      <c r="VQ68" s="357"/>
      <c r="VR68" s="357"/>
      <c r="VS68" s="357"/>
      <c r="VT68" s="357"/>
      <c r="VU68" s="357"/>
      <c r="VV68" s="357"/>
      <c r="VW68" s="357"/>
      <c r="VX68" s="357"/>
      <c r="VY68" s="357"/>
      <c r="VZ68" s="357"/>
      <c r="WA68" s="357"/>
      <c r="WB68" s="357"/>
      <c r="WC68" s="357"/>
      <c r="WD68" s="357"/>
      <c r="WE68" s="357"/>
      <c r="WF68" s="357"/>
      <c r="WG68" s="357"/>
      <c r="WH68" s="357"/>
      <c r="WI68" s="357"/>
      <c r="WJ68" s="357"/>
      <c r="WK68" s="357"/>
      <c r="WL68" s="357"/>
      <c r="WM68" s="357"/>
      <c r="WN68" s="357"/>
      <c r="WO68" s="357"/>
      <c r="WP68" s="357"/>
      <c r="WQ68" s="357"/>
      <c r="WR68" s="357"/>
      <c r="WS68" s="357"/>
      <c r="WT68" s="357"/>
      <c r="WU68" s="357"/>
      <c r="WV68" s="357"/>
      <c r="WW68" s="357"/>
      <c r="WX68" s="357"/>
      <c r="WY68" s="357"/>
      <c r="WZ68" s="357"/>
      <c r="XA68" s="357"/>
      <c r="XB68" s="357"/>
      <c r="XC68" s="357"/>
      <c r="XD68" s="357"/>
      <c r="XE68" s="357"/>
      <c r="XF68" s="357"/>
      <c r="XG68" s="357"/>
      <c r="XH68" s="357"/>
      <c r="XI68" s="357"/>
      <c r="XJ68" s="357"/>
      <c r="XK68" s="357"/>
      <c r="XL68" s="357"/>
      <c r="XM68" s="357"/>
      <c r="XN68" s="357"/>
      <c r="XO68" s="357"/>
      <c r="XP68" s="357"/>
      <c r="XQ68" s="357"/>
      <c r="XR68" s="357"/>
      <c r="XS68" s="357"/>
      <c r="XT68" s="357"/>
      <c r="XU68" s="357"/>
      <c r="XV68" s="357"/>
      <c r="XW68" s="357"/>
      <c r="XX68" s="357"/>
      <c r="XY68" s="357"/>
      <c r="XZ68" s="357"/>
      <c r="YA68" s="357"/>
      <c r="YB68" s="357"/>
      <c r="YC68" s="357"/>
      <c r="YD68" s="357"/>
      <c r="YE68" s="357"/>
      <c r="YF68" s="357"/>
      <c r="YG68" s="357"/>
      <c r="YH68" s="357"/>
      <c r="YI68" s="357"/>
      <c r="YJ68" s="357"/>
      <c r="YK68" s="357"/>
      <c r="YL68" s="357"/>
      <c r="YM68" s="357"/>
      <c r="YN68" s="357"/>
      <c r="YO68" s="357"/>
      <c r="YP68" s="357"/>
      <c r="YQ68" s="357"/>
      <c r="YR68" s="357"/>
      <c r="YS68" s="357"/>
      <c r="YT68" s="357"/>
      <c r="YU68" s="357"/>
      <c r="YV68" s="357"/>
      <c r="YW68" s="357"/>
      <c r="YX68" s="357"/>
      <c r="YY68" s="357"/>
      <c r="YZ68" s="357"/>
      <c r="ZA68" s="357"/>
      <c r="ZB68" s="357"/>
      <c r="ZC68" s="357"/>
      <c r="ZD68" s="357"/>
      <c r="ZE68" s="357"/>
      <c r="ZF68" s="357"/>
      <c r="ZG68" s="357"/>
      <c r="ZH68" s="357"/>
      <c r="ZI68" s="357"/>
      <c r="ZJ68" s="357"/>
      <c r="ZK68" s="357"/>
      <c r="ZL68" s="357"/>
      <c r="ZM68" s="357"/>
      <c r="ZN68" s="357"/>
      <c r="ZO68" s="357"/>
      <c r="ZP68" s="357"/>
      <c r="ZQ68" s="357"/>
      <c r="ZR68" s="357"/>
      <c r="ZS68" s="357"/>
      <c r="ZT68" s="357"/>
      <c r="ZU68" s="357"/>
      <c r="ZV68" s="357"/>
      <c r="ZW68" s="357"/>
      <c r="ZX68" s="357"/>
      <c r="ZY68" s="357"/>
      <c r="ZZ68" s="357"/>
      <c r="AAA68" s="357"/>
      <c r="AAB68" s="357"/>
      <c r="AAC68" s="357"/>
      <c r="AAD68" s="357"/>
      <c r="AAE68" s="357"/>
      <c r="AAF68" s="357"/>
      <c r="AAG68" s="357"/>
      <c r="AAH68" s="357"/>
      <c r="AAI68" s="357"/>
      <c r="AAJ68" s="357"/>
      <c r="AAK68" s="357"/>
      <c r="AAL68" s="357"/>
      <c r="AAM68" s="357"/>
      <c r="AAN68" s="357"/>
      <c r="AAO68" s="357"/>
      <c r="AAP68" s="357"/>
      <c r="AAQ68" s="357"/>
      <c r="AAR68" s="357"/>
      <c r="AAS68" s="357"/>
      <c r="AAT68" s="357"/>
      <c r="AAU68" s="357"/>
      <c r="AAV68" s="357"/>
      <c r="AAW68" s="357"/>
      <c r="AAX68" s="357"/>
      <c r="AAY68" s="357"/>
      <c r="AAZ68" s="357"/>
      <c r="ABA68" s="357"/>
      <c r="ABB68" s="357"/>
      <c r="ABC68" s="357"/>
      <c r="ABD68" s="357"/>
      <c r="ABE68" s="357"/>
      <c r="ABF68" s="357"/>
      <c r="ABG68" s="357"/>
      <c r="ABH68" s="357"/>
      <c r="ABI68" s="357"/>
      <c r="ABJ68" s="357"/>
      <c r="ABK68" s="357"/>
      <c r="ABL68" s="357"/>
      <c r="ABM68" s="357"/>
      <c r="ABN68" s="357"/>
      <c r="ABO68" s="357"/>
      <c r="ABP68" s="357"/>
      <c r="ABQ68" s="357"/>
      <c r="ABR68" s="357"/>
      <c r="ABS68" s="357"/>
      <c r="ABT68" s="357"/>
      <c r="ABU68" s="357"/>
      <c r="ABV68" s="357"/>
      <c r="ABW68" s="357"/>
      <c r="ABX68" s="357"/>
      <c r="ABY68" s="357"/>
      <c r="ABZ68" s="357"/>
      <c r="ACA68" s="357"/>
      <c r="ACB68" s="357"/>
      <c r="ACC68" s="357"/>
      <c r="ACD68" s="357"/>
      <c r="ACE68" s="357"/>
      <c r="ACF68" s="357"/>
      <c r="ACG68" s="357"/>
      <c r="ACH68" s="357"/>
      <c r="ACI68" s="357"/>
      <c r="ACJ68" s="357"/>
      <c r="ACK68" s="357"/>
      <c r="ACL68" s="357"/>
      <c r="ACM68" s="357"/>
      <c r="ACN68" s="357"/>
      <c r="ACO68" s="357"/>
      <c r="ACP68" s="357"/>
      <c r="ACQ68" s="357"/>
      <c r="ACR68" s="357"/>
      <c r="ACS68" s="357"/>
      <c r="ACT68" s="357"/>
      <c r="ACU68" s="357"/>
      <c r="ACV68" s="357"/>
      <c r="ACW68" s="357"/>
      <c r="ACX68" s="357"/>
      <c r="ACY68" s="357"/>
      <c r="ACZ68" s="357"/>
      <c r="ADA68" s="357"/>
      <c r="ADB68" s="357"/>
      <c r="ADC68" s="357"/>
      <c r="ADD68" s="357"/>
      <c r="ADE68" s="357"/>
      <c r="ADF68" s="357"/>
      <c r="ADG68" s="357"/>
      <c r="ADH68" s="357"/>
      <c r="ADI68" s="357"/>
      <c r="ADJ68" s="357"/>
      <c r="ADK68" s="357"/>
      <c r="ADL68" s="357"/>
      <c r="ADM68" s="357"/>
      <c r="ADN68" s="357"/>
      <c r="ADO68" s="357"/>
      <c r="ADP68" s="357"/>
      <c r="ADQ68" s="357"/>
      <c r="ADR68" s="357"/>
      <c r="ADS68" s="357"/>
      <c r="ADT68" s="357"/>
      <c r="ADU68" s="357"/>
      <c r="ADV68" s="357"/>
      <c r="ADW68" s="357"/>
      <c r="ADX68" s="357"/>
      <c r="ADY68" s="357"/>
      <c r="ADZ68" s="357"/>
      <c r="AEA68" s="357"/>
      <c r="AEB68" s="357"/>
      <c r="AEC68" s="357"/>
      <c r="AED68" s="357"/>
      <c r="AEE68" s="357"/>
      <c r="AEF68" s="357"/>
      <c r="AEG68" s="357"/>
      <c r="AEH68" s="357"/>
      <c r="AEI68" s="357"/>
      <c r="AEJ68" s="357"/>
      <c r="AEK68" s="357"/>
      <c r="AEL68" s="357"/>
      <c r="AEM68" s="357"/>
      <c r="AEN68" s="357"/>
      <c r="AEO68" s="357"/>
      <c r="AEP68" s="357"/>
      <c r="AEQ68" s="357"/>
      <c r="AER68" s="357"/>
      <c r="AES68" s="357"/>
      <c r="AET68" s="357"/>
      <c r="AEU68" s="357"/>
      <c r="AEV68" s="357"/>
      <c r="AEW68" s="357"/>
      <c r="AEX68" s="357"/>
      <c r="AEY68" s="357"/>
      <c r="AEZ68" s="357"/>
      <c r="AFA68" s="357"/>
      <c r="AFB68" s="357"/>
      <c r="AFC68" s="357"/>
      <c r="AFD68" s="357"/>
      <c r="AFE68" s="357"/>
      <c r="AFF68" s="357"/>
      <c r="AFG68" s="357"/>
      <c r="AFH68" s="357"/>
      <c r="AFI68" s="357"/>
      <c r="AFJ68" s="357"/>
      <c r="AFK68" s="357"/>
      <c r="AFL68" s="357"/>
      <c r="AFM68" s="357"/>
      <c r="AFN68" s="357"/>
      <c r="AFO68" s="357"/>
      <c r="AFP68" s="357"/>
      <c r="AFQ68" s="357"/>
      <c r="AFR68" s="357"/>
      <c r="AFS68" s="357"/>
      <c r="AFT68" s="357"/>
      <c r="AFU68" s="357"/>
      <c r="AFV68" s="357"/>
      <c r="AFW68" s="357"/>
      <c r="AFX68" s="357"/>
      <c r="AFY68" s="357"/>
      <c r="AFZ68" s="357"/>
      <c r="AGA68" s="357"/>
      <c r="AGB68" s="357"/>
      <c r="AGC68" s="357"/>
      <c r="AGD68" s="357"/>
      <c r="AGE68" s="357"/>
      <c r="AGF68" s="357"/>
      <c r="AGG68" s="357"/>
      <c r="AGH68" s="357"/>
      <c r="AGI68" s="357"/>
      <c r="AGJ68" s="357"/>
      <c r="AGK68" s="357"/>
      <c r="AGL68" s="357"/>
      <c r="AGM68" s="357"/>
      <c r="AGN68" s="357"/>
      <c r="AGO68" s="357"/>
      <c r="AGP68" s="357"/>
      <c r="AGQ68" s="357"/>
      <c r="AGR68" s="357"/>
      <c r="AGS68" s="357"/>
      <c r="AGT68" s="357"/>
      <c r="AGU68" s="357"/>
      <c r="AGV68" s="357"/>
      <c r="AGW68" s="357"/>
      <c r="AGX68" s="357"/>
      <c r="AGY68" s="357"/>
      <c r="AGZ68" s="357"/>
      <c r="AHA68" s="357"/>
      <c r="AHB68" s="357"/>
      <c r="AHC68" s="357"/>
      <c r="AHD68" s="357"/>
      <c r="AHE68" s="357"/>
      <c r="AHF68" s="357"/>
      <c r="AHG68" s="357"/>
      <c r="AHH68" s="357"/>
      <c r="AHI68" s="357"/>
      <c r="AHJ68" s="357"/>
      <c r="AHK68" s="357"/>
      <c r="AHL68" s="357"/>
      <c r="AHM68" s="357"/>
      <c r="AHN68" s="357"/>
      <c r="AHO68" s="357"/>
      <c r="AHP68" s="357"/>
      <c r="AHQ68" s="357"/>
      <c r="AHR68" s="357"/>
      <c r="AHS68" s="357"/>
      <c r="AHT68" s="357"/>
      <c r="AHU68" s="357"/>
      <c r="AHV68" s="357"/>
      <c r="AHW68" s="357"/>
      <c r="AHX68" s="357"/>
      <c r="AHY68" s="357"/>
      <c r="AHZ68" s="357"/>
      <c r="AIA68" s="357"/>
      <c r="AIB68" s="357"/>
      <c r="AIC68" s="357"/>
      <c r="AID68" s="357"/>
      <c r="AIE68" s="357"/>
      <c r="AIF68" s="357"/>
      <c r="AIG68" s="357"/>
      <c r="AIH68" s="357"/>
      <c r="AII68" s="357"/>
      <c r="AIJ68" s="357"/>
      <c r="AIK68" s="357"/>
      <c r="AIL68" s="357"/>
      <c r="AIM68" s="357"/>
      <c r="AIN68" s="357"/>
      <c r="AIO68" s="357"/>
      <c r="AIP68" s="357"/>
      <c r="AIQ68" s="357"/>
      <c r="AIR68" s="357"/>
      <c r="AIS68" s="357"/>
      <c r="AIT68" s="357"/>
      <c r="AIU68" s="357"/>
      <c r="AIV68" s="357"/>
      <c r="AIW68" s="357"/>
      <c r="AIX68" s="357"/>
      <c r="AIY68" s="357"/>
      <c r="AIZ68" s="357"/>
      <c r="AJA68" s="357"/>
      <c r="AJB68" s="357"/>
      <c r="AJC68" s="357"/>
      <c r="AJD68" s="357"/>
      <c r="AJE68" s="357"/>
      <c r="AJF68" s="357"/>
      <c r="AJG68" s="357"/>
      <c r="AJH68" s="357"/>
      <c r="AJI68" s="357"/>
      <c r="AJJ68" s="357"/>
      <c r="AJK68" s="357"/>
      <c r="AJL68" s="357"/>
      <c r="AJM68" s="357"/>
      <c r="AJN68" s="357"/>
      <c r="AJO68" s="357"/>
      <c r="AJP68" s="357"/>
      <c r="AJQ68" s="357"/>
      <c r="AJR68" s="357"/>
      <c r="AJS68" s="357"/>
      <c r="AJT68" s="357"/>
      <c r="AJU68" s="357"/>
      <c r="AJV68" s="357"/>
      <c r="AJW68" s="357"/>
      <c r="AJX68" s="357"/>
      <c r="AJY68" s="357"/>
      <c r="AJZ68" s="357"/>
      <c r="AKA68" s="357"/>
      <c r="AKB68" s="357"/>
      <c r="AKC68" s="357"/>
      <c r="AKD68" s="357"/>
      <c r="AKE68" s="357"/>
      <c r="AKF68" s="357"/>
      <c r="AKG68" s="357"/>
      <c r="AKH68" s="357"/>
      <c r="AKI68" s="357"/>
      <c r="AKJ68" s="357"/>
      <c r="AKK68" s="357"/>
      <c r="AKL68" s="357"/>
      <c r="AKM68" s="357"/>
      <c r="AKN68" s="357"/>
      <c r="AKO68" s="357"/>
      <c r="AKP68" s="357"/>
      <c r="AKQ68" s="357"/>
      <c r="AKR68" s="357"/>
      <c r="AKS68" s="357"/>
      <c r="AKT68" s="357"/>
      <c r="AKU68" s="357"/>
      <c r="AKV68" s="357"/>
      <c r="AKW68" s="357"/>
      <c r="AKX68" s="357"/>
      <c r="AKY68" s="357"/>
      <c r="AKZ68" s="357"/>
      <c r="ALA68" s="357"/>
      <c r="ALB68" s="357"/>
      <c r="ALC68" s="357"/>
      <c r="ALD68" s="357"/>
      <c r="ALE68" s="357"/>
      <c r="ALF68" s="357"/>
      <c r="ALG68" s="357"/>
      <c r="ALH68" s="357"/>
      <c r="ALI68" s="357"/>
      <c r="ALJ68" s="357"/>
      <c r="ALK68" s="357"/>
      <c r="ALL68" s="357"/>
      <c r="ALM68" s="357"/>
      <c r="ALN68" s="357"/>
      <c r="ALO68" s="357"/>
      <c r="ALP68" s="357"/>
      <c r="ALQ68" s="357"/>
      <c r="ALR68" s="357"/>
      <c r="ALS68" s="357"/>
      <c r="ALT68" s="357"/>
      <c r="ALU68" s="357"/>
      <c r="ALV68" s="357"/>
      <c r="ALW68" s="357"/>
      <c r="ALX68" s="357"/>
      <c r="ALY68" s="357"/>
      <c r="ALZ68" s="357"/>
      <c r="AMA68" s="357"/>
      <c r="AMB68" s="357"/>
      <c r="AMC68" s="357"/>
      <c r="AMD68" s="357"/>
      <c r="AME68" s="357"/>
      <c r="AMF68" s="357"/>
      <c r="AMG68" s="357"/>
      <c r="AMH68" s="357"/>
      <c r="AMI68" s="357"/>
      <c r="AMJ68" s="357"/>
      <c r="AMK68" s="357"/>
      <c r="AML68" s="357"/>
      <c r="AMM68" s="357"/>
      <c r="AMN68" s="357"/>
      <c r="AMO68" s="357"/>
      <c r="AMP68" s="357"/>
      <c r="AMQ68" s="357"/>
      <c r="AMR68" s="357"/>
      <c r="AMS68" s="357"/>
      <c r="AMT68" s="357"/>
      <c r="AMU68" s="357"/>
      <c r="AMV68" s="357"/>
      <c r="AMW68" s="357"/>
      <c r="AMX68" s="357"/>
      <c r="AMY68" s="357"/>
      <c r="AMZ68" s="357"/>
      <c r="ANA68" s="357"/>
      <c r="ANB68" s="357"/>
      <c r="ANC68" s="357"/>
      <c r="AND68" s="357"/>
      <c r="ANE68" s="357"/>
      <c r="ANF68" s="357"/>
      <c r="ANG68" s="357"/>
      <c r="ANH68" s="357"/>
      <c r="ANI68" s="357"/>
      <c r="ANJ68" s="357"/>
      <c r="ANK68" s="357"/>
      <c r="ANL68" s="357"/>
      <c r="ANM68" s="357"/>
      <c r="ANN68" s="357"/>
      <c r="ANO68" s="357"/>
      <c r="ANP68" s="357"/>
      <c r="ANQ68" s="357"/>
      <c r="ANR68" s="357"/>
      <c r="ANS68" s="357"/>
      <c r="ANT68" s="357"/>
      <c r="ANU68" s="357"/>
      <c r="ANV68" s="357"/>
      <c r="ANW68" s="357"/>
      <c r="ANX68" s="357"/>
      <c r="ANY68" s="357"/>
      <c r="ANZ68" s="357"/>
      <c r="AOA68" s="357"/>
      <c r="AOB68" s="357"/>
      <c r="AOC68" s="357"/>
      <c r="AOD68" s="357"/>
      <c r="AOE68" s="357"/>
      <c r="AOF68" s="357"/>
      <c r="AOG68" s="357"/>
      <c r="AOH68" s="357"/>
      <c r="AOI68" s="357"/>
      <c r="AOJ68" s="357"/>
      <c r="AOK68" s="357"/>
      <c r="AOL68" s="357"/>
      <c r="AOM68" s="357"/>
      <c r="AON68" s="357"/>
      <c r="AOO68" s="357"/>
      <c r="AOP68" s="357"/>
      <c r="AOQ68" s="357"/>
      <c r="AOR68" s="357"/>
      <c r="AOS68" s="357"/>
      <c r="AOT68" s="357"/>
      <c r="AOU68" s="357"/>
      <c r="AOV68" s="357"/>
      <c r="AOW68" s="357"/>
      <c r="AOX68" s="357"/>
      <c r="AOY68" s="357"/>
      <c r="AOZ68" s="357"/>
      <c r="APA68" s="357"/>
      <c r="APB68" s="357"/>
      <c r="APC68" s="357"/>
      <c r="APD68" s="357"/>
      <c r="APE68" s="357"/>
      <c r="APF68" s="357"/>
      <c r="APG68" s="357"/>
      <c r="APH68" s="357"/>
      <c r="API68" s="357"/>
      <c r="APJ68" s="357"/>
      <c r="APK68" s="357"/>
      <c r="APL68" s="357"/>
      <c r="APM68" s="357"/>
      <c r="APN68" s="357"/>
      <c r="APO68" s="357"/>
      <c r="APP68" s="357"/>
      <c r="APQ68" s="357"/>
      <c r="APR68" s="357"/>
      <c r="APS68" s="357"/>
      <c r="APT68" s="357"/>
      <c r="APU68" s="357"/>
      <c r="APV68" s="357"/>
      <c r="APW68" s="357"/>
      <c r="APX68" s="357"/>
      <c r="APY68" s="357"/>
      <c r="APZ68" s="357"/>
      <c r="AQA68" s="357"/>
      <c r="AQB68" s="357"/>
      <c r="AQC68" s="357"/>
      <c r="AQD68" s="357"/>
      <c r="AQE68" s="357"/>
      <c r="AQF68" s="357"/>
      <c r="AQG68" s="357"/>
      <c r="AQH68" s="357"/>
      <c r="AQI68" s="357"/>
      <c r="AQJ68" s="357"/>
      <c r="AQK68" s="357"/>
      <c r="AQL68" s="357"/>
      <c r="AQM68" s="357"/>
      <c r="AQN68" s="357"/>
      <c r="AQO68" s="357"/>
      <c r="AQP68" s="357"/>
      <c r="AQQ68" s="357"/>
      <c r="AQR68" s="357"/>
      <c r="AQS68" s="357"/>
      <c r="AQT68" s="357"/>
      <c r="AQU68" s="357"/>
      <c r="AQV68" s="357"/>
      <c r="AQW68" s="357"/>
      <c r="AQX68" s="357"/>
      <c r="AQY68" s="357"/>
      <c r="AQZ68" s="357"/>
      <c r="ARA68" s="357"/>
      <c r="ARB68" s="357"/>
      <c r="ARC68" s="357"/>
      <c r="ARD68" s="357"/>
      <c r="ARE68" s="357"/>
      <c r="ARF68" s="357"/>
      <c r="ARG68" s="357"/>
      <c r="ARH68" s="357"/>
      <c r="ARI68" s="357"/>
      <c r="ARJ68" s="357"/>
      <c r="ARK68" s="357"/>
      <c r="ARL68" s="357"/>
      <c r="ARM68" s="357"/>
      <c r="ARN68" s="357"/>
      <c r="ARO68" s="357"/>
      <c r="ARP68" s="357"/>
      <c r="ARQ68" s="357"/>
      <c r="ARR68" s="357"/>
      <c r="ARS68" s="357"/>
      <c r="ART68" s="357"/>
      <c r="ARU68" s="357"/>
      <c r="ARV68" s="357"/>
      <c r="ARW68" s="357"/>
      <c r="ARX68" s="357"/>
      <c r="ARY68" s="357"/>
      <c r="ARZ68" s="357"/>
      <c r="ASA68" s="357"/>
      <c r="ASB68" s="357"/>
      <c r="ASC68" s="357"/>
      <c r="ASD68" s="357"/>
      <c r="ASE68" s="357"/>
      <c r="ASF68" s="357"/>
      <c r="ASG68" s="357"/>
      <c r="ASH68" s="357"/>
      <c r="ASI68" s="357"/>
      <c r="ASJ68" s="357"/>
      <c r="ASK68" s="357"/>
      <c r="ASL68" s="357"/>
      <c r="ASM68" s="357"/>
      <c r="ASN68" s="357"/>
      <c r="ASO68" s="357"/>
      <c r="ASP68" s="357"/>
      <c r="ASQ68" s="357"/>
      <c r="ASR68" s="357"/>
      <c r="ASS68" s="357"/>
      <c r="AST68" s="357"/>
      <c r="ASU68" s="357"/>
      <c r="ASV68" s="357"/>
      <c r="ASW68" s="357"/>
      <c r="ASX68" s="357"/>
      <c r="ASY68" s="357"/>
      <c r="ASZ68" s="357"/>
      <c r="ATA68" s="357"/>
      <c r="ATB68" s="357"/>
      <c r="ATC68" s="357"/>
      <c r="ATD68" s="357"/>
      <c r="ATE68" s="357"/>
      <c r="ATF68" s="357"/>
      <c r="ATG68" s="357"/>
      <c r="ATH68" s="357"/>
      <c r="ATI68" s="357"/>
      <c r="ATJ68" s="357"/>
      <c r="ATK68" s="357"/>
      <c r="ATL68" s="357"/>
      <c r="ATM68" s="357"/>
      <c r="ATN68" s="357"/>
      <c r="ATO68" s="357"/>
      <c r="ATP68" s="357"/>
      <c r="ATQ68" s="357"/>
      <c r="ATR68" s="357"/>
      <c r="ATS68" s="357"/>
      <c r="ATT68" s="357"/>
      <c r="ATU68" s="357"/>
      <c r="ATV68" s="357"/>
      <c r="ATW68" s="357"/>
      <c r="ATX68" s="357"/>
      <c r="ATY68" s="357"/>
      <c r="ATZ68" s="357"/>
      <c r="AUA68" s="357"/>
      <c r="AUB68" s="357"/>
      <c r="AUC68" s="357"/>
      <c r="AUD68" s="357"/>
      <c r="AUE68" s="357"/>
      <c r="AUF68" s="357"/>
      <c r="AUG68" s="357"/>
      <c r="AUH68" s="357"/>
      <c r="AUI68" s="357"/>
      <c r="AUJ68" s="357"/>
      <c r="AUK68" s="357"/>
      <c r="AUL68" s="357"/>
      <c r="AUM68" s="357"/>
      <c r="AUN68" s="357"/>
      <c r="AUO68" s="357"/>
      <c r="AUP68" s="357"/>
      <c r="AUQ68" s="357"/>
      <c r="AUR68" s="357"/>
      <c r="AUS68" s="357"/>
      <c r="AUT68" s="357"/>
      <c r="AUU68" s="357"/>
      <c r="AUV68" s="357"/>
      <c r="AUW68" s="357"/>
      <c r="AUX68" s="357"/>
      <c r="AUY68" s="357"/>
      <c r="AUZ68" s="357"/>
      <c r="AVA68" s="357"/>
      <c r="AVB68" s="357"/>
      <c r="AVC68" s="357"/>
      <c r="AVD68" s="357"/>
      <c r="AVE68" s="357"/>
      <c r="AVF68" s="357"/>
      <c r="AVG68" s="357"/>
      <c r="AVH68" s="357"/>
      <c r="AVI68" s="357"/>
      <c r="AVJ68" s="357"/>
      <c r="AVK68" s="357"/>
      <c r="AVL68" s="357"/>
      <c r="AVM68" s="357"/>
      <c r="AVN68" s="357"/>
      <c r="AVO68" s="357"/>
      <c r="AVP68" s="357"/>
      <c r="AVQ68" s="357"/>
      <c r="AVR68" s="357"/>
      <c r="AVS68" s="357"/>
      <c r="AVT68" s="357"/>
      <c r="AVU68" s="357"/>
      <c r="AVV68" s="357"/>
      <c r="AVW68" s="357"/>
      <c r="AVX68" s="357"/>
      <c r="AVY68" s="357"/>
      <c r="AVZ68" s="357"/>
      <c r="AWA68" s="357"/>
      <c r="AWB68" s="357"/>
      <c r="AWC68" s="357"/>
      <c r="AWD68" s="357"/>
      <c r="AWE68" s="357"/>
      <c r="AWF68" s="357"/>
      <c r="AWG68" s="357"/>
      <c r="AWH68" s="357"/>
      <c r="AWI68" s="357"/>
      <c r="AWJ68" s="357"/>
      <c r="AWK68" s="357"/>
      <c r="AWL68" s="357"/>
      <c r="AWM68" s="357"/>
      <c r="AWN68" s="357"/>
      <c r="AWO68" s="357"/>
      <c r="AWP68" s="357"/>
      <c r="AWQ68" s="357"/>
      <c r="AWR68" s="357"/>
      <c r="AWS68" s="357"/>
      <c r="AWT68" s="357"/>
      <c r="AWU68" s="357"/>
      <c r="AWV68" s="357"/>
      <c r="AWW68" s="357"/>
      <c r="AWX68" s="357"/>
      <c r="AWY68" s="357"/>
      <c r="AWZ68" s="357"/>
      <c r="AXA68" s="357"/>
      <c r="AXB68" s="357"/>
      <c r="AXC68" s="357"/>
      <c r="AXD68" s="357"/>
      <c r="AXE68" s="357"/>
      <c r="AXF68" s="357"/>
      <c r="AXG68" s="357"/>
      <c r="AXH68" s="357"/>
      <c r="AXI68" s="357"/>
      <c r="AXJ68" s="357"/>
      <c r="AXK68" s="357"/>
      <c r="AXL68" s="357"/>
      <c r="AXM68" s="357"/>
      <c r="AXN68" s="357"/>
      <c r="AXO68" s="357"/>
      <c r="AXP68" s="357"/>
      <c r="AXQ68" s="357"/>
      <c r="AXR68" s="357"/>
      <c r="AXS68" s="357"/>
      <c r="AXT68" s="357"/>
      <c r="AXU68" s="357"/>
      <c r="AXV68" s="357"/>
      <c r="AXW68" s="357"/>
      <c r="AXX68" s="357"/>
      <c r="AXY68" s="357"/>
      <c r="AXZ68" s="357"/>
      <c r="AYA68" s="357"/>
      <c r="AYB68" s="357"/>
      <c r="AYC68" s="357"/>
      <c r="AYD68" s="357"/>
      <c r="AYE68" s="357"/>
      <c r="AYF68" s="357"/>
      <c r="AYG68" s="357"/>
      <c r="AYH68" s="357"/>
      <c r="AYI68" s="357"/>
      <c r="AYJ68" s="357"/>
      <c r="AYK68" s="357"/>
      <c r="AYL68" s="357"/>
      <c r="AYM68" s="357"/>
      <c r="AYN68" s="357"/>
      <c r="AYO68" s="357"/>
      <c r="AYP68" s="357"/>
      <c r="AYQ68" s="357"/>
      <c r="AYR68" s="357"/>
      <c r="AYS68" s="357"/>
      <c r="AYT68" s="357"/>
      <c r="AYU68" s="357"/>
      <c r="AYV68" s="357"/>
      <c r="AYW68" s="357"/>
      <c r="AYX68" s="357"/>
      <c r="AYY68" s="357"/>
      <c r="AYZ68" s="357"/>
      <c r="AZA68" s="357"/>
      <c r="AZB68" s="357"/>
      <c r="AZC68" s="357"/>
      <c r="AZD68" s="357"/>
      <c r="AZE68" s="357"/>
      <c r="AZF68" s="357"/>
      <c r="AZG68" s="357"/>
      <c r="AZH68" s="357"/>
      <c r="AZI68" s="357"/>
      <c r="AZJ68" s="357"/>
      <c r="AZK68" s="357"/>
      <c r="AZL68" s="357"/>
      <c r="AZM68" s="357"/>
      <c r="AZN68" s="357"/>
      <c r="AZO68" s="357"/>
      <c r="AZP68" s="357"/>
      <c r="AZQ68" s="357"/>
      <c r="AZR68" s="357"/>
      <c r="AZS68" s="357"/>
      <c r="AZT68" s="357"/>
      <c r="AZU68" s="357"/>
      <c r="AZV68" s="357"/>
      <c r="AZW68" s="357"/>
      <c r="AZX68" s="357"/>
      <c r="AZY68" s="357"/>
      <c r="AZZ68" s="357"/>
      <c r="BAA68" s="357"/>
      <c r="BAB68" s="357"/>
      <c r="BAC68" s="357"/>
      <c r="BAD68" s="357"/>
      <c r="BAE68" s="357"/>
      <c r="BAF68" s="357"/>
      <c r="BAG68" s="357"/>
      <c r="BAH68" s="357"/>
      <c r="BAI68" s="357"/>
      <c r="BAJ68" s="357"/>
      <c r="BAK68" s="357"/>
      <c r="BAL68" s="357"/>
      <c r="BAM68" s="357"/>
      <c r="BAN68" s="357"/>
      <c r="BAO68" s="357"/>
      <c r="BAP68" s="357"/>
      <c r="BAQ68" s="357"/>
      <c r="BAR68" s="357"/>
      <c r="BAS68" s="357"/>
      <c r="BAT68" s="357"/>
      <c r="BAU68" s="357"/>
      <c r="BAV68" s="357"/>
      <c r="BAW68" s="357"/>
      <c r="BAX68" s="357"/>
      <c r="BAY68" s="357"/>
      <c r="BAZ68" s="357"/>
      <c r="BBA68" s="357"/>
      <c r="BBB68" s="357"/>
      <c r="BBC68" s="357"/>
      <c r="BBD68" s="357"/>
      <c r="BBE68" s="357"/>
      <c r="BBF68" s="357"/>
      <c r="BBG68" s="357"/>
      <c r="BBH68" s="357"/>
      <c r="BBI68" s="357"/>
      <c r="BBJ68" s="357"/>
      <c r="BBK68" s="357"/>
      <c r="BBL68" s="357"/>
      <c r="BBM68" s="357"/>
      <c r="BBN68" s="357"/>
      <c r="BBO68" s="357"/>
      <c r="BBP68" s="357"/>
      <c r="BBQ68" s="357"/>
      <c r="BBR68" s="357"/>
      <c r="BBS68" s="357"/>
      <c r="BBT68" s="357"/>
      <c r="BBU68" s="357"/>
      <c r="BBV68" s="357"/>
      <c r="BBW68" s="357"/>
      <c r="BBX68" s="357"/>
      <c r="BBY68" s="357"/>
      <c r="BBZ68" s="357"/>
      <c r="BCA68" s="357"/>
      <c r="BCB68" s="357"/>
      <c r="BCC68" s="357"/>
      <c r="BCD68" s="357"/>
      <c r="BCE68" s="357"/>
      <c r="BCF68" s="357"/>
      <c r="BCG68" s="357"/>
      <c r="BCH68" s="357"/>
      <c r="BCI68" s="357"/>
      <c r="BCJ68" s="357"/>
      <c r="BCK68" s="357"/>
      <c r="BCL68" s="357"/>
      <c r="BCM68" s="357"/>
      <c r="BCN68" s="357"/>
      <c r="BCO68" s="357"/>
      <c r="BCP68" s="357"/>
      <c r="BCQ68" s="357"/>
      <c r="BCR68" s="357"/>
      <c r="BCS68" s="357"/>
      <c r="BCT68" s="357"/>
      <c r="BCU68" s="357"/>
      <c r="BCV68" s="357"/>
      <c r="BCW68" s="357"/>
      <c r="BCX68" s="357"/>
      <c r="BCY68" s="357"/>
      <c r="BCZ68" s="357"/>
      <c r="BDA68" s="357"/>
      <c r="BDB68" s="357"/>
      <c r="BDC68" s="357"/>
      <c r="BDD68" s="357"/>
      <c r="BDE68" s="357"/>
      <c r="BDF68" s="357"/>
      <c r="BDG68" s="357"/>
      <c r="BDH68" s="357"/>
      <c r="BDI68" s="357"/>
      <c r="BDJ68" s="357"/>
      <c r="BDK68" s="357"/>
      <c r="BDL68" s="357"/>
      <c r="BDM68" s="357"/>
      <c r="BDN68" s="357"/>
      <c r="BDO68" s="357"/>
      <c r="BDP68" s="357"/>
      <c r="BDQ68" s="357"/>
      <c r="BDR68" s="357"/>
      <c r="BDS68" s="357"/>
      <c r="BDT68" s="357"/>
      <c r="BDU68" s="357"/>
      <c r="BDV68" s="357"/>
      <c r="BDW68" s="357"/>
      <c r="BDX68" s="357"/>
      <c r="BDY68" s="357"/>
      <c r="BDZ68" s="357"/>
      <c r="BEA68" s="357"/>
      <c r="BEB68" s="357"/>
      <c r="BEC68" s="357"/>
      <c r="BED68" s="357"/>
      <c r="BEE68" s="357"/>
      <c r="BEF68" s="357"/>
      <c r="BEG68" s="357"/>
      <c r="BEH68" s="357"/>
      <c r="BEI68" s="357"/>
      <c r="BEJ68" s="357"/>
      <c r="BEK68" s="357"/>
      <c r="BEL68" s="357"/>
      <c r="BEM68" s="357"/>
      <c r="BEN68" s="357"/>
      <c r="BEO68" s="357"/>
      <c r="BEP68" s="357"/>
      <c r="BEQ68" s="357"/>
      <c r="BER68" s="357"/>
      <c r="BES68" s="357"/>
      <c r="BET68" s="357"/>
      <c r="BEU68" s="357"/>
      <c r="BEV68" s="357"/>
      <c r="BEW68" s="357"/>
      <c r="BEX68" s="357"/>
      <c r="BEY68" s="357"/>
      <c r="BEZ68" s="357"/>
      <c r="BFA68" s="357"/>
      <c r="BFB68" s="357"/>
      <c r="BFC68" s="357"/>
      <c r="BFD68" s="357"/>
      <c r="BFE68" s="357"/>
      <c r="BFF68" s="357"/>
      <c r="BFG68" s="357"/>
      <c r="BFH68" s="357"/>
      <c r="BFI68" s="357"/>
      <c r="BFJ68" s="357"/>
      <c r="BFK68" s="357"/>
      <c r="BFL68" s="357"/>
      <c r="BFM68" s="357"/>
      <c r="BFN68" s="357"/>
      <c r="BFO68" s="357"/>
      <c r="BFP68" s="357"/>
      <c r="BFQ68" s="357"/>
      <c r="BFR68" s="357"/>
      <c r="BFS68" s="357"/>
      <c r="BFT68" s="357"/>
      <c r="BFU68" s="357"/>
      <c r="BFV68" s="357"/>
      <c r="BFW68" s="357"/>
      <c r="BFX68" s="357"/>
      <c r="BFY68" s="357"/>
      <c r="BFZ68" s="357"/>
      <c r="BGA68" s="357"/>
      <c r="BGB68" s="357"/>
      <c r="BGC68" s="357"/>
      <c r="BGD68" s="357"/>
      <c r="BGE68" s="357"/>
      <c r="BGF68" s="357"/>
      <c r="BGG68" s="357"/>
      <c r="BGH68" s="357"/>
      <c r="BGI68" s="357"/>
      <c r="BGJ68" s="357"/>
      <c r="BGK68" s="357"/>
      <c r="BGL68" s="357"/>
      <c r="BGM68" s="357"/>
      <c r="BGN68" s="357"/>
      <c r="BGO68" s="357"/>
      <c r="BGP68" s="357"/>
      <c r="BGQ68" s="357"/>
      <c r="BGR68" s="357"/>
      <c r="BGS68" s="357"/>
      <c r="BGT68" s="357"/>
      <c r="BGU68" s="357"/>
      <c r="BGV68" s="357"/>
      <c r="BGW68" s="357"/>
      <c r="BGX68" s="357"/>
      <c r="BGY68" s="357"/>
      <c r="BGZ68" s="357"/>
      <c r="BHA68" s="357"/>
      <c r="BHB68" s="357"/>
      <c r="BHC68" s="357"/>
      <c r="BHD68" s="357"/>
      <c r="BHE68" s="357"/>
      <c r="BHF68" s="357"/>
      <c r="BHG68" s="357"/>
      <c r="BHH68" s="357"/>
      <c r="BHI68" s="357"/>
      <c r="BHJ68" s="357"/>
      <c r="BHK68" s="357"/>
      <c r="BHL68" s="357"/>
      <c r="BHM68" s="357"/>
      <c r="BHN68" s="357"/>
      <c r="BHO68" s="357"/>
      <c r="BHP68" s="357"/>
      <c r="BHQ68" s="357"/>
      <c r="BHR68" s="357"/>
      <c r="BHS68" s="357"/>
      <c r="BHT68" s="357"/>
      <c r="BHU68" s="357"/>
      <c r="BHV68" s="357"/>
      <c r="BHW68" s="357"/>
      <c r="BHX68" s="357"/>
      <c r="BHY68" s="357"/>
      <c r="BHZ68" s="357"/>
      <c r="BIA68" s="357"/>
      <c r="BIB68" s="357"/>
      <c r="BIC68" s="357"/>
      <c r="BID68" s="357"/>
      <c r="BIE68" s="357"/>
      <c r="BIF68" s="357"/>
      <c r="BIG68" s="357"/>
      <c r="BIH68" s="357"/>
      <c r="BII68" s="357"/>
      <c r="BIJ68" s="357"/>
      <c r="BIK68" s="357"/>
      <c r="BIL68" s="357"/>
      <c r="BIM68" s="357"/>
      <c r="BIN68" s="357"/>
      <c r="BIO68" s="357"/>
      <c r="BIP68" s="357"/>
      <c r="BIQ68" s="357"/>
      <c r="BIR68" s="357"/>
      <c r="BIS68" s="357"/>
      <c r="BIT68" s="357"/>
      <c r="BIU68" s="357"/>
      <c r="BIV68" s="357"/>
      <c r="BIW68" s="357"/>
      <c r="BIX68" s="357"/>
      <c r="BIY68" s="357"/>
      <c r="BIZ68" s="357"/>
      <c r="BJA68" s="357"/>
      <c r="BJB68" s="357"/>
      <c r="BJC68" s="357"/>
      <c r="BJD68" s="357"/>
      <c r="BJE68" s="357"/>
      <c r="BJF68" s="357"/>
      <c r="BJG68" s="357"/>
      <c r="BJH68" s="357"/>
      <c r="BJI68" s="357"/>
      <c r="BJJ68" s="357"/>
      <c r="BJK68" s="357"/>
      <c r="BJL68" s="357"/>
      <c r="BJM68" s="357"/>
      <c r="BJN68" s="357"/>
      <c r="BJO68" s="357"/>
      <c r="BJP68" s="357"/>
      <c r="BJQ68" s="357"/>
      <c r="BJR68" s="357"/>
      <c r="BJS68" s="357"/>
      <c r="BJT68" s="357"/>
      <c r="BJU68" s="357"/>
      <c r="BJV68" s="357"/>
      <c r="BJW68" s="357"/>
      <c r="BJX68" s="357"/>
      <c r="BJY68" s="357"/>
      <c r="BJZ68" s="357"/>
      <c r="BKA68" s="357"/>
      <c r="BKB68" s="357"/>
      <c r="BKC68" s="357"/>
      <c r="BKD68" s="357"/>
      <c r="BKE68" s="357"/>
      <c r="BKF68" s="357"/>
      <c r="BKG68" s="357"/>
      <c r="BKH68" s="357"/>
      <c r="BKI68" s="357"/>
      <c r="BKJ68" s="357"/>
      <c r="BKK68" s="357"/>
      <c r="BKL68" s="357"/>
      <c r="BKM68" s="357"/>
      <c r="BKN68" s="357"/>
      <c r="BKO68" s="357"/>
      <c r="BKP68" s="357"/>
      <c r="BKQ68" s="357"/>
      <c r="BKR68" s="357"/>
      <c r="BKS68" s="357"/>
      <c r="BKT68" s="357"/>
      <c r="BKU68" s="357"/>
      <c r="BKV68" s="357"/>
      <c r="BKW68" s="357"/>
      <c r="BKX68" s="357"/>
      <c r="BKY68" s="357"/>
      <c r="BKZ68" s="357"/>
      <c r="BLA68" s="357"/>
      <c r="BLB68" s="357"/>
      <c r="BLC68" s="357"/>
      <c r="BLD68" s="357"/>
      <c r="BLE68" s="357"/>
      <c r="BLF68" s="357"/>
      <c r="BLG68" s="357"/>
      <c r="BLH68" s="357"/>
      <c r="BLI68" s="357"/>
      <c r="BLJ68" s="357"/>
      <c r="BLK68" s="357"/>
      <c r="BLL68" s="357"/>
      <c r="BLM68" s="357"/>
      <c r="BLN68" s="357"/>
      <c r="BLO68" s="357"/>
      <c r="BLP68" s="357"/>
      <c r="BLQ68" s="357"/>
      <c r="BLR68" s="357"/>
      <c r="BLS68" s="357"/>
      <c r="BLT68" s="357"/>
      <c r="BLU68" s="357"/>
      <c r="BLV68" s="357"/>
      <c r="BLW68" s="357"/>
      <c r="BLX68" s="357"/>
      <c r="BLY68" s="357"/>
      <c r="BLZ68" s="357"/>
      <c r="BMA68" s="357"/>
      <c r="BMB68" s="357"/>
      <c r="BMC68" s="357"/>
      <c r="BMD68" s="357"/>
      <c r="BME68" s="357"/>
      <c r="BMF68" s="357"/>
      <c r="BMG68" s="357"/>
      <c r="BMH68" s="357"/>
      <c r="BMI68" s="357"/>
      <c r="BMJ68" s="357"/>
      <c r="BMK68" s="357"/>
      <c r="BML68" s="357"/>
      <c r="BMM68" s="357"/>
      <c r="BMN68" s="357"/>
      <c r="BMO68" s="357"/>
      <c r="BMP68" s="357"/>
      <c r="BMQ68" s="357"/>
      <c r="BMR68" s="357"/>
      <c r="BMS68" s="357"/>
      <c r="BMT68" s="357"/>
      <c r="BMU68" s="357"/>
      <c r="BMV68" s="357"/>
      <c r="BMW68" s="357"/>
      <c r="BMX68" s="357"/>
      <c r="BMY68" s="357"/>
      <c r="BMZ68" s="357"/>
      <c r="BNA68" s="357"/>
      <c r="BNB68" s="357"/>
      <c r="BNC68" s="357"/>
      <c r="BND68" s="357"/>
      <c r="BNE68" s="357"/>
      <c r="BNF68" s="357"/>
      <c r="BNG68" s="357"/>
      <c r="BNH68" s="357"/>
      <c r="BNI68" s="357"/>
      <c r="BNJ68" s="357"/>
      <c r="BNK68" s="357"/>
      <c r="BNL68" s="357"/>
      <c r="BNM68" s="357"/>
      <c r="BNN68" s="357"/>
      <c r="BNO68" s="357"/>
      <c r="BNP68" s="357"/>
      <c r="BNQ68" s="357"/>
      <c r="BNR68" s="357"/>
      <c r="BNS68" s="357"/>
      <c r="BNT68" s="357"/>
      <c r="BNU68" s="357"/>
      <c r="BNV68" s="357"/>
      <c r="BNW68" s="357"/>
      <c r="BNX68" s="357"/>
      <c r="BNY68" s="357"/>
      <c r="BNZ68" s="357"/>
      <c r="BOA68" s="357"/>
      <c r="BOB68" s="357"/>
      <c r="BOC68" s="357"/>
      <c r="BOD68" s="357"/>
      <c r="BOE68" s="357"/>
      <c r="BOF68" s="357"/>
      <c r="BOG68" s="357"/>
      <c r="BOH68" s="357"/>
      <c r="BOI68" s="357"/>
      <c r="BOJ68" s="357"/>
      <c r="BOK68" s="357"/>
      <c r="BOL68" s="357"/>
      <c r="BOM68" s="357"/>
      <c r="BON68" s="357"/>
      <c r="BOO68" s="357"/>
      <c r="BOP68" s="357"/>
      <c r="BOQ68" s="357"/>
      <c r="BOR68" s="357"/>
      <c r="BOS68" s="357"/>
      <c r="BOT68" s="357"/>
      <c r="BOU68" s="357"/>
      <c r="BOV68" s="357"/>
      <c r="BOW68" s="357"/>
      <c r="BOX68" s="357"/>
      <c r="BOY68" s="357"/>
      <c r="BOZ68" s="357"/>
      <c r="BPA68" s="357"/>
      <c r="BPB68" s="357"/>
      <c r="BPC68" s="357"/>
      <c r="BPD68" s="357"/>
      <c r="BPE68" s="357"/>
      <c r="BPF68" s="357"/>
      <c r="BPG68" s="357"/>
      <c r="BPH68" s="357"/>
      <c r="BPI68" s="357"/>
      <c r="BPJ68" s="357"/>
      <c r="BPK68" s="357"/>
      <c r="BPL68" s="357"/>
      <c r="BPM68" s="357"/>
      <c r="BPN68" s="357"/>
      <c r="BPO68" s="357"/>
      <c r="BPP68" s="357"/>
      <c r="BPQ68" s="357"/>
      <c r="BPR68" s="357"/>
      <c r="BPS68" s="357"/>
      <c r="BPT68" s="357"/>
      <c r="BPU68" s="357"/>
      <c r="BPV68" s="357"/>
      <c r="BPW68" s="357"/>
      <c r="BPX68" s="357"/>
      <c r="BPY68" s="357"/>
      <c r="BPZ68" s="357"/>
      <c r="BQA68" s="357"/>
      <c r="BQB68" s="357"/>
      <c r="BQC68" s="357"/>
      <c r="BQD68" s="357"/>
      <c r="BQE68" s="357"/>
      <c r="BQF68" s="357"/>
      <c r="BQG68" s="357"/>
      <c r="BQH68" s="357"/>
      <c r="BQI68" s="357"/>
      <c r="BQJ68" s="357"/>
      <c r="BQK68" s="357"/>
      <c r="BQL68" s="357"/>
      <c r="BQM68" s="357"/>
      <c r="BQN68" s="357"/>
      <c r="BQO68" s="357"/>
      <c r="BQP68" s="357"/>
      <c r="BQQ68" s="357"/>
      <c r="BQR68" s="357"/>
      <c r="BQS68" s="357"/>
      <c r="BQT68" s="357"/>
      <c r="BQU68" s="357"/>
      <c r="BQV68" s="357"/>
      <c r="BQW68" s="357"/>
      <c r="BQX68" s="357"/>
      <c r="BQY68" s="357"/>
      <c r="BQZ68" s="357"/>
      <c r="BRA68" s="357"/>
      <c r="BRB68" s="357"/>
      <c r="BRC68" s="357"/>
      <c r="BRD68" s="357"/>
      <c r="BRE68" s="357"/>
      <c r="BRF68" s="357"/>
      <c r="BRG68" s="357"/>
      <c r="BRH68" s="357"/>
      <c r="BRI68" s="357"/>
      <c r="BRJ68" s="357"/>
      <c r="BRK68" s="357"/>
      <c r="BRL68" s="357"/>
      <c r="BRM68" s="357"/>
      <c r="BRN68" s="357"/>
      <c r="BRO68" s="357"/>
      <c r="BRP68" s="357"/>
      <c r="BRQ68" s="357"/>
      <c r="BRR68" s="357"/>
      <c r="BRS68" s="357"/>
      <c r="BRT68" s="357"/>
      <c r="BRU68" s="357"/>
      <c r="BRV68" s="357"/>
      <c r="BRW68" s="357"/>
      <c r="BRX68" s="357"/>
      <c r="BRY68" s="357"/>
      <c r="BRZ68" s="357"/>
      <c r="BSA68" s="357"/>
      <c r="BSB68" s="357"/>
      <c r="BSC68" s="357"/>
      <c r="BSD68" s="357"/>
      <c r="BSE68" s="357"/>
      <c r="BSF68" s="357"/>
      <c r="BSG68" s="357"/>
      <c r="BSH68" s="357"/>
      <c r="BSI68" s="357"/>
      <c r="BSJ68" s="357"/>
      <c r="BSK68" s="357"/>
      <c r="BSL68" s="357"/>
      <c r="BSM68" s="357"/>
      <c r="BSN68" s="357"/>
      <c r="BSO68" s="357"/>
      <c r="BSP68" s="357"/>
      <c r="BSQ68" s="357"/>
      <c r="BSR68" s="357"/>
      <c r="BSS68" s="357"/>
      <c r="BST68" s="357"/>
      <c r="BSU68" s="357"/>
      <c r="BSV68" s="357"/>
      <c r="BSW68" s="357"/>
      <c r="BSX68" s="357"/>
      <c r="BSY68" s="357"/>
      <c r="BSZ68" s="357"/>
      <c r="BTA68" s="357"/>
      <c r="BTB68" s="357"/>
      <c r="BTC68" s="357"/>
      <c r="BTD68" s="357"/>
      <c r="BTE68" s="357"/>
      <c r="BTF68" s="357"/>
      <c r="BTG68" s="357"/>
      <c r="BTH68" s="357"/>
      <c r="BTI68" s="357"/>
      <c r="BTJ68" s="357"/>
      <c r="BTK68" s="357"/>
      <c r="BTL68" s="357"/>
      <c r="BTM68" s="357"/>
      <c r="BTN68" s="357"/>
      <c r="BTO68" s="357"/>
      <c r="BTP68" s="357"/>
      <c r="BTQ68" s="357"/>
      <c r="BTR68" s="357"/>
      <c r="BTS68" s="357"/>
      <c r="BTT68" s="357"/>
      <c r="BTU68" s="357"/>
      <c r="BTV68" s="357"/>
      <c r="BTW68" s="357"/>
      <c r="BTX68" s="357"/>
      <c r="BTY68" s="357"/>
      <c r="BTZ68" s="357"/>
      <c r="BUA68" s="357"/>
      <c r="BUB68" s="357"/>
      <c r="BUC68" s="357"/>
      <c r="BUD68" s="357"/>
      <c r="BUE68" s="357"/>
      <c r="BUF68" s="357"/>
      <c r="BUG68" s="357"/>
      <c r="BUH68" s="357"/>
      <c r="BUI68" s="357"/>
      <c r="BUJ68" s="357"/>
      <c r="BUK68" s="357"/>
      <c r="BUL68" s="357"/>
      <c r="BUM68" s="357"/>
      <c r="BUN68" s="357"/>
      <c r="BUO68" s="357"/>
      <c r="BUP68" s="357"/>
      <c r="BUQ68" s="357"/>
      <c r="BUR68" s="357"/>
      <c r="BUS68" s="357"/>
      <c r="BUT68" s="357"/>
      <c r="BUU68" s="357"/>
      <c r="BUV68" s="357"/>
      <c r="BUW68" s="357"/>
      <c r="BUX68" s="357"/>
      <c r="BUY68" s="357"/>
      <c r="BUZ68" s="357"/>
      <c r="BVA68" s="357"/>
      <c r="BVB68" s="357"/>
      <c r="BVC68" s="357"/>
      <c r="BVD68" s="357"/>
      <c r="BVE68" s="357"/>
      <c r="BVF68" s="357"/>
      <c r="BVG68" s="357"/>
      <c r="BVH68" s="357"/>
      <c r="BVI68" s="357"/>
      <c r="BVJ68" s="357"/>
      <c r="BVK68" s="357"/>
      <c r="BVL68" s="357"/>
      <c r="BVM68" s="357"/>
      <c r="BVN68" s="357"/>
      <c r="BVO68" s="357"/>
      <c r="BVP68" s="357"/>
      <c r="BVQ68" s="357"/>
      <c r="BVR68" s="357"/>
      <c r="BVS68" s="357"/>
      <c r="BVT68" s="357"/>
      <c r="BVU68" s="357"/>
      <c r="BVV68" s="357"/>
      <c r="BVW68" s="357"/>
      <c r="BVX68" s="357"/>
      <c r="BVY68" s="357"/>
      <c r="BVZ68" s="357"/>
      <c r="BWA68" s="357"/>
      <c r="BWB68" s="357"/>
      <c r="BWC68" s="357"/>
      <c r="BWD68" s="357"/>
      <c r="BWE68" s="357"/>
      <c r="BWF68" s="357"/>
      <c r="BWG68" s="357"/>
      <c r="BWH68" s="357"/>
      <c r="BWI68" s="357"/>
      <c r="BWJ68" s="357"/>
      <c r="BWK68" s="357"/>
      <c r="BWL68" s="357"/>
      <c r="BWM68" s="357"/>
      <c r="BWN68" s="357"/>
      <c r="BWO68" s="357"/>
      <c r="BWP68" s="357"/>
      <c r="BWQ68" s="357"/>
      <c r="BWR68" s="357"/>
      <c r="BWS68" s="357"/>
      <c r="BWT68" s="357"/>
      <c r="BWU68" s="357"/>
      <c r="BWV68" s="357"/>
      <c r="BWW68" s="357"/>
      <c r="BWX68" s="357"/>
      <c r="BWY68" s="357"/>
      <c r="BWZ68" s="357"/>
      <c r="BXA68" s="357"/>
      <c r="BXB68" s="357"/>
      <c r="BXC68" s="357"/>
      <c r="BXD68" s="357"/>
      <c r="BXE68" s="357"/>
      <c r="BXF68" s="357"/>
      <c r="BXG68" s="357"/>
      <c r="BXH68" s="357"/>
      <c r="BXI68" s="357"/>
      <c r="BXJ68" s="357"/>
      <c r="BXK68" s="357"/>
      <c r="BXL68" s="357"/>
      <c r="BXM68" s="357"/>
      <c r="BXN68" s="357"/>
      <c r="BXO68" s="357"/>
      <c r="BXP68" s="357"/>
      <c r="BXQ68" s="357"/>
      <c r="BXR68" s="357"/>
      <c r="BXS68" s="357"/>
      <c r="BXT68" s="357"/>
      <c r="BXU68" s="357"/>
      <c r="BXV68" s="357"/>
      <c r="BXW68" s="357"/>
      <c r="BXX68" s="357"/>
      <c r="BXY68" s="357"/>
      <c r="BXZ68" s="357"/>
      <c r="BYA68" s="357"/>
      <c r="BYB68" s="357"/>
      <c r="BYC68" s="357"/>
      <c r="BYD68" s="357"/>
      <c r="BYE68" s="357"/>
      <c r="BYF68" s="357"/>
      <c r="BYG68" s="357"/>
      <c r="BYH68" s="357"/>
      <c r="BYI68" s="357"/>
      <c r="BYJ68" s="357"/>
      <c r="BYK68" s="357"/>
      <c r="BYL68" s="357"/>
      <c r="BYM68" s="357"/>
      <c r="BYN68" s="357"/>
      <c r="BYO68" s="357"/>
      <c r="BYP68" s="357"/>
      <c r="BYQ68" s="357"/>
      <c r="BYR68" s="357"/>
      <c r="BYS68" s="357"/>
      <c r="BYT68" s="357"/>
      <c r="BYU68" s="357"/>
      <c r="BYV68" s="357"/>
      <c r="BYW68" s="357"/>
      <c r="BYX68" s="357"/>
      <c r="BYY68" s="357"/>
      <c r="BYZ68" s="357"/>
      <c r="BZA68" s="357"/>
      <c r="BZB68" s="357"/>
      <c r="BZC68" s="357"/>
      <c r="BZD68" s="357"/>
      <c r="BZE68" s="357"/>
      <c r="BZF68" s="357"/>
      <c r="BZG68" s="357"/>
      <c r="BZH68" s="357"/>
      <c r="BZI68" s="357"/>
      <c r="BZJ68" s="357"/>
      <c r="BZK68" s="357"/>
      <c r="BZL68" s="357"/>
      <c r="BZM68" s="357"/>
      <c r="BZN68" s="357"/>
      <c r="BZO68" s="357"/>
      <c r="BZP68" s="357"/>
      <c r="BZQ68" s="357"/>
      <c r="BZR68" s="357"/>
      <c r="BZS68" s="357"/>
      <c r="BZT68" s="357"/>
      <c r="BZU68" s="357"/>
      <c r="BZV68" s="357"/>
      <c r="BZW68" s="357"/>
      <c r="BZX68" s="357"/>
      <c r="BZY68" s="357"/>
      <c r="BZZ68" s="357"/>
      <c r="CAA68" s="357"/>
      <c r="CAB68" s="357"/>
      <c r="CAC68" s="357"/>
      <c r="CAD68" s="357"/>
      <c r="CAE68" s="357"/>
      <c r="CAF68" s="357"/>
      <c r="CAG68" s="357"/>
      <c r="CAH68" s="357"/>
      <c r="CAI68" s="357"/>
      <c r="CAJ68" s="357"/>
      <c r="CAK68" s="357"/>
      <c r="CAL68" s="357"/>
      <c r="CAM68" s="357"/>
      <c r="CAN68" s="357"/>
      <c r="CAO68" s="357"/>
      <c r="CAP68" s="357"/>
      <c r="CAQ68" s="357"/>
      <c r="CAR68" s="357"/>
      <c r="CAS68" s="357"/>
      <c r="CAT68" s="357"/>
      <c r="CAU68" s="357"/>
      <c r="CAV68" s="357"/>
      <c r="CAW68" s="357"/>
      <c r="CAX68" s="357"/>
      <c r="CAY68" s="357"/>
      <c r="CAZ68" s="357"/>
      <c r="CBA68" s="357"/>
      <c r="CBB68" s="357"/>
      <c r="CBC68" s="357"/>
      <c r="CBD68" s="357"/>
      <c r="CBE68" s="357"/>
      <c r="CBF68" s="357"/>
      <c r="CBG68" s="357"/>
      <c r="CBH68" s="357"/>
      <c r="CBI68" s="357"/>
      <c r="CBJ68" s="357"/>
      <c r="CBK68" s="357"/>
      <c r="CBL68" s="357"/>
      <c r="CBM68" s="357"/>
      <c r="CBN68" s="357"/>
      <c r="CBO68" s="357"/>
      <c r="CBP68" s="357"/>
      <c r="CBQ68" s="357"/>
      <c r="CBR68" s="357"/>
      <c r="CBS68" s="357"/>
      <c r="CBT68" s="357"/>
      <c r="CBU68" s="357"/>
      <c r="CBV68" s="357"/>
      <c r="CBW68" s="357"/>
      <c r="CBX68" s="357"/>
      <c r="CBY68" s="357"/>
      <c r="CBZ68" s="357"/>
      <c r="CCA68" s="357"/>
      <c r="CCB68" s="357"/>
      <c r="CCC68" s="357"/>
      <c r="CCD68" s="357"/>
      <c r="CCE68" s="357"/>
      <c r="CCF68" s="357"/>
      <c r="CCG68" s="357"/>
      <c r="CCH68" s="357"/>
      <c r="CCI68" s="357"/>
      <c r="CCJ68" s="357"/>
      <c r="CCK68" s="357"/>
      <c r="CCL68" s="357"/>
      <c r="CCM68" s="357"/>
      <c r="CCN68" s="357"/>
      <c r="CCO68" s="357"/>
      <c r="CCP68" s="357"/>
      <c r="CCQ68" s="357"/>
      <c r="CCR68" s="357"/>
      <c r="CCS68" s="357"/>
      <c r="CCT68" s="357"/>
      <c r="CCU68" s="357"/>
      <c r="CCV68" s="357"/>
      <c r="CCW68" s="357"/>
      <c r="CCX68" s="357"/>
      <c r="CCY68" s="357"/>
      <c r="CCZ68" s="357"/>
      <c r="CDA68" s="357"/>
      <c r="CDB68" s="357"/>
      <c r="CDC68" s="357"/>
      <c r="CDD68" s="357"/>
      <c r="CDE68" s="357"/>
      <c r="CDF68" s="357"/>
      <c r="CDG68" s="357"/>
      <c r="CDH68" s="357"/>
      <c r="CDI68" s="357"/>
      <c r="CDJ68" s="357"/>
      <c r="CDK68" s="357"/>
      <c r="CDL68" s="357"/>
      <c r="CDM68" s="357"/>
      <c r="CDN68" s="357"/>
      <c r="CDO68" s="357"/>
      <c r="CDP68" s="357"/>
      <c r="CDQ68" s="357"/>
      <c r="CDR68" s="357"/>
      <c r="CDS68" s="357"/>
      <c r="CDT68" s="357"/>
      <c r="CDU68" s="357"/>
      <c r="CDV68" s="357"/>
      <c r="CDW68" s="357"/>
      <c r="CDX68" s="357"/>
      <c r="CDY68" s="357"/>
      <c r="CDZ68" s="357"/>
      <c r="CEA68" s="357"/>
      <c r="CEB68" s="357"/>
      <c r="CEC68" s="357"/>
      <c r="CED68" s="357"/>
      <c r="CEE68" s="357"/>
      <c r="CEF68" s="357"/>
      <c r="CEG68" s="357"/>
      <c r="CEH68" s="357"/>
      <c r="CEI68" s="357"/>
      <c r="CEJ68" s="357"/>
      <c r="CEK68" s="357"/>
      <c r="CEL68" s="357"/>
      <c r="CEM68" s="357"/>
      <c r="CEN68" s="357"/>
      <c r="CEO68" s="357"/>
      <c r="CEP68" s="357"/>
      <c r="CEQ68" s="357"/>
      <c r="CER68" s="357"/>
      <c r="CES68" s="357"/>
      <c r="CET68" s="357"/>
      <c r="CEU68" s="357"/>
      <c r="CEV68" s="357"/>
      <c r="CEW68" s="357"/>
      <c r="CEX68" s="357"/>
      <c r="CEY68" s="357"/>
      <c r="CEZ68" s="357"/>
      <c r="CFA68" s="357"/>
      <c r="CFB68" s="357"/>
      <c r="CFC68" s="357"/>
      <c r="CFD68" s="357"/>
      <c r="CFE68" s="357"/>
      <c r="CFF68" s="357"/>
      <c r="CFG68" s="357"/>
      <c r="CFH68" s="357"/>
      <c r="CFI68" s="357"/>
      <c r="CFJ68" s="357"/>
      <c r="CFK68" s="357"/>
      <c r="CFL68" s="357"/>
      <c r="CFM68" s="357"/>
      <c r="CFN68" s="357"/>
      <c r="CFO68" s="357"/>
      <c r="CFP68" s="357"/>
      <c r="CFQ68" s="357"/>
      <c r="CFR68" s="357"/>
      <c r="CFS68" s="357"/>
      <c r="CFT68" s="357"/>
      <c r="CFU68" s="357"/>
      <c r="CFV68" s="357"/>
      <c r="CFW68" s="357"/>
      <c r="CFX68" s="357"/>
      <c r="CFY68" s="357"/>
      <c r="CFZ68" s="357"/>
      <c r="CGA68" s="357"/>
      <c r="CGB68" s="357"/>
      <c r="CGC68" s="357"/>
      <c r="CGD68" s="357"/>
      <c r="CGE68" s="357"/>
      <c r="CGF68" s="357"/>
      <c r="CGG68" s="357"/>
      <c r="CGH68" s="357"/>
      <c r="CGI68" s="357"/>
      <c r="CGJ68" s="357"/>
      <c r="CGK68" s="357"/>
      <c r="CGL68" s="357"/>
      <c r="CGM68" s="357"/>
      <c r="CGN68" s="357"/>
      <c r="CGO68" s="357"/>
      <c r="CGP68" s="357"/>
      <c r="CGQ68" s="357"/>
      <c r="CGR68" s="357"/>
      <c r="CGS68" s="357"/>
      <c r="CGT68" s="357"/>
      <c r="CGU68" s="357"/>
      <c r="CGV68" s="357"/>
      <c r="CGW68" s="357"/>
      <c r="CGX68" s="357"/>
      <c r="CGY68" s="357"/>
      <c r="CGZ68" s="357"/>
      <c r="CHA68" s="357"/>
      <c r="CHB68" s="357"/>
      <c r="CHC68" s="357"/>
      <c r="CHD68" s="357"/>
      <c r="CHE68" s="357"/>
      <c r="CHF68" s="357"/>
      <c r="CHG68" s="357"/>
      <c r="CHH68" s="357"/>
      <c r="CHI68" s="357"/>
      <c r="CHJ68" s="357"/>
      <c r="CHK68" s="357"/>
      <c r="CHL68" s="357"/>
      <c r="CHM68" s="357"/>
      <c r="CHN68" s="357"/>
      <c r="CHO68" s="357"/>
      <c r="CHP68" s="357"/>
      <c r="CHQ68" s="357"/>
      <c r="CHR68" s="357"/>
      <c r="CHS68" s="357"/>
      <c r="CHT68" s="357"/>
      <c r="CHU68" s="357"/>
      <c r="CHV68" s="357"/>
      <c r="CHW68" s="357"/>
      <c r="CHX68" s="357"/>
      <c r="CHY68" s="357"/>
      <c r="CHZ68" s="357"/>
      <c r="CIA68" s="357"/>
      <c r="CIB68" s="357"/>
      <c r="CIC68" s="357"/>
      <c r="CID68" s="357"/>
      <c r="CIE68" s="357"/>
      <c r="CIF68" s="357"/>
      <c r="CIG68" s="357"/>
      <c r="CIH68" s="357"/>
      <c r="CII68" s="357"/>
      <c r="CIJ68" s="357"/>
      <c r="CIK68" s="357"/>
      <c r="CIL68" s="357"/>
      <c r="CIM68" s="357"/>
      <c r="CIN68" s="357"/>
      <c r="CIO68" s="357"/>
      <c r="CIP68" s="357"/>
      <c r="CIQ68" s="357"/>
      <c r="CIR68" s="357"/>
      <c r="CIS68" s="357"/>
      <c r="CIT68" s="357"/>
      <c r="CIU68" s="357"/>
      <c r="CIV68" s="357"/>
      <c r="CIW68" s="357"/>
      <c r="CIX68" s="357"/>
      <c r="CIY68" s="357"/>
      <c r="CIZ68" s="357"/>
      <c r="CJA68" s="357"/>
      <c r="CJB68" s="357"/>
      <c r="CJC68" s="357"/>
      <c r="CJD68" s="357"/>
      <c r="CJE68" s="357"/>
      <c r="CJF68" s="357"/>
      <c r="CJG68" s="357"/>
      <c r="CJH68" s="357"/>
      <c r="CJI68" s="357"/>
      <c r="CJJ68" s="357"/>
      <c r="CJK68" s="357"/>
      <c r="CJL68" s="357"/>
      <c r="CJM68" s="357"/>
      <c r="CJN68" s="357"/>
      <c r="CJO68" s="357"/>
      <c r="CJP68" s="357"/>
      <c r="CJQ68" s="357"/>
      <c r="CJR68" s="357"/>
      <c r="CJS68" s="357"/>
      <c r="CJT68" s="357"/>
      <c r="CJU68" s="357"/>
      <c r="CJV68" s="357"/>
      <c r="CJW68" s="357"/>
      <c r="CJX68" s="357"/>
      <c r="CJY68" s="357"/>
      <c r="CJZ68" s="357"/>
      <c r="CKA68" s="357"/>
      <c r="CKB68" s="357"/>
      <c r="CKC68" s="357"/>
      <c r="CKD68" s="357"/>
      <c r="CKE68" s="357"/>
      <c r="CKF68" s="357"/>
      <c r="CKG68" s="357"/>
      <c r="CKH68" s="357"/>
      <c r="CKI68" s="357"/>
      <c r="CKJ68" s="357"/>
      <c r="CKK68" s="357"/>
      <c r="CKL68" s="357"/>
      <c r="CKM68" s="357"/>
      <c r="CKN68" s="357"/>
      <c r="CKO68" s="357"/>
      <c r="CKP68" s="357"/>
      <c r="CKQ68" s="357"/>
      <c r="CKR68" s="357"/>
      <c r="CKS68" s="357"/>
      <c r="CKT68" s="357"/>
      <c r="CKU68" s="357"/>
      <c r="CKV68" s="357"/>
      <c r="CKW68" s="357"/>
      <c r="CKX68" s="357"/>
      <c r="CKY68" s="357"/>
      <c r="CKZ68" s="357"/>
      <c r="CLA68" s="357"/>
      <c r="CLB68" s="357"/>
      <c r="CLC68" s="357"/>
      <c r="CLD68" s="357"/>
      <c r="CLE68" s="357"/>
      <c r="CLF68" s="357"/>
      <c r="CLG68" s="357"/>
      <c r="CLH68" s="357"/>
      <c r="CLI68" s="357"/>
      <c r="CLJ68" s="357"/>
      <c r="CLK68" s="357"/>
      <c r="CLL68" s="357"/>
      <c r="CLM68" s="357"/>
      <c r="CLN68" s="357"/>
      <c r="CLO68" s="357"/>
      <c r="CLP68" s="357"/>
      <c r="CLQ68" s="357"/>
      <c r="CLR68" s="357"/>
      <c r="CLS68" s="357"/>
      <c r="CLT68" s="357"/>
      <c r="CLU68" s="357"/>
      <c r="CLV68" s="357"/>
      <c r="CLW68" s="357"/>
      <c r="CLX68" s="357"/>
      <c r="CLY68" s="357"/>
      <c r="CLZ68" s="357"/>
      <c r="CMA68" s="357"/>
      <c r="CMB68" s="357"/>
      <c r="CMC68" s="357"/>
      <c r="CMD68" s="357"/>
      <c r="CME68" s="357"/>
      <c r="CMF68" s="357"/>
      <c r="CMG68" s="357"/>
      <c r="CMH68" s="357"/>
      <c r="CMI68" s="357"/>
      <c r="CMJ68" s="357"/>
      <c r="CMK68" s="357"/>
      <c r="CML68" s="357"/>
      <c r="CMM68" s="357"/>
      <c r="CMN68" s="357"/>
      <c r="CMO68" s="357"/>
      <c r="CMP68" s="357"/>
      <c r="CMQ68" s="357"/>
      <c r="CMR68" s="357"/>
      <c r="CMS68" s="357"/>
      <c r="CMT68" s="357"/>
      <c r="CMU68" s="357"/>
      <c r="CMV68" s="357"/>
      <c r="CMW68" s="357"/>
      <c r="CMX68" s="357"/>
      <c r="CMY68" s="357"/>
      <c r="CMZ68" s="357"/>
      <c r="CNA68" s="357"/>
      <c r="CNB68" s="357"/>
      <c r="CNC68" s="357"/>
      <c r="CND68" s="357"/>
      <c r="CNE68" s="357"/>
      <c r="CNF68" s="357"/>
      <c r="CNG68" s="357"/>
      <c r="CNH68" s="357"/>
      <c r="CNI68" s="357"/>
      <c r="CNJ68" s="357"/>
      <c r="CNK68" s="357"/>
      <c r="CNL68" s="357"/>
      <c r="CNM68" s="357"/>
      <c r="CNN68" s="357"/>
      <c r="CNO68" s="357"/>
      <c r="CNP68" s="357"/>
      <c r="CNQ68" s="357"/>
      <c r="CNR68" s="357"/>
      <c r="CNS68" s="357"/>
      <c r="CNT68" s="357"/>
      <c r="CNU68" s="357"/>
      <c r="CNV68" s="357"/>
      <c r="CNW68" s="357"/>
      <c r="CNX68" s="357"/>
      <c r="CNY68" s="357"/>
      <c r="CNZ68" s="357"/>
      <c r="COA68" s="357"/>
      <c r="COB68" s="357"/>
      <c r="COC68" s="357"/>
      <c r="COD68" s="357"/>
      <c r="COE68" s="357"/>
      <c r="COF68" s="357"/>
      <c r="COG68" s="357"/>
      <c r="COH68" s="357"/>
      <c r="COI68" s="357"/>
      <c r="COJ68" s="357"/>
      <c r="COK68" s="357"/>
      <c r="COL68" s="357"/>
      <c r="COM68" s="357"/>
      <c r="CON68" s="357"/>
      <c r="COO68" s="357"/>
      <c r="COP68" s="357"/>
      <c r="COQ68" s="357"/>
      <c r="COR68" s="357"/>
      <c r="COS68" s="357"/>
      <c r="COT68" s="357"/>
      <c r="COU68" s="357"/>
      <c r="COV68" s="357"/>
      <c r="COW68" s="357"/>
      <c r="COX68" s="357"/>
      <c r="COY68" s="357"/>
      <c r="COZ68" s="357"/>
      <c r="CPA68" s="357"/>
      <c r="CPB68" s="357"/>
      <c r="CPC68" s="357"/>
      <c r="CPD68" s="357"/>
      <c r="CPE68" s="357"/>
      <c r="CPF68" s="357"/>
      <c r="CPG68" s="357"/>
      <c r="CPH68" s="357"/>
      <c r="CPI68" s="357"/>
      <c r="CPJ68" s="357"/>
      <c r="CPK68" s="357"/>
      <c r="CPL68" s="357"/>
      <c r="CPM68" s="357"/>
      <c r="CPN68" s="357"/>
      <c r="CPO68" s="357"/>
      <c r="CPP68" s="357"/>
      <c r="CPQ68" s="357"/>
      <c r="CPR68" s="357"/>
      <c r="CPS68" s="357"/>
      <c r="CPT68" s="357"/>
      <c r="CPU68" s="357"/>
      <c r="CPV68" s="357"/>
      <c r="CPW68" s="357"/>
      <c r="CPX68" s="357"/>
      <c r="CPY68" s="357"/>
      <c r="CPZ68" s="357"/>
      <c r="CQA68" s="357"/>
      <c r="CQB68" s="357"/>
      <c r="CQC68" s="357"/>
      <c r="CQD68" s="357"/>
      <c r="CQE68" s="357"/>
      <c r="CQF68" s="357"/>
      <c r="CQG68" s="357"/>
      <c r="CQH68" s="357"/>
      <c r="CQI68" s="357"/>
      <c r="CQJ68" s="357"/>
      <c r="CQK68" s="357"/>
      <c r="CQL68" s="357"/>
      <c r="CQM68" s="357"/>
      <c r="CQN68" s="357"/>
      <c r="CQO68" s="357"/>
      <c r="CQP68" s="357"/>
      <c r="CQQ68" s="357"/>
      <c r="CQR68" s="357"/>
      <c r="CQS68" s="357"/>
      <c r="CQT68" s="357"/>
      <c r="CQU68" s="357"/>
      <c r="CQV68" s="357"/>
      <c r="CQW68" s="357"/>
      <c r="CQX68" s="357"/>
      <c r="CQY68" s="357"/>
      <c r="CQZ68" s="357"/>
      <c r="CRA68" s="357"/>
      <c r="CRB68" s="357"/>
      <c r="CRC68" s="357"/>
      <c r="CRD68" s="357"/>
      <c r="CRE68" s="357"/>
      <c r="CRF68" s="357"/>
      <c r="CRG68" s="357"/>
      <c r="CRH68" s="357"/>
      <c r="CRI68" s="357"/>
      <c r="CRJ68" s="357"/>
      <c r="CRK68" s="357"/>
      <c r="CRL68" s="357"/>
      <c r="CRM68" s="357"/>
      <c r="CRN68" s="357"/>
      <c r="CRO68" s="357"/>
      <c r="CRP68" s="357"/>
      <c r="CRQ68" s="357"/>
      <c r="CRR68" s="357"/>
      <c r="CRS68" s="357"/>
      <c r="CRT68" s="357"/>
      <c r="CRU68" s="357"/>
      <c r="CRV68" s="357"/>
      <c r="CRW68" s="357"/>
      <c r="CRX68" s="357"/>
      <c r="CRY68" s="357"/>
      <c r="CRZ68" s="357"/>
      <c r="CSA68" s="357"/>
      <c r="CSB68" s="357"/>
      <c r="CSC68" s="357"/>
      <c r="CSD68" s="357"/>
      <c r="CSE68" s="357"/>
      <c r="CSF68" s="357"/>
      <c r="CSG68" s="357"/>
      <c r="CSH68" s="357"/>
      <c r="CSI68" s="357"/>
      <c r="CSJ68" s="357"/>
      <c r="CSK68" s="357"/>
      <c r="CSL68" s="357"/>
      <c r="CSM68" s="357"/>
      <c r="CSN68" s="357"/>
      <c r="CSO68" s="357"/>
      <c r="CSP68" s="357"/>
      <c r="CSQ68" s="357"/>
      <c r="CSR68" s="357"/>
      <c r="CSS68" s="357"/>
      <c r="CST68" s="357"/>
      <c r="CSU68" s="357"/>
      <c r="CSV68" s="357"/>
      <c r="CSW68" s="357"/>
      <c r="CSX68" s="357"/>
      <c r="CSY68" s="357"/>
      <c r="CSZ68" s="357"/>
      <c r="CTA68" s="357"/>
      <c r="CTB68" s="357"/>
      <c r="CTC68" s="357"/>
      <c r="CTD68" s="357"/>
      <c r="CTE68" s="357"/>
      <c r="CTF68" s="357"/>
      <c r="CTG68" s="357"/>
      <c r="CTH68" s="357"/>
      <c r="CTI68" s="357"/>
      <c r="CTJ68" s="357"/>
      <c r="CTK68" s="357"/>
      <c r="CTL68" s="357"/>
      <c r="CTM68" s="357"/>
      <c r="CTN68" s="357"/>
      <c r="CTO68" s="357"/>
      <c r="CTP68" s="357"/>
      <c r="CTQ68" s="357"/>
      <c r="CTR68" s="357"/>
      <c r="CTS68" s="357"/>
      <c r="CTT68" s="357"/>
      <c r="CTU68" s="357"/>
      <c r="CTV68" s="357"/>
      <c r="CTW68" s="357"/>
      <c r="CTX68" s="357"/>
      <c r="CTY68" s="357"/>
      <c r="CTZ68" s="357"/>
      <c r="CUA68" s="357"/>
      <c r="CUB68" s="357"/>
      <c r="CUC68" s="357"/>
      <c r="CUD68" s="357"/>
      <c r="CUE68" s="357"/>
      <c r="CUF68" s="357"/>
      <c r="CUG68" s="357"/>
      <c r="CUH68" s="357"/>
      <c r="CUI68" s="357"/>
      <c r="CUJ68" s="357"/>
      <c r="CUK68" s="357"/>
      <c r="CUL68" s="357"/>
      <c r="CUM68" s="357"/>
      <c r="CUN68" s="357"/>
      <c r="CUO68" s="357"/>
      <c r="CUP68" s="357"/>
      <c r="CUQ68" s="357"/>
      <c r="CUR68" s="357"/>
      <c r="CUS68" s="357"/>
      <c r="CUT68" s="357"/>
      <c r="CUU68" s="357"/>
      <c r="CUV68" s="357"/>
      <c r="CUW68" s="357"/>
      <c r="CUX68" s="357"/>
      <c r="CUY68" s="357"/>
      <c r="CUZ68" s="357"/>
      <c r="CVA68" s="357"/>
      <c r="CVB68" s="357"/>
      <c r="CVC68" s="357"/>
      <c r="CVD68" s="357"/>
      <c r="CVE68" s="357"/>
      <c r="CVF68" s="357"/>
      <c r="CVG68" s="357"/>
      <c r="CVH68" s="357"/>
      <c r="CVI68" s="357"/>
      <c r="CVJ68" s="357"/>
      <c r="CVK68" s="357"/>
      <c r="CVL68" s="357"/>
      <c r="CVM68" s="357"/>
      <c r="CVN68" s="357"/>
      <c r="CVO68" s="357"/>
      <c r="CVP68" s="357"/>
      <c r="CVQ68" s="357"/>
      <c r="CVR68" s="357"/>
      <c r="CVS68" s="357"/>
      <c r="CVT68" s="357"/>
      <c r="CVU68" s="357"/>
      <c r="CVV68" s="357"/>
      <c r="CVW68" s="357"/>
      <c r="CVX68" s="357"/>
      <c r="CVY68" s="357"/>
      <c r="CVZ68" s="357"/>
      <c r="CWA68" s="357"/>
      <c r="CWB68" s="357"/>
      <c r="CWC68" s="357"/>
      <c r="CWD68" s="357"/>
      <c r="CWE68" s="357"/>
      <c r="CWF68" s="357"/>
      <c r="CWG68" s="357"/>
      <c r="CWH68" s="357"/>
      <c r="CWI68" s="357"/>
      <c r="CWJ68" s="357"/>
      <c r="CWK68" s="357"/>
      <c r="CWL68" s="357"/>
      <c r="CWM68" s="357"/>
      <c r="CWN68" s="357"/>
      <c r="CWO68" s="357"/>
      <c r="CWP68" s="357"/>
      <c r="CWQ68" s="357"/>
      <c r="CWR68" s="357"/>
      <c r="CWS68" s="357"/>
      <c r="CWT68" s="357"/>
      <c r="CWU68" s="357"/>
      <c r="CWV68" s="357"/>
      <c r="CWW68" s="357"/>
      <c r="CWX68" s="357"/>
      <c r="CWY68" s="357"/>
      <c r="CWZ68" s="357"/>
      <c r="CXA68" s="357"/>
      <c r="CXB68" s="357"/>
      <c r="CXC68" s="357"/>
      <c r="CXD68" s="357"/>
      <c r="CXE68" s="357"/>
      <c r="CXF68" s="357"/>
      <c r="CXG68" s="357"/>
      <c r="CXH68" s="357"/>
      <c r="CXI68" s="357"/>
      <c r="CXJ68" s="357"/>
      <c r="CXK68" s="357"/>
      <c r="CXL68" s="357"/>
      <c r="CXM68" s="357"/>
      <c r="CXN68" s="357"/>
      <c r="CXO68" s="357"/>
      <c r="CXP68" s="357"/>
      <c r="CXQ68" s="357"/>
      <c r="CXR68" s="357"/>
      <c r="CXS68" s="357"/>
      <c r="CXT68" s="357"/>
      <c r="CXU68" s="357"/>
      <c r="CXV68" s="357"/>
      <c r="CXW68" s="357"/>
      <c r="CXX68" s="357"/>
      <c r="CXY68" s="357"/>
      <c r="CXZ68" s="357"/>
      <c r="CYA68" s="357"/>
      <c r="CYB68" s="357"/>
      <c r="CYC68" s="357"/>
      <c r="CYD68" s="357"/>
      <c r="CYE68" s="357"/>
      <c r="CYF68" s="357"/>
      <c r="CYG68" s="357"/>
      <c r="CYH68" s="357"/>
      <c r="CYI68" s="357"/>
      <c r="CYJ68" s="357"/>
      <c r="CYK68" s="357"/>
      <c r="CYL68" s="357"/>
      <c r="CYM68" s="357"/>
      <c r="CYN68" s="357"/>
      <c r="CYO68" s="357"/>
      <c r="CYP68" s="357"/>
      <c r="CYQ68" s="357"/>
      <c r="CYR68" s="357"/>
      <c r="CYS68" s="357"/>
      <c r="CYT68" s="357"/>
      <c r="CYU68" s="357"/>
      <c r="CYV68" s="357"/>
      <c r="CYW68" s="357"/>
      <c r="CYX68" s="357"/>
      <c r="CYY68" s="357"/>
      <c r="CYZ68" s="357"/>
      <c r="CZA68" s="357"/>
      <c r="CZB68" s="357"/>
      <c r="CZC68" s="357"/>
      <c r="CZD68" s="357"/>
      <c r="CZE68" s="357"/>
      <c r="CZF68" s="357"/>
      <c r="CZG68" s="357"/>
      <c r="CZH68" s="357"/>
      <c r="CZI68" s="357"/>
      <c r="CZJ68" s="357"/>
      <c r="CZK68" s="357"/>
      <c r="CZL68" s="357"/>
      <c r="CZM68" s="357"/>
      <c r="CZN68" s="357"/>
      <c r="CZO68" s="357"/>
      <c r="CZP68" s="357"/>
      <c r="CZQ68" s="357"/>
      <c r="CZR68" s="357"/>
      <c r="CZS68" s="357"/>
      <c r="CZT68" s="357"/>
      <c r="CZU68" s="357"/>
      <c r="CZV68" s="357"/>
      <c r="CZW68" s="357"/>
      <c r="CZX68" s="357"/>
      <c r="CZY68" s="357"/>
      <c r="CZZ68" s="357"/>
      <c r="DAA68" s="357"/>
      <c r="DAB68" s="357"/>
      <c r="DAC68" s="357"/>
      <c r="DAD68" s="357"/>
      <c r="DAE68" s="357"/>
      <c r="DAF68" s="357"/>
      <c r="DAG68" s="357"/>
      <c r="DAH68" s="357"/>
      <c r="DAI68" s="357"/>
      <c r="DAJ68" s="357"/>
      <c r="DAK68" s="357"/>
      <c r="DAL68" s="357"/>
      <c r="DAM68" s="357"/>
      <c r="DAN68" s="357"/>
      <c r="DAO68" s="357"/>
      <c r="DAP68" s="357"/>
      <c r="DAQ68" s="357"/>
      <c r="DAR68" s="357"/>
      <c r="DAS68" s="357"/>
      <c r="DAT68" s="357"/>
      <c r="DAU68" s="357"/>
      <c r="DAV68" s="357"/>
      <c r="DAW68" s="357"/>
      <c r="DAX68" s="357"/>
      <c r="DAY68" s="357"/>
      <c r="DAZ68" s="357"/>
      <c r="DBA68" s="357"/>
      <c r="DBB68" s="357"/>
      <c r="DBC68" s="357"/>
      <c r="DBD68" s="357"/>
      <c r="DBE68" s="357"/>
      <c r="DBF68" s="357"/>
      <c r="DBG68" s="357"/>
      <c r="DBH68" s="357"/>
      <c r="DBI68" s="357"/>
      <c r="DBJ68" s="357"/>
      <c r="DBK68" s="357"/>
      <c r="DBL68" s="357"/>
      <c r="DBM68" s="357"/>
      <c r="DBN68" s="357"/>
      <c r="DBO68" s="357"/>
      <c r="DBP68" s="357"/>
      <c r="DBQ68" s="357"/>
      <c r="DBR68" s="357"/>
      <c r="DBS68" s="357"/>
      <c r="DBT68" s="357"/>
      <c r="DBU68" s="357"/>
      <c r="DBV68" s="357"/>
      <c r="DBW68" s="357"/>
      <c r="DBX68" s="357"/>
      <c r="DBY68" s="357"/>
      <c r="DBZ68" s="357"/>
      <c r="DCA68" s="357"/>
      <c r="DCB68" s="357"/>
      <c r="DCC68" s="357"/>
      <c r="DCD68" s="357"/>
      <c r="DCE68" s="357"/>
      <c r="DCF68" s="357"/>
      <c r="DCG68" s="357"/>
      <c r="DCH68" s="357"/>
      <c r="DCI68" s="357"/>
      <c r="DCJ68" s="357"/>
      <c r="DCK68" s="357"/>
      <c r="DCL68" s="357"/>
      <c r="DCM68" s="357"/>
      <c r="DCN68" s="357"/>
      <c r="DCO68" s="357"/>
      <c r="DCP68" s="357"/>
      <c r="DCQ68" s="357"/>
      <c r="DCR68" s="357"/>
      <c r="DCS68" s="357"/>
      <c r="DCT68" s="357"/>
      <c r="DCU68" s="357"/>
      <c r="DCV68" s="357"/>
      <c r="DCW68" s="357"/>
      <c r="DCX68" s="357"/>
      <c r="DCY68" s="357"/>
      <c r="DCZ68" s="357"/>
      <c r="DDA68" s="357"/>
      <c r="DDB68" s="357"/>
      <c r="DDC68" s="357"/>
      <c r="DDD68" s="357"/>
      <c r="DDE68" s="357"/>
      <c r="DDF68" s="357"/>
      <c r="DDG68" s="357"/>
      <c r="DDH68" s="357"/>
      <c r="DDI68" s="357"/>
      <c r="DDJ68" s="357"/>
      <c r="DDK68" s="357"/>
      <c r="DDL68" s="357"/>
      <c r="DDM68" s="357"/>
      <c r="DDN68" s="357"/>
      <c r="DDO68" s="357"/>
      <c r="DDP68" s="357"/>
      <c r="DDQ68" s="357"/>
      <c r="DDR68" s="357"/>
      <c r="DDS68" s="357"/>
      <c r="DDT68" s="357"/>
      <c r="DDU68" s="357"/>
      <c r="DDV68" s="357"/>
      <c r="DDW68" s="357"/>
      <c r="DDX68" s="357"/>
      <c r="DDY68" s="357"/>
      <c r="DDZ68" s="357"/>
      <c r="DEA68" s="357"/>
      <c r="DEB68" s="357"/>
      <c r="DEC68" s="357"/>
      <c r="DED68" s="357"/>
      <c r="DEE68" s="357"/>
      <c r="DEF68" s="357"/>
      <c r="DEG68" s="357"/>
      <c r="DEH68" s="357"/>
      <c r="DEI68" s="357"/>
      <c r="DEJ68" s="357"/>
      <c r="DEK68" s="357"/>
      <c r="DEL68" s="357"/>
      <c r="DEM68" s="357"/>
      <c r="DEN68" s="357"/>
      <c r="DEO68" s="357"/>
      <c r="DEP68" s="357"/>
      <c r="DEQ68" s="357"/>
      <c r="DER68" s="357"/>
      <c r="DES68" s="357"/>
      <c r="DET68" s="357"/>
      <c r="DEU68" s="357"/>
      <c r="DEV68" s="357"/>
      <c r="DEW68" s="357"/>
      <c r="DEX68" s="357"/>
      <c r="DEY68" s="357"/>
      <c r="DEZ68" s="357"/>
      <c r="DFA68" s="357"/>
      <c r="DFB68" s="357"/>
      <c r="DFC68" s="357"/>
      <c r="DFD68" s="357"/>
      <c r="DFE68" s="357"/>
      <c r="DFF68" s="357"/>
      <c r="DFG68" s="357"/>
      <c r="DFH68" s="357"/>
      <c r="DFI68" s="357"/>
      <c r="DFJ68" s="357"/>
      <c r="DFK68" s="357"/>
      <c r="DFL68" s="357"/>
      <c r="DFM68" s="357"/>
      <c r="DFN68" s="357"/>
      <c r="DFO68" s="357"/>
      <c r="DFP68" s="357"/>
      <c r="DFQ68" s="357"/>
      <c r="DFR68" s="357"/>
      <c r="DFS68" s="357"/>
      <c r="DFT68" s="357"/>
      <c r="DFU68" s="357"/>
      <c r="DFV68" s="357"/>
      <c r="DFW68" s="357"/>
      <c r="DFX68" s="357"/>
      <c r="DFY68" s="357"/>
      <c r="DFZ68" s="357"/>
      <c r="DGA68" s="357"/>
      <c r="DGB68" s="357"/>
      <c r="DGC68" s="357"/>
      <c r="DGD68" s="357"/>
      <c r="DGE68" s="357"/>
      <c r="DGF68" s="357"/>
      <c r="DGG68" s="357"/>
      <c r="DGH68" s="357"/>
      <c r="DGI68" s="357"/>
      <c r="DGJ68" s="357"/>
      <c r="DGK68" s="357"/>
      <c r="DGL68" s="357"/>
      <c r="DGM68" s="357"/>
      <c r="DGN68" s="357"/>
      <c r="DGO68" s="357"/>
      <c r="DGP68" s="357"/>
      <c r="DGQ68" s="357"/>
      <c r="DGR68" s="357"/>
      <c r="DGS68" s="357"/>
      <c r="DGT68" s="357"/>
      <c r="DGU68" s="357"/>
      <c r="DGV68" s="357"/>
      <c r="DGW68" s="357"/>
      <c r="DGX68" s="357"/>
      <c r="DGY68" s="357"/>
      <c r="DGZ68" s="357"/>
      <c r="DHA68" s="357"/>
      <c r="DHB68" s="357"/>
      <c r="DHC68" s="357"/>
      <c r="DHD68" s="357"/>
      <c r="DHE68" s="357"/>
      <c r="DHF68" s="357"/>
      <c r="DHG68" s="357"/>
      <c r="DHH68" s="357"/>
      <c r="DHI68" s="357"/>
      <c r="DHJ68" s="357"/>
      <c r="DHK68" s="357"/>
      <c r="DHL68" s="357"/>
      <c r="DHM68" s="357"/>
      <c r="DHN68" s="357"/>
      <c r="DHO68" s="357"/>
      <c r="DHP68" s="357"/>
      <c r="DHQ68" s="357"/>
      <c r="DHR68" s="357"/>
      <c r="DHS68" s="357"/>
      <c r="DHT68" s="357"/>
      <c r="DHU68" s="357"/>
      <c r="DHV68" s="357"/>
      <c r="DHW68" s="357"/>
      <c r="DHX68" s="357"/>
      <c r="DHY68" s="357"/>
      <c r="DHZ68" s="357"/>
      <c r="DIA68" s="357"/>
      <c r="DIB68" s="357"/>
      <c r="DIC68" s="357"/>
      <c r="DID68" s="357"/>
      <c r="DIE68" s="357"/>
      <c r="DIF68" s="357"/>
      <c r="DIG68" s="357"/>
      <c r="DIH68" s="357"/>
      <c r="DII68" s="357"/>
      <c r="DIJ68" s="357"/>
      <c r="DIK68" s="357"/>
      <c r="DIL68" s="357"/>
      <c r="DIM68" s="357"/>
      <c r="DIN68" s="357"/>
      <c r="DIO68" s="357"/>
      <c r="DIP68" s="357"/>
      <c r="DIQ68" s="357"/>
      <c r="DIR68" s="357"/>
      <c r="DIS68" s="357"/>
      <c r="DIT68" s="357"/>
      <c r="DIU68" s="357"/>
      <c r="DIV68" s="357"/>
      <c r="DIW68" s="357"/>
      <c r="DIX68" s="357"/>
      <c r="DIY68" s="357"/>
      <c r="DIZ68" s="357"/>
      <c r="DJA68" s="357"/>
      <c r="DJB68" s="357"/>
      <c r="DJC68" s="357"/>
      <c r="DJD68" s="357"/>
      <c r="DJE68" s="357"/>
      <c r="DJF68" s="357"/>
      <c r="DJG68" s="357"/>
      <c r="DJH68" s="357"/>
      <c r="DJI68" s="357"/>
      <c r="DJJ68" s="357"/>
      <c r="DJK68" s="357"/>
      <c r="DJL68" s="357"/>
      <c r="DJM68" s="357"/>
      <c r="DJN68" s="357"/>
      <c r="DJO68" s="357"/>
      <c r="DJP68" s="357"/>
      <c r="DJQ68" s="357"/>
      <c r="DJR68" s="357"/>
      <c r="DJS68" s="357"/>
      <c r="DJT68" s="357"/>
      <c r="DJU68" s="357"/>
      <c r="DJV68" s="357"/>
      <c r="DJW68" s="357"/>
      <c r="DJX68" s="357"/>
      <c r="DJY68" s="357"/>
      <c r="DJZ68" s="357"/>
      <c r="DKA68" s="357"/>
      <c r="DKB68" s="357"/>
      <c r="DKC68" s="357"/>
      <c r="DKD68" s="357"/>
      <c r="DKE68" s="357"/>
      <c r="DKF68" s="357"/>
      <c r="DKG68" s="357"/>
      <c r="DKH68" s="357"/>
      <c r="DKI68" s="357"/>
      <c r="DKJ68" s="357"/>
      <c r="DKK68" s="357"/>
      <c r="DKL68" s="357"/>
      <c r="DKM68" s="357"/>
      <c r="DKN68" s="357"/>
      <c r="DKO68" s="357"/>
      <c r="DKP68" s="357"/>
      <c r="DKQ68" s="357"/>
      <c r="DKR68" s="357"/>
      <c r="DKS68" s="357"/>
      <c r="DKT68" s="357"/>
      <c r="DKU68" s="357"/>
      <c r="DKV68" s="357"/>
      <c r="DKW68" s="357"/>
      <c r="DKX68" s="357"/>
      <c r="DKY68" s="357"/>
      <c r="DKZ68" s="357"/>
      <c r="DLA68" s="357"/>
      <c r="DLB68" s="357"/>
      <c r="DLC68" s="357"/>
      <c r="DLD68" s="357"/>
      <c r="DLE68" s="357"/>
      <c r="DLF68" s="357"/>
      <c r="DLG68" s="357"/>
      <c r="DLH68" s="357"/>
      <c r="DLI68" s="357"/>
      <c r="DLJ68" s="357"/>
      <c r="DLK68" s="357"/>
      <c r="DLL68" s="357"/>
      <c r="DLM68" s="357"/>
      <c r="DLN68" s="357"/>
      <c r="DLO68" s="357"/>
      <c r="DLP68" s="357"/>
      <c r="DLQ68" s="357"/>
      <c r="DLR68" s="357"/>
      <c r="DLS68" s="357"/>
      <c r="DLT68" s="357"/>
      <c r="DLU68" s="357"/>
      <c r="DLV68" s="357"/>
      <c r="DLW68" s="357"/>
      <c r="DLX68" s="357"/>
      <c r="DLY68" s="357"/>
      <c r="DLZ68" s="357"/>
      <c r="DMA68" s="357"/>
      <c r="DMB68" s="357"/>
      <c r="DMC68" s="357"/>
      <c r="DMD68" s="357"/>
      <c r="DME68" s="357"/>
      <c r="DMF68" s="357"/>
      <c r="DMG68" s="357"/>
      <c r="DMH68" s="357"/>
      <c r="DMI68" s="357"/>
      <c r="DMJ68" s="357"/>
      <c r="DMK68" s="357"/>
      <c r="DML68" s="357"/>
      <c r="DMM68" s="357"/>
      <c r="DMN68" s="357"/>
      <c r="DMO68" s="357"/>
      <c r="DMP68" s="357"/>
      <c r="DMQ68" s="357"/>
      <c r="DMR68" s="357"/>
      <c r="DMS68" s="357"/>
      <c r="DMT68" s="357"/>
      <c r="DMU68" s="357"/>
      <c r="DMV68" s="357"/>
      <c r="DMW68" s="357"/>
      <c r="DMX68" s="357"/>
      <c r="DMY68" s="357"/>
      <c r="DMZ68" s="357"/>
      <c r="DNA68" s="357"/>
      <c r="DNB68" s="357"/>
      <c r="DNC68" s="357"/>
      <c r="DND68" s="357"/>
      <c r="DNE68" s="357"/>
      <c r="DNF68" s="357"/>
      <c r="DNG68" s="357"/>
      <c r="DNH68" s="357"/>
      <c r="DNI68" s="357"/>
      <c r="DNJ68" s="357"/>
      <c r="DNK68" s="357"/>
      <c r="DNL68" s="357"/>
      <c r="DNM68" s="357"/>
      <c r="DNN68" s="357"/>
      <c r="DNO68" s="357"/>
      <c r="DNP68" s="357"/>
      <c r="DNQ68" s="357"/>
      <c r="DNR68" s="357"/>
      <c r="DNS68" s="357"/>
      <c r="DNT68" s="357"/>
      <c r="DNU68" s="357"/>
      <c r="DNV68" s="357"/>
      <c r="DNW68" s="357"/>
      <c r="DNX68" s="357"/>
      <c r="DNY68" s="357"/>
      <c r="DNZ68" s="357"/>
      <c r="DOA68" s="357"/>
      <c r="DOB68" s="357"/>
      <c r="DOC68" s="357"/>
      <c r="DOD68" s="357"/>
      <c r="DOE68" s="357"/>
      <c r="DOF68" s="357"/>
      <c r="DOG68" s="357"/>
      <c r="DOH68" s="357"/>
      <c r="DOI68" s="357"/>
      <c r="DOJ68" s="357"/>
      <c r="DOK68" s="357"/>
      <c r="DOL68" s="357"/>
      <c r="DOM68" s="357"/>
      <c r="DON68" s="357"/>
      <c r="DOO68" s="357"/>
      <c r="DOP68" s="357"/>
      <c r="DOQ68" s="357"/>
      <c r="DOR68" s="357"/>
      <c r="DOS68" s="357"/>
      <c r="DOT68" s="357"/>
      <c r="DOU68" s="357"/>
      <c r="DOV68" s="357"/>
      <c r="DOW68" s="357"/>
      <c r="DOX68" s="357"/>
      <c r="DOY68" s="357"/>
      <c r="DOZ68" s="357"/>
      <c r="DPA68" s="357"/>
      <c r="DPB68" s="357"/>
      <c r="DPC68" s="357"/>
      <c r="DPD68" s="357"/>
      <c r="DPE68" s="357"/>
      <c r="DPF68" s="357"/>
      <c r="DPG68" s="357"/>
      <c r="DPH68" s="357"/>
      <c r="DPI68" s="357"/>
      <c r="DPJ68" s="357"/>
      <c r="DPK68" s="357"/>
      <c r="DPL68" s="357"/>
      <c r="DPM68" s="357"/>
      <c r="DPN68" s="357"/>
      <c r="DPO68" s="357"/>
      <c r="DPP68" s="357"/>
      <c r="DPQ68" s="357"/>
      <c r="DPR68" s="357"/>
      <c r="DPS68" s="357"/>
      <c r="DPT68" s="357"/>
      <c r="DPU68" s="357"/>
      <c r="DPV68" s="357"/>
      <c r="DPW68" s="357"/>
      <c r="DPX68" s="357"/>
      <c r="DPY68" s="357"/>
      <c r="DPZ68" s="357"/>
      <c r="DQA68" s="357"/>
      <c r="DQB68" s="357"/>
      <c r="DQC68" s="357"/>
      <c r="DQD68" s="357"/>
      <c r="DQE68" s="357"/>
      <c r="DQF68" s="357"/>
      <c r="DQG68" s="357"/>
      <c r="DQH68" s="357"/>
      <c r="DQI68" s="357"/>
      <c r="DQJ68" s="357"/>
      <c r="DQK68" s="357"/>
      <c r="DQL68" s="357"/>
      <c r="DQM68" s="357"/>
      <c r="DQN68" s="357"/>
      <c r="DQO68" s="357"/>
      <c r="DQP68" s="357"/>
      <c r="DQQ68" s="357"/>
      <c r="DQR68" s="357"/>
      <c r="DQS68" s="357"/>
      <c r="DQT68" s="357"/>
      <c r="DQU68" s="357"/>
      <c r="DQV68" s="357"/>
      <c r="DQW68" s="357"/>
      <c r="DQX68" s="357"/>
      <c r="DQY68" s="357"/>
      <c r="DQZ68" s="357"/>
      <c r="DRA68" s="357"/>
      <c r="DRB68" s="357"/>
      <c r="DRC68" s="357"/>
      <c r="DRD68" s="357"/>
      <c r="DRE68" s="357"/>
      <c r="DRF68" s="357"/>
      <c r="DRG68" s="357"/>
      <c r="DRH68" s="357"/>
      <c r="DRI68" s="357"/>
      <c r="DRJ68" s="357"/>
      <c r="DRK68" s="357"/>
      <c r="DRL68" s="357"/>
      <c r="DRM68" s="357"/>
      <c r="DRN68" s="357"/>
      <c r="DRO68" s="357"/>
      <c r="DRP68" s="357"/>
      <c r="DRQ68" s="357"/>
      <c r="DRR68" s="357"/>
      <c r="DRS68" s="357"/>
      <c r="DRT68" s="357"/>
      <c r="DRU68" s="357"/>
      <c r="DRV68" s="357"/>
      <c r="DRW68" s="357"/>
      <c r="DRX68" s="357"/>
      <c r="DRY68" s="357"/>
      <c r="DRZ68" s="357"/>
      <c r="DSA68" s="357"/>
      <c r="DSB68" s="357"/>
      <c r="DSC68" s="357"/>
      <c r="DSD68" s="357"/>
      <c r="DSE68" s="357"/>
      <c r="DSF68" s="357"/>
      <c r="DSG68" s="357"/>
      <c r="DSH68" s="357"/>
      <c r="DSI68" s="357"/>
      <c r="DSJ68" s="357"/>
      <c r="DSK68" s="357"/>
      <c r="DSL68" s="357"/>
      <c r="DSM68" s="357"/>
      <c r="DSN68" s="357"/>
      <c r="DSO68" s="357"/>
      <c r="DSP68" s="357"/>
      <c r="DSQ68" s="357"/>
      <c r="DSR68" s="357"/>
      <c r="DSS68" s="357"/>
      <c r="DST68" s="357"/>
      <c r="DSU68" s="357"/>
      <c r="DSV68" s="357"/>
      <c r="DSW68" s="357"/>
      <c r="DSX68" s="357"/>
      <c r="DSY68" s="357"/>
      <c r="DSZ68" s="357"/>
      <c r="DTA68" s="357"/>
      <c r="DTB68" s="357"/>
      <c r="DTC68" s="357"/>
      <c r="DTD68" s="357"/>
      <c r="DTE68" s="357"/>
      <c r="DTF68" s="357"/>
      <c r="DTG68" s="357"/>
      <c r="DTH68" s="357"/>
      <c r="DTI68" s="357"/>
      <c r="DTJ68" s="357"/>
      <c r="DTK68" s="357"/>
      <c r="DTL68" s="357"/>
      <c r="DTM68" s="357"/>
      <c r="DTN68" s="357"/>
      <c r="DTO68" s="357"/>
      <c r="DTP68" s="357"/>
      <c r="DTQ68" s="357"/>
      <c r="DTR68" s="357"/>
      <c r="DTS68" s="357"/>
      <c r="DTT68" s="357"/>
      <c r="DTU68" s="357"/>
      <c r="DTV68" s="357"/>
      <c r="DTW68" s="357"/>
      <c r="DTX68" s="357"/>
      <c r="DTY68" s="357"/>
      <c r="DTZ68" s="357"/>
      <c r="DUA68" s="357"/>
      <c r="DUB68" s="357"/>
      <c r="DUC68" s="357"/>
      <c r="DUD68" s="357"/>
      <c r="DUE68" s="357"/>
      <c r="DUF68" s="357"/>
      <c r="DUG68" s="357"/>
      <c r="DUH68" s="357"/>
      <c r="DUI68" s="357"/>
      <c r="DUJ68" s="357"/>
      <c r="DUK68" s="357"/>
      <c r="DUL68" s="357"/>
      <c r="DUM68" s="357"/>
      <c r="DUN68" s="357"/>
      <c r="DUO68" s="357"/>
      <c r="DUP68" s="357"/>
      <c r="DUQ68" s="357"/>
      <c r="DUR68" s="357"/>
      <c r="DUS68" s="357"/>
      <c r="DUT68" s="357"/>
      <c r="DUU68" s="357"/>
      <c r="DUV68" s="357"/>
      <c r="DUW68" s="357"/>
      <c r="DUX68" s="357"/>
      <c r="DUY68" s="357"/>
      <c r="DUZ68" s="357"/>
      <c r="DVA68" s="357"/>
      <c r="DVB68" s="357"/>
      <c r="DVC68" s="357"/>
      <c r="DVD68" s="357"/>
      <c r="DVE68" s="357"/>
      <c r="DVF68" s="357"/>
      <c r="DVG68" s="357"/>
      <c r="DVH68" s="357"/>
      <c r="DVI68" s="357"/>
      <c r="DVJ68" s="357"/>
      <c r="DVK68" s="357"/>
      <c r="DVL68" s="357"/>
      <c r="DVM68" s="357"/>
      <c r="DVN68" s="357"/>
      <c r="DVO68" s="357"/>
      <c r="DVP68" s="357"/>
      <c r="DVQ68" s="357"/>
      <c r="DVR68" s="357"/>
      <c r="DVS68" s="357"/>
      <c r="DVT68" s="357"/>
      <c r="DVU68" s="357"/>
      <c r="DVV68" s="357"/>
      <c r="DVW68" s="357"/>
      <c r="DVX68" s="357"/>
      <c r="DVY68" s="357"/>
      <c r="DVZ68" s="357"/>
      <c r="DWA68" s="357"/>
      <c r="DWB68" s="357"/>
      <c r="DWC68" s="357"/>
      <c r="DWD68" s="357"/>
      <c r="DWE68" s="357"/>
      <c r="DWF68" s="357"/>
      <c r="DWG68" s="357"/>
      <c r="DWH68" s="357"/>
      <c r="DWI68" s="357"/>
      <c r="DWJ68" s="357"/>
      <c r="DWK68" s="357"/>
      <c r="DWL68" s="357"/>
      <c r="DWM68" s="357"/>
      <c r="DWN68" s="357"/>
      <c r="DWO68" s="357"/>
      <c r="DWP68" s="357"/>
      <c r="DWQ68" s="357"/>
      <c r="DWR68" s="357"/>
      <c r="DWS68" s="357"/>
      <c r="DWT68" s="357"/>
      <c r="DWU68" s="357"/>
      <c r="DWV68" s="357"/>
      <c r="DWW68" s="357"/>
      <c r="DWX68" s="357"/>
      <c r="DWY68" s="357"/>
      <c r="DWZ68" s="357"/>
      <c r="DXA68" s="357"/>
      <c r="DXB68" s="357"/>
      <c r="DXC68" s="357"/>
      <c r="DXD68" s="357"/>
      <c r="DXE68" s="357"/>
      <c r="DXF68" s="357"/>
      <c r="DXG68" s="357"/>
      <c r="DXH68" s="357"/>
      <c r="DXI68" s="357"/>
      <c r="DXJ68" s="357"/>
      <c r="DXK68" s="357"/>
      <c r="DXL68" s="357"/>
      <c r="DXM68" s="357"/>
      <c r="DXN68" s="357"/>
      <c r="DXO68" s="357"/>
      <c r="DXP68" s="357"/>
      <c r="DXQ68" s="357"/>
      <c r="DXR68" s="357"/>
      <c r="DXS68" s="357"/>
      <c r="DXT68" s="357"/>
      <c r="DXU68" s="357"/>
      <c r="DXV68" s="357"/>
      <c r="DXW68" s="357"/>
      <c r="DXX68" s="357"/>
      <c r="DXY68" s="357"/>
      <c r="DXZ68" s="357"/>
      <c r="DYA68" s="357"/>
      <c r="DYB68" s="357"/>
      <c r="DYC68" s="357"/>
      <c r="DYD68" s="357"/>
      <c r="DYE68" s="357"/>
      <c r="DYF68" s="357"/>
      <c r="DYG68" s="357"/>
      <c r="DYH68" s="357"/>
      <c r="DYI68" s="357"/>
      <c r="DYJ68" s="357"/>
      <c r="DYK68" s="357"/>
      <c r="DYL68" s="357"/>
      <c r="DYM68" s="357"/>
      <c r="DYN68" s="357"/>
      <c r="DYO68" s="357"/>
      <c r="DYP68" s="357"/>
      <c r="DYQ68" s="357"/>
      <c r="DYR68" s="357"/>
      <c r="DYS68" s="357"/>
      <c r="DYT68" s="357"/>
      <c r="DYU68" s="357"/>
      <c r="DYV68" s="357"/>
      <c r="DYW68" s="357"/>
      <c r="DYX68" s="357"/>
      <c r="DYY68" s="357"/>
      <c r="DYZ68" s="357"/>
      <c r="DZA68" s="357"/>
      <c r="DZB68" s="357"/>
      <c r="DZC68" s="357"/>
      <c r="DZD68" s="357"/>
      <c r="DZE68" s="357"/>
      <c r="DZF68" s="357"/>
      <c r="DZG68" s="357"/>
      <c r="DZH68" s="357"/>
      <c r="DZI68" s="357"/>
      <c r="DZJ68" s="357"/>
      <c r="DZK68" s="357"/>
      <c r="DZL68" s="357"/>
      <c r="DZM68" s="357"/>
      <c r="DZN68" s="357"/>
      <c r="DZO68" s="357"/>
      <c r="DZP68" s="357"/>
      <c r="DZQ68" s="357"/>
      <c r="DZR68" s="357"/>
      <c r="DZS68" s="357"/>
      <c r="DZT68" s="357"/>
      <c r="DZU68" s="357"/>
      <c r="DZV68" s="357"/>
      <c r="DZW68" s="357"/>
      <c r="DZX68" s="357"/>
      <c r="DZY68" s="357"/>
      <c r="DZZ68" s="357"/>
      <c r="EAA68" s="357"/>
      <c r="EAB68" s="357"/>
      <c r="EAC68" s="357"/>
      <c r="EAD68" s="357"/>
      <c r="EAE68" s="357"/>
      <c r="EAF68" s="357"/>
      <c r="EAG68" s="357"/>
      <c r="EAH68" s="357"/>
      <c r="EAI68" s="357"/>
      <c r="EAJ68" s="357"/>
      <c r="EAK68" s="357"/>
      <c r="EAL68" s="357"/>
      <c r="EAM68" s="357"/>
      <c r="EAN68" s="357"/>
      <c r="EAO68" s="357"/>
      <c r="EAP68" s="357"/>
      <c r="EAQ68" s="357"/>
      <c r="EAR68" s="357"/>
      <c r="EAS68" s="357"/>
      <c r="EAT68" s="357"/>
      <c r="EAU68" s="357"/>
      <c r="EAV68" s="357"/>
      <c r="EAW68" s="357"/>
      <c r="EAX68" s="357"/>
      <c r="EAY68" s="357"/>
      <c r="EAZ68" s="357"/>
      <c r="EBA68" s="357"/>
      <c r="EBB68" s="357"/>
      <c r="EBC68" s="357"/>
      <c r="EBD68" s="357"/>
      <c r="EBE68" s="357"/>
      <c r="EBF68" s="357"/>
      <c r="EBG68" s="357"/>
      <c r="EBH68" s="357"/>
      <c r="EBI68" s="357"/>
      <c r="EBJ68" s="357"/>
      <c r="EBK68" s="357"/>
      <c r="EBL68" s="357"/>
      <c r="EBM68" s="357"/>
      <c r="EBN68" s="357"/>
      <c r="EBO68" s="357"/>
      <c r="EBP68" s="357"/>
      <c r="EBQ68" s="357"/>
      <c r="EBR68" s="357"/>
      <c r="EBS68" s="357"/>
      <c r="EBT68" s="357"/>
      <c r="EBU68" s="357"/>
      <c r="EBV68" s="357"/>
      <c r="EBW68" s="357"/>
      <c r="EBX68" s="357"/>
      <c r="EBY68" s="357"/>
      <c r="EBZ68" s="357"/>
      <c r="ECA68" s="357"/>
      <c r="ECB68" s="357"/>
      <c r="ECC68" s="357"/>
      <c r="ECD68" s="357"/>
      <c r="ECE68" s="357"/>
      <c r="ECF68" s="357"/>
      <c r="ECG68" s="357"/>
      <c r="ECH68" s="357"/>
      <c r="ECI68" s="357"/>
      <c r="ECJ68" s="357"/>
      <c r="ECK68" s="357"/>
      <c r="ECL68" s="357"/>
      <c r="ECM68" s="357"/>
      <c r="ECN68" s="357"/>
      <c r="ECO68" s="357"/>
      <c r="ECP68" s="357"/>
      <c r="ECQ68" s="357"/>
      <c r="ECR68" s="357"/>
      <c r="ECS68" s="357"/>
      <c r="ECT68" s="357"/>
      <c r="ECU68" s="357"/>
      <c r="ECV68" s="357"/>
      <c r="ECW68" s="357"/>
      <c r="ECX68" s="357"/>
      <c r="ECY68" s="357"/>
      <c r="ECZ68" s="357"/>
      <c r="EDA68" s="357"/>
      <c r="EDB68" s="357"/>
      <c r="EDC68" s="357"/>
      <c r="EDD68" s="357"/>
      <c r="EDE68" s="357"/>
      <c r="EDF68" s="357"/>
      <c r="EDG68" s="357"/>
      <c r="EDH68" s="357"/>
      <c r="EDI68" s="357"/>
      <c r="EDJ68" s="357"/>
      <c r="EDK68" s="357"/>
      <c r="EDL68" s="357"/>
      <c r="EDM68" s="357"/>
      <c r="EDN68" s="357"/>
      <c r="EDO68" s="357"/>
      <c r="EDP68" s="357"/>
      <c r="EDQ68" s="357"/>
      <c r="EDR68" s="357"/>
      <c r="EDS68" s="357"/>
      <c r="EDT68" s="357"/>
      <c r="EDU68" s="357"/>
      <c r="EDV68" s="357"/>
      <c r="EDW68" s="357"/>
      <c r="EDX68" s="357"/>
      <c r="EDY68" s="357"/>
      <c r="EDZ68" s="357"/>
      <c r="EEA68" s="357"/>
      <c r="EEB68" s="357"/>
      <c r="EEC68" s="357"/>
      <c r="EED68" s="357"/>
      <c r="EEE68" s="357"/>
      <c r="EEF68" s="357"/>
      <c r="EEG68" s="357"/>
      <c r="EEH68" s="357"/>
      <c r="EEI68" s="357"/>
      <c r="EEJ68" s="357"/>
      <c r="EEK68" s="357"/>
      <c r="EEL68" s="357"/>
      <c r="EEM68" s="357"/>
      <c r="EEN68" s="357"/>
      <c r="EEO68" s="357"/>
      <c r="EEP68" s="357"/>
      <c r="EEQ68" s="357"/>
      <c r="EER68" s="357"/>
      <c r="EES68" s="357"/>
      <c r="EET68" s="357"/>
      <c r="EEU68" s="357"/>
      <c r="EEV68" s="357"/>
      <c r="EEW68" s="357"/>
      <c r="EEX68" s="357"/>
      <c r="EEY68" s="357"/>
      <c r="EEZ68" s="357"/>
      <c r="EFA68" s="357"/>
      <c r="EFB68" s="357"/>
      <c r="EFC68" s="357"/>
      <c r="EFD68" s="357"/>
      <c r="EFE68" s="357"/>
      <c r="EFF68" s="357"/>
      <c r="EFG68" s="357"/>
      <c r="EFH68" s="357"/>
      <c r="EFI68" s="357"/>
      <c r="EFJ68" s="357"/>
      <c r="EFK68" s="357"/>
      <c r="EFL68" s="357"/>
      <c r="EFM68" s="357"/>
      <c r="EFN68" s="357"/>
      <c r="EFO68" s="357"/>
      <c r="EFP68" s="357"/>
      <c r="EFQ68" s="357"/>
      <c r="EFR68" s="357"/>
      <c r="EFS68" s="357"/>
      <c r="EFT68" s="357"/>
      <c r="EFU68" s="357"/>
      <c r="EFV68" s="357"/>
      <c r="EFW68" s="357"/>
      <c r="EFX68" s="357"/>
      <c r="EFY68" s="357"/>
      <c r="EFZ68" s="357"/>
      <c r="EGA68" s="357"/>
      <c r="EGB68" s="357"/>
      <c r="EGC68" s="357"/>
      <c r="EGD68" s="357"/>
      <c r="EGE68" s="357"/>
      <c r="EGF68" s="357"/>
      <c r="EGG68" s="357"/>
      <c r="EGH68" s="357"/>
      <c r="EGI68" s="357"/>
      <c r="EGJ68" s="357"/>
      <c r="EGK68" s="357"/>
      <c r="EGL68" s="357"/>
      <c r="EGM68" s="357"/>
      <c r="EGN68" s="357"/>
      <c r="EGO68" s="357"/>
      <c r="EGP68" s="357"/>
      <c r="EGQ68" s="357"/>
      <c r="EGR68" s="357"/>
      <c r="EGS68" s="357"/>
      <c r="EGT68" s="357"/>
      <c r="EGU68" s="357"/>
      <c r="EGV68" s="357"/>
      <c r="EGW68" s="357"/>
      <c r="EGX68" s="357"/>
      <c r="EGY68" s="357"/>
      <c r="EGZ68" s="357"/>
      <c r="EHA68" s="357"/>
      <c r="EHB68" s="357"/>
      <c r="EHC68" s="357"/>
      <c r="EHD68" s="357"/>
      <c r="EHE68" s="357"/>
      <c r="EHF68" s="357"/>
      <c r="EHG68" s="357"/>
      <c r="EHH68" s="357"/>
      <c r="EHI68" s="357"/>
      <c r="EHJ68" s="357"/>
      <c r="EHK68" s="357"/>
      <c r="EHL68" s="357"/>
      <c r="EHM68" s="357"/>
      <c r="EHN68" s="357"/>
      <c r="EHO68" s="357"/>
      <c r="EHP68" s="357"/>
      <c r="EHQ68" s="357"/>
      <c r="EHR68" s="357"/>
      <c r="EHS68" s="357"/>
      <c r="EHT68" s="357"/>
      <c r="EHU68" s="357"/>
      <c r="EHV68" s="357"/>
      <c r="EHW68" s="357"/>
      <c r="EHX68" s="357"/>
      <c r="EHY68" s="357"/>
      <c r="EHZ68" s="357"/>
      <c r="EIA68" s="357"/>
      <c r="EIB68" s="357"/>
      <c r="EIC68" s="357"/>
      <c r="EID68" s="357"/>
      <c r="EIE68" s="357"/>
      <c r="EIF68" s="357"/>
      <c r="EIG68" s="357"/>
      <c r="EIH68" s="357"/>
      <c r="EII68" s="357"/>
      <c r="EIJ68" s="357"/>
      <c r="EIK68" s="357"/>
      <c r="EIL68" s="357"/>
      <c r="EIM68" s="357"/>
      <c r="EIN68" s="357"/>
      <c r="EIO68" s="357"/>
      <c r="EIP68" s="357"/>
      <c r="EIQ68" s="357"/>
      <c r="EIR68" s="357"/>
      <c r="EIS68" s="357"/>
      <c r="EIT68" s="357"/>
      <c r="EIU68" s="357"/>
      <c r="EIV68" s="357"/>
      <c r="EIW68" s="357"/>
      <c r="EIX68" s="357"/>
      <c r="EIY68" s="357"/>
      <c r="EIZ68" s="357"/>
      <c r="EJA68" s="357"/>
      <c r="EJB68" s="357"/>
      <c r="EJC68" s="357"/>
      <c r="EJD68" s="357"/>
      <c r="EJE68" s="357"/>
      <c r="EJF68" s="357"/>
      <c r="EJG68" s="357"/>
      <c r="EJH68" s="357"/>
      <c r="EJI68" s="357"/>
      <c r="EJJ68" s="357"/>
      <c r="EJK68" s="357"/>
      <c r="EJL68" s="357"/>
      <c r="EJM68" s="357"/>
      <c r="EJN68" s="357"/>
      <c r="EJO68" s="357"/>
      <c r="EJP68" s="357"/>
      <c r="EJQ68" s="357"/>
      <c r="EJR68" s="357"/>
      <c r="EJS68" s="357"/>
      <c r="EJT68" s="357"/>
      <c r="EJU68" s="357"/>
      <c r="EJV68" s="357"/>
      <c r="EJW68" s="357"/>
      <c r="EJX68" s="357"/>
      <c r="EJY68" s="357"/>
      <c r="EJZ68" s="357"/>
      <c r="EKA68" s="357"/>
      <c r="EKB68" s="357"/>
      <c r="EKC68" s="357"/>
      <c r="EKD68" s="357"/>
      <c r="EKE68" s="357"/>
      <c r="EKF68" s="357"/>
      <c r="EKG68" s="357"/>
      <c r="EKH68" s="357"/>
      <c r="EKI68" s="357"/>
      <c r="EKJ68" s="357"/>
      <c r="EKK68" s="357"/>
      <c r="EKL68" s="357"/>
      <c r="EKM68" s="357"/>
      <c r="EKN68" s="357"/>
      <c r="EKO68" s="357"/>
      <c r="EKP68" s="357"/>
      <c r="EKQ68" s="357"/>
      <c r="EKR68" s="357"/>
      <c r="EKS68" s="357"/>
      <c r="EKT68" s="357"/>
      <c r="EKU68" s="357"/>
      <c r="EKV68" s="357"/>
      <c r="EKW68" s="357"/>
      <c r="EKX68" s="357"/>
      <c r="EKY68" s="357"/>
      <c r="EKZ68" s="357"/>
      <c r="ELA68" s="357"/>
      <c r="ELB68" s="357"/>
      <c r="ELC68" s="357"/>
      <c r="ELD68" s="357"/>
      <c r="ELE68" s="357"/>
      <c r="ELF68" s="357"/>
      <c r="ELG68" s="357"/>
      <c r="ELH68" s="357"/>
      <c r="ELI68" s="357"/>
      <c r="ELJ68" s="357"/>
      <c r="ELK68" s="357"/>
      <c r="ELL68" s="357"/>
      <c r="ELM68" s="357"/>
      <c r="ELN68" s="357"/>
      <c r="ELO68" s="357"/>
      <c r="ELP68" s="357"/>
      <c r="ELQ68" s="357"/>
      <c r="ELR68" s="357"/>
      <c r="ELS68" s="357"/>
      <c r="ELT68" s="357"/>
      <c r="ELU68" s="357"/>
      <c r="ELV68" s="357"/>
      <c r="ELW68" s="357"/>
      <c r="ELX68" s="357"/>
      <c r="ELY68" s="357"/>
      <c r="ELZ68" s="357"/>
      <c r="EMA68" s="357"/>
      <c r="EMB68" s="357"/>
      <c r="EMC68" s="357"/>
      <c r="EMD68" s="357"/>
      <c r="EME68" s="357"/>
      <c r="EMF68" s="357"/>
      <c r="EMG68" s="357"/>
      <c r="EMH68" s="357"/>
      <c r="EMI68" s="357"/>
      <c r="EMJ68" s="357"/>
      <c r="EMK68" s="357"/>
      <c r="EML68" s="357"/>
      <c r="EMM68" s="357"/>
      <c r="EMN68" s="357"/>
      <c r="EMO68" s="357"/>
      <c r="EMP68" s="357"/>
      <c r="EMQ68" s="357"/>
      <c r="EMR68" s="357"/>
      <c r="EMS68" s="357"/>
      <c r="EMT68" s="357"/>
      <c r="EMU68" s="357"/>
      <c r="EMV68" s="357"/>
      <c r="EMW68" s="357"/>
      <c r="EMX68" s="357"/>
      <c r="EMY68" s="357"/>
      <c r="EMZ68" s="357"/>
      <c r="ENA68" s="357"/>
      <c r="ENB68" s="357"/>
      <c r="ENC68" s="357"/>
      <c r="END68" s="357"/>
      <c r="ENE68" s="357"/>
      <c r="ENF68" s="357"/>
      <c r="ENG68" s="357"/>
      <c r="ENH68" s="357"/>
      <c r="ENI68" s="357"/>
      <c r="ENJ68" s="357"/>
      <c r="ENK68" s="357"/>
      <c r="ENL68" s="357"/>
      <c r="ENM68" s="357"/>
      <c r="ENN68" s="357"/>
      <c r="ENO68" s="357"/>
      <c r="ENP68" s="357"/>
      <c r="ENQ68" s="357"/>
      <c r="ENR68" s="357"/>
      <c r="ENS68" s="357"/>
      <c r="ENT68" s="357"/>
      <c r="ENU68" s="357"/>
      <c r="ENV68" s="357"/>
      <c r="ENW68" s="357"/>
      <c r="ENX68" s="357"/>
      <c r="ENY68" s="357"/>
      <c r="ENZ68" s="357"/>
      <c r="EOA68" s="357"/>
      <c r="EOB68" s="357"/>
      <c r="EOC68" s="357"/>
      <c r="EOD68" s="357"/>
      <c r="EOE68" s="357"/>
      <c r="EOF68" s="357"/>
      <c r="EOG68" s="357"/>
      <c r="EOH68" s="357"/>
      <c r="EOI68" s="357"/>
      <c r="EOJ68" s="357"/>
      <c r="EOK68" s="357"/>
      <c r="EOL68" s="357"/>
      <c r="EOM68" s="357"/>
      <c r="EON68" s="357"/>
      <c r="EOO68" s="357"/>
      <c r="EOP68" s="357"/>
      <c r="EOQ68" s="357"/>
      <c r="EOR68" s="357"/>
      <c r="EOS68" s="357"/>
      <c r="EOT68" s="357"/>
      <c r="EOU68" s="357"/>
      <c r="EOV68" s="357"/>
      <c r="EOW68" s="357"/>
      <c r="EOX68" s="357"/>
      <c r="EOY68" s="357"/>
      <c r="EOZ68" s="357"/>
      <c r="EPA68" s="357"/>
      <c r="EPB68" s="357"/>
      <c r="EPC68" s="357"/>
      <c r="EPD68" s="357"/>
      <c r="EPE68" s="357"/>
      <c r="EPF68" s="357"/>
      <c r="EPG68" s="357"/>
      <c r="EPH68" s="357"/>
      <c r="EPI68" s="357"/>
      <c r="EPJ68" s="357"/>
      <c r="EPK68" s="357"/>
      <c r="EPL68" s="357"/>
      <c r="EPM68" s="357"/>
      <c r="EPN68" s="357"/>
      <c r="EPO68" s="357"/>
      <c r="EPP68" s="357"/>
      <c r="EPQ68" s="357"/>
      <c r="EPR68" s="357"/>
      <c r="EPS68" s="357"/>
      <c r="EPT68" s="357"/>
      <c r="EPU68" s="357"/>
      <c r="EPV68" s="357"/>
      <c r="EPW68" s="357"/>
      <c r="EPX68" s="357"/>
      <c r="EPY68" s="357"/>
      <c r="EPZ68" s="357"/>
      <c r="EQA68" s="357"/>
      <c r="EQB68" s="357"/>
      <c r="EQC68" s="357"/>
      <c r="EQD68" s="357"/>
      <c r="EQE68" s="357"/>
      <c r="EQF68" s="357"/>
      <c r="EQG68" s="357"/>
      <c r="EQH68" s="357"/>
      <c r="EQI68" s="357"/>
      <c r="EQJ68" s="357"/>
      <c r="EQK68" s="357"/>
      <c r="EQL68" s="357"/>
      <c r="EQM68" s="357"/>
      <c r="EQN68" s="357"/>
      <c r="EQO68" s="357"/>
      <c r="EQP68" s="357"/>
      <c r="EQQ68" s="357"/>
      <c r="EQR68" s="357"/>
      <c r="EQS68" s="357"/>
      <c r="EQT68" s="357"/>
      <c r="EQU68" s="357"/>
      <c r="EQV68" s="357"/>
      <c r="EQW68" s="357"/>
      <c r="EQX68" s="357"/>
      <c r="EQY68" s="357"/>
      <c r="EQZ68" s="357"/>
      <c r="ERA68" s="357"/>
      <c r="ERB68" s="357"/>
      <c r="ERC68" s="357"/>
      <c r="ERD68" s="357"/>
      <c r="ERE68" s="357"/>
      <c r="ERF68" s="357"/>
      <c r="ERG68" s="357"/>
      <c r="ERH68" s="357"/>
      <c r="ERI68" s="357"/>
      <c r="ERJ68" s="357"/>
      <c r="ERK68" s="357"/>
      <c r="ERL68" s="357"/>
      <c r="ERM68" s="357"/>
      <c r="ERN68" s="357"/>
      <c r="ERO68" s="357"/>
      <c r="ERP68" s="357"/>
      <c r="ERQ68" s="357"/>
      <c r="ERR68" s="357"/>
      <c r="ERS68" s="357"/>
      <c r="ERT68" s="357"/>
      <c r="ERU68" s="357"/>
      <c r="ERV68" s="357"/>
      <c r="ERW68" s="357"/>
      <c r="ERX68" s="357"/>
      <c r="ERY68" s="357"/>
      <c r="ERZ68" s="357"/>
      <c r="ESA68" s="357"/>
      <c r="ESB68" s="357"/>
      <c r="ESC68" s="357"/>
      <c r="ESD68" s="357"/>
      <c r="ESE68" s="357"/>
      <c r="ESF68" s="357"/>
      <c r="ESG68" s="357"/>
      <c r="ESH68" s="357"/>
      <c r="ESI68" s="357"/>
      <c r="ESJ68" s="357"/>
      <c r="ESK68" s="357"/>
      <c r="ESL68" s="357"/>
      <c r="ESM68" s="357"/>
      <c r="ESN68" s="357"/>
      <c r="ESO68" s="357"/>
      <c r="ESP68" s="357"/>
      <c r="ESQ68" s="357"/>
      <c r="ESR68" s="357"/>
      <c r="ESS68" s="357"/>
      <c r="EST68" s="357"/>
      <c r="ESU68" s="357"/>
      <c r="ESV68" s="357"/>
      <c r="ESW68" s="357"/>
      <c r="ESX68" s="357"/>
      <c r="ESY68" s="357"/>
      <c r="ESZ68" s="357"/>
      <c r="ETA68" s="357"/>
      <c r="ETB68" s="357"/>
      <c r="ETC68" s="357"/>
      <c r="ETD68" s="357"/>
      <c r="ETE68" s="357"/>
      <c r="ETF68" s="357"/>
      <c r="ETG68" s="357"/>
      <c r="ETH68" s="357"/>
      <c r="ETI68" s="357"/>
      <c r="ETJ68" s="357"/>
      <c r="ETK68" s="357"/>
      <c r="ETL68" s="357"/>
      <c r="ETM68" s="357"/>
      <c r="ETN68" s="357"/>
      <c r="ETO68" s="357"/>
      <c r="ETP68" s="357"/>
      <c r="ETQ68" s="357"/>
      <c r="ETR68" s="357"/>
      <c r="ETS68" s="357"/>
      <c r="ETT68" s="357"/>
      <c r="ETU68" s="357"/>
      <c r="ETV68" s="357"/>
      <c r="ETW68" s="357"/>
      <c r="ETX68" s="357"/>
      <c r="ETY68" s="357"/>
      <c r="ETZ68" s="357"/>
      <c r="EUA68" s="357"/>
      <c r="EUB68" s="357"/>
      <c r="EUC68" s="357"/>
      <c r="EUD68" s="357"/>
      <c r="EUE68" s="357"/>
      <c r="EUF68" s="357"/>
      <c r="EUG68" s="357"/>
      <c r="EUH68" s="357"/>
      <c r="EUI68" s="357"/>
      <c r="EUJ68" s="357"/>
      <c r="EUK68" s="357"/>
      <c r="EUL68" s="357"/>
      <c r="EUM68" s="357"/>
      <c r="EUN68" s="357"/>
      <c r="EUO68" s="357"/>
      <c r="EUP68" s="357"/>
      <c r="EUQ68" s="357"/>
      <c r="EUR68" s="357"/>
      <c r="EUS68" s="357"/>
      <c r="EUT68" s="357"/>
      <c r="EUU68" s="357"/>
      <c r="EUV68" s="357"/>
      <c r="EUW68" s="357"/>
      <c r="EUX68" s="357"/>
      <c r="EUY68" s="357"/>
      <c r="EUZ68" s="357"/>
      <c r="EVA68" s="357"/>
      <c r="EVB68" s="357"/>
      <c r="EVC68" s="357"/>
      <c r="EVD68" s="357"/>
      <c r="EVE68" s="357"/>
      <c r="EVF68" s="357"/>
      <c r="EVG68" s="357"/>
      <c r="EVH68" s="357"/>
      <c r="EVI68" s="357"/>
      <c r="EVJ68" s="357"/>
      <c r="EVK68" s="357"/>
      <c r="EVL68" s="357"/>
      <c r="EVM68" s="357"/>
      <c r="EVN68" s="357"/>
      <c r="EVO68" s="357"/>
      <c r="EVP68" s="357"/>
      <c r="EVQ68" s="357"/>
      <c r="EVR68" s="357"/>
      <c r="EVS68" s="357"/>
      <c r="EVT68" s="357"/>
      <c r="EVU68" s="357"/>
      <c r="EVV68" s="357"/>
      <c r="EVW68" s="357"/>
      <c r="EVX68" s="357"/>
      <c r="EVY68" s="357"/>
      <c r="EVZ68" s="357"/>
      <c r="EWA68" s="357"/>
      <c r="EWB68" s="357"/>
      <c r="EWC68" s="357"/>
      <c r="EWD68" s="357"/>
      <c r="EWE68" s="357"/>
      <c r="EWF68" s="357"/>
      <c r="EWG68" s="357"/>
      <c r="EWH68" s="357"/>
      <c r="EWI68" s="357"/>
      <c r="EWJ68" s="357"/>
      <c r="EWK68" s="357"/>
      <c r="EWL68" s="357"/>
      <c r="EWM68" s="357"/>
      <c r="EWN68" s="357"/>
      <c r="EWO68" s="357"/>
      <c r="EWP68" s="357"/>
      <c r="EWQ68" s="357"/>
      <c r="EWR68" s="357"/>
      <c r="EWS68" s="357"/>
      <c r="EWT68" s="357"/>
      <c r="EWU68" s="357"/>
      <c r="EWV68" s="357"/>
      <c r="EWW68" s="357"/>
      <c r="EWX68" s="357"/>
      <c r="EWY68" s="357"/>
      <c r="EWZ68" s="357"/>
      <c r="EXA68" s="357"/>
      <c r="EXB68" s="357"/>
      <c r="EXC68" s="357"/>
      <c r="EXD68" s="357"/>
      <c r="EXE68" s="357"/>
      <c r="EXF68" s="357"/>
      <c r="EXG68" s="357"/>
      <c r="EXH68" s="357"/>
      <c r="EXI68" s="357"/>
      <c r="EXJ68" s="357"/>
      <c r="EXK68" s="357"/>
      <c r="EXL68" s="357"/>
      <c r="EXM68" s="357"/>
      <c r="EXN68" s="357"/>
      <c r="EXO68" s="357"/>
      <c r="EXP68" s="357"/>
      <c r="EXQ68" s="357"/>
      <c r="EXR68" s="357"/>
      <c r="EXS68" s="357"/>
      <c r="EXT68" s="357"/>
      <c r="EXU68" s="357"/>
      <c r="EXV68" s="357"/>
      <c r="EXW68" s="357"/>
      <c r="EXX68" s="357"/>
      <c r="EXY68" s="357"/>
      <c r="EXZ68" s="357"/>
      <c r="EYA68" s="357"/>
      <c r="EYB68" s="357"/>
      <c r="EYC68" s="357"/>
      <c r="EYD68" s="357"/>
      <c r="EYE68" s="357"/>
      <c r="EYF68" s="357"/>
      <c r="EYG68" s="357"/>
      <c r="EYH68" s="357"/>
      <c r="EYI68" s="357"/>
      <c r="EYJ68" s="357"/>
      <c r="EYK68" s="357"/>
      <c r="EYL68" s="357"/>
      <c r="EYM68" s="357"/>
      <c r="EYN68" s="357"/>
      <c r="EYO68" s="357"/>
      <c r="EYP68" s="357"/>
      <c r="EYQ68" s="357"/>
      <c r="EYR68" s="357"/>
      <c r="EYS68" s="357"/>
      <c r="EYT68" s="357"/>
      <c r="EYU68" s="357"/>
      <c r="EYV68" s="357"/>
      <c r="EYW68" s="357"/>
      <c r="EYX68" s="357"/>
      <c r="EYY68" s="357"/>
      <c r="EYZ68" s="357"/>
      <c r="EZA68" s="357"/>
      <c r="EZB68" s="357"/>
      <c r="EZC68" s="357"/>
      <c r="EZD68" s="357"/>
      <c r="EZE68" s="357"/>
      <c r="EZF68" s="357"/>
      <c r="EZG68" s="357"/>
      <c r="EZH68" s="357"/>
      <c r="EZI68" s="357"/>
      <c r="EZJ68" s="357"/>
      <c r="EZK68" s="357"/>
      <c r="EZL68" s="357"/>
      <c r="EZM68" s="357"/>
      <c r="EZN68" s="357"/>
      <c r="EZO68" s="357"/>
      <c r="EZP68" s="357"/>
      <c r="EZQ68" s="357"/>
      <c r="EZR68" s="357"/>
      <c r="EZS68" s="357"/>
      <c r="EZT68" s="357"/>
      <c r="EZU68" s="357"/>
      <c r="EZV68" s="357"/>
      <c r="EZW68" s="357"/>
      <c r="EZX68" s="357"/>
      <c r="EZY68" s="357"/>
      <c r="EZZ68" s="357"/>
      <c r="FAA68" s="357"/>
      <c r="FAB68" s="357"/>
      <c r="FAC68" s="357"/>
      <c r="FAD68" s="357"/>
      <c r="FAE68" s="357"/>
      <c r="FAF68" s="357"/>
      <c r="FAG68" s="357"/>
      <c r="FAH68" s="357"/>
      <c r="FAI68" s="357"/>
      <c r="FAJ68" s="357"/>
      <c r="FAK68" s="357"/>
      <c r="FAL68" s="357"/>
      <c r="FAM68" s="357"/>
      <c r="FAN68" s="357"/>
      <c r="FAO68" s="357"/>
      <c r="FAP68" s="357"/>
      <c r="FAQ68" s="357"/>
      <c r="FAR68" s="357"/>
      <c r="FAS68" s="357"/>
      <c r="FAT68" s="357"/>
      <c r="FAU68" s="357"/>
      <c r="FAV68" s="357"/>
      <c r="FAW68" s="357"/>
      <c r="FAX68" s="357"/>
      <c r="FAY68" s="357"/>
      <c r="FAZ68" s="357"/>
      <c r="FBA68" s="357"/>
      <c r="FBB68" s="357"/>
      <c r="FBC68" s="357"/>
      <c r="FBD68" s="357"/>
      <c r="FBE68" s="357"/>
      <c r="FBF68" s="357"/>
      <c r="FBG68" s="357"/>
      <c r="FBH68" s="357"/>
      <c r="FBI68" s="357"/>
      <c r="FBJ68" s="357"/>
      <c r="FBK68" s="357"/>
      <c r="FBL68" s="357"/>
      <c r="FBM68" s="357"/>
      <c r="FBN68" s="357"/>
      <c r="FBO68" s="357"/>
      <c r="FBP68" s="357"/>
      <c r="FBQ68" s="357"/>
      <c r="FBR68" s="357"/>
      <c r="FBS68" s="357"/>
      <c r="FBT68" s="357"/>
      <c r="FBU68" s="357"/>
      <c r="FBV68" s="357"/>
      <c r="FBW68" s="357"/>
      <c r="FBX68" s="357"/>
      <c r="FBY68" s="357"/>
      <c r="FBZ68" s="357"/>
      <c r="FCA68" s="357"/>
      <c r="FCB68" s="357"/>
      <c r="FCC68" s="357"/>
      <c r="FCD68" s="357"/>
      <c r="FCE68" s="357"/>
      <c r="FCF68" s="357"/>
      <c r="FCG68" s="357"/>
      <c r="FCH68" s="357"/>
      <c r="FCI68" s="357"/>
      <c r="FCJ68" s="357"/>
      <c r="FCK68" s="357"/>
      <c r="FCL68" s="357"/>
      <c r="FCM68" s="357"/>
      <c r="FCN68" s="357"/>
      <c r="FCO68" s="357"/>
      <c r="FCP68" s="357"/>
      <c r="FCQ68" s="357"/>
      <c r="FCR68" s="357"/>
      <c r="FCS68" s="357"/>
      <c r="FCT68" s="357"/>
      <c r="FCU68" s="357"/>
      <c r="FCV68" s="357"/>
      <c r="FCW68" s="357"/>
      <c r="FCX68" s="357"/>
      <c r="FCY68" s="357"/>
      <c r="FCZ68" s="357"/>
      <c r="FDA68" s="357"/>
      <c r="FDB68" s="357"/>
      <c r="FDC68" s="357"/>
      <c r="FDD68" s="357"/>
      <c r="FDE68" s="357"/>
      <c r="FDF68" s="357"/>
      <c r="FDG68" s="357"/>
      <c r="FDH68" s="357"/>
      <c r="FDI68" s="357"/>
      <c r="FDJ68" s="357"/>
      <c r="FDK68" s="357"/>
      <c r="FDL68" s="357"/>
      <c r="FDM68" s="357"/>
      <c r="FDN68" s="357"/>
      <c r="FDO68" s="357"/>
      <c r="FDP68" s="357"/>
      <c r="FDQ68" s="357"/>
      <c r="FDR68" s="357"/>
      <c r="FDS68" s="357"/>
      <c r="FDT68" s="357"/>
      <c r="FDU68" s="357"/>
      <c r="FDV68" s="357"/>
      <c r="FDW68" s="357"/>
      <c r="FDX68" s="357"/>
      <c r="FDY68" s="357"/>
      <c r="FDZ68" s="357"/>
      <c r="FEA68" s="357"/>
      <c r="FEB68" s="357"/>
      <c r="FEC68" s="357"/>
      <c r="FED68" s="357"/>
      <c r="FEE68" s="357"/>
      <c r="FEF68" s="357"/>
      <c r="FEG68" s="357"/>
      <c r="FEH68" s="357"/>
      <c r="FEI68" s="357"/>
      <c r="FEJ68" s="357"/>
      <c r="FEK68" s="357"/>
      <c r="FEL68" s="357"/>
      <c r="FEM68" s="357"/>
      <c r="FEN68" s="357"/>
      <c r="FEO68" s="357"/>
      <c r="FEP68" s="357"/>
      <c r="FEQ68" s="357"/>
      <c r="FER68" s="357"/>
      <c r="FES68" s="357"/>
      <c r="FET68" s="357"/>
      <c r="FEU68" s="357"/>
      <c r="FEV68" s="357"/>
      <c r="FEW68" s="357"/>
      <c r="FEX68" s="357"/>
      <c r="FEY68" s="357"/>
      <c r="FEZ68" s="357"/>
      <c r="FFA68" s="357"/>
      <c r="FFB68" s="357"/>
      <c r="FFC68" s="357"/>
      <c r="FFD68" s="357"/>
      <c r="FFE68" s="357"/>
      <c r="FFF68" s="357"/>
      <c r="FFG68" s="357"/>
      <c r="FFH68" s="357"/>
      <c r="FFI68" s="357"/>
      <c r="FFJ68" s="357"/>
      <c r="FFK68" s="357"/>
      <c r="FFL68" s="357"/>
      <c r="FFM68" s="357"/>
      <c r="FFN68" s="357"/>
      <c r="FFO68" s="357"/>
      <c r="FFP68" s="357"/>
      <c r="FFQ68" s="357"/>
      <c r="FFR68" s="357"/>
      <c r="FFS68" s="357"/>
      <c r="FFT68" s="357"/>
      <c r="FFU68" s="357"/>
      <c r="FFV68" s="357"/>
      <c r="FFW68" s="357"/>
      <c r="FFX68" s="357"/>
      <c r="FFY68" s="357"/>
      <c r="FFZ68" s="357"/>
      <c r="FGA68" s="357"/>
      <c r="FGB68" s="357"/>
      <c r="FGC68" s="357"/>
      <c r="FGD68" s="357"/>
      <c r="FGE68" s="357"/>
      <c r="FGF68" s="357"/>
      <c r="FGG68" s="357"/>
      <c r="FGH68" s="357"/>
      <c r="FGI68" s="357"/>
      <c r="FGJ68" s="357"/>
      <c r="FGK68" s="357"/>
      <c r="FGL68" s="357"/>
      <c r="FGM68" s="357"/>
      <c r="FGN68" s="357"/>
      <c r="FGO68" s="357"/>
      <c r="FGP68" s="357"/>
      <c r="FGQ68" s="357"/>
      <c r="FGR68" s="357"/>
      <c r="FGS68" s="357"/>
      <c r="FGT68" s="357"/>
      <c r="FGU68" s="357"/>
      <c r="FGV68" s="357"/>
      <c r="FGW68" s="357"/>
      <c r="FGX68" s="357"/>
      <c r="FGY68" s="357"/>
      <c r="FGZ68" s="357"/>
      <c r="FHA68" s="357"/>
      <c r="FHB68" s="357"/>
      <c r="FHC68" s="357"/>
      <c r="FHD68" s="357"/>
      <c r="FHE68" s="357"/>
      <c r="FHF68" s="357"/>
      <c r="FHG68" s="357"/>
      <c r="FHH68" s="357"/>
      <c r="FHI68" s="357"/>
      <c r="FHJ68" s="357"/>
      <c r="FHK68" s="357"/>
      <c r="FHL68" s="357"/>
      <c r="FHM68" s="357"/>
      <c r="FHN68" s="357"/>
      <c r="FHO68" s="357"/>
      <c r="FHP68" s="357"/>
      <c r="FHQ68" s="357"/>
      <c r="FHR68" s="357"/>
      <c r="FHS68" s="357"/>
      <c r="FHT68" s="357"/>
      <c r="FHU68" s="357"/>
      <c r="FHV68" s="357"/>
      <c r="FHW68" s="357"/>
      <c r="FHX68" s="357"/>
      <c r="FHY68" s="357"/>
      <c r="FHZ68" s="357"/>
      <c r="FIA68" s="357"/>
      <c r="FIB68" s="357"/>
      <c r="FIC68" s="357"/>
      <c r="FID68" s="357"/>
      <c r="FIE68" s="357"/>
      <c r="FIF68" s="357"/>
      <c r="FIG68" s="357"/>
      <c r="FIH68" s="357"/>
      <c r="FII68" s="357"/>
      <c r="FIJ68" s="357"/>
      <c r="FIK68" s="357"/>
      <c r="FIL68" s="357"/>
      <c r="FIM68" s="357"/>
      <c r="FIN68" s="357"/>
      <c r="FIO68" s="357"/>
      <c r="FIP68" s="357"/>
      <c r="FIQ68" s="357"/>
      <c r="FIR68" s="357"/>
      <c r="FIS68" s="357"/>
      <c r="FIT68" s="357"/>
      <c r="FIU68" s="357"/>
      <c r="FIV68" s="357"/>
      <c r="FIW68" s="357"/>
      <c r="FIX68" s="357"/>
      <c r="FIY68" s="357"/>
      <c r="FIZ68" s="357"/>
      <c r="FJA68" s="357"/>
      <c r="FJB68" s="357"/>
      <c r="FJC68" s="357"/>
      <c r="FJD68" s="357"/>
      <c r="FJE68" s="357"/>
      <c r="FJF68" s="357"/>
      <c r="FJG68" s="357"/>
      <c r="FJH68" s="357"/>
      <c r="FJI68" s="357"/>
      <c r="FJJ68" s="357"/>
      <c r="FJK68" s="357"/>
      <c r="FJL68" s="357"/>
      <c r="FJM68" s="357"/>
      <c r="FJN68" s="357"/>
      <c r="FJO68" s="357"/>
      <c r="FJP68" s="357"/>
      <c r="FJQ68" s="357"/>
      <c r="FJR68" s="357"/>
      <c r="FJS68" s="357"/>
      <c r="FJT68" s="357"/>
      <c r="FJU68" s="357"/>
      <c r="FJV68" s="357"/>
      <c r="FJW68" s="357"/>
      <c r="FJX68" s="357"/>
      <c r="FJY68" s="357"/>
      <c r="FJZ68" s="357"/>
      <c r="FKA68" s="357"/>
      <c r="FKB68" s="357"/>
      <c r="FKC68" s="357"/>
      <c r="FKD68" s="357"/>
      <c r="FKE68" s="357"/>
      <c r="FKF68" s="357"/>
      <c r="FKG68" s="357"/>
      <c r="FKH68" s="357"/>
      <c r="FKI68" s="357"/>
      <c r="FKJ68" s="357"/>
      <c r="FKK68" s="357"/>
      <c r="FKL68" s="357"/>
      <c r="FKM68" s="357"/>
      <c r="FKN68" s="357"/>
      <c r="FKO68" s="357"/>
      <c r="FKP68" s="357"/>
      <c r="FKQ68" s="357"/>
      <c r="FKR68" s="357"/>
      <c r="FKS68" s="357"/>
      <c r="FKT68" s="357"/>
      <c r="FKU68" s="357"/>
      <c r="FKV68" s="357"/>
      <c r="FKW68" s="357"/>
      <c r="FKX68" s="357"/>
      <c r="FKY68" s="357"/>
      <c r="FKZ68" s="357"/>
      <c r="FLA68" s="357"/>
      <c r="FLB68" s="357"/>
      <c r="FLC68" s="357"/>
      <c r="FLD68" s="357"/>
      <c r="FLE68" s="357"/>
      <c r="FLF68" s="357"/>
      <c r="FLG68" s="357"/>
      <c r="FLH68" s="357"/>
      <c r="FLI68" s="357"/>
      <c r="FLJ68" s="357"/>
      <c r="FLK68" s="357"/>
      <c r="FLL68" s="357"/>
      <c r="FLM68" s="357"/>
      <c r="FLN68" s="357"/>
      <c r="FLO68" s="357"/>
      <c r="FLP68" s="357"/>
      <c r="FLQ68" s="357"/>
      <c r="FLR68" s="357"/>
      <c r="FLS68" s="357"/>
      <c r="FLT68" s="357"/>
      <c r="FLU68" s="357"/>
      <c r="FLV68" s="357"/>
      <c r="FLW68" s="357"/>
      <c r="FLX68" s="357"/>
      <c r="FLY68" s="357"/>
      <c r="FLZ68" s="357"/>
      <c r="FMA68" s="357"/>
      <c r="FMB68" s="357"/>
      <c r="FMC68" s="357"/>
      <c r="FMD68" s="357"/>
      <c r="FME68" s="357"/>
      <c r="FMF68" s="357"/>
      <c r="FMG68" s="357"/>
      <c r="FMH68" s="357"/>
      <c r="FMI68" s="357"/>
      <c r="FMJ68" s="357"/>
      <c r="FMK68" s="357"/>
      <c r="FML68" s="357"/>
      <c r="FMM68" s="357"/>
      <c r="FMN68" s="357"/>
      <c r="FMO68" s="357"/>
      <c r="FMP68" s="357"/>
      <c r="FMQ68" s="357"/>
      <c r="FMR68" s="357"/>
      <c r="FMS68" s="357"/>
      <c r="FMT68" s="357"/>
      <c r="FMU68" s="357"/>
      <c r="FMV68" s="357"/>
      <c r="FMW68" s="357"/>
      <c r="FMX68" s="357"/>
      <c r="FMY68" s="357"/>
      <c r="FMZ68" s="357"/>
      <c r="FNA68" s="357"/>
      <c r="FNB68" s="357"/>
      <c r="FNC68" s="357"/>
      <c r="FND68" s="357"/>
      <c r="FNE68" s="357"/>
      <c r="FNF68" s="357"/>
      <c r="FNG68" s="357"/>
      <c r="FNH68" s="357"/>
      <c r="FNI68" s="357"/>
      <c r="FNJ68" s="357"/>
      <c r="FNK68" s="357"/>
      <c r="FNL68" s="357"/>
      <c r="FNM68" s="357"/>
      <c r="FNN68" s="357"/>
      <c r="FNO68" s="357"/>
      <c r="FNP68" s="357"/>
      <c r="FNQ68" s="357"/>
      <c r="FNR68" s="357"/>
      <c r="FNS68" s="357"/>
      <c r="FNT68" s="357"/>
      <c r="FNU68" s="357"/>
      <c r="FNV68" s="357"/>
      <c r="FNW68" s="357"/>
      <c r="FNX68" s="357"/>
      <c r="FNY68" s="357"/>
      <c r="FNZ68" s="357"/>
      <c r="FOA68" s="357"/>
      <c r="FOB68" s="357"/>
      <c r="FOC68" s="357"/>
      <c r="FOD68" s="357"/>
      <c r="FOE68" s="357"/>
      <c r="FOF68" s="357"/>
      <c r="FOG68" s="357"/>
      <c r="FOH68" s="357"/>
      <c r="FOI68" s="357"/>
      <c r="FOJ68" s="357"/>
      <c r="FOK68" s="357"/>
      <c r="FOL68" s="357"/>
      <c r="FOM68" s="357"/>
      <c r="FON68" s="357"/>
      <c r="FOO68" s="357"/>
      <c r="FOP68" s="357"/>
      <c r="FOQ68" s="357"/>
      <c r="FOR68" s="357"/>
      <c r="FOS68" s="357"/>
      <c r="FOT68" s="357"/>
      <c r="FOU68" s="357"/>
      <c r="FOV68" s="357"/>
      <c r="FOW68" s="357"/>
      <c r="FOX68" s="357"/>
      <c r="FOY68" s="357"/>
      <c r="FOZ68" s="357"/>
      <c r="FPA68" s="357"/>
      <c r="FPB68" s="357"/>
      <c r="FPC68" s="357"/>
      <c r="FPD68" s="357"/>
      <c r="FPE68" s="357"/>
      <c r="FPF68" s="357"/>
      <c r="FPG68" s="357"/>
      <c r="FPH68" s="357"/>
      <c r="FPI68" s="357"/>
      <c r="FPJ68" s="357"/>
      <c r="FPK68" s="357"/>
      <c r="FPL68" s="357"/>
      <c r="FPM68" s="357"/>
      <c r="FPN68" s="357"/>
      <c r="FPO68" s="357"/>
      <c r="FPP68" s="357"/>
      <c r="FPQ68" s="357"/>
      <c r="FPR68" s="357"/>
      <c r="FPS68" s="357"/>
      <c r="FPT68" s="357"/>
      <c r="FPU68" s="357"/>
      <c r="FPV68" s="357"/>
      <c r="FPW68" s="357"/>
      <c r="FPX68" s="357"/>
      <c r="FPY68" s="357"/>
      <c r="FPZ68" s="357"/>
      <c r="FQA68" s="357"/>
      <c r="FQB68" s="357"/>
      <c r="FQC68" s="357"/>
      <c r="FQD68" s="357"/>
      <c r="FQE68" s="357"/>
      <c r="FQF68" s="357"/>
      <c r="FQG68" s="357"/>
      <c r="FQH68" s="357"/>
      <c r="FQI68" s="357"/>
      <c r="FQJ68" s="357"/>
      <c r="FQK68" s="357"/>
      <c r="FQL68" s="357"/>
      <c r="FQM68" s="357"/>
      <c r="FQN68" s="357"/>
      <c r="FQO68" s="357"/>
      <c r="FQP68" s="357"/>
      <c r="FQQ68" s="357"/>
      <c r="FQR68" s="357"/>
      <c r="FQS68" s="357"/>
      <c r="FQT68" s="357"/>
      <c r="FQU68" s="357"/>
      <c r="FQV68" s="357"/>
      <c r="FQW68" s="357"/>
      <c r="FQX68" s="357"/>
      <c r="FQY68" s="357"/>
      <c r="FQZ68" s="357"/>
      <c r="FRA68" s="357"/>
      <c r="FRB68" s="357"/>
      <c r="FRC68" s="357"/>
      <c r="FRD68" s="357"/>
      <c r="FRE68" s="357"/>
      <c r="FRF68" s="357"/>
      <c r="FRG68" s="357"/>
      <c r="FRH68" s="357"/>
      <c r="FRI68" s="357"/>
      <c r="FRJ68" s="357"/>
      <c r="FRK68" s="357"/>
      <c r="FRL68" s="357"/>
      <c r="FRM68" s="357"/>
      <c r="FRN68" s="357"/>
      <c r="FRO68" s="357"/>
      <c r="FRP68" s="357"/>
      <c r="FRQ68" s="357"/>
      <c r="FRR68" s="357"/>
      <c r="FRS68" s="357"/>
      <c r="FRT68" s="357"/>
      <c r="FRU68" s="357"/>
      <c r="FRV68" s="357"/>
      <c r="FRW68" s="357"/>
      <c r="FRX68" s="357"/>
      <c r="FRY68" s="357"/>
      <c r="FRZ68" s="357"/>
      <c r="FSA68" s="357"/>
      <c r="FSB68" s="357"/>
      <c r="FSC68" s="357"/>
      <c r="FSD68" s="357"/>
      <c r="FSE68" s="357"/>
      <c r="FSF68" s="357"/>
      <c r="FSG68" s="357"/>
      <c r="FSH68" s="357"/>
      <c r="FSI68" s="357"/>
      <c r="FSJ68" s="357"/>
      <c r="FSK68" s="357"/>
      <c r="FSL68" s="357"/>
      <c r="FSM68" s="357"/>
      <c r="FSN68" s="357"/>
      <c r="FSO68" s="357"/>
      <c r="FSP68" s="357"/>
      <c r="FSQ68" s="357"/>
      <c r="FSR68" s="357"/>
      <c r="FSS68" s="357"/>
      <c r="FST68" s="357"/>
      <c r="FSU68" s="357"/>
      <c r="FSV68" s="357"/>
      <c r="FSW68" s="357"/>
      <c r="FSX68" s="357"/>
      <c r="FSY68" s="357"/>
      <c r="FSZ68" s="357"/>
      <c r="FTA68" s="357"/>
      <c r="FTB68" s="357"/>
      <c r="FTC68" s="357"/>
      <c r="FTD68" s="357"/>
      <c r="FTE68" s="357"/>
      <c r="FTF68" s="357"/>
      <c r="FTG68" s="357"/>
      <c r="FTH68" s="357"/>
      <c r="FTI68" s="357"/>
      <c r="FTJ68" s="357"/>
      <c r="FTK68" s="357"/>
      <c r="FTL68" s="357"/>
      <c r="FTM68" s="357"/>
      <c r="FTN68" s="357"/>
      <c r="FTO68" s="357"/>
      <c r="FTP68" s="357"/>
      <c r="FTQ68" s="357"/>
      <c r="FTR68" s="357"/>
      <c r="FTS68" s="357"/>
      <c r="FTT68" s="357"/>
      <c r="FTU68" s="357"/>
      <c r="FTV68" s="357"/>
      <c r="FTW68" s="357"/>
      <c r="FTX68" s="357"/>
      <c r="FTY68" s="357"/>
      <c r="FTZ68" s="357"/>
      <c r="FUA68" s="357"/>
      <c r="FUB68" s="357"/>
      <c r="FUC68" s="357"/>
      <c r="FUD68" s="357"/>
      <c r="FUE68" s="357"/>
      <c r="FUF68" s="357"/>
      <c r="FUG68" s="357"/>
      <c r="FUH68" s="357"/>
      <c r="FUI68" s="357"/>
      <c r="FUJ68" s="357"/>
      <c r="FUK68" s="357"/>
      <c r="FUL68" s="357"/>
      <c r="FUM68" s="357"/>
      <c r="FUN68" s="357"/>
      <c r="FUO68" s="357"/>
      <c r="FUP68" s="357"/>
      <c r="FUQ68" s="357"/>
      <c r="FUR68" s="357"/>
      <c r="FUS68" s="357"/>
      <c r="FUT68" s="357"/>
      <c r="FUU68" s="357"/>
      <c r="FUV68" s="357"/>
      <c r="FUW68" s="357"/>
      <c r="FUX68" s="357"/>
      <c r="FUY68" s="357"/>
      <c r="FUZ68" s="357"/>
      <c r="FVA68" s="357"/>
      <c r="FVB68" s="357"/>
      <c r="FVC68" s="357"/>
      <c r="FVD68" s="357"/>
      <c r="FVE68" s="357"/>
      <c r="FVF68" s="357"/>
      <c r="FVG68" s="357"/>
      <c r="FVH68" s="357"/>
      <c r="FVI68" s="357"/>
      <c r="FVJ68" s="357"/>
      <c r="FVK68" s="357"/>
      <c r="FVL68" s="357"/>
      <c r="FVM68" s="357"/>
      <c r="FVN68" s="357"/>
      <c r="FVO68" s="357"/>
      <c r="FVP68" s="357"/>
      <c r="FVQ68" s="357"/>
      <c r="FVR68" s="357"/>
      <c r="FVS68" s="357"/>
      <c r="FVT68" s="357"/>
      <c r="FVU68" s="357"/>
      <c r="FVV68" s="357"/>
      <c r="FVW68" s="357"/>
      <c r="FVX68" s="357"/>
      <c r="FVY68" s="357"/>
      <c r="FVZ68" s="357"/>
      <c r="FWA68" s="357"/>
      <c r="FWB68" s="357"/>
      <c r="FWC68" s="357"/>
      <c r="FWD68" s="357"/>
      <c r="FWE68" s="357"/>
      <c r="FWF68" s="357"/>
      <c r="FWG68" s="357"/>
      <c r="FWH68" s="357"/>
      <c r="FWI68" s="357"/>
      <c r="FWJ68" s="357"/>
      <c r="FWK68" s="357"/>
      <c r="FWL68" s="357"/>
      <c r="FWM68" s="357"/>
      <c r="FWN68" s="357"/>
      <c r="FWO68" s="357"/>
      <c r="FWP68" s="357"/>
      <c r="FWQ68" s="357"/>
      <c r="FWR68" s="357"/>
      <c r="FWS68" s="357"/>
      <c r="FWT68" s="357"/>
      <c r="FWU68" s="357"/>
      <c r="FWV68" s="357"/>
      <c r="FWW68" s="357"/>
      <c r="FWX68" s="357"/>
      <c r="FWY68" s="357"/>
      <c r="FWZ68" s="357"/>
      <c r="FXA68" s="357"/>
      <c r="FXB68" s="357"/>
      <c r="FXC68" s="357"/>
      <c r="FXD68" s="357"/>
      <c r="FXE68" s="357"/>
      <c r="FXF68" s="357"/>
      <c r="FXG68" s="357"/>
      <c r="FXH68" s="357"/>
      <c r="FXI68" s="357"/>
      <c r="FXJ68" s="357"/>
      <c r="FXK68" s="357"/>
      <c r="FXL68" s="357"/>
      <c r="FXM68" s="357"/>
      <c r="FXN68" s="357"/>
      <c r="FXO68" s="357"/>
      <c r="FXP68" s="357"/>
      <c r="FXQ68" s="357"/>
      <c r="FXR68" s="357"/>
      <c r="FXS68" s="357"/>
      <c r="FXT68" s="357"/>
      <c r="FXU68" s="357"/>
      <c r="FXV68" s="357"/>
      <c r="FXW68" s="357"/>
      <c r="FXX68" s="357"/>
      <c r="FXY68" s="357"/>
      <c r="FXZ68" s="357"/>
      <c r="FYA68" s="357"/>
      <c r="FYB68" s="357"/>
      <c r="FYC68" s="357"/>
      <c r="FYD68" s="357"/>
      <c r="FYE68" s="357"/>
      <c r="FYF68" s="357"/>
      <c r="FYG68" s="357"/>
      <c r="FYH68" s="357"/>
      <c r="FYI68" s="357"/>
      <c r="FYJ68" s="357"/>
      <c r="FYK68" s="357"/>
      <c r="FYL68" s="357"/>
      <c r="FYM68" s="357"/>
      <c r="FYN68" s="357"/>
      <c r="FYO68" s="357"/>
      <c r="FYP68" s="357"/>
      <c r="FYQ68" s="357"/>
      <c r="FYR68" s="357"/>
      <c r="FYS68" s="357"/>
      <c r="FYT68" s="357"/>
      <c r="FYU68" s="357"/>
      <c r="FYV68" s="357"/>
      <c r="FYW68" s="357"/>
      <c r="FYX68" s="357"/>
      <c r="FYY68" s="357"/>
      <c r="FYZ68" s="357"/>
      <c r="FZA68" s="357"/>
      <c r="FZB68" s="357"/>
      <c r="FZC68" s="357"/>
      <c r="FZD68" s="357"/>
      <c r="FZE68" s="357"/>
      <c r="FZF68" s="357"/>
      <c r="FZG68" s="357"/>
      <c r="FZH68" s="357"/>
      <c r="FZI68" s="357"/>
      <c r="FZJ68" s="357"/>
      <c r="FZK68" s="357"/>
      <c r="FZL68" s="357"/>
      <c r="FZM68" s="357"/>
      <c r="FZN68" s="357"/>
      <c r="FZO68" s="357"/>
      <c r="FZP68" s="357"/>
      <c r="FZQ68" s="357"/>
      <c r="FZR68" s="357"/>
      <c r="FZS68" s="357"/>
      <c r="FZT68" s="357"/>
      <c r="FZU68" s="357"/>
      <c r="FZV68" s="357"/>
      <c r="FZW68" s="357"/>
      <c r="FZX68" s="357"/>
      <c r="FZY68" s="357"/>
      <c r="FZZ68" s="357"/>
      <c r="GAA68" s="357"/>
      <c r="GAB68" s="357"/>
      <c r="GAC68" s="357"/>
      <c r="GAD68" s="357"/>
      <c r="GAE68" s="357"/>
      <c r="GAF68" s="357"/>
      <c r="GAG68" s="357"/>
      <c r="GAH68" s="357"/>
      <c r="GAI68" s="357"/>
      <c r="GAJ68" s="357"/>
      <c r="GAK68" s="357"/>
      <c r="GAL68" s="357"/>
      <c r="GAM68" s="357"/>
      <c r="GAN68" s="357"/>
      <c r="GAO68" s="357"/>
      <c r="GAP68" s="357"/>
      <c r="GAQ68" s="357"/>
      <c r="GAR68" s="357"/>
      <c r="GAS68" s="357"/>
      <c r="GAT68" s="357"/>
      <c r="GAU68" s="357"/>
      <c r="GAV68" s="357"/>
      <c r="GAW68" s="357"/>
      <c r="GAX68" s="357"/>
      <c r="GAY68" s="357"/>
      <c r="GAZ68" s="357"/>
      <c r="GBA68" s="357"/>
      <c r="GBB68" s="357"/>
      <c r="GBC68" s="357"/>
      <c r="GBD68" s="357"/>
      <c r="GBE68" s="357"/>
      <c r="GBF68" s="357"/>
      <c r="GBG68" s="357"/>
      <c r="GBH68" s="357"/>
      <c r="GBI68" s="357"/>
      <c r="GBJ68" s="357"/>
      <c r="GBK68" s="357"/>
      <c r="GBL68" s="357"/>
      <c r="GBM68" s="357"/>
      <c r="GBN68" s="357"/>
      <c r="GBO68" s="357"/>
      <c r="GBP68" s="357"/>
      <c r="GBQ68" s="357"/>
      <c r="GBR68" s="357"/>
      <c r="GBS68" s="357"/>
      <c r="GBT68" s="357"/>
      <c r="GBU68" s="357"/>
      <c r="GBV68" s="357"/>
      <c r="GBW68" s="357"/>
      <c r="GBX68" s="357"/>
      <c r="GBY68" s="357"/>
      <c r="GBZ68" s="357"/>
      <c r="GCA68" s="357"/>
      <c r="GCB68" s="357"/>
      <c r="GCC68" s="357"/>
      <c r="GCD68" s="357"/>
      <c r="GCE68" s="357"/>
      <c r="GCF68" s="357"/>
      <c r="GCG68" s="357"/>
      <c r="GCH68" s="357"/>
      <c r="GCI68" s="357"/>
      <c r="GCJ68" s="357"/>
      <c r="GCK68" s="357"/>
      <c r="GCL68" s="357"/>
      <c r="GCM68" s="357"/>
      <c r="GCN68" s="357"/>
      <c r="GCO68" s="357"/>
      <c r="GCP68" s="357"/>
      <c r="GCQ68" s="357"/>
      <c r="GCR68" s="357"/>
      <c r="GCS68" s="357"/>
      <c r="GCT68" s="357"/>
      <c r="GCU68" s="357"/>
      <c r="GCV68" s="357"/>
      <c r="GCW68" s="357"/>
      <c r="GCX68" s="357"/>
      <c r="GCY68" s="357"/>
      <c r="GCZ68" s="357"/>
      <c r="GDA68" s="357"/>
      <c r="GDB68" s="357"/>
      <c r="GDC68" s="357"/>
      <c r="GDD68" s="357"/>
      <c r="GDE68" s="357"/>
      <c r="GDF68" s="357"/>
      <c r="GDG68" s="357"/>
      <c r="GDH68" s="357"/>
      <c r="GDI68" s="357"/>
      <c r="GDJ68" s="357"/>
      <c r="GDK68" s="357"/>
      <c r="GDL68" s="357"/>
      <c r="GDM68" s="357"/>
      <c r="GDN68" s="357"/>
      <c r="GDO68" s="357"/>
      <c r="GDP68" s="357"/>
      <c r="GDQ68" s="357"/>
      <c r="GDR68" s="357"/>
      <c r="GDS68" s="357"/>
      <c r="GDT68" s="357"/>
      <c r="GDU68" s="357"/>
      <c r="GDV68" s="357"/>
      <c r="GDW68" s="357"/>
      <c r="GDX68" s="357"/>
      <c r="GDY68" s="357"/>
      <c r="GDZ68" s="357"/>
      <c r="GEA68" s="357"/>
      <c r="GEB68" s="357"/>
      <c r="GEC68" s="357"/>
      <c r="GED68" s="357"/>
      <c r="GEE68" s="357"/>
      <c r="GEF68" s="357"/>
      <c r="GEG68" s="357"/>
      <c r="GEH68" s="357"/>
      <c r="GEI68" s="357"/>
      <c r="GEJ68" s="357"/>
      <c r="GEK68" s="357"/>
      <c r="GEL68" s="357"/>
      <c r="GEM68" s="357"/>
      <c r="GEN68" s="357"/>
      <c r="GEO68" s="357"/>
      <c r="GEP68" s="357"/>
      <c r="GEQ68" s="357"/>
      <c r="GER68" s="357"/>
      <c r="GES68" s="357"/>
      <c r="GET68" s="357"/>
      <c r="GEU68" s="357"/>
      <c r="GEV68" s="357"/>
      <c r="GEW68" s="357"/>
      <c r="GEX68" s="357"/>
      <c r="GEY68" s="357"/>
      <c r="GEZ68" s="357"/>
      <c r="GFA68" s="357"/>
      <c r="GFB68" s="357"/>
      <c r="GFC68" s="357"/>
      <c r="GFD68" s="357"/>
      <c r="GFE68" s="357"/>
      <c r="GFF68" s="357"/>
      <c r="GFG68" s="357"/>
      <c r="GFH68" s="357"/>
      <c r="GFI68" s="357"/>
      <c r="GFJ68" s="357"/>
      <c r="GFK68" s="357"/>
      <c r="GFL68" s="357"/>
      <c r="GFM68" s="357"/>
      <c r="GFN68" s="357"/>
      <c r="GFO68" s="357"/>
      <c r="GFP68" s="357"/>
      <c r="GFQ68" s="357"/>
      <c r="GFR68" s="357"/>
      <c r="GFS68" s="357"/>
      <c r="GFT68" s="357"/>
      <c r="GFU68" s="357"/>
      <c r="GFV68" s="357"/>
      <c r="GFW68" s="357"/>
      <c r="GFX68" s="357"/>
      <c r="GFY68" s="357"/>
      <c r="GFZ68" s="357"/>
      <c r="GGA68" s="357"/>
      <c r="GGB68" s="357"/>
      <c r="GGC68" s="357"/>
      <c r="GGD68" s="357"/>
      <c r="GGE68" s="357"/>
      <c r="GGF68" s="357"/>
      <c r="GGG68" s="357"/>
      <c r="GGH68" s="357"/>
      <c r="GGI68" s="357"/>
      <c r="GGJ68" s="357"/>
      <c r="GGK68" s="357"/>
      <c r="GGL68" s="357"/>
      <c r="GGM68" s="357"/>
      <c r="GGN68" s="357"/>
      <c r="GGO68" s="357"/>
      <c r="GGP68" s="357"/>
      <c r="GGQ68" s="357"/>
      <c r="GGR68" s="357"/>
      <c r="GGS68" s="357"/>
      <c r="GGT68" s="357"/>
      <c r="GGU68" s="357"/>
      <c r="GGV68" s="357"/>
      <c r="GGW68" s="357"/>
      <c r="GGX68" s="357"/>
      <c r="GGY68" s="357"/>
      <c r="GGZ68" s="357"/>
      <c r="GHA68" s="357"/>
      <c r="GHB68" s="357"/>
      <c r="GHC68" s="357"/>
      <c r="GHD68" s="357"/>
      <c r="GHE68" s="357"/>
      <c r="GHF68" s="357"/>
      <c r="GHG68" s="357"/>
      <c r="GHH68" s="357"/>
      <c r="GHI68" s="357"/>
      <c r="GHJ68" s="357"/>
      <c r="GHK68" s="357"/>
      <c r="GHL68" s="357"/>
      <c r="GHM68" s="357"/>
      <c r="GHN68" s="357"/>
      <c r="GHO68" s="357"/>
      <c r="GHP68" s="357"/>
      <c r="GHQ68" s="357"/>
      <c r="GHR68" s="357"/>
      <c r="GHS68" s="357"/>
      <c r="GHT68" s="357"/>
      <c r="GHU68" s="357"/>
      <c r="GHV68" s="357"/>
      <c r="GHW68" s="357"/>
      <c r="GHX68" s="357"/>
      <c r="GHY68" s="357"/>
      <c r="GHZ68" s="357"/>
      <c r="GIA68" s="357"/>
      <c r="GIB68" s="357"/>
      <c r="GIC68" s="357"/>
      <c r="GID68" s="357"/>
      <c r="GIE68" s="357"/>
      <c r="GIF68" s="357"/>
      <c r="GIG68" s="357"/>
      <c r="GIH68" s="357"/>
      <c r="GII68" s="357"/>
      <c r="GIJ68" s="357"/>
      <c r="GIK68" s="357"/>
      <c r="GIL68" s="357"/>
      <c r="GIM68" s="357"/>
      <c r="GIN68" s="357"/>
      <c r="GIO68" s="357"/>
      <c r="GIP68" s="357"/>
      <c r="GIQ68" s="357"/>
      <c r="GIR68" s="357"/>
      <c r="GIS68" s="357"/>
      <c r="GIT68" s="357"/>
      <c r="GIU68" s="357"/>
      <c r="GIV68" s="357"/>
      <c r="GIW68" s="357"/>
      <c r="GIX68" s="357"/>
      <c r="GIY68" s="357"/>
      <c r="GIZ68" s="357"/>
      <c r="GJA68" s="357"/>
      <c r="GJB68" s="357"/>
      <c r="GJC68" s="357"/>
      <c r="GJD68" s="357"/>
      <c r="GJE68" s="357"/>
      <c r="GJF68" s="357"/>
      <c r="GJG68" s="357"/>
      <c r="GJH68" s="357"/>
      <c r="GJI68" s="357"/>
      <c r="GJJ68" s="357"/>
      <c r="GJK68" s="357"/>
      <c r="GJL68" s="357"/>
      <c r="GJM68" s="357"/>
      <c r="GJN68" s="357"/>
      <c r="GJO68" s="357"/>
      <c r="GJP68" s="357"/>
      <c r="GJQ68" s="357"/>
      <c r="GJR68" s="357"/>
      <c r="GJS68" s="357"/>
      <c r="GJT68" s="357"/>
      <c r="GJU68" s="357"/>
      <c r="GJV68" s="357"/>
      <c r="GJW68" s="357"/>
      <c r="GJX68" s="357"/>
      <c r="GJY68" s="357"/>
      <c r="GJZ68" s="357"/>
      <c r="GKA68" s="357"/>
      <c r="GKB68" s="357"/>
      <c r="GKC68" s="357"/>
      <c r="GKD68" s="357"/>
      <c r="GKE68" s="357"/>
      <c r="GKF68" s="357"/>
      <c r="GKG68" s="357"/>
      <c r="GKH68" s="357"/>
      <c r="GKI68" s="357"/>
      <c r="GKJ68" s="357"/>
      <c r="GKK68" s="357"/>
      <c r="GKL68" s="357"/>
      <c r="GKM68" s="357"/>
      <c r="GKN68" s="357"/>
      <c r="GKO68" s="357"/>
      <c r="GKP68" s="357"/>
      <c r="GKQ68" s="357"/>
      <c r="GKR68" s="357"/>
      <c r="GKS68" s="357"/>
      <c r="GKT68" s="357"/>
      <c r="GKU68" s="357"/>
      <c r="GKV68" s="357"/>
      <c r="GKW68" s="357"/>
      <c r="GKX68" s="357"/>
      <c r="GKY68" s="357"/>
      <c r="GKZ68" s="357"/>
      <c r="GLA68" s="357"/>
      <c r="GLB68" s="357"/>
      <c r="GLC68" s="357"/>
      <c r="GLD68" s="357"/>
      <c r="GLE68" s="357"/>
      <c r="GLF68" s="357"/>
      <c r="GLG68" s="357"/>
      <c r="GLH68" s="357"/>
      <c r="GLI68" s="357"/>
      <c r="GLJ68" s="357"/>
      <c r="GLK68" s="357"/>
      <c r="GLL68" s="357"/>
      <c r="GLM68" s="357"/>
      <c r="GLN68" s="357"/>
      <c r="GLO68" s="357"/>
      <c r="GLP68" s="357"/>
      <c r="GLQ68" s="357"/>
      <c r="GLR68" s="357"/>
      <c r="GLS68" s="357"/>
      <c r="GLT68" s="357"/>
      <c r="GLU68" s="357"/>
      <c r="GLV68" s="357"/>
      <c r="GLW68" s="357"/>
      <c r="GLX68" s="357"/>
      <c r="GLY68" s="357"/>
      <c r="GLZ68" s="357"/>
      <c r="GMA68" s="357"/>
      <c r="GMB68" s="357"/>
      <c r="GMC68" s="357"/>
      <c r="GMD68" s="357"/>
      <c r="GME68" s="357"/>
      <c r="GMF68" s="357"/>
      <c r="GMG68" s="357"/>
      <c r="GMH68" s="357"/>
      <c r="GMI68" s="357"/>
      <c r="GMJ68" s="357"/>
      <c r="GMK68" s="357"/>
      <c r="GML68" s="357"/>
      <c r="GMM68" s="357"/>
      <c r="GMN68" s="357"/>
      <c r="GMO68" s="357"/>
      <c r="GMP68" s="357"/>
      <c r="GMQ68" s="357"/>
      <c r="GMR68" s="357"/>
      <c r="GMS68" s="357"/>
      <c r="GMT68" s="357"/>
      <c r="GMU68" s="357"/>
      <c r="GMV68" s="357"/>
      <c r="GMW68" s="357"/>
      <c r="GMX68" s="357"/>
      <c r="GMY68" s="357"/>
      <c r="GMZ68" s="357"/>
      <c r="GNA68" s="357"/>
      <c r="GNB68" s="357"/>
      <c r="GNC68" s="357"/>
      <c r="GND68" s="357"/>
      <c r="GNE68" s="357"/>
      <c r="GNF68" s="357"/>
      <c r="GNG68" s="357"/>
      <c r="GNH68" s="357"/>
      <c r="GNI68" s="357"/>
      <c r="GNJ68" s="357"/>
      <c r="GNK68" s="357"/>
      <c r="GNL68" s="357"/>
      <c r="GNM68" s="357"/>
      <c r="GNN68" s="357"/>
      <c r="GNO68" s="357"/>
      <c r="GNP68" s="357"/>
      <c r="GNQ68" s="357"/>
      <c r="GNR68" s="357"/>
      <c r="GNS68" s="357"/>
      <c r="GNT68" s="357"/>
      <c r="GNU68" s="357"/>
      <c r="GNV68" s="357"/>
      <c r="GNW68" s="357"/>
      <c r="GNX68" s="357"/>
      <c r="GNY68" s="357"/>
      <c r="GNZ68" s="357"/>
      <c r="GOA68" s="357"/>
      <c r="GOB68" s="357"/>
      <c r="GOC68" s="357"/>
      <c r="GOD68" s="357"/>
      <c r="GOE68" s="357"/>
      <c r="GOF68" s="357"/>
      <c r="GOG68" s="357"/>
      <c r="GOH68" s="357"/>
      <c r="GOI68" s="357"/>
      <c r="GOJ68" s="357"/>
      <c r="GOK68" s="357"/>
      <c r="GOL68" s="357"/>
      <c r="GOM68" s="357"/>
      <c r="GON68" s="357"/>
      <c r="GOO68" s="357"/>
      <c r="GOP68" s="357"/>
      <c r="GOQ68" s="357"/>
      <c r="GOR68" s="357"/>
      <c r="GOS68" s="357"/>
      <c r="GOT68" s="357"/>
      <c r="GOU68" s="357"/>
      <c r="GOV68" s="357"/>
      <c r="GOW68" s="357"/>
      <c r="GOX68" s="357"/>
      <c r="GOY68" s="357"/>
      <c r="GOZ68" s="357"/>
      <c r="GPA68" s="357"/>
      <c r="GPB68" s="357"/>
      <c r="GPC68" s="357"/>
      <c r="GPD68" s="357"/>
      <c r="GPE68" s="357"/>
      <c r="GPF68" s="357"/>
      <c r="GPG68" s="357"/>
      <c r="GPH68" s="357"/>
      <c r="GPI68" s="357"/>
      <c r="GPJ68" s="357"/>
      <c r="GPK68" s="357"/>
      <c r="GPL68" s="357"/>
      <c r="GPM68" s="357"/>
      <c r="GPN68" s="357"/>
      <c r="GPO68" s="357"/>
      <c r="GPP68" s="357"/>
      <c r="GPQ68" s="357"/>
      <c r="GPR68" s="357"/>
      <c r="GPS68" s="357"/>
      <c r="GPT68" s="357"/>
      <c r="GPU68" s="357"/>
      <c r="GPV68" s="357"/>
      <c r="GPW68" s="357"/>
      <c r="GPX68" s="357"/>
      <c r="GPY68" s="357"/>
      <c r="GPZ68" s="357"/>
      <c r="GQA68" s="357"/>
      <c r="GQB68" s="357"/>
      <c r="GQC68" s="357"/>
      <c r="GQD68" s="357"/>
      <c r="GQE68" s="357"/>
      <c r="GQF68" s="357"/>
      <c r="GQG68" s="357"/>
      <c r="GQH68" s="357"/>
      <c r="GQI68" s="357"/>
      <c r="GQJ68" s="357"/>
      <c r="GQK68" s="357"/>
      <c r="GQL68" s="357"/>
      <c r="GQM68" s="357"/>
      <c r="GQN68" s="357"/>
      <c r="GQO68" s="357"/>
      <c r="GQP68" s="357"/>
      <c r="GQQ68" s="357"/>
      <c r="GQR68" s="357"/>
      <c r="GQS68" s="357"/>
      <c r="GQT68" s="357"/>
      <c r="GQU68" s="357"/>
      <c r="GQV68" s="357"/>
      <c r="GQW68" s="357"/>
      <c r="GQX68" s="357"/>
      <c r="GQY68" s="357"/>
      <c r="GQZ68" s="357"/>
      <c r="GRA68" s="357"/>
      <c r="GRB68" s="357"/>
      <c r="GRC68" s="357"/>
      <c r="GRD68" s="357"/>
      <c r="GRE68" s="357"/>
      <c r="GRF68" s="357"/>
      <c r="GRG68" s="357"/>
      <c r="GRH68" s="357"/>
      <c r="GRI68" s="357"/>
      <c r="GRJ68" s="357"/>
      <c r="GRK68" s="357"/>
      <c r="GRL68" s="357"/>
      <c r="GRM68" s="357"/>
      <c r="GRN68" s="357"/>
      <c r="GRO68" s="357"/>
      <c r="GRP68" s="357"/>
      <c r="GRQ68" s="357"/>
      <c r="GRR68" s="357"/>
      <c r="GRS68" s="357"/>
      <c r="GRT68" s="357"/>
      <c r="GRU68" s="357"/>
      <c r="GRV68" s="357"/>
      <c r="GRW68" s="357"/>
      <c r="GRX68" s="357"/>
      <c r="GRY68" s="357"/>
      <c r="GRZ68" s="357"/>
      <c r="GSA68" s="357"/>
      <c r="GSB68" s="357"/>
      <c r="GSC68" s="357"/>
      <c r="GSD68" s="357"/>
      <c r="GSE68" s="357"/>
      <c r="GSF68" s="357"/>
      <c r="GSG68" s="357"/>
      <c r="GSH68" s="357"/>
      <c r="GSI68" s="357"/>
      <c r="GSJ68" s="357"/>
      <c r="GSK68" s="357"/>
      <c r="GSL68" s="357"/>
      <c r="GSM68" s="357"/>
      <c r="GSN68" s="357"/>
      <c r="GSO68" s="357"/>
      <c r="GSP68" s="357"/>
      <c r="GSQ68" s="357"/>
      <c r="GSR68" s="357"/>
      <c r="GSS68" s="357"/>
      <c r="GST68" s="357"/>
      <c r="GSU68" s="357"/>
      <c r="GSV68" s="357"/>
      <c r="GSW68" s="357"/>
      <c r="GSX68" s="357"/>
      <c r="GSY68" s="357"/>
      <c r="GSZ68" s="357"/>
      <c r="GTA68" s="357"/>
      <c r="GTB68" s="357"/>
      <c r="GTC68" s="357"/>
      <c r="GTD68" s="357"/>
      <c r="GTE68" s="357"/>
      <c r="GTF68" s="357"/>
      <c r="GTG68" s="357"/>
      <c r="GTH68" s="357"/>
      <c r="GTI68" s="357"/>
      <c r="GTJ68" s="357"/>
      <c r="GTK68" s="357"/>
      <c r="GTL68" s="357"/>
      <c r="GTM68" s="357"/>
      <c r="GTN68" s="357"/>
      <c r="GTO68" s="357"/>
      <c r="GTP68" s="357"/>
      <c r="GTQ68" s="357"/>
      <c r="GTR68" s="357"/>
      <c r="GTS68" s="357"/>
      <c r="GTT68" s="357"/>
      <c r="GTU68" s="357"/>
      <c r="GTV68" s="357"/>
      <c r="GTW68" s="357"/>
      <c r="GTX68" s="357"/>
      <c r="GTY68" s="357"/>
      <c r="GTZ68" s="357"/>
      <c r="GUA68" s="357"/>
      <c r="GUB68" s="357"/>
      <c r="GUC68" s="357"/>
      <c r="GUD68" s="357"/>
      <c r="GUE68" s="357"/>
      <c r="GUF68" s="357"/>
      <c r="GUG68" s="357"/>
      <c r="GUH68" s="357"/>
      <c r="GUI68" s="357"/>
      <c r="GUJ68" s="357"/>
      <c r="GUK68" s="357"/>
      <c r="GUL68" s="357"/>
      <c r="GUM68" s="357"/>
      <c r="GUN68" s="357"/>
      <c r="GUO68" s="357"/>
      <c r="GUP68" s="357"/>
      <c r="GUQ68" s="357"/>
      <c r="GUR68" s="357"/>
      <c r="GUS68" s="357"/>
      <c r="GUT68" s="357"/>
      <c r="GUU68" s="357"/>
      <c r="GUV68" s="357"/>
      <c r="GUW68" s="357"/>
      <c r="GUX68" s="357"/>
      <c r="GUY68" s="357"/>
      <c r="GUZ68" s="357"/>
      <c r="GVA68" s="357"/>
      <c r="GVB68" s="357"/>
      <c r="GVC68" s="357"/>
      <c r="GVD68" s="357"/>
      <c r="GVE68" s="357"/>
      <c r="GVF68" s="357"/>
      <c r="GVG68" s="357"/>
      <c r="GVH68" s="357"/>
      <c r="GVI68" s="357"/>
      <c r="GVJ68" s="357"/>
      <c r="GVK68" s="357"/>
      <c r="GVL68" s="357"/>
      <c r="GVM68" s="357"/>
      <c r="GVN68" s="357"/>
      <c r="GVO68" s="357"/>
      <c r="GVP68" s="357"/>
      <c r="GVQ68" s="357"/>
      <c r="GVR68" s="357"/>
      <c r="GVS68" s="357"/>
      <c r="GVT68" s="357"/>
      <c r="GVU68" s="357"/>
      <c r="GVV68" s="357"/>
      <c r="GVW68" s="357"/>
      <c r="GVX68" s="357"/>
      <c r="GVY68" s="357"/>
      <c r="GVZ68" s="357"/>
      <c r="GWA68" s="357"/>
      <c r="GWB68" s="357"/>
      <c r="GWC68" s="357"/>
      <c r="GWD68" s="357"/>
      <c r="GWE68" s="357"/>
      <c r="GWF68" s="357"/>
      <c r="GWG68" s="357"/>
      <c r="GWH68" s="357"/>
      <c r="GWI68" s="357"/>
      <c r="GWJ68" s="357"/>
      <c r="GWK68" s="357"/>
      <c r="GWL68" s="357"/>
      <c r="GWM68" s="357"/>
      <c r="GWN68" s="357"/>
      <c r="GWO68" s="357"/>
      <c r="GWP68" s="357"/>
      <c r="GWQ68" s="357"/>
      <c r="GWR68" s="357"/>
      <c r="GWS68" s="357"/>
      <c r="GWT68" s="357"/>
      <c r="GWU68" s="357"/>
      <c r="GWV68" s="357"/>
      <c r="GWW68" s="357"/>
      <c r="GWX68" s="357"/>
      <c r="GWY68" s="357"/>
      <c r="GWZ68" s="357"/>
      <c r="GXA68" s="357"/>
      <c r="GXB68" s="357"/>
      <c r="GXC68" s="357"/>
      <c r="GXD68" s="357"/>
      <c r="GXE68" s="357"/>
      <c r="GXF68" s="357"/>
      <c r="GXG68" s="357"/>
      <c r="GXH68" s="357"/>
      <c r="GXI68" s="357"/>
      <c r="GXJ68" s="357"/>
      <c r="GXK68" s="357"/>
      <c r="GXL68" s="357"/>
      <c r="GXM68" s="357"/>
      <c r="GXN68" s="357"/>
      <c r="GXO68" s="357"/>
      <c r="GXP68" s="357"/>
      <c r="GXQ68" s="357"/>
      <c r="GXR68" s="357"/>
      <c r="GXS68" s="357"/>
      <c r="GXT68" s="357"/>
      <c r="GXU68" s="357"/>
      <c r="GXV68" s="357"/>
      <c r="GXW68" s="357"/>
      <c r="GXX68" s="357"/>
      <c r="GXY68" s="357"/>
      <c r="GXZ68" s="357"/>
      <c r="GYA68" s="357"/>
      <c r="GYB68" s="357"/>
      <c r="GYC68" s="357"/>
      <c r="GYD68" s="357"/>
      <c r="GYE68" s="357"/>
      <c r="GYF68" s="357"/>
      <c r="GYG68" s="357"/>
      <c r="GYH68" s="357"/>
      <c r="GYI68" s="357"/>
      <c r="GYJ68" s="357"/>
      <c r="GYK68" s="357"/>
      <c r="GYL68" s="357"/>
      <c r="GYM68" s="357"/>
      <c r="GYN68" s="357"/>
      <c r="GYO68" s="357"/>
      <c r="GYP68" s="357"/>
      <c r="GYQ68" s="357"/>
      <c r="GYR68" s="357"/>
      <c r="GYS68" s="357"/>
      <c r="GYT68" s="357"/>
      <c r="GYU68" s="357"/>
      <c r="GYV68" s="357"/>
      <c r="GYW68" s="357"/>
      <c r="GYX68" s="357"/>
      <c r="GYY68" s="357"/>
      <c r="GYZ68" s="357"/>
      <c r="GZA68" s="357"/>
      <c r="GZB68" s="357"/>
      <c r="GZC68" s="357"/>
      <c r="GZD68" s="357"/>
      <c r="GZE68" s="357"/>
      <c r="GZF68" s="357"/>
      <c r="GZG68" s="357"/>
      <c r="GZH68" s="357"/>
      <c r="GZI68" s="357"/>
      <c r="GZJ68" s="357"/>
      <c r="GZK68" s="357"/>
      <c r="GZL68" s="357"/>
      <c r="GZM68" s="357"/>
      <c r="GZN68" s="357"/>
      <c r="GZO68" s="357"/>
      <c r="GZP68" s="357"/>
      <c r="GZQ68" s="357"/>
      <c r="GZR68" s="357"/>
      <c r="GZS68" s="357"/>
      <c r="GZT68" s="357"/>
      <c r="GZU68" s="357"/>
      <c r="GZV68" s="357"/>
      <c r="GZW68" s="357"/>
      <c r="GZX68" s="357"/>
      <c r="GZY68" s="357"/>
      <c r="GZZ68" s="357"/>
      <c r="HAA68" s="357"/>
      <c r="HAB68" s="357"/>
      <c r="HAC68" s="357"/>
      <c r="HAD68" s="357"/>
      <c r="HAE68" s="357"/>
      <c r="HAF68" s="357"/>
      <c r="HAG68" s="357"/>
      <c r="HAH68" s="357"/>
      <c r="HAI68" s="357"/>
      <c r="HAJ68" s="357"/>
      <c r="HAK68" s="357"/>
      <c r="HAL68" s="357"/>
      <c r="HAM68" s="357"/>
      <c r="HAN68" s="357"/>
      <c r="HAO68" s="357"/>
      <c r="HAP68" s="357"/>
      <c r="HAQ68" s="357"/>
      <c r="HAR68" s="357"/>
      <c r="HAS68" s="357"/>
      <c r="HAT68" s="357"/>
      <c r="HAU68" s="357"/>
      <c r="HAV68" s="357"/>
      <c r="HAW68" s="357"/>
      <c r="HAX68" s="357"/>
      <c r="HAY68" s="357"/>
      <c r="HAZ68" s="357"/>
      <c r="HBA68" s="357"/>
      <c r="HBB68" s="357"/>
      <c r="HBC68" s="357"/>
      <c r="HBD68" s="357"/>
      <c r="HBE68" s="357"/>
      <c r="HBF68" s="357"/>
      <c r="HBG68" s="357"/>
      <c r="HBH68" s="357"/>
      <c r="HBI68" s="357"/>
      <c r="HBJ68" s="357"/>
      <c r="HBK68" s="357"/>
      <c r="HBL68" s="357"/>
      <c r="HBM68" s="357"/>
      <c r="HBN68" s="357"/>
      <c r="HBO68" s="357"/>
      <c r="HBP68" s="357"/>
      <c r="HBQ68" s="357"/>
      <c r="HBR68" s="357"/>
      <c r="HBS68" s="357"/>
      <c r="HBT68" s="357"/>
      <c r="HBU68" s="357"/>
      <c r="HBV68" s="357"/>
      <c r="HBW68" s="357"/>
      <c r="HBX68" s="357"/>
      <c r="HBY68" s="357"/>
      <c r="HBZ68" s="357"/>
      <c r="HCA68" s="357"/>
      <c r="HCB68" s="357"/>
      <c r="HCC68" s="357"/>
      <c r="HCD68" s="357"/>
      <c r="HCE68" s="357"/>
      <c r="HCF68" s="357"/>
      <c r="HCG68" s="357"/>
      <c r="HCH68" s="357"/>
      <c r="HCI68" s="357"/>
      <c r="HCJ68" s="357"/>
      <c r="HCK68" s="357"/>
      <c r="HCL68" s="357"/>
      <c r="HCM68" s="357"/>
      <c r="HCN68" s="357"/>
      <c r="HCO68" s="357"/>
      <c r="HCP68" s="357"/>
      <c r="HCQ68" s="357"/>
      <c r="HCR68" s="357"/>
      <c r="HCS68" s="357"/>
      <c r="HCT68" s="357"/>
      <c r="HCU68" s="357"/>
      <c r="HCV68" s="357"/>
      <c r="HCW68" s="357"/>
      <c r="HCX68" s="357"/>
      <c r="HCY68" s="357"/>
      <c r="HCZ68" s="357"/>
      <c r="HDA68" s="357"/>
      <c r="HDB68" s="357"/>
      <c r="HDC68" s="357"/>
      <c r="HDD68" s="357"/>
      <c r="HDE68" s="357"/>
      <c r="HDF68" s="357"/>
      <c r="HDG68" s="357"/>
      <c r="HDH68" s="357"/>
      <c r="HDI68" s="357"/>
      <c r="HDJ68" s="357"/>
      <c r="HDK68" s="357"/>
      <c r="HDL68" s="357"/>
      <c r="HDM68" s="357"/>
      <c r="HDN68" s="357"/>
      <c r="HDO68" s="357"/>
      <c r="HDP68" s="357"/>
      <c r="HDQ68" s="357"/>
      <c r="HDR68" s="357"/>
      <c r="HDS68" s="357"/>
      <c r="HDT68" s="357"/>
      <c r="HDU68" s="357"/>
      <c r="HDV68" s="357"/>
      <c r="HDW68" s="357"/>
      <c r="HDX68" s="357"/>
      <c r="HDY68" s="357"/>
      <c r="HDZ68" s="357"/>
      <c r="HEA68" s="357"/>
      <c r="HEB68" s="357"/>
      <c r="HEC68" s="357"/>
      <c r="HED68" s="357"/>
      <c r="HEE68" s="357"/>
      <c r="HEF68" s="357"/>
      <c r="HEG68" s="357"/>
      <c r="HEH68" s="357"/>
      <c r="HEI68" s="357"/>
      <c r="HEJ68" s="357"/>
      <c r="HEK68" s="357"/>
      <c r="HEL68" s="357"/>
      <c r="HEM68" s="357"/>
      <c r="HEN68" s="357"/>
      <c r="HEO68" s="357"/>
      <c r="HEP68" s="357"/>
      <c r="HEQ68" s="357"/>
      <c r="HER68" s="357"/>
      <c r="HES68" s="357"/>
      <c r="HET68" s="357"/>
      <c r="HEU68" s="357"/>
      <c r="HEV68" s="357"/>
      <c r="HEW68" s="357"/>
      <c r="HEX68" s="357"/>
      <c r="HEY68" s="357"/>
      <c r="HEZ68" s="357"/>
      <c r="HFA68" s="357"/>
      <c r="HFB68" s="357"/>
      <c r="HFC68" s="357"/>
      <c r="HFD68" s="357"/>
      <c r="HFE68" s="357"/>
      <c r="HFF68" s="357"/>
      <c r="HFG68" s="357"/>
      <c r="HFH68" s="357"/>
      <c r="HFI68" s="357"/>
      <c r="HFJ68" s="357"/>
      <c r="HFK68" s="357"/>
      <c r="HFL68" s="357"/>
      <c r="HFM68" s="357"/>
      <c r="HFN68" s="357"/>
      <c r="HFO68" s="357"/>
      <c r="HFP68" s="357"/>
      <c r="HFQ68" s="357"/>
      <c r="HFR68" s="357"/>
      <c r="HFS68" s="357"/>
      <c r="HFT68" s="357"/>
      <c r="HFU68" s="357"/>
      <c r="HFV68" s="357"/>
      <c r="HFW68" s="357"/>
      <c r="HFX68" s="357"/>
      <c r="HFY68" s="357"/>
      <c r="HFZ68" s="357"/>
      <c r="HGA68" s="357"/>
      <c r="HGB68" s="357"/>
      <c r="HGC68" s="357"/>
      <c r="HGD68" s="357"/>
      <c r="HGE68" s="357"/>
      <c r="HGF68" s="357"/>
      <c r="HGG68" s="357"/>
      <c r="HGH68" s="357"/>
      <c r="HGI68" s="357"/>
      <c r="HGJ68" s="357"/>
      <c r="HGK68" s="357"/>
      <c r="HGL68" s="357"/>
      <c r="HGM68" s="357"/>
      <c r="HGN68" s="357"/>
      <c r="HGO68" s="357"/>
      <c r="HGP68" s="357"/>
      <c r="HGQ68" s="357"/>
      <c r="HGR68" s="357"/>
      <c r="HGS68" s="357"/>
      <c r="HGT68" s="357"/>
      <c r="HGU68" s="357"/>
      <c r="HGV68" s="357"/>
      <c r="HGW68" s="357"/>
      <c r="HGX68" s="357"/>
      <c r="HGY68" s="357"/>
      <c r="HGZ68" s="357"/>
      <c r="HHA68" s="357"/>
      <c r="HHB68" s="357"/>
      <c r="HHC68" s="357"/>
      <c r="HHD68" s="357"/>
      <c r="HHE68" s="357"/>
      <c r="HHF68" s="357"/>
      <c r="HHG68" s="357"/>
      <c r="HHH68" s="357"/>
      <c r="HHI68" s="357"/>
      <c r="HHJ68" s="357"/>
      <c r="HHK68" s="357"/>
      <c r="HHL68" s="357"/>
      <c r="HHM68" s="357"/>
      <c r="HHN68" s="357"/>
      <c r="HHO68" s="357"/>
      <c r="HHP68" s="357"/>
      <c r="HHQ68" s="357"/>
      <c r="HHR68" s="357"/>
      <c r="HHS68" s="357"/>
      <c r="HHT68" s="357"/>
      <c r="HHU68" s="357"/>
      <c r="HHV68" s="357"/>
      <c r="HHW68" s="357"/>
      <c r="HHX68" s="357"/>
      <c r="HHY68" s="357"/>
      <c r="HHZ68" s="357"/>
      <c r="HIA68" s="357"/>
      <c r="HIB68" s="357"/>
      <c r="HIC68" s="357"/>
      <c r="HID68" s="357"/>
      <c r="HIE68" s="357"/>
      <c r="HIF68" s="357"/>
      <c r="HIG68" s="357"/>
      <c r="HIH68" s="357"/>
      <c r="HII68" s="357"/>
      <c r="HIJ68" s="357"/>
      <c r="HIK68" s="357"/>
      <c r="HIL68" s="357"/>
      <c r="HIM68" s="357"/>
      <c r="HIN68" s="357"/>
      <c r="HIO68" s="357"/>
      <c r="HIP68" s="357"/>
      <c r="HIQ68" s="357"/>
      <c r="HIR68" s="357"/>
      <c r="HIS68" s="357"/>
      <c r="HIT68" s="357"/>
      <c r="HIU68" s="357"/>
      <c r="HIV68" s="357"/>
      <c r="HIW68" s="357"/>
      <c r="HIX68" s="357"/>
      <c r="HIY68" s="357"/>
      <c r="HIZ68" s="357"/>
      <c r="HJA68" s="357"/>
      <c r="HJB68" s="357"/>
      <c r="HJC68" s="357"/>
      <c r="HJD68" s="357"/>
      <c r="HJE68" s="357"/>
      <c r="HJF68" s="357"/>
      <c r="HJG68" s="357"/>
      <c r="HJH68" s="357"/>
      <c r="HJI68" s="357"/>
      <c r="HJJ68" s="357"/>
      <c r="HJK68" s="357"/>
      <c r="HJL68" s="357"/>
      <c r="HJM68" s="357"/>
      <c r="HJN68" s="357"/>
      <c r="HJO68" s="357"/>
      <c r="HJP68" s="357"/>
      <c r="HJQ68" s="357"/>
      <c r="HJR68" s="357"/>
      <c r="HJS68" s="357"/>
      <c r="HJT68" s="357"/>
      <c r="HJU68" s="357"/>
      <c r="HJV68" s="357"/>
      <c r="HJW68" s="357"/>
      <c r="HJX68" s="357"/>
      <c r="HJY68" s="357"/>
      <c r="HJZ68" s="357"/>
      <c r="HKA68" s="357"/>
      <c r="HKB68" s="357"/>
      <c r="HKC68" s="357"/>
      <c r="HKD68" s="357"/>
      <c r="HKE68" s="357"/>
      <c r="HKF68" s="357"/>
      <c r="HKG68" s="357"/>
      <c r="HKH68" s="357"/>
      <c r="HKI68" s="357"/>
      <c r="HKJ68" s="357"/>
      <c r="HKK68" s="357"/>
      <c r="HKL68" s="357"/>
      <c r="HKM68" s="357"/>
      <c r="HKN68" s="357"/>
      <c r="HKO68" s="357"/>
      <c r="HKP68" s="357"/>
      <c r="HKQ68" s="357"/>
      <c r="HKR68" s="357"/>
      <c r="HKS68" s="357"/>
      <c r="HKT68" s="357"/>
      <c r="HKU68" s="357"/>
      <c r="HKV68" s="357"/>
      <c r="HKW68" s="357"/>
      <c r="HKX68" s="357"/>
      <c r="HKY68" s="357"/>
      <c r="HKZ68" s="357"/>
      <c r="HLA68" s="357"/>
      <c r="HLB68" s="357"/>
      <c r="HLC68" s="357"/>
      <c r="HLD68" s="357"/>
      <c r="HLE68" s="357"/>
      <c r="HLF68" s="357"/>
      <c r="HLG68" s="357"/>
      <c r="HLH68" s="357"/>
      <c r="HLI68" s="357"/>
      <c r="HLJ68" s="357"/>
      <c r="HLK68" s="357"/>
      <c r="HLL68" s="357"/>
      <c r="HLM68" s="357"/>
      <c r="HLN68" s="357"/>
      <c r="HLO68" s="357"/>
      <c r="HLP68" s="357"/>
      <c r="HLQ68" s="357"/>
      <c r="HLR68" s="357"/>
      <c r="HLS68" s="357"/>
      <c r="HLT68" s="357"/>
      <c r="HLU68" s="357"/>
      <c r="HLV68" s="357"/>
      <c r="HLW68" s="357"/>
      <c r="HLX68" s="357"/>
      <c r="HLY68" s="357"/>
      <c r="HLZ68" s="357"/>
      <c r="HMA68" s="357"/>
      <c r="HMB68" s="357"/>
      <c r="HMC68" s="357"/>
      <c r="HMD68" s="357"/>
      <c r="HME68" s="357"/>
      <c r="HMF68" s="357"/>
      <c r="HMG68" s="357"/>
      <c r="HMH68" s="357"/>
      <c r="HMI68" s="357"/>
      <c r="HMJ68" s="357"/>
      <c r="HMK68" s="357"/>
      <c r="HML68" s="357"/>
      <c r="HMM68" s="357"/>
      <c r="HMN68" s="357"/>
      <c r="HMO68" s="357"/>
      <c r="HMP68" s="357"/>
      <c r="HMQ68" s="357"/>
      <c r="HMR68" s="357"/>
      <c r="HMS68" s="357"/>
      <c r="HMT68" s="357"/>
      <c r="HMU68" s="357"/>
      <c r="HMV68" s="357"/>
      <c r="HMW68" s="357"/>
      <c r="HMX68" s="357"/>
      <c r="HMY68" s="357"/>
      <c r="HMZ68" s="357"/>
      <c r="HNA68" s="357"/>
      <c r="HNB68" s="357"/>
      <c r="HNC68" s="357"/>
      <c r="HND68" s="357"/>
      <c r="HNE68" s="357"/>
      <c r="HNF68" s="357"/>
      <c r="HNG68" s="357"/>
      <c r="HNH68" s="357"/>
      <c r="HNI68" s="357"/>
      <c r="HNJ68" s="357"/>
      <c r="HNK68" s="357"/>
      <c r="HNL68" s="357"/>
      <c r="HNM68" s="357"/>
      <c r="HNN68" s="357"/>
      <c r="HNO68" s="357"/>
      <c r="HNP68" s="357"/>
      <c r="HNQ68" s="357"/>
      <c r="HNR68" s="357"/>
      <c r="HNS68" s="357"/>
      <c r="HNT68" s="357"/>
      <c r="HNU68" s="357"/>
      <c r="HNV68" s="357"/>
      <c r="HNW68" s="357"/>
      <c r="HNX68" s="357"/>
      <c r="HNY68" s="357"/>
      <c r="HNZ68" s="357"/>
      <c r="HOA68" s="357"/>
      <c r="HOB68" s="357"/>
      <c r="HOC68" s="357"/>
      <c r="HOD68" s="357"/>
      <c r="HOE68" s="357"/>
      <c r="HOF68" s="357"/>
      <c r="HOG68" s="357"/>
      <c r="HOH68" s="357"/>
      <c r="HOI68" s="357"/>
      <c r="HOJ68" s="357"/>
      <c r="HOK68" s="357"/>
      <c r="HOL68" s="357"/>
      <c r="HOM68" s="357"/>
      <c r="HON68" s="357"/>
      <c r="HOO68" s="357"/>
      <c r="HOP68" s="357"/>
      <c r="HOQ68" s="357"/>
      <c r="HOR68" s="357"/>
      <c r="HOS68" s="357"/>
      <c r="HOT68" s="357"/>
      <c r="HOU68" s="357"/>
      <c r="HOV68" s="357"/>
      <c r="HOW68" s="357"/>
      <c r="HOX68" s="357"/>
      <c r="HOY68" s="357"/>
      <c r="HOZ68" s="357"/>
      <c r="HPA68" s="357"/>
      <c r="HPB68" s="357"/>
      <c r="HPC68" s="357"/>
      <c r="HPD68" s="357"/>
      <c r="HPE68" s="357"/>
      <c r="HPF68" s="357"/>
      <c r="HPG68" s="357"/>
      <c r="HPH68" s="357"/>
      <c r="HPI68" s="357"/>
      <c r="HPJ68" s="357"/>
      <c r="HPK68" s="357"/>
      <c r="HPL68" s="357"/>
      <c r="HPM68" s="357"/>
      <c r="HPN68" s="357"/>
      <c r="HPO68" s="357"/>
      <c r="HPP68" s="357"/>
      <c r="HPQ68" s="357"/>
      <c r="HPR68" s="357"/>
      <c r="HPS68" s="357"/>
      <c r="HPT68" s="357"/>
      <c r="HPU68" s="357"/>
      <c r="HPV68" s="357"/>
      <c r="HPW68" s="357"/>
      <c r="HPX68" s="357"/>
      <c r="HPY68" s="357"/>
      <c r="HPZ68" s="357"/>
      <c r="HQA68" s="357"/>
      <c r="HQB68" s="357"/>
      <c r="HQC68" s="357"/>
      <c r="HQD68" s="357"/>
      <c r="HQE68" s="357"/>
      <c r="HQF68" s="357"/>
      <c r="HQG68" s="357"/>
      <c r="HQH68" s="357"/>
      <c r="HQI68" s="357"/>
      <c r="HQJ68" s="357"/>
      <c r="HQK68" s="357"/>
      <c r="HQL68" s="357"/>
      <c r="HQM68" s="357"/>
      <c r="HQN68" s="357"/>
      <c r="HQO68" s="357"/>
      <c r="HQP68" s="357"/>
      <c r="HQQ68" s="357"/>
      <c r="HQR68" s="357"/>
      <c r="HQS68" s="357"/>
      <c r="HQT68" s="357"/>
      <c r="HQU68" s="357"/>
      <c r="HQV68" s="357"/>
      <c r="HQW68" s="357"/>
      <c r="HQX68" s="357"/>
      <c r="HQY68" s="357"/>
      <c r="HQZ68" s="357"/>
      <c r="HRA68" s="357"/>
      <c r="HRB68" s="357"/>
      <c r="HRC68" s="357"/>
      <c r="HRD68" s="357"/>
      <c r="HRE68" s="357"/>
      <c r="HRF68" s="357"/>
      <c r="HRG68" s="357"/>
      <c r="HRH68" s="357"/>
      <c r="HRI68" s="357"/>
      <c r="HRJ68" s="357"/>
      <c r="HRK68" s="357"/>
      <c r="HRL68" s="357"/>
      <c r="HRM68" s="357"/>
      <c r="HRN68" s="357"/>
      <c r="HRO68" s="357"/>
      <c r="HRP68" s="357"/>
      <c r="HRQ68" s="357"/>
      <c r="HRR68" s="357"/>
      <c r="HRS68" s="357"/>
      <c r="HRT68" s="357"/>
      <c r="HRU68" s="357"/>
      <c r="HRV68" s="357"/>
      <c r="HRW68" s="357"/>
      <c r="HRX68" s="357"/>
      <c r="HRY68" s="357"/>
      <c r="HRZ68" s="357"/>
      <c r="HSA68" s="357"/>
      <c r="HSB68" s="357"/>
      <c r="HSC68" s="357"/>
      <c r="HSD68" s="357"/>
      <c r="HSE68" s="357"/>
      <c r="HSF68" s="357"/>
      <c r="HSG68" s="357"/>
      <c r="HSH68" s="357"/>
      <c r="HSI68" s="357"/>
      <c r="HSJ68" s="357"/>
      <c r="HSK68" s="357"/>
      <c r="HSL68" s="357"/>
      <c r="HSM68" s="357"/>
      <c r="HSN68" s="357"/>
      <c r="HSO68" s="357"/>
      <c r="HSP68" s="357"/>
      <c r="HSQ68" s="357"/>
      <c r="HSR68" s="357"/>
      <c r="HSS68" s="357"/>
      <c r="HST68" s="357"/>
      <c r="HSU68" s="357"/>
      <c r="HSV68" s="357"/>
      <c r="HSW68" s="357"/>
      <c r="HSX68" s="357"/>
      <c r="HSY68" s="357"/>
      <c r="HSZ68" s="357"/>
      <c r="HTA68" s="357"/>
      <c r="HTB68" s="357"/>
      <c r="HTC68" s="357"/>
      <c r="HTD68" s="357"/>
      <c r="HTE68" s="357"/>
      <c r="HTF68" s="357"/>
      <c r="HTG68" s="357"/>
      <c r="HTH68" s="357"/>
      <c r="HTI68" s="357"/>
      <c r="HTJ68" s="357"/>
      <c r="HTK68" s="357"/>
      <c r="HTL68" s="357"/>
      <c r="HTM68" s="357"/>
      <c r="HTN68" s="357"/>
      <c r="HTO68" s="357"/>
      <c r="HTP68" s="357"/>
      <c r="HTQ68" s="357"/>
      <c r="HTR68" s="357"/>
      <c r="HTS68" s="357"/>
      <c r="HTT68" s="357"/>
      <c r="HTU68" s="357"/>
      <c r="HTV68" s="357"/>
      <c r="HTW68" s="357"/>
      <c r="HTX68" s="357"/>
      <c r="HTY68" s="357"/>
      <c r="HTZ68" s="357"/>
      <c r="HUA68" s="357"/>
      <c r="HUB68" s="357"/>
      <c r="HUC68" s="357"/>
      <c r="HUD68" s="357"/>
      <c r="HUE68" s="357"/>
      <c r="HUF68" s="357"/>
      <c r="HUG68" s="357"/>
      <c r="HUH68" s="357"/>
      <c r="HUI68" s="357"/>
      <c r="HUJ68" s="357"/>
      <c r="HUK68" s="357"/>
      <c r="HUL68" s="357"/>
      <c r="HUM68" s="357"/>
      <c r="HUN68" s="357"/>
      <c r="HUO68" s="357"/>
      <c r="HUP68" s="357"/>
      <c r="HUQ68" s="357"/>
      <c r="HUR68" s="357"/>
      <c r="HUS68" s="357"/>
      <c r="HUT68" s="357"/>
      <c r="HUU68" s="357"/>
      <c r="HUV68" s="357"/>
      <c r="HUW68" s="357"/>
      <c r="HUX68" s="357"/>
      <c r="HUY68" s="357"/>
      <c r="HUZ68" s="357"/>
      <c r="HVA68" s="357"/>
      <c r="HVB68" s="357"/>
      <c r="HVC68" s="357"/>
      <c r="HVD68" s="357"/>
      <c r="HVE68" s="357"/>
      <c r="HVF68" s="357"/>
      <c r="HVG68" s="357"/>
      <c r="HVH68" s="357"/>
      <c r="HVI68" s="357"/>
      <c r="HVJ68" s="357"/>
      <c r="HVK68" s="357"/>
      <c r="HVL68" s="357"/>
      <c r="HVM68" s="357"/>
      <c r="HVN68" s="357"/>
      <c r="HVO68" s="357"/>
      <c r="HVP68" s="357"/>
      <c r="HVQ68" s="357"/>
      <c r="HVR68" s="357"/>
      <c r="HVS68" s="357"/>
      <c r="HVT68" s="357"/>
      <c r="HVU68" s="357"/>
      <c r="HVV68" s="357"/>
      <c r="HVW68" s="357"/>
      <c r="HVX68" s="357"/>
      <c r="HVY68" s="357"/>
      <c r="HVZ68" s="357"/>
      <c r="HWA68" s="357"/>
      <c r="HWB68" s="357"/>
      <c r="HWC68" s="357"/>
      <c r="HWD68" s="357"/>
      <c r="HWE68" s="357"/>
      <c r="HWF68" s="357"/>
      <c r="HWG68" s="357"/>
      <c r="HWH68" s="357"/>
      <c r="HWI68" s="357"/>
      <c r="HWJ68" s="357"/>
      <c r="HWK68" s="357"/>
      <c r="HWL68" s="357"/>
      <c r="HWM68" s="357"/>
      <c r="HWN68" s="357"/>
      <c r="HWO68" s="357"/>
      <c r="HWP68" s="357"/>
      <c r="HWQ68" s="357"/>
      <c r="HWR68" s="357"/>
      <c r="HWS68" s="357"/>
      <c r="HWT68" s="357"/>
      <c r="HWU68" s="357"/>
      <c r="HWV68" s="357"/>
      <c r="HWW68" s="357"/>
      <c r="HWX68" s="357"/>
      <c r="HWY68" s="357"/>
      <c r="HWZ68" s="357"/>
      <c r="HXA68" s="357"/>
      <c r="HXB68" s="357"/>
      <c r="HXC68" s="357"/>
      <c r="HXD68" s="357"/>
      <c r="HXE68" s="357"/>
      <c r="HXF68" s="357"/>
      <c r="HXG68" s="357"/>
      <c r="HXH68" s="357"/>
      <c r="HXI68" s="357"/>
      <c r="HXJ68" s="357"/>
      <c r="HXK68" s="357"/>
      <c r="HXL68" s="357"/>
      <c r="HXM68" s="357"/>
      <c r="HXN68" s="357"/>
      <c r="HXO68" s="357"/>
      <c r="HXP68" s="357"/>
      <c r="HXQ68" s="357"/>
      <c r="HXR68" s="357"/>
      <c r="HXS68" s="357"/>
      <c r="HXT68" s="357"/>
      <c r="HXU68" s="357"/>
      <c r="HXV68" s="357"/>
      <c r="HXW68" s="357"/>
      <c r="HXX68" s="357"/>
      <c r="HXY68" s="357"/>
      <c r="HXZ68" s="357"/>
      <c r="HYA68" s="357"/>
      <c r="HYB68" s="357"/>
      <c r="HYC68" s="357"/>
      <c r="HYD68" s="357"/>
      <c r="HYE68" s="357"/>
      <c r="HYF68" s="357"/>
      <c r="HYG68" s="357"/>
      <c r="HYH68" s="357"/>
      <c r="HYI68" s="357"/>
      <c r="HYJ68" s="357"/>
      <c r="HYK68" s="357"/>
      <c r="HYL68" s="357"/>
      <c r="HYM68" s="357"/>
      <c r="HYN68" s="357"/>
      <c r="HYO68" s="357"/>
      <c r="HYP68" s="357"/>
      <c r="HYQ68" s="357"/>
      <c r="HYR68" s="357"/>
      <c r="HYS68" s="357"/>
      <c r="HYT68" s="357"/>
      <c r="HYU68" s="357"/>
      <c r="HYV68" s="357"/>
      <c r="HYW68" s="357"/>
      <c r="HYX68" s="357"/>
      <c r="HYY68" s="357"/>
      <c r="HYZ68" s="357"/>
      <c r="HZA68" s="357"/>
      <c r="HZB68" s="357"/>
      <c r="HZC68" s="357"/>
      <c r="HZD68" s="357"/>
      <c r="HZE68" s="357"/>
      <c r="HZF68" s="357"/>
      <c r="HZG68" s="357"/>
      <c r="HZH68" s="357"/>
      <c r="HZI68" s="357"/>
      <c r="HZJ68" s="357"/>
      <c r="HZK68" s="357"/>
      <c r="HZL68" s="357"/>
      <c r="HZM68" s="357"/>
      <c r="HZN68" s="357"/>
      <c r="HZO68" s="357"/>
      <c r="HZP68" s="357"/>
      <c r="HZQ68" s="357"/>
      <c r="HZR68" s="357"/>
      <c r="HZS68" s="357"/>
      <c r="HZT68" s="357"/>
      <c r="HZU68" s="357"/>
      <c r="HZV68" s="357"/>
      <c r="HZW68" s="357"/>
      <c r="HZX68" s="357"/>
      <c r="HZY68" s="357"/>
      <c r="HZZ68" s="357"/>
      <c r="IAA68" s="357"/>
      <c r="IAB68" s="357"/>
      <c r="IAC68" s="357"/>
      <c r="IAD68" s="357"/>
      <c r="IAE68" s="357"/>
      <c r="IAF68" s="357"/>
      <c r="IAG68" s="357"/>
      <c r="IAH68" s="357"/>
      <c r="IAI68" s="357"/>
      <c r="IAJ68" s="357"/>
      <c r="IAK68" s="357"/>
      <c r="IAL68" s="357"/>
      <c r="IAM68" s="357"/>
      <c r="IAN68" s="357"/>
      <c r="IAO68" s="357"/>
      <c r="IAP68" s="357"/>
      <c r="IAQ68" s="357"/>
      <c r="IAR68" s="357"/>
      <c r="IAS68" s="357"/>
      <c r="IAT68" s="357"/>
      <c r="IAU68" s="357"/>
      <c r="IAV68" s="357"/>
      <c r="IAW68" s="357"/>
      <c r="IAX68" s="357"/>
      <c r="IAY68" s="357"/>
      <c r="IAZ68" s="357"/>
      <c r="IBA68" s="357"/>
      <c r="IBB68" s="357"/>
      <c r="IBC68" s="357"/>
      <c r="IBD68" s="357"/>
      <c r="IBE68" s="357"/>
      <c r="IBF68" s="357"/>
      <c r="IBG68" s="357"/>
      <c r="IBH68" s="357"/>
      <c r="IBI68" s="357"/>
      <c r="IBJ68" s="357"/>
      <c r="IBK68" s="357"/>
      <c r="IBL68" s="357"/>
      <c r="IBM68" s="357"/>
      <c r="IBN68" s="357"/>
      <c r="IBO68" s="357"/>
      <c r="IBP68" s="357"/>
      <c r="IBQ68" s="357"/>
      <c r="IBR68" s="357"/>
      <c r="IBS68" s="357"/>
      <c r="IBT68" s="357"/>
      <c r="IBU68" s="357"/>
      <c r="IBV68" s="357"/>
      <c r="IBW68" s="357"/>
      <c r="IBX68" s="357"/>
      <c r="IBY68" s="357"/>
      <c r="IBZ68" s="357"/>
      <c r="ICA68" s="357"/>
      <c r="ICB68" s="357"/>
      <c r="ICC68" s="357"/>
      <c r="ICD68" s="357"/>
      <c r="ICE68" s="357"/>
      <c r="ICF68" s="357"/>
      <c r="ICG68" s="357"/>
      <c r="ICH68" s="357"/>
      <c r="ICI68" s="357"/>
      <c r="ICJ68" s="357"/>
      <c r="ICK68" s="357"/>
      <c r="ICL68" s="357"/>
      <c r="ICM68" s="357"/>
      <c r="ICN68" s="357"/>
      <c r="ICO68" s="357"/>
      <c r="ICP68" s="357"/>
      <c r="ICQ68" s="357"/>
      <c r="ICR68" s="357"/>
      <c r="ICS68" s="357"/>
      <c r="ICT68" s="357"/>
      <c r="ICU68" s="357"/>
      <c r="ICV68" s="357"/>
      <c r="ICW68" s="357"/>
      <c r="ICX68" s="357"/>
      <c r="ICY68" s="357"/>
      <c r="ICZ68" s="357"/>
      <c r="IDA68" s="357"/>
      <c r="IDB68" s="357"/>
      <c r="IDC68" s="357"/>
      <c r="IDD68" s="357"/>
      <c r="IDE68" s="357"/>
      <c r="IDF68" s="357"/>
      <c r="IDG68" s="357"/>
      <c r="IDH68" s="357"/>
      <c r="IDI68" s="357"/>
      <c r="IDJ68" s="357"/>
      <c r="IDK68" s="357"/>
      <c r="IDL68" s="357"/>
      <c r="IDM68" s="357"/>
      <c r="IDN68" s="357"/>
      <c r="IDO68" s="357"/>
      <c r="IDP68" s="357"/>
      <c r="IDQ68" s="357"/>
      <c r="IDR68" s="357"/>
      <c r="IDS68" s="357"/>
      <c r="IDT68" s="357"/>
      <c r="IDU68" s="357"/>
      <c r="IDV68" s="357"/>
      <c r="IDW68" s="357"/>
      <c r="IDX68" s="357"/>
      <c r="IDY68" s="357"/>
      <c r="IDZ68" s="357"/>
      <c r="IEA68" s="357"/>
      <c r="IEB68" s="357"/>
      <c r="IEC68" s="357"/>
      <c r="IED68" s="357"/>
      <c r="IEE68" s="357"/>
      <c r="IEF68" s="357"/>
      <c r="IEG68" s="357"/>
      <c r="IEH68" s="357"/>
      <c r="IEI68" s="357"/>
      <c r="IEJ68" s="357"/>
      <c r="IEK68" s="357"/>
      <c r="IEL68" s="357"/>
      <c r="IEM68" s="357"/>
      <c r="IEN68" s="357"/>
      <c r="IEO68" s="357"/>
      <c r="IEP68" s="357"/>
      <c r="IEQ68" s="357"/>
      <c r="IER68" s="357"/>
      <c r="IES68" s="357"/>
      <c r="IET68" s="357"/>
      <c r="IEU68" s="357"/>
      <c r="IEV68" s="357"/>
      <c r="IEW68" s="357"/>
      <c r="IEX68" s="357"/>
      <c r="IEY68" s="357"/>
      <c r="IEZ68" s="357"/>
      <c r="IFA68" s="357"/>
      <c r="IFB68" s="357"/>
      <c r="IFC68" s="357"/>
      <c r="IFD68" s="357"/>
      <c r="IFE68" s="357"/>
      <c r="IFF68" s="357"/>
      <c r="IFG68" s="357"/>
      <c r="IFH68" s="357"/>
      <c r="IFI68" s="357"/>
      <c r="IFJ68" s="357"/>
      <c r="IFK68" s="357"/>
      <c r="IFL68" s="357"/>
      <c r="IFM68" s="357"/>
      <c r="IFN68" s="357"/>
      <c r="IFO68" s="357"/>
      <c r="IFP68" s="357"/>
      <c r="IFQ68" s="357"/>
      <c r="IFR68" s="357"/>
      <c r="IFS68" s="357"/>
      <c r="IFT68" s="357"/>
      <c r="IFU68" s="357"/>
      <c r="IFV68" s="357"/>
      <c r="IFW68" s="357"/>
      <c r="IFX68" s="357"/>
      <c r="IFY68" s="357"/>
      <c r="IFZ68" s="357"/>
      <c r="IGA68" s="357"/>
      <c r="IGB68" s="357"/>
      <c r="IGC68" s="357"/>
      <c r="IGD68" s="357"/>
      <c r="IGE68" s="357"/>
      <c r="IGF68" s="357"/>
      <c r="IGG68" s="357"/>
      <c r="IGH68" s="357"/>
      <c r="IGI68" s="357"/>
      <c r="IGJ68" s="357"/>
      <c r="IGK68" s="357"/>
      <c r="IGL68" s="357"/>
      <c r="IGM68" s="357"/>
      <c r="IGN68" s="357"/>
      <c r="IGO68" s="357"/>
      <c r="IGP68" s="357"/>
      <c r="IGQ68" s="357"/>
      <c r="IGR68" s="357"/>
      <c r="IGS68" s="357"/>
      <c r="IGT68" s="357"/>
      <c r="IGU68" s="357"/>
      <c r="IGV68" s="357"/>
      <c r="IGW68" s="357"/>
      <c r="IGX68" s="357"/>
      <c r="IGY68" s="357"/>
      <c r="IGZ68" s="357"/>
      <c r="IHA68" s="357"/>
      <c r="IHB68" s="357"/>
      <c r="IHC68" s="357"/>
      <c r="IHD68" s="357"/>
      <c r="IHE68" s="357"/>
      <c r="IHF68" s="357"/>
      <c r="IHG68" s="357"/>
      <c r="IHH68" s="357"/>
      <c r="IHI68" s="357"/>
      <c r="IHJ68" s="357"/>
      <c r="IHK68" s="357"/>
      <c r="IHL68" s="357"/>
      <c r="IHM68" s="357"/>
      <c r="IHN68" s="357"/>
      <c r="IHO68" s="357"/>
      <c r="IHP68" s="357"/>
      <c r="IHQ68" s="357"/>
      <c r="IHR68" s="357"/>
      <c r="IHS68" s="357"/>
      <c r="IHT68" s="357"/>
      <c r="IHU68" s="357"/>
      <c r="IHV68" s="357"/>
      <c r="IHW68" s="357"/>
      <c r="IHX68" s="357"/>
      <c r="IHY68" s="357"/>
      <c r="IHZ68" s="357"/>
      <c r="IIA68" s="357"/>
      <c r="IIB68" s="357"/>
      <c r="IIC68" s="357"/>
      <c r="IID68" s="357"/>
      <c r="IIE68" s="357"/>
      <c r="IIF68" s="357"/>
      <c r="IIG68" s="357"/>
      <c r="IIH68" s="357"/>
      <c r="III68" s="357"/>
      <c r="IIJ68" s="357"/>
      <c r="IIK68" s="357"/>
      <c r="IIL68" s="357"/>
      <c r="IIM68" s="357"/>
      <c r="IIN68" s="357"/>
      <c r="IIO68" s="357"/>
      <c r="IIP68" s="357"/>
      <c r="IIQ68" s="357"/>
      <c r="IIR68" s="357"/>
      <c r="IIS68" s="357"/>
      <c r="IIT68" s="357"/>
      <c r="IIU68" s="357"/>
      <c r="IIV68" s="357"/>
      <c r="IIW68" s="357"/>
      <c r="IIX68" s="357"/>
      <c r="IIY68" s="357"/>
      <c r="IIZ68" s="357"/>
      <c r="IJA68" s="357"/>
      <c r="IJB68" s="357"/>
      <c r="IJC68" s="357"/>
      <c r="IJD68" s="357"/>
      <c r="IJE68" s="357"/>
      <c r="IJF68" s="357"/>
      <c r="IJG68" s="357"/>
      <c r="IJH68" s="357"/>
      <c r="IJI68" s="357"/>
      <c r="IJJ68" s="357"/>
      <c r="IJK68" s="357"/>
      <c r="IJL68" s="357"/>
      <c r="IJM68" s="357"/>
      <c r="IJN68" s="357"/>
      <c r="IJO68" s="357"/>
      <c r="IJP68" s="357"/>
      <c r="IJQ68" s="357"/>
      <c r="IJR68" s="357"/>
      <c r="IJS68" s="357"/>
      <c r="IJT68" s="357"/>
      <c r="IJU68" s="357"/>
      <c r="IJV68" s="357"/>
      <c r="IJW68" s="357"/>
      <c r="IJX68" s="357"/>
      <c r="IJY68" s="357"/>
      <c r="IJZ68" s="357"/>
      <c r="IKA68" s="357"/>
      <c r="IKB68" s="357"/>
      <c r="IKC68" s="357"/>
      <c r="IKD68" s="357"/>
      <c r="IKE68" s="357"/>
      <c r="IKF68" s="357"/>
      <c r="IKG68" s="357"/>
      <c r="IKH68" s="357"/>
      <c r="IKI68" s="357"/>
      <c r="IKJ68" s="357"/>
      <c r="IKK68" s="357"/>
      <c r="IKL68" s="357"/>
      <c r="IKM68" s="357"/>
      <c r="IKN68" s="357"/>
      <c r="IKO68" s="357"/>
      <c r="IKP68" s="357"/>
      <c r="IKQ68" s="357"/>
      <c r="IKR68" s="357"/>
      <c r="IKS68" s="357"/>
      <c r="IKT68" s="357"/>
      <c r="IKU68" s="357"/>
      <c r="IKV68" s="357"/>
      <c r="IKW68" s="357"/>
      <c r="IKX68" s="357"/>
      <c r="IKY68" s="357"/>
      <c r="IKZ68" s="357"/>
      <c r="ILA68" s="357"/>
      <c r="ILB68" s="357"/>
      <c r="ILC68" s="357"/>
      <c r="ILD68" s="357"/>
      <c r="ILE68" s="357"/>
      <c r="ILF68" s="357"/>
      <c r="ILG68" s="357"/>
      <c r="ILH68" s="357"/>
      <c r="ILI68" s="357"/>
      <c r="ILJ68" s="357"/>
      <c r="ILK68" s="357"/>
      <c r="ILL68" s="357"/>
      <c r="ILM68" s="357"/>
      <c r="ILN68" s="357"/>
      <c r="ILO68" s="357"/>
      <c r="ILP68" s="357"/>
      <c r="ILQ68" s="357"/>
      <c r="ILR68" s="357"/>
      <c r="ILS68" s="357"/>
      <c r="ILT68" s="357"/>
      <c r="ILU68" s="357"/>
      <c r="ILV68" s="357"/>
      <c r="ILW68" s="357"/>
      <c r="ILX68" s="357"/>
      <c r="ILY68" s="357"/>
      <c r="ILZ68" s="357"/>
      <c r="IMA68" s="357"/>
      <c r="IMB68" s="357"/>
      <c r="IMC68" s="357"/>
      <c r="IMD68" s="357"/>
      <c r="IME68" s="357"/>
      <c r="IMF68" s="357"/>
      <c r="IMG68" s="357"/>
      <c r="IMH68" s="357"/>
      <c r="IMI68" s="357"/>
      <c r="IMJ68" s="357"/>
      <c r="IMK68" s="357"/>
      <c r="IML68" s="357"/>
      <c r="IMM68" s="357"/>
      <c r="IMN68" s="357"/>
      <c r="IMO68" s="357"/>
      <c r="IMP68" s="357"/>
      <c r="IMQ68" s="357"/>
      <c r="IMR68" s="357"/>
      <c r="IMS68" s="357"/>
      <c r="IMT68" s="357"/>
      <c r="IMU68" s="357"/>
      <c r="IMV68" s="357"/>
      <c r="IMW68" s="357"/>
      <c r="IMX68" s="357"/>
      <c r="IMY68" s="357"/>
      <c r="IMZ68" s="357"/>
      <c r="INA68" s="357"/>
      <c r="INB68" s="357"/>
      <c r="INC68" s="357"/>
      <c r="IND68" s="357"/>
      <c r="INE68" s="357"/>
      <c r="INF68" s="357"/>
      <c r="ING68" s="357"/>
      <c r="INH68" s="357"/>
      <c r="INI68" s="357"/>
      <c r="INJ68" s="357"/>
      <c r="INK68" s="357"/>
      <c r="INL68" s="357"/>
      <c r="INM68" s="357"/>
      <c r="INN68" s="357"/>
      <c r="INO68" s="357"/>
      <c r="INP68" s="357"/>
      <c r="INQ68" s="357"/>
      <c r="INR68" s="357"/>
      <c r="INS68" s="357"/>
      <c r="INT68" s="357"/>
      <c r="INU68" s="357"/>
      <c r="INV68" s="357"/>
      <c r="INW68" s="357"/>
      <c r="INX68" s="357"/>
      <c r="INY68" s="357"/>
      <c r="INZ68" s="357"/>
      <c r="IOA68" s="357"/>
      <c r="IOB68" s="357"/>
      <c r="IOC68" s="357"/>
      <c r="IOD68" s="357"/>
      <c r="IOE68" s="357"/>
      <c r="IOF68" s="357"/>
      <c r="IOG68" s="357"/>
      <c r="IOH68" s="357"/>
      <c r="IOI68" s="357"/>
      <c r="IOJ68" s="357"/>
      <c r="IOK68" s="357"/>
      <c r="IOL68" s="357"/>
      <c r="IOM68" s="357"/>
      <c r="ION68" s="357"/>
      <c r="IOO68" s="357"/>
      <c r="IOP68" s="357"/>
      <c r="IOQ68" s="357"/>
      <c r="IOR68" s="357"/>
      <c r="IOS68" s="357"/>
      <c r="IOT68" s="357"/>
      <c r="IOU68" s="357"/>
      <c r="IOV68" s="357"/>
      <c r="IOW68" s="357"/>
      <c r="IOX68" s="357"/>
      <c r="IOY68" s="357"/>
      <c r="IOZ68" s="357"/>
      <c r="IPA68" s="357"/>
      <c r="IPB68" s="357"/>
      <c r="IPC68" s="357"/>
      <c r="IPD68" s="357"/>
      <c r="IPE68" s="357"/>
      <c r="IPF68" s="357"/>
      <c r="IPG68" s="357"/>
      <c r="IPH68" s="357"/>
      <c r="IPI68" s="357"/>
      <c r="IPJ68" s="357"/>
      <c r="IPK68" s="357"/>
      <c r="IPL68" s="357"/>
      <c r="IPM68" s="357"/>
      <c r="IPN68" s="357"/>
      <c r="IPO68" s="357"/>
      <c r="IPP68" s="357"/>
      <c r="IPQ68" s="357"/>
      <c r="IPR68" s="357"/>
      <c r="IPS68" s="357"/>
      <c r="IPT68" s="357"/>
      <c r="IPU68" s="357"/>
      <c r="IPV68" s="357"/>
      <c r="IPW68" s="357"/>
      <c r="IPX68" s="357"/>
      <c r="IPY68" s="357"/>
      <c r="IPZ68" s="357"/>
      <c r="IQA68" s="357"/>
      <c r="IQB68" s="357"/>
      <c r="IQC68" s="357"/>
      <c r="IQD68" s="357"/>
      <c r="IQE68" s="357"/>
      <c r="IQF68" s="357"/>
      <c r="IQG68" s="357"/>
      <c r="IQH68" s="357"/>
      <c r="IQI68" s="357"/>
      <c r="IQJ68" s="357"/>
      <c r="IQK68" s="357"/>
      <c r="IQL68" s="357"/>
      <c r="IQM68" s="357"/>
      <c r="IQN68" s="357"/>
      <c r="IQO68" s="357"/>
      <c r="IQP68" s="357"/>
      <c r="IQQ68" s="357"/>
      <c r="IQR68" s="357"/>
      <c r="IQS68" s="357"/>
      <c r="IQT68" s="357"/>
      <c r="IQU68" s="357"/>
      <c r="IQV68" s="357"/>
      <c r="IQW68" s="357"/>
      <c r="IQX68" s="357"/>
      <c r="IQY68" s="357"/>
      <c r="IQZ68" s="357"/>
      <c r="IRA68" s="357"/>
      <c r="IRB68" s="357"/>
      <c r="IRC68" s="357"/>
      <c r="IRD68" s="357"/>
      <c r="IRE68" s="357"/>
      <c r="IRF68" s="357"/>
      <c r="IRG68" s="357"/>
      <c r="IRH68" s="357"/>
      <c r="IRI68" s="357"/>
      <c r="IRJ68" s="357"/>
      <c r="IRK68" s="357"/>
      <c r="IRL68" s="357"/>
      <c r="IRM68" s="357"/>
      <c r="IRN68" s="357"/>
      <c r="IRO68" s="357"/>
      <c r="IRP68" s="357"/>
      <c r="IRQ68" s="357"/>
      <c r="IRR68" s="357"/>
      <c r="IRS68" s="357"/>
      <c r="IRT68" s="357"/>
      <c r="IRU68" s="357"/>
      <c r="IRV68" s="357"/>
      <c r="IRW68" s="357"/>
      <c r="IRX68" s="357"/>
      <c r="IRY68" s="357"/>
      <c r="IRZ68" s="357"/>
      <c r="ISA68" s="357"/>
      <c r="ISB68" s="357"/>
      <c r="ISC68" s="357"/>
      <c r="ISD68" s="357"/>
      <c r="ISE68" s="357"/>
      <c r="ISF68" s="357"/>
      <c r="ISG68" s="357"/>
      <c r="ISH68" s="357"/>
      <c r="ISI68" s="357"/>
      <c r="ISJ68" s="357"/>
      <c r="ISK68" s="357"/>
      <c r="ISL68" s="357"/>
      <c r="ISM68" s="357"/>
      <c r="ISN68" s="357"/>
      <c r="ISO68" s="357"/>
      <c r="ISP68" s="357"/>
      <c r="ISQ68" s="357"/>
      <c r="ISR68" s="357"/>
      <c r="ISS68" s="357"/>
      <c r="IST68" s="357"/>
      <c r="ISU68" s="357"/>
      <c r="ISV68" s="357"/>
      <c r="ISW68" s="357"/>
      <c r="ISX68" s="357"/>
      <c r="ISY68" s="357"/>
      <c r="ISZ68" s="357"/>
      <c r="ITA68" s="357"/>
      <c r="ITB68" s="357"/>
      <c r="ITC68" s="357"/>
      <c r="ITD68" s="357"/>
      <c r="ITE68" s="357"/>
      <c r="ITF68" s="357"/>
      <c r="ITG68" s="357"/>
      <c r="ITH68" s="357"/>
      <c r="ITI68" s="357"/>
      <c r="ITJ68" s="357"/>
      <c r="ITK68" s="357"/>
      <c r="ITL68" s="357"/>
      <c r="ITM68" s="357"/>
      <c r="ITN68" s="357"/>
      <c r="ITO68" s="357"/>
      <c r="ITP68" s="357"/>
      <c r="ITQ68" s="357"/>
      <c r="ITR68" s="357"/>
      <c r="ITS68" s="357"/>
      <c r="ITT68" s="357"/>
      <c r="ITU68" s="357"/>
      <c r="ITV68" s="357"/>
      <c r="ITW68" s="357"/>
      <c r="ITX68" s="357"/>
      <c r="ITY68" s="357"/>
      <c r="ITZ68" s="357"/>
      <c r="IUA68" s="357"/>
      <c r="IUB68" s="357"/>
      <c r="IUC68" s="357"/>
      <c r="IUD68" s="357"/>
      <c r="IUE68" s="357"/>
      <c r="IUF68" s="357"/>
      <c r="IUG68" s="357"/>
      <c r="IUH68" s="357"/>
      <c r="IUI68" s="357"/>
      <c r="IUJ68" s="357"/>
      <c r="IUK68" s="357"/>
      <c r="IUL68" s="357"/>
      <c r="IUM68" s="357"/>
      <c r="IUN68" s="357"/>
      <c r="IUO68" s="357"/>
      <c r="IUP68" s="357"/>
      <c r="IUQ68" s="357"/>
      <c r="IUR68" s="357"/>
      <c r="IUS68" s="357"/>
      <c r="IUT68" s="357"/>
      <c r="IUU68" s="357"/>
      <c r="IUV68" s="357"/>
      <c r="IUW68" s="357"/>
      <c r="IUX68" s="357"/>
      <c r="IUY68" s="357"/>
      <c r="IUZ68" s="357"/>
      <c r="IVA68" s="357"/>
      <c r="IVB68" s="357"/>
      <c r="IVC68" s="357"/>
      <c r="IVD68" s="357"/>
      <c r="IVE68" s="357"/>
      <c r="IVF68" s="357"/>
      <c r="IVG68" s="357"/>
      <c r="IVH68" s="357"/>
      <c r="IVI68" s="357"/>
      <c r="IVJ68" s="357"/>
      <c r="IVK68" s="357"/>
      <c r="IVL68" s="357"/>
      <c r="IVM68" s="357"/>
      <c r="IVN68" s="357"/>
      <c r="IVO68" s="357"/>
      <c r="IVP68" s="357"/>
      <c r="IVQ68" s="357"/>
      <c r="IVR68" s="357"/>
      <c r="IVS68" s="357"/>
      <c r="IVT68" s="357"/>
      <c r="IVU68" s="357"/>
      <c r="IVV68" s="357"/>
      <c r="IVW68" s="357"/>
      <c r="IVX68" s="357"/>
      <c r="IVY68" s="357"/>
      <c r="IVZ68" s="357"/>
      <c r="IWA68" s="357"/>
      <c r="IWB68" s="357"/>
      <c r="IWC68" s="357"/>
      <c r="IWD68" s="357"/>
      <c r="IWE68" s="357"/>
      <c r="IWF68" s="357"/>
      <c r="IWG68" s="357"/>
      <c r="IWH68" s="357"/>
      <c r="IWI68" s="357"/>
      <c r="IWJ68" s="357"/>
      <c r="IWK68" s="357"/>
      <c r="IWL68" s="357"/>
      <c r="IWM68" s="357"/>
      <c r="IWN68" s="357"/>
      <c r="IWO68" s="357"/>
      <c r="IWP68" s="357"/>
      <c r="IWQ68" s="357"/>
      <c r="IWR68" s="357"/>
      <c r="IWS68" s="357"/>
      <c r="IWT68" s="357"/>
      <c r="IWU68" s="357"/>
      <c r="IWV68" s="357"/>
      <c r="IWW68" s="357"/>
      <c r="IWX68" s="357"/>
      <c r="IWY68" s="357"/>
      <c r="IWZ68" s="357"/>
      <c r="IXA68" s="357"/>
      <c r="IXB68" s="357"/>
      <c r="IXC68" s="357"/>
      <c r="IXD68" s="357"/>
      <c r="IXE68" s="357"/>
      <c r="IXF68" s="357"/>
      <c r="IXG68" s="357"/>
      <c r="IXH68" s="357"/>
      <c r="IXI68" s="357"/>
      <c r="IXJ68" s="357"/>
      <c r="IXK68" s="357"/>
      <c r="IXL68" s="357"/>
      <c r="IXM68" s="357"/>
      <c r="IXN68" s="357"/>
      <c r="IXO68" s="357"/>
      <c r="IXP68" s="357"/>
      <c r="IXQ68" s="357"/>
      <c r="IXR68" s="357"/>
      <c r="IXS68" s="357"/>
      <c r="IXT68" s="357"/>
      <c r="IXU68" s="357"/>
      <c r="IXV68" s="357"/>
      <c r="IXW68" s="357"/>
      <c r="IXX68" s="357"/>
      <c r="IXY68" s="357"/>
      <c r="IXZ68" s="357"/>
      <c r="IYA68" s="357"/>
      <c r="IYB68" s="357"/>
      <c r="IYC68" s="357"/>
      <c r="IYD68" s="357"/>
      <c r="IYE68" s="357"/>
      <c r="IYF68" s="357"/>
      <c r="IYG68" s="357"/>
      <c r="IYH68" s="357"/>
      <c r="IYI68" s="357"/>
      <c r="IYJ68" s="357"/>
      <c r="IYK68" s="357"/>
      <c r="IYL68" s="357"/>
      <c r="IYM68" s="357"/>
      <c r="IYN68" s="357"/>
      <c r="IYO68" s="357"/>
      <c r="IYP68" s="357"/>
      <c r="IYQ68" s="357"/>
      <c r="IYR68" s="357"/>
      <c r="IYS68" s="357"/>
      <c r="IYT68" s="357"/>
      <c r="IYU68" s="357"/>
      <c r="IYV68" s="357"/>
      <c r="IYW68" s="357"/>
      <c r="IYX68" s="357"/>
      <c r="IYY68" s="357"/>
      <c r="IYZ68" s="357"/>
      <c r="IZA68" s="357"/>
      <c r="IZB68" s="357"/>
      <c r="IZC68" s="357"/>
      <c r="IZD68" s="357"/>
      <c r="IZE68" s="357"/>
      <c r="IZF68" s="357"/>
      <c r="IZG68" s="357"/>
      <c r="IZH68" s="357"/>
      <c r="IZI68" s="357"/>
      <c r="IZJ68" s="357"/>
      <c r="IZK68" s="357"/>
      <c r="IZL68" s="357"/>
      <c r="IZM68" s="357"/>
      <c r="IZN68" s="357"/>
      <c r="IZO68" s="357"/>
      <c r="IZP68" s="357"/>
      <c r="IZQ68" s="357"/>
      <c r="IZR68" s="357"/>
      <c r="IZS68" s="357"/>
      <c r="IZT68" s="357"/>
      <c r="IZU68" s="357"/>
      <c r="IZV68" s="357"/>
      <c r="IZW68" s="357"/>
      <c r="IZX68" s="357"/>
      <c r="IZY68" s="357"/>
      <c r="IZZ68" s="357"/>
      <c r="JAA68" s="357"/>
      <c r="JAB68" s="357"/>
      <c r="JAC68" s="357"/>
      <c r="JAD68" s="357"/>
      <c r="JAE68" s="357"/>
      <c r="JAF68" s="357"/>
      <c r="JAG68" s="357"/>
      <c r="JAH68" s="357"/>
      <c r="JAI68" s="357"/>
      <c r="JAJ68" s="357"/>
      <c r="JAK68" s="357"/>
      <c r="JAL68" s="357"/>
      <c r="JAM68" s="357"/>
      <c r="JAN68" s="357"/>
      <c r="JAO68" s="357"/>
      <c r="JAP68" s="357"/>
      <c r="JAQ68" s="357"/>
      <c r="JAR68" s="357"/>
      <c r="JAS68" s="357"/>
      <c r="JAT68" s="357"/>
      <c r="JAU68" s="357"/>
      <c r="JAV68" s="357"/>
      <c r="JAW68" s="357"/>
      <c r="JAX68" s="357"/>
      <c r="JAY68" s="357"/>
      <c r="JAZ68" s="357"/>
      <c r="JBA68" s="357"/>
      <c r="JBB68" s="357"/>
      <c r="JBC68" s="357"/>
      <c r="JBD68" s="357"/>
      <c r="JBE68" s="357"/>
      <c r="JBF68" s="357"/>
      <c r="JBG68" s="357"/>
      <c r="JBH68" s="357"/>
      <c r="JBI68" s="357"/>
      <c r="JBJ68" s="357"/>
      <c r="JBK68" s="357"/>
      <c r="JBL68" s="357"/>
      <c r="JBM68" s="357"/>
      <c r="JBN68" s="357"/>
      <c r="JBO68" s="357"/>
      <c r="JBP68" s="357"/>
      <c r="JBQ68" s="357"/>
      <c r="JBR68" s="357"/>
      <c r="JBS68" s="357"/>
      <c r="JBT68" s="357"/>
      <c r="JBU68" s="357"/>
      <c r="JBV68" s="357"/>
      <c r="JBW68" s="357"/>
      <c r="JBX68" s="357"/>
      <c r="JBY68" s="357"/>
      <c r="JBZ68" s="357"/>
      <c r="JCA68" s="357"/>
      <c r="JCB68" s="357"/>
      <c r="JCC68" s="357"/>
      <c r="JCD68" s="357"/>
      <c r="JCE68" s="357"/>
      <c r="JCF68" s="357"/>
      <c r="JCG68" s="357"/>
      <c r="JCH68" s="357"/>
      <c r="JCI68" s="357"/>
      <c r="JCJ68" s="357"/>
      <c r="JCK68" s="357"/>
      <c r="JCL68" s="357"/>
      <c r="JCM68" s="357"/>
      <c r="JCN68" s="357"/>
      <c r="JCO68" s="357"/>
      <c r="JCP68" s="357"/>
      <c r="JCQ68" s="357"/>
      <c r="JCR68" s="357"/>
      <c r="JCS68" s="357"/>
      <c r="JCT68" s="357"/>
      <c r="JCU68" s="357"/>
      <c r="JCV68" s="357"/>
      <c r="JCW68" s="357"/>
      <c r="JCX68" s="357"/>
      <c r="JCY68" s="357"/>
      <c r="JCZ68" s="357"/>
      <c r="JDA68" s="357"/>
      <c r="JDB68" s="357"/>
      <c r="JDC68" s="357"/>
      <c r="JDD68" s="357"/>
      <c r="JDE68" s="357"/>
      <c r="JDF68" s="357"/>
      <c r="JDG68" s="357"/>
      <c r="JDH68" s="357"/>
      <c r="JDI68" s="357"/>
      <c r="JDJ68" s="357"/>
      <c r="JDK68" s="357"/>
      <c r="JDL68" s="357"/>
      <c r="JDM68" s="357"/>
      <c r="JDN68" s="357"/>
      <c r="JDO68" s="357"/>
      <c r="JDP68" s="357"/>
      <c r="JDQ68" s="357"/>
      <c r="JDR68" s="357"/>
      <c r="JDS68" s="357"/>
      <c r="JDT68" s="357"/>
      <c r="JDU68" s="357"/>
      <c r="JDV68" s="357"/>
      <c r="JDW68" s="357"/>
      <c r="JDX68" s="357"/>
      <c r="JDY68" s="357"/>
      <c r="JDZ68" s="357"/>
      <c r="JEA68" s="357"/>
      <c r="JEB68" s="357"/>
      <c r="JEC68" s="357"/>
      <c r="JED68" s="357"/>
      <c r="JEE68" s="357"/>
      <c r="JEF68" s="357"/>
      <c r="JEG68" s="357"/>
      <c r="JEH68" s="357"/>
      <c r="JEI68" s="357"/>
      <c r="JEJ68" s="357"/>
      <c r="JEK68" s="357"/>
      <c r="JEL68" s="357"/>
      <c r="JEM68" s="357"/>
      <c r="JEN68" s="357"/>
      <c r="JEO68" s="357"/>
      <c r="JEP68" s="357"/>
      <c r="JEQ68" s="357"/>
      <c r="JER68" s="357"/>
      <c r="JES68" s="357"/>
      <c r="JET68" s="357"/>
      <c r="JEU68" s="357"/>
      <c r="JEV68" s="357"/>
      <c r="JEW68" s="357"/>
      <c r="JEX68" s="357"/>
      <c r="JEY68" s="357"/>
      <c r="JEZ68" s="357"/>
      <c r="JFA68" s="357"/>
      <c r="JFB68" s="357"/>
      <c r="JFC68" s="357"/>
      <c r="JFD68" s="357"/>
      <c r="JFE68" s="357"/>
      <c r="JFF68" s="357"/>
      <c r="JFG68" s="357"/>
      <c r="JFH68" s="357"/>
      <c r="JFI68" s="357"/>
      <c r="JFJ68" s="357"/>
      <c r="JFK68" s="357"/>
      <c r="JFL68" s="357"/>
      <c r="JFM68" s="357"/>
      <c r="JFN68" s="357"/>
      <c r="JFO68" s="357"/>
      <c r="JFP68" s="357"/>
      <c r="JFQ68" s="357"/>
      <c r="JFR68" s="357"/>
      <c r="JFS68" s="357"/>
      <c r="JFT68" s="357"/>
      <c r="JFU68" s="357"/>
      <c r="JFV68" s="357"/>
      <c r="JFW68" s="357"/>
      <c r="JFX68" s="357"/>
      <c r="JFY68" s="357"/>
      <c r="JFZ68" s="357"/>
      <c r="JGA68" s="357"/>
      <c r="JGB68" s="357"/>
      <c r="JGC68" s="357"/>
      <c r="JGD68" s="357"/>
      <c r="JGE68" s="357"/>
      <c r="JGF68" s="357"/>
      <c r="JGG68" s="357"/>
      <c r="JGH68" s="357"/>
      <c r="JGI68" s="357"/>
      <c r="JGJ68" s="357"/>
      <c r="JGK68" s="357"/>
      <c r="JGL68" s="357"/>
      <c r="JGM68" s="357"/>
      <c r="JGN68" s="357"/>
      <c r="JGO68" s="357"/>
      <c r="JGP68" s="357"/>
      <c r="JGQ68" s="357"/>
      <c r="JGR68" s="357"/>
      <c r="JGS68" s="357"/>
      <c r="JGT68" s="357"/>
      <c r="JGU68" s="357"/>
      <c r="JGV68" s="357"/>
      <c r="JGW68" s="357"/>
      <c r="JGX68" s="357"/>
      <c r="JGY68" s="357"/>
      <c r="JGZ68" s="357"/>
      <c r="JHA68" s="357"/>
      <c r="JHB68" s="357"/>
      <c r="JHC68" s="357"/>
      <c r="JHD68" s="357"/>
      <c r="JHE68" s="357"/>
      <c r="JHF68" s="357"/>
      <c r="JHG68" s="357"/>
      <c r="JHH68" s="357"/>
      <c r="JHI68" s="357"/>
      <c r="JHJ68" s="357"/>
      <c r="JHK68" s="357"/>
      <c r="JHL68" s="357"/>
      <c r="JHM68" s="357"/>
      <c r="JHN68" s="357"/>
      <c r="JHO68" s="357"/>
      <c r="JHP68" s="357"/>
      <c r="JHQ68" s="357"/>
      <c r="JHR68" s="357"/>
      <c r="JHS68" s="357"/>
      <c r="JHT68" s="357"/>
      <c r="JHU68" s="357"/>
      <c r="JHV68" s="357"/>
      <c r="JHW68" s="357"/>
      <c r="JHX68" s="357"/>
      <c r="JHY68" s="357"/>
      <c r="JHZ68" s="357"/>
      <c r="JIA68" s="357"/>
      <c r="JIB68" s="357"/>
      <c r="JIC68" s="357"/>
      <c r="JID68" s="357"/>
      <c r="JIE68" s="357"/>
      <c r="JIF68" s="357"/>
      <c r="JIG68" s="357"/>
      <c r="JIH68" s="357"/>
      <c r="JII68" s="357"/>
      <c r="JIJ68" s="357"/>
      <c r="JIK68" s="357"/>
      <c r="JIL68" s="357"/>
      <c r="JIM68" s="357"/>
      <c r="JIN68" s="357"/>
      <c r="JIO68" s="357"/>
      <c r="JIP68" s="357"/>
      <c r="JIQ68" s="357"/>
      <c r="JIR68" s="357"/>
      <c r="JIS68" s="357"/>
      <c r="JIT68" s="357"/>
      <c r="JIU68" s="357"/>
      <c r="JIV68" s="357"/>
      <c r="JIW68" s="357"/>
      <c r="JIX68" s="357"/>
      <c r="JIY68" s="357"/>
      <c r="JIZ68" s="357"/>
      <c r="JJA68" s="357"/>
      <c r="JJB68" s="357"/>
      <c r="JJC68" s="357"/>
      <c r="JJD68" s="357"/>
      <c r="JJE68" s="357"/>
      <c r="JJF68" s="357"/>
      <c r="JJG68" s="357"/>
      <c r="JJH68" s="357"/>
      <c r="JJI68" s="357"/>
      <c r="JJJ68" s="357"/>
      <c r="JJK68" s="357"/>
      <c r="JJL68" s="357"/>
      <c r="JJM68" s="357"/>
      <c r="JJN68" s="357"/>
      <c r="JJO68" s="357"/>
      <c r="JJP68" s="357"/>
      <c r="JJQ68" s="357"/>
      <c r="JJR68" s="357"/>
      <c r="JJS68" s="357"/>
      <c r="JJT68" s="357"/>
      <c r="JJU68" s="357"/>
      <c r="JJV68" s="357"/>
      <c r="JJW68" s="357"/>
      <c r="JJX68" s="357"/>
      <c r="JJY68" s="357"/>
      <c r="JJZ68" s="357"/>
      <c r="JKA68" s="357"/>
      <c r="JKB68" s="357"/>
      <c r="JKC68" s="357"/>
      <c r="JKD68" s="357"/>
      <c r="JKE68" s="357"/>
      <c r="JKF68" s="357"/>
      <c r="JKG68" s="357"/>
      <c r="JKH68" s="357"/>
      <c r="JKI68" s="357"/>
      <c r="JKJ68" s="357"/>
      <c r="JKK68" s="357"/>
      <c r="JKL68" s="357"/>
      <c r="JKM68" s="357"/>
      <c r="JKN68" s="357"/>
      <c r="JKO68" s="357"/>
      <c r="JKP68" s="357"/>
      <c r="JKQ68" s="357"/>
      <c r="JKR68" s="357"/>
      <c r="JKS68" s="357"/>
      <c r="JKT68" s="357"/>
      <c r="JKU68" s="357"/>
      <c r="JKV68" s="357"/>
      <c r="JKW68" s="357"/>
      <c r="JKX68" s="357"/>
      <c r="JKY68" s="357"/>
      <c r="JKZ68" s="357"/>
      <c r="JLA68" s="357"/>
      <c r="JLB68" s="357"/>
      <c r="JLC68" s="357"/>
      <c r="JLD68" s="357"/>
      <c r="JLE68" s="357"/>
      <c r="JLF68" s="357"/>
      <c r="JLG68" s="357"/>
      <c r="JLH68" s="357"/>
      <c r="JLI68" s="357"/>
      <c r="JLJ68" s="357"/>
      <c r="JLK68" s="357"/>
      <c r="JLL68" s="357"/>
      <c r="JLM68" s="357"/>
      <c r="JLN68" s="357"/>
      <c r="JLO68" s="357"/>
      <c r="JLP68" s="357"/>
      <c r="JLQ68" s="357"/>
      <c r="JLR68" s="357"/>
      <c r="JLS68" s="357"/>
      <c r="JLT68" s="357"/>
      <c r="JLU68" s="357"/>
      <c r="JLV68" s="357"/>
      <c r="JLW68" s="357"/>
      <c r="JLX68" s="357"/>
      <c r="JLY68" s="357"/>
      <c r="JLZ68" s="357"/>
      <c r="JMA68" s="357"/>
      <c r="JMB68" s="357"/>
      <c r="JMC68" s="357"/>
      <c r="JMD68" s="357"/>
      <c r="JME68" s="357"/>
      <c r="JMF68" s="357"/>
      <c r="JMG68" s="357"/>
      <c r="JMH68" s="357"/>
      <c r="JMI68" s="357"/>
      <c r="JMJ68" s="357"/>
      <c r="JMK68" s="357"/>
      <c r="JML68" s="357"/>
      <c r="JMM68" s="357"/>
      <c r="JMN68" s="357"/>
      <c r="JMO68" s="357"/>
      <c r="JMP68" s="357"/>
      <c r="JMQ68" s="357"/>
      <c r="JMR68" s="357"/>
      <c r="JMS68" s="357"/>
      <c r="JMT68" s="357"/>
      <c r="JMU68" s="357"/>
      <c r="JMV68" s="357"/>
      <c r="JMW68" s="357"/>
      <c r="JMX68" s="357"/>
      <c r="JMY68" s="357"/>
      <c r="JMZ68" s="357"/>
      <c r="JNA68" s="357"/>
      <c r="JNB68" s="357"/>
      <c r="JNC68" s="357"/>
      <c r="JND68" s="357"/>
      <c r="JNE68" s="357"/>
      <c r="JNF68" s="357"/>
      <c r="JNG68" s="357"/>
      <c r="JNH68" s="357"/>
      <c r="JNI68" s="357"/>
      <c r="JNJ68" s="357"/>
      <c r="JNK68" s="357"/>
      <c r="JNL68" s="357"/>
      <c r="JNM68" s="357"/>
      <c r="JNN68" s="357"/>
      <c r="JNO68" s="357"/>
      <c r="JNP68" s="357"/>
      <c r="JNQ68" s="357"/>
      <c r="JNR68" s="357"/>
      <c r="JNS68" s="357"/>
      <c r="JNT68" s="357"/>
      <c r="JNU68" s="357"/>
      <c r="JNV68" s="357"/>
      <c r="JNW68" s="357"/>
      <c r="JNX68" s="357"/>
      <c r="JNY68" s="357"/>
      <c r="JNZ68" s="357"/>
      <c r="JOA68" s="357"/>
      <c r="JOB68" s="357"/>
      <c r="JOC68" s="357"/>
      <c r="JOD68" s="357"/>
      <c r="JOE68" s="357"/>
      <c r="JOF68" s="357"/>
      <c r="JOG68" s="357"/>
      <c r="JOH68" s="357"/>
      <c r="JOI68" s="357"/>
      <c r="JOJ68" s="357"/>
      <c r="JOK68" s="357"/>
      <c r="JOL68" s="357"/>
      <c r="JOM68" s="357"/>
      <c r="JON68" s="357"/>
      <c r="JOO68" s="357"/>
      <c r="JOP68" s="357"/>
      <c r="JOQ68" s="357"/>
      <c r="JOR68" s="357"/>
      <c r="JOS68" s="357"/>
      <c r="JOT68" s="357"/>
      <c r="JOU68" s="357"/>
      <c r="JOV68" s="357"/>
      <c r="JOW68" s="357"/>
      <c r="JOX68" s="357"/>
      <c r="JOY68" s="357"/>
      <c r="JOZ68" s="357"/>
      <c r="JPA68" s="357"/>
      <c r="JPB68" s="357"/>
      <c r="JPC68" s="357"/>
      <c r="JPD68" s="357"/>
      <c r="JPE68" s="357"/>
      <c r="JPF68" s="357"/>
      <c r="JPG68" s="357"/>
      <c r="JPH68" s="357"/>
      <c r="JPI68" s="357"/>
      <c r="JPJ68" s="357"/>
      <c r="JPK68" s="357"/>
      <c r="JPL68" s="357"/>
      <c r="JPM68" s="357"/>
      <c r="JPN68" s="357"/>
      <c r="JPO68" s="357"/>
      <c r="JPP68" s="357"/>
      <c r="JPQ68" s="357"/>
      <c r="JPR68" s="357"/>
      <c r="JPS68" s="357"/>
      <c r="JPT68" s="357"/>
      <c r="JPU68" s="357"/>
      <c r="JPV68" s="357"/>
      <c r="JPW68" s="357"/>
      <c r="JPX68" s="357"/>
      <c r="JPY68" s="357"/>
      <c r="JPZ68" s="357"/>
      <c r="JQA68" s="357"/>
      <c r="JQB68" s="357"/>
      <c r="JQC68" s="357"/>
      <c r="JQD68" s="357"/>
      <c r="JQE68" s="357"/>
      <c r="JQF68" s="357"/>
      <c r="JQG68" s="357"/>
      <c r="JQH68" s="357"/>
      <c r="JQI68" s="357"/>
      <c r="JQJ68" s="357"/>
      <c r="JQK68" s="357"/>
      <c r="JQL68" s="357"/>
      <c r="JQM68" s="357"/>
      <c r="JQN68" s="357"/>
      <c r="JQO68" s="357"/>
      <c r="JQP68" s="357"/>
      <c r="JQQ68" s="357"/>
      <c r="JQR68" s="357"/>
      <c r="JQS68" s="357"/>
      <c r="JQT68" s="357"/>
      <c r="JQU68" s="357"/>
      <c r="JQV68" s="357"/>
      <c r="JQW68" s="357"/>
      <c r="JQX68" s="357"/>
      <c r="JQY68" s="357"/>
      <c r="JQZ68" s="357"/>
      <c r="JRA68" s="357"/>
      <c r="JRB68" s="357"/>
      <c r="JRC68" s="357"/>
      <c r="JRD68" s="357"/>
      <c r="JRE68" s="357"/>
      <c r="JRF68" s="357"/>
      <c r="JRG68" s="357"/>
      <c r="JRH68" s="357"/>
      <c r="JRI68" s="357"/>
      <c r="JRJ68" s="357"/>
      <c r="JRK68" s="357"/>
      <c r="JRL68" s="357"/>
      <c r="JRM68" s="357"/>
      <c r="JRN68" s="357"/>
      <c r="JRO68" s="357"/>
      <c r="JRP68" s="357"/>
      <c r="JRQ68" s="357"/>
      <c r="JRR68" s="357"/>
      <c r="JRS68" s="357"/>
      <c r="JRT68" s="357"/>
      <c r="JRU68" s="357"/>
      <c r="JRV68" s="357"/>
      <c r="JRW68" s="357"/>
      <c r="JRX68" s="357"/>
      <c r="JRY68" s="357"/>
      <c r="JRZ68" s="357"/>
      <c r="JSA68" s="357"/>
      <c r="JSB68" s="357"/>
      <c r="JSC68" s="357"/>
      <c r="JSD68" s="357"/>
      <c r="JSE68" s="357"/>
      <c r="JSF68" s="357"/>
      <c r="JSG68" s="357"/>
      <c r="JSH68" s="357"/>
      <c r="JSI68" s="357"/>
      <c r="JSJ68" s="357"/>
      <c r="JSK68" s="357"/>
      <c r="JSL68" s="357"/>
      <c r="JSM68" s="357"/>
      <c r="JSN68" s="357"/>
      <c r="JSO68" s="357"/>
      <c r="JSP68" s="357"/>
      <c r="JSQ68" s="357"/>
      <c r="JSR68" s="357"/>
      <c r="JSS68" s="357"/>
      <c r="JST68" s="357"/>
      <c r="JSU68" s="357"/>
      <c r="JSV68" s="357"/>
      <c r="JSW68" s="357"/>
      <c r="JSX68" s="357"/>
      <c r="JSY68" s="357"/>
      <c r="JSZ68" s="357"/>
      <c r="JTA68" s="357"/>
      <c r="JTB68" s="357"/>
      <c r="JTC68" s="357"/>
      <c r="JTD68" s="357"/>
      <c r="JTE68" s="357"/>
      <c r="JTF68" s="357"/>
      <c r="JTG68" s="357"/>
      <c r="JTH68" s="357"/>
      <c r="JTI68" s="357"/>
      <c r="JTJ68" s="357"/>
      <c r="JTK68" s="357"/>
      <c r="JTL68" s="357"/>
      <c r="JTM68" s="357"/>
      <c r="JTN68" s="357"/>
      <c r="JTO68" s="357"/>
      <c r="JTP68" s="357"/>
      <c r="JTQ68" s="357"/>
      <c r="JTR68" s="357"/>
      <c r="JTS68" s="357"/>
      <c r="JTT68" s="357"/>
      <c r="JTU68" s="357"/>
      <c r="JTV68" s="357"/>
      <c r="JTW68" s="357"/>
      <c r="JTX68" s="357"/>
      <c r="JTY68" s="357"/>
      <c r="JTZ68" s="357"/>
      <c r="JUA68" s="357"/>
      <c r="JUB68" s="357"/>
      <c r="JUC68" s="357"/>
      <c r="JUD68" s="357"/>
      <c r="JUE68" s="357"/>
      <c r="JUF68" s="357"/>
      <c r="JUG68" s="357"/>
      <c r="JUH68" s="357"/>
      <c r="JUI68" s="357"/>
      <c r="JUJ68" s="357"/>
      <c r="JUK68" s="357"/>
      <c r="JUL68" s="357"/>
      <c r="JUM68" s="357"/>
      <c r="JUN68" s="357"/>
      <c r="JUO68" s="357"/>
      <c r="JUP68" s="357"/>
      <c r="JUQ68" s="357"/>
      <c r="JUR68" s="357"/>
      <c r="JUS68" s="357"/>
      <c r="JUT68" s="357"/>
      <c r="JUU68" s="357"/>
      <c r="JUV68" s="357"/>
      <c r="JUW68" s="357"/>
      <c r="JUX68" s="357"/>
      <c r="JUY68" s="357"/>
      <c r="JUZ68" s="357"/>
      <c r="JVA68" s="357"/>
      <c r="JVB68" s="357"/>
      <c r="JVC68" s="357"/>
      <c r="JVD68" s="357"/>
      <c r="JVE68" s="357"/>
      <c r="JVF68" s="357"/>
      <c r="JVG68" s="357"/>
      <c r="JVH68" s="357"/>
      <c r="JVI68" s="357"/>
      <c r="JVJ68" s="357"/>
      <c r="JVK68" s="357"/>
      <c r="JVL68" s="357"/>
      <c r="JVM68" s="357"/>
      <c r="JVN68" s="357"/>
      <c r="JVO68" s="357"/>
      <c r="JVP68" s="357"/>
      <c r="JVQ68" s="357"/>
      <c r="JVR68" s="357"/>
      <c r="JVS68" s="357"/>
      <c r="JVT68" s="357"/>
      <c r="JVU68" s="357"/>
      <c r="JVV68" s="357"/>
      <c r="JVW68" s="357"/>
      <c r="JVX68" s="357"/>
      <c r="JVY68" s="357"/>
      <c r="JVZ68" s="357"/>
      <c r="JWA68" s="357"/>
      <c r="JWB68" s="357"/>
      <c r="JWC68" s="357"/>
      <c r="JWD68" s="357"/>
      <c r="JWE68" s="357"/>
      <c r="JWF68" s="357"/>
      <c r="JWG68" s="357"/>
      <c r="JWH68" s="357"/>
      <c r="JWI68" s="357"/>
      <c r="JWJ68" s="357"/>
      <c r="JWK68" s="357"/>
      <c r="JWL68" s="357"/>
      <c r="JWM68" s="357"/>
      <c r="JWN68" s="357"/>
      <c r="JWO68" s="357"/>
      <c r="JWP68" s="357"/>
      <c r="JWQ68" s="357"/>
      <c r="JWR68" s="357"/>
      <c r="JWS68" s="357"/>
      <c r="JWT68" s="357"/>
      <c r="JWU68" s="357"/>
      <c r="JWV68" s="357"/>
      <c r="JWW68" s="357"/>
      <c r="JWX68" s="357"/>
      <c r="JWY68" s="357"/>
      <c r="JWZ68" s="357"/>
      <c r="JXA68" s="357"/>
      <c r="JXB68" s="357"/>
      <c r="JXC68" s="357"/>
      <c r="JXD68" s="357"/>
      <c r="JXE68" s="357"/>
      <c r="JXF68" s="357"/>
      <c r="JXG68" s="357"/>
      <c r="JXH68" s="357"/>
      <c r="JXI68" s="357"/>
      <c r="JXJ68" s="357"/>
      <c r="JXK68" s="357"/>
      <c r="JXL68" s="357"/>
      <c r="JXM68" s="357"/>
      <c r="JXN68" s="357"/>
      <c r="JXO68" s="357"/>
      <c r="JXP68" s="357"/>
      <c r="JXQ68" s="357"/>
      <c r="JXR68" s="357"/>
      <c r="JXS68" s="357"/>
      <c r="JXT68" s="357"/>
      <c r="JXU68" s="357"/>
      <c r="JXV68" s="357"/>
      <c r="JXW68" s="357"/>
      <c r="JXX68" s="357"/>
      <c r="JXY68" s="357"/>
      <c r="JXZ68" s="357"/>
      <c r="JYA68" s="357"/>
      <c r="JYB68" s="357"/>
      <c r="JYC68" s="357"/>
      <c r="JYD68" s="357"/>
      <c r="JYE68" s="357"/>
      <c r="JYF68" s="357"/>
      <c r="JYG68" s="357"/>
      <c r="JYH68" s="357"/>
      <c r="JYI68" s="357"/>
      <c r="JYJ68" s="357"/>
      <c r="JYK68" s="357"/>
      <c r="JYL68" s="357"/>
      <c r="JYM68" s="357"/>
      <c r="JYN68" s="357"/>
      <c r="JYO68" s="357"/>
      <c r="JYP68" s="357"/>
      <c r="JYQ68" s="357"/>
      <c r="JYR68" s="357"/>
      <c r="JYS68" s="357"/>
      <c r="JYT68" s="357"/>
      <c r="JYU68" s="357"/>
      <c r="JYV68" s="357"/>
      <c r="JYW68" s="357"/>
      <c r="JYX68" s="357"/>
      <c r="JYY68" s="357"/>
      <c r="JYZ68" s="357"/>
      <c r="JZA68" s="357"/>
      <c r="JZB68" s="357"/>
      <c r="JZC68" s="357"/>
      <c r="JZD68" s="357"/>
      <c r="JZE68" s="357"/>
      <c r="JZF68" s="357"/>
      <c r="JZG68" s="357"/>
      <c r="JZH68" s="357"/>
      <c r="JZI68" s="357"/>
      <c r="JZJ68" s="357"/>
      <c r="JZK68" s="357"/>
      <c r="JZL68" s="357"/>
      <c r="JZM68" s="357"/>
      <c r="JZN68" s="357"/>
      <c r="JZO68" s="357"/>
      <c r="JZP68" s="357"/>
      <c r="JZQ68" s="357"/>
      <c r="JZR68" s="357"/>
      <c r="JZS68" s="357"/>
      <c r="JZT68" s="357"/>
      <c r="JZU68" s="357"/>
      <c r="JZV68" s="357"/>
      <c r="JZW68" s="357"/>
      <c r="JZX68" s="357"/>
      <c r="JZY68" s="357"/>
      <c r="JZZ68" s="357"/>
      <c r="KAA68" s="357"/>
      <c r="KAB68" s="357"/>
      <c r="KAC68" s="357"/>
      <c r="KAD68" s="357"/>
      <c r="KAE68" s="357"/>
      <c r="KAF68" s="357"/>
      <c r="KAG68" s="357"/>
      <c r="KAH68" s="357"/>
      <c r="KAI68" s="357"/>
      <c r="KAJ68" s="357"/>
      <c r="KAK68" s="357"/>
      <c r="KAL68" s="357"/>
      <c r="KAM68" s="357"/>
      <c r="KAN68" s="357"/>
      <c r="KAO68" s="357"/>
      <c r="KAP68" s="357"/>
      <c r="KAQ68" s="357"/>
      <c r="KAR68" s="357"/>
      <c r="KAS68" s="357"/>
      <c r="KAT68" s="357"/>
      <c r="KAU68" s="357"/>
      <c r="KAV68" s="357"/>
      <c r="KAW68" s="357"/>
      <c r="KAX68" s="357"/>
      <c r="KAY68" s="357"/>
      <c r="KAZ68" s="357"/>
      <c r="KBA68" s="357"/>
      <c r="KBB68" s="357"/>
      <c r="KBC68" s="357"/>
      <c r="KBD68" s="357"/>
      <c r="KBE68" s="357"/>
      <c r="KBF68" s="357"/>
      <c r="KBG68" s="357"/>
      <c r="KBH68" s="357"/>
      <c r="KBI68" s="357"/>
      <c r="KBJ68" s="357"/>
      <c r="KBK68" s="357"/>
      <c r="KBL68" s="357"/>
      <c r="KBM68" s="357"/>
      <c r="KBN68" s="357"/>
      <c r="KBO68" s="357"/>
      <c r="KBP68" s="357"/>
      <c r="KBQ68" s="357"/>
      <c r="KBR68" s="357"/>
      <c r="KBS68" s="357"/>
      <c r="KBT68" s="357"/>
      <c r="KBU68" s="357"/>
      <c r="KBV68" s="357"/>
      <c r="KBW68" s="357"/>
      <c r="KBX68" s="357"/>
      <c r="KBY68" s="357"/>
      <c r="KBZ68" s="357"/>
      <c r="KCA68" s="357"/>
      <c r="KCB68" s="357"/>
      <c r="KCC68" s="357"/>
      <c r="KCD68" s="357"/>
      <c r="KCE68" s="357"/>
      <c r="KCF68" s="357"/>
      <c r="KCG68" s="357"/>
      <c r="KCH68" s="357"/>
      <c r="KCI68" s="357"/>
      <c r="KCJ68" s="357"/>
      <c r="KCK68" s="357"/>
      <c r="KCL68" s="357"/>
      <c r="KCM68" s="357"/>
      <c r="KCN68" s="357"/>
      <c r="KCO68" s="357"/>
      <c r="KCP68" s="357"/>
      <c r="KCQ68" s="357"/>
      <c r="KCR68" s="357"/>
      <c r="KCS68" s="357"/>
      <c r="KCT68" s="357"/>
      <c r="KCU68" s="357"/>
      <c r="KCV68" s="357"/>
      <c r="KCW68" s="357"/>
      <c r="KCX68" s="357"/>
      <c r="KCY68" s="357"/>
      <c r="KCZ68" s="357"/>
      <c r="KDA68" s="357"/>
      <c r="KDB68" s="357"/>
      <c r="KDC68" s="357"/>
      <c r="KDD68" s="357"/>
      <c r="KDE68" s="357"/>
      <c r="KDF68" s="357"/>
      <c r="KDG68" s="357"/>
      <c r="KDH68" s="357"/>
      <c r="KDI68" s="357"/>
      <c r="KDJ68" s="357"/>
      <c r="KDK68" s="357"/>
      <c r="KDL68" s="357"/>
      <c r="KDM68" s="357"/>
      <c r="KDN68" s="357"/>
      <c r="KDO68" s="357"/>
      <c r="KDP68" s="357"/>
      <c r="KDQ68" s="357"/>
      <c r="KDR68" s="357"/>
      <c r="KDS68" s="357"/>
      <c r="KDT68" s="357"/>
      <c r="KDU68" s="357"/>
      <c r="KDV68" s="357"/>
      <c r="KDW68" s="357"/>
      <c r="KDX68" s="357"/>
      <c r="KDY68" s="357"/>
      <c r="KDZ68" s="357"/>
      <c r="KEA68" s="357"/>
      <c r="KEB68" s="357"/>
      <c r="KEC68" s="357"/>
      <c r="KED68" s="357"/>
      <c r="KEE68" s="357"/>
      <c r="KEF68" s="357"/>
      <c r="KEG68" s="357"/>
      <c r="KEH68" s="357"/>
      <c r="KEI68" s="357"/>
      <c r="KEJ68" s="357"/>
      <c r="KEK68" s="357"/>
      <c r="KEL68" s="357"/>
      <c r="KEM68" s="357"/>
      <c r="KEN68" s="357"/>
      <c r="KEO68" s="357"/>
      <c r="KEP68" s="357"/>
      <c r="KEQ68" s="357"/>
      <c r="KER68" s="357"/>
      <c r="KES68" s="357"/>
      <c r="KET68" s="357"/>
      <c r="KEU68" s="357"/>
      <c r="KEV68" s="357"/>
      <c r="KEW68" s="357"/>
      <c r="KEX68" s="357"/>
      <c r="KEY68" s="357"/>
      <c r="KEZ68" s="357"/>
      <c r="KFA68" s="357"/>
      <c r="KFB68" s="357"/>
      <c r="KFC68" s="357"/>
      <c r="KFD68" s="357"/>
      <c r="KFE68" s="357"/>
      <c r="KFF68" s="357"/>
      <c r="KFG68" s="357"/>
      <c r="KFH68" s="357"/>
      <c r="KFI68" s="357"/>
      <c r="KFJ68" s="357"/>
      <c r="KFK68" s="357"/>
      <c r="KFL68" s="357"/>
      <c r="KFM68" s="357"/>
      <c r="KFN68" s="357"/>
      <c r="KFO68" s="357"/>
      <c r="KFP68" s="357"/>
      <c r="KFQ68" s="357"/>
      <c r="KFR68" s="357"/>
      <c r="KFS68" s="357"/>
      <c r="KFT68" s="357"/>
      <c r="KFU68" s="357"/>
      <c r="KFV68" s="357"/>
      <c r="KFW68" s="357"/>
      <c r="KFX68" s="357"/>
      <c r="KFY68" s="357"/>
      <c r="KFZ68" s="357"/>
      <c r="KGA68" s="357"/>
      <c r="KGB68" s="357"/>
      <c r="KGC68" s="357"/>
      <c r="KGD68" s="357"/>
      <c r="KGE68" s="357"/>
      <c r="KGF68" s="357"/>
      <c r="KGG68" s="357"/>
      <c r="KGH68" s="357"/>
      <c r="KGI68" s="357"/>
      <c r="KGJ68" s="357"/>
      <c r="KGK68" s="357"/>
      <c r="KGL68" s="357"/>
      <c r="KGM68" s="357"/>
      <c r="KGN68" s="357"/>
      <c r="KGO68" s="357"/>
      <c r="KGP68" s="357"/>
      <c r="KGQ68" s="357"/>
      <c r="KGR68" s="357"/>
      <c r="KGS68" s="357"/>
      <c r="KGT68" s="357"/>
      <c r="KGU68" s="357"/>
      <c r="KGV68" s="357"/>
      <c r="KGW68" s="357"/>
      <c r="KGX68" s="357"/>
      <c r="KGY68" s="357"/>
      <c r="KGZ68" s="357"/>
      <c r="KHA68" s="357"/>
      <c r="KHB68" s="357"/>
      <c r="KHC68" s="357"/>
      <c r="KHD68" s="357"/>
      <c r="KHE68" s="357"/>
      <c r="KHF68" s="357"/>
      <c r="KHG68" s="357"/>
      <c r="KHH68" s="357"/>
      <c r="KHI68" s="357"/>
      <c r="KHJ68" s="357"/>
      <c r="KHK68" s="357"/>
      <c r="KHL68" s="357"/>
      <c r="KHM68" s="357"/>
      <c r="KHN68" s="357"/>
      <c r="KHO68" s="357"/>
      <c r="KHP68" s="357"/>
      <c r="KHQ68" s="357"/>
      <c r="KHR68" s="357"/>
      <c r="KHS68" s="357"/>
      <c r="KHT68" s="357"/>
      <c r="KHU68" s="357"/>
      <c r="KHV68" s="357"/>
      <c r="KHW68" s="357"/>
      <c r="KHX68" s="357"/>
      <c r="KHY68" s="357"/>
      <c r="KHZ68" s="357"/>
      <c r="KIA68" s="357"/>
      <c r="KIB68" s="357"/>
      <c r="KIC68" s="357"/>
      <c r="KID68" s="357"/>
      <c r="KIE68" s="357"/>
      <c r="KIF68" s="357"/>
      <c r="KIG68" s="357"/>
      <c r="KIH68" s="357"/>
      <c r="KII68" s="357"/>
      <c r="KIJ68" s="357"/>
      <c r="KIK68" s="357"/>
      <c r="KIL68" s="357"/>
      <c r="KIM68" s="357"/>
      <c r="KIN68" s="357"/>
      <c r="KIO68" s="357"/>
      <c r="KIP68" s="357"/>
      <c r="KIQ68" s="357"/>
      <c r="KIR68" s="357"/>
      <c r="KIS68" s="357"/>
      <c r="KIT68" s="357"/>
      <c r="KIU68" s="357"/>
      <c r="KIV68" s="357"/>
      <c r="KIW68" s="357"/>
      <c r="KIX68" s="357"/>
      <c r="KIY68" s="357"/>
      <c r="KIZ68" s="357"/>
      <c r="KJA68" s="357"/>
      <c r="KJB68" s="357"/>
      <c r="KJC68" s="357"/>
      <c r="KJD68" s="357"/>
      <c r="KJE68" s="357"/>
      <c r="KJF68" s="357"/>
      <c r="KJG68" s="357"/>
      <c r="KJH68" s="357"/>
      <c r="KJI68" s="357"/>
      <c r="KJJ68" s="357"/>
      <c r="KJK68" s="357"/>
      <c r="KJL68" s="357"/>
      <c r="KJM68" s="357"/>
      <c r="KJN68" s="357"/>
      <c r="KJO68" s="357"/>
      <c r="KJP68" s="357"/>
      <c r="KJQ68" s="357"/>
      <c r="KJR68" s="357"/>
      <c r="KJS68" s="357"/>
      <c r="KJT68" s="357"/>
      <c r="KJU68" s="357"/>
      <c r="KJV68" s="357"/>
      <c r="KJW68" s="357"/>
      <c r="KJX68" s="357"/>
      <c r="KJY68" s="357"/>
      <c r="KJZ68" s="357"/>
      <c r="KKA68" s="357"/>
      <c r="KKB68" s="357"/>
      <c r="KKC68" s="357"/>
      <c r="KKD68" s="357"/>
      <c r="KKE68" s="357"/>
      <c r="KKF68" s="357"/>
      <c r="KKG68" s="357"/>
      <c r="KKH68" s="357"/>
      <c r="KKI68" s="357"/>
      <c r="KKJ68" s="357"/>
      <c r="KKK68" s="357"/>
      <c r="KKL68" s="357"/>
      <c r="KKM68" s="357"/>
      <c r="KKN68" s="357"/>
      <c r="KKO68" s="357"/>
      <c r="KKP68" s="357"/>
      <c r="KKQ68" s="357"/>
      <c r="KKR68" s="357"/>
      <c r="KKS68" s="357"/>
      <c r="KKT68" s="357"/>
      <c r="KKU68" s="357"/>
      <c r="KKV68" s="357"/>
      <c r="KKW68" s="357"/>
      <c r="KKX68" s="357"/>
      <c r="KKY68" s="357"/>
      <c r="KKZ68" s="357"/>
      <c r="KLA68" s="357"/>
      <c r="KLB68" s="357"/>
      <c r="KLC68" s="357"/>
      <c r="KLD68" s="357"/>
      <c r="KLE68" s="357"/>
      <c r="KLF68" s="357"/>
      <c r="KLG68" s="357"/>
      <c r="KLH68" s="357"/>
      <c r="KLI68" s="357"/>
      <c r="KLJ68" s="357"/>
      <c r="KLK68" s="357"/>
      <c r="KLL68" s="357"/>
      <c r="KLM68" s="357"/>
      <c r="KLN68" s="357"/>
      <c r="KLO68" s="357"/>
      <c r="KLP68" s="357"/>
      <c r="KLQ68" s="357"/>
      <c r="KLR68" s="357"/>
      <c r="KLS68" s="357"/>
      <c r="KLT68" s="357"/>
      <c r="KLU68" s="357"/>
      <c r="KLV68" s="357"/>
      <c r="KLW68" s="357"/>
      <c r="KLX68" s="357"/>
      <c r="KLY68" s="357"/>
      <c r="KLZ68" s="357"/>
      <c r="KMA68" s="357"/>
      <c r="KMB68" s="357"/>
      <c r="KMC68" s="357"/>
      <c r="KMD68" s="357"/>
      <c r="KME68" s="357"/>
      <c r="KMF68" s="357"/>
      <c r="KMG68" s="357"/>
      <c r="KMH68" s="357"/>
      <c r="KMI68" s="357"/>
      <c r="KMJ68" s="357"/>
      <c r="KMK68" s="357"/>
      <c r="KML68" s="357"/>
      <c r="KMM68" s="357"/>
      <c r="KMN68" s="357"/>
      <c r="KMO68" s="357"/>
      <c r="KMP68" s="357"/>
      <c r="KMQ68" s="357"/>
      <c r="KMR68" s="357"/>
      <c r="KMS68" s="357"/>
      <c r="KMT68" s="357"/>
      <c r="KMU68" s="357"/>
      <c r="KMV68" s="357"/>
      <c r="KMW68" s="357"/>
      <c r="KMX68" s="357"/>
      <c r="KMY68" s="357"/>
      <c r="KMZ68" s="357"/>
      <c r="KNA68" s="357"/>
      <c r="KNB68" s="357"/>
      <c r="KNC68" s="357"/>
      <c r="KND68" s="357"/>
      <c r="KNE68" s="357"/>
      <c r="KNF68" s="357"/>
      <c r="KNG68" s="357"/>
      <c r="KNH68" s="357"/>
      <c r="KNI68" s="357"/>
      <c r="KNJ68" s="357"/>
      <c r="KNK68" s="357"/>
      <c r="KNL68" s="357"/>
      <c r="KNM68" s="357"/>
      <c r="KNN68" s="357"/>
      <c r="KNO68" s="357"/>
      <c r="KNP68" s="357"/>
      <c r="KNQ68" s="357"/>
      <c r="KNR68" s="357"/>
      <c r="KNS68" s="357"/>
      <c r="KNT68" s="357"/>
      <c r="KNU68" s="357"/>
      <c r="KNV68" s="357"/>
      <c r="KNW68" s="357"/>
      <c r="KNX68" s="357"/>
      <c r="KNY68" s="357"/>
      <c r="KNZ68" s="357"/>
      <c r="KOA68" s="357"/>
      <c r="KOB68" s="357"/>
      <c r="KOC68" s="357"/>
      <c r="KOD68" s="357"/>
      <c r="KOE68" s="357"/>
      <c r="KOF68" s="357"/>
      <c r="KOG68" s="357"/>
      <c r="KOH68" s="357"/>
      <c r="KOI68" s="357"/>
      <c r="KOJ68" s="357"/>
      <c r="KOK68" s="357"/>
      <c r="KOL68" s="357"/>
      <c r="KOM68" s="357"/>
      <c r="KON68" s="357"/>
      <c r="KOO68" s="357"/>
      <c r="KOP68" s="357"/>
      <c r="KOQ68" s="357"/>
      <c r="KOR68" s="357"/>
      <c r="KOS68" s="357"/>
      <c r="KOT68" s="357"/>
      <c r="KOU68" s="357"/>
      <c r="KOV68" s="357"/>
      <c r="KOW68" s="357"/>
      <c r="KOX68" s="357"/>
      <c r="KOY68" s="357"/>
      <c r="KOZ68" s="357"/>
      <c r="KPA68" s="357"/>
      <c r="KPB68" s="357"/>
      <c r="KPC68" s="357"/>
      <c r="KPD68" s="357"/>
      <c r="KPE68" s="357"/>
      <c r="KPF68" s="357"/>
      <c r="KPG68" s="357"/>
      <c r="KPH68" s="357"/>
      <c r="KPI68" s="357"/>
      <c r="KPJ68" s="357"/>
      <c r="KPK68" s="357"/>
      <c r="KPL68" s="357"/>
      <c r="KPM68" s="357"/>
      <c r="KPN68" s="357"/>
      <c r="KPO68" s="357"/>
      <c r="KPP68" s="357"/>
      <c r="KPQ68" s="357"/>
      <c r="KPR68" s="357"/>
      <c r="KPS68" s="357"/>
      <c r="KPT68" s="357"/>
      <c r="KPU68" s="357"/>
      <c r="KPV68" s="357"/>
      <c r="KPW68" s="357"/>
      <c r="KPX68" s="357"/>
      <c r="KPY68" s="357"/>
      <c r="KPZ68" s="357"/>
      <c r="KQA68" s="357"/>
      <c r="KQB68" s="357"/>
      <c r="KQC68" s="357"/>
      <c r="KQD68" s="357"/>
      <c r="KQE68" s="357"/>
      <c r="KQF68" s="357"/>
      <c r="KQG68" s="357"/>
      <c r="KQH68" s="357"/>
      <c r="KQI68" s="357"/>
      <c r="KQJ68" s="357"/>
      <c r="KQK68" s="357"/>
      <c r="KQL68" s="357"/>
      <c r="KQM68" s="357"/>
      <c r="KQN68" s="357"/>
      <c r="KQO68" s="357"/>
      <c r="KQP68" s="357"/>
      <c r="KQQ68" s="357"/>
      <c r="KQR68" s="357"/>
      <c r="KQS68" s="357"/>
      <c r="KQT68" s="357"/>
      <c r="KQU68" s="357"/>
      <c r="KQV68" s="357"/>
      <c r="KQW68" s="357"/>
      <c r="KQX68" s="357"/>
      <c r="KQY68" s="357"/>
      <c r="KQZ68" s="357"/>
      <c r="KRA68" s="357"/>
      <c r="KRB68" s="357"/>
      <c r="KRC68" s="357"/>
      <c r="KRD68" s="357"/>
      <c r="KRE68" s="357"/>
      <c r="KRF68" s="357"/>
      <c r="KRG68" s="357"/>
      <c r="KRH68" s="357"/>
      <c r="KRI68" s="357"/>
      <c r="KRJ68" s="357"/>
      <c r="KRK68" s="357"/>
      <c r="KRL68" s="357"/>
      <c r="KRM68" s="357"/>
      <c r="KRN68" s="357"/>
      <c r="KRO68" s="357"/>
      <c r="KRP68" s="357"/>
      <c r="KRQ68" s="357"/>
      <c r="KRR68" s="357"/>
      <c r="KRS68" s="357"/>
      <c r="KRT68" s="357"/>
      <c r="KRU68" s="357"/>
      <c r="KRV68" s="357"/>
      <c r="KRW68" s="357"/>
      <c r="KRX68" s="357"/>
      <c r="KRY68" s="357"/>
      <c r="KRZ68" s="357"/>
      <c r="KSA68" s="357"/>
      <c r="KSB68" s="357"/>
      <c r="KSC68" s="357"/>
      <c r="KSD68" s="357"/>
      <c r="KSE68" s="357"/>
      <c r="KSF68" s="357"/>
      <c r="KSG68" s="357"/>
      <c r="KSH68" s="357"/>
      <c r="KSI68" s="357"/>
      <c r="KSJ68" s="357"/>
      <c r="KSK68" s="357"/>
      <c r="KSL68" s="357"/>
      <c r="KSM68" s="357"/>
      <c r="KSN68" s="357"/>
      <c r="KSO68" s="357"/>
      <c r="KSP68" s="357"/>
      <c r="KSQ68" s="357"/>
      <c r="KSR68" s="357"/>
      <c r="KSS68" s="357"/>
      <c r="KST68" s="357"/>
      <c r="KSU68" s="357"/>
      <c r="KSV68" s="357"/>
      <c r="KSW68" s="357"/>
      <c r="KSX68" s="357"/>
      <c r="KSY68" s="357"/>
      <c r="KSZ68" s="357"/>
      <c r="KTA68" s="357"/>
      <c r="KTB68" s="357"/>
      <c r="KTC68" s="357"/>
      <c r="KTD68" s="357"/>
      <c r="KTE68" s="357"/>
      <c r="KTF68" s="357"/>
      <c r="KTG68" s="357"/>
      <c r="KTH68" s="357"/>
      <c r="KTI68" s="357"/>
      <c r="KTJ68" s="357"/>
      <c r="KTK68" s="357"/>
      <c r="KTL68" s="357"/>
      <c r="KTM68" s="357"/>
      <c r="KTN68" s="357"/>
      <c r="KTO68" s="357"/>
      <c r="KTP68" s="357"/>
      <c r="KTQ68" s="357"/>
      <c r="KTR68" s="357"/>
      <c r="KTS68" s="357"/>
      <c r="KTT68" s="357"/>
      <c r="KTU68" s="357"/>
      <c r="KTV68" s="357"/>
      <c r="KTW68" s="357"/>
      <c r="KTX68" s="357"/>
      <c r="KTY68" s="357"/>
      <c r="KTZ68" s="357"/>
      <c r="KUA68" s="357"/>
      <c r="KUB68" s="357"/>
      <c r="KUC68" s="357"/>
      <c r="KUD68" s="357"/>
      <c r="KUE68" s="357"/>
      <c r="KUF68" s="357"/>
      <c r="KUG68" s="357"/>
      <c r="KUH68" s="357"/>
      <c r="KUI68" s="357"/>
      <c r="KUJ68" s="357"/>
      <c r="KUK68" s="357"/>
      <c r="KUL68" s="357"/>
      <c r="KUM68" s="357"/>
      <c r="KUN68" s="357"/>
      <c r="KUO68" s="357"/>
      <c r="KUP68" s="357"/>
      <c r="KUQ68" s="357"/>
      <c r="KUR68" s="357"/>
      <c r="KUS68" s="357"/>
      <c r="KUT68" s="357"/>
      <c r="KUU68" s="357"/>
      <c r="KUV68" s="357"/>
      <c r="KUW68" s="357"/>
      <c r="KUX68" s="357"/>
      <c r="KUY68" s="357"/>
      <c r="KUZ68" s="357"/>
      <c r="KVA68" s="357"/>
      <c r="KVB68" s="357"/>
      <c r="KVC68" s="357"/>
      <c r="KVD68" s="357"/>
      <c r="KVE68" s="357"/>
      <c r="KVF68" s="357"/>
      <c r="KVG68" s="357"/>
      <c r="KVH68" s="357"/>
      <c r="KVI68" s="357"/>
      <c r="KVJ68" s="357"/>
      <c r="KVK68" s="357"/>
      <c r="KVL68" s="357"/>
      <c r="KVM68" s="357"/>
      <c r="KVN68" s="357"/>
      <c r="KVO68" s="357"/>
      <c r="KVP68" s="357"/>
      <c r="KVQ68" s="357"/>
      <c r="KVR68" s="357"/>
      <c r="KVS68" s="357"/>
      <c r="KVT68" s="357"/>
      <c r="KVU68" s="357"/>
      <c r="KVV68" s="357"/>
      <c r="KVW68" s="357"/>
      <c r="KVX68" s="357"/>
      <c r="KVY68" s="357"/>
      <c r="KVZ68" s="357"/>
      <c r="KWA68" s="357"/>
      <c r="KWB68" s="357"/>
      <c r="KWC68" s="357"/>
      <c r="KWD68" s="357"/>
      <c r="KWE68" s="357"/>
      <c r="KWF68" s="357"/>
      <c r="KWG68" s="357"/>
      <c r="KWH68" s="357"/>
      <c r="KWI68" s="357"/>
      <c r="KWJ68" s="357"/>
      <c r="KWK68" s="357"/>
      <c r="KWL68" s="357"/>
      <c r="KWM68" s="357"/>
      <c r="KWN68" s="357"/>
      <c r="KWO68" s="357"/>
      <c r="KWP68" s="357"/>
      <c r="KWQ68" s="357"/>
      <c r="KWR68" s="357"/>
      <c r="KWS68" s="357"/>
      <c r="KWT68" s="357"/>
      <c r="KWU68" s="357"/>
      <c r="KWV68" s="357"/>
      <c r="KWW68" s="357"/>
      <c r="KWX68" s="357"/>
      <c r="KWY68" s="357"/>
      <c r="KWZ68" s="357"/>
      <c r="KXA68" s="357"/>
      <c r="KXB68" s="357"/>
      <c r="KXC68" s="357"/>
      <c r="KXD68" s="357"/>
      <c r="KXE68" s="357"/>
      <c r="KXF68" s="357"/>
      <c r="KXG68" s="357"/>
      <c r="KXH68" s="357"/>
      <c r="KXI68" s="357"/>
      <c r="KXJ68" s="357"/>
      <c r="KXK68" s="357"/>
      <c r="KXL68" s="357"/>
      <c r="KXM68" s="357"/>
      <c r="KXN68" s="357"/>
      <c r="KXO68" s="357"/>
      <c r="KXP68" s="357"/>
      <c r="KXQ68" s="357"/>
      <c r="KXR68" s="357"/>
      <c r="KXS68" s="357"/>
      <c r="KXT68" s="357"/>
      <c r="KXU68" s="357"/>
      <c r="KXV68" s="357"/>
      <c r="KXW68" s="357"/>
      <c r="KXX68" s="357"/>
      <c r="KXY68" s="357"/>
      <c r="KXZ68" s="357"/>
      <c r="KYA68" s="357"/>
      <c r="KYB68" s="357"/>
      <c r="KYC68" s="357"/>
      <c r="KYD68" s="357"/>
      <c r="KYE68" s="357"/>
      <c r="KYF68" s="357"/>
      <c r="KYG68" s="357"/>
      <c r="KYH68" s="357"/>
      <c r="KYI68" s="357"/>
      <c r="KYJ68" s="357"/>
      <c r="KYK68" s="357"/>
      <c r="KYL68" s="357"/>
      <c r="KYM68" s="357"/>
      <c r="KYN68" s="357"/>
      <c r="KYO68" s="357"/>
      <c r="KYP68" s="357"/>
      <c r="KYQ68" s="357"/>
      <c r="KYR68" s="357"/>
      <c r="KYS68" s="357"/>
      <c r="KYT68" s="357"/>
      <c r="KYU68" s="357"/>
      <c r="KYV68" s="357"/>
      <c r="KYW68" s="357"/>
      <c r="KYX68" s="357"/>
      <c r="KYY68" s="357"/>
      <c r="KYZ68" s="357"/>
      <c r="KZA68" s="357"/>
      <c r="KZB68" s="357"/>
      <c r="KZC68" s="357"/>
      <c r="KZD68" s="357"/>
      <c r="KZE68" s="357"/>
      <c r="KZF68" s="357"/>
      <c r="KZG68" s="357"/>
      <c r="KZH68" s="357"/>
      <c r="KZI68" s="357"/>
      <c r="KZJ68" s="357"/>
      <c r="KZK68" s="357"/>
      <c r="KZL68" s="357"/>
      <c r="KZM68" s="357"/>
      <c r="KZN68" s="357"/>
      <c r="KZO68" s="357"/>
      <c r="KZP68" s="357"/>
      <c r="KZQ68" s="357"/>
      <c r="KZR68" s="357"/>
      <c r="KZS68" s="357"/>
      <c r="KZT68" s="357"/>
      <c r="KZU68" s="357"/>
      <c r="KZV68" s="357"/>
      <c r="KZW68" s="357"/>
      <c r="KZX68" s="357"/>
      <c r="KZY68" s="357"/>
      <c r="KZZ68" s="357"/>
      <c r="LAA68" s="357"/>
      <c r="LAB68" s="357"/>
      <c r="LAC68" s="357"/>
      <c r="LAD68" s="357"/>
      <c r="LAE68" s="357"/>
      <c r="LAF68" s="357"/>
      <c r="LAG68" s="357"/>
      <c r="LAH68" s="357"/>
      <c r="LAI68" s="357"/>
      <c r="LAJ68" s="357"/>
      <c r="LAK68" s="357"/>
      <c r="LAL68" s="357"/>
      <c r="LAM68" s="357"/>
      <c r="LAN68" s="357"/>
      <c r="LAO68" s="357"/>
      <c r="LAP68" s="357"/>
      <c r="LAQ68" s="357"/>
      <c r="LAR68" s="357"/>
      <c r="LAS68" s="357"/>
      <c r="LAT68" s="357"/>
      <c r="LAU68" s="357"/>
      <c r="LAV68" s="357"/>
      <c r="LAW68" s="357"/>
      <c r="LAX68" s="357"/>
      <c r="LAY68" s="357"/>
      <c r="LAZ68" s="357"/>
      <c r="LBA68" s="357"/>
      <c r="LBB68" s="357"/>
      <c r="LBC68" s="357"/>
      <c r="LBD68" s="357"/>
      <c r="LBE68" s="357"/>
      <c r="LBF68" s="357"/>
      <c r="LBG68" s="357"/>
      <c r="LBH68" s="357"/>
      <c r="LBI68" s="357"/>
      <c r="LBJ68" s="357"/>
      <c r="LBK68" s="357"/>
      <c r="LBL68" s="357"/>
      <c r="LBM68" s="357"/>
      <c r="LBN68" s="357"/>
      <c r="LBO68" s="357"/>
      <c r="LBP68" s="357"/>
      <c r="LBQ68" s="357"/>
      <c r="LBR68" s="357"/>
      <c r="LBS68" s="357"/>
      <c r="LBT68" s="357"/>
      <c r="LBU68" s="357"/>
      <c r="LBV68" s="357"/>
      <c r="LBW68" s="357"/>
      <c r="LBX68" s="357"/>
      <c r="LBY68" s="357"/>
      <c r="LBZ68" s="357"/>
      <c r="LCA68" s="357"/>
      <c r="LCB68" s="357"/>
      <c r="LCC68" s="357"/>
      <c r="LCD68" s="357"/>
      <c r="LCE68" s="357"/>
      <c r="LCF68" s="357"/>
      <c r="LCG68" s="357"/>
      <c r="LCH68" s="357"/>
      <c r="LCI68" s="357"/>
      <c r="LCJ68" s="357"/>
      <c r="LCK68" s="357"/>
      <c r="LCL68" s="357"/>
      <c r="LCM68" s="357"/>
      <c r="LCN68" s="357"/>
      <c r="LCO68" s="357"/>
      <c r="LCP68" s="357"/>
      <c r="LCQ68" s="357"/>
      <c r="LCR68" s="357"/>
      <c r="LCS68" s="357"/>
      <c r="LCT68" s="357"/>
      <c r="LCU68" s="357"/>
      <c r="LCV68" s="357"/>
      <c r="LCW68" s="357"/>
      <c r="LCX68" s="357"/>
      <c r="LCY68" s="357"/>
      <c r="LCZ68" s="357"/>
      <c r="LDA68" s="357"/>
      <c r="LDB68" s="357"/>
      <c r="LDC68" s="357"/>
      <c r="LDD68" s="357"/>
      <c r="LDE68" s="357"/>
      <c r="LDF68" s="357"/>
      <c r="LDG68" s="357"/>
      <c r="LDH68" s="357"/>
      <c r="LDI68" s="357"/>
      <c r="LDJ68" s="357"/>
      <c r="LDK68" s="357"/>
      <c r="LDL68" s="357"/>
      <c r="LDM68" s="357"/>
      <c r="LDN68" s="357"/>
      <c r="LDO68" s="357"/>
      <c r="LDP68" s="357"/>
      <c r="LDQ68" s="357"/>
      <c r="LDR68" s="357"/>
      <c r="LDS68" s="357"/>
      <c r="LDT68" s="357"/>
      <c r="LDU68" s="357"/>
      <c r="LDV68" s="357"/>
      <c r="LDW68" s="357"/>
      <c r="LDX68" s="357"/>
      <c r="LDY68" s="357"/>
      <c r="LDZ68" s="357"/>
      <c r="LEA68" s="357"/>
      <c r="LEB68" s="357"/>
      <c r="LEC68" s="357"/>
      <c r="LED68" s="357"/>
      <c r="LEE68" s="357"/>
      <c r="LEF68" s="357"/>
      <c r="LEG68" s="357"/>
      <c r="LEH68" s="357"/>
      <c r="LEI68" s="357"/>
      <c r="LEJ68" s="357"/>
      <c r="LEK68" s="357"/>
      <c r="LEL68" s="357"/>
      <c r="LEM68" s="357"/>
      <c r="LEN68" s="357"/>
      <c r="LEO68" s="357"/>
      <c r="LEP68" s="357"/>
      <c r="LEQ68" s="357"/>
      <c r="LER68" s="357"/>
      <c r="LES68" s="357"/>
      <c r="LET68" s="357"/>
      <c r="LEU68" s="357"/>
      <c r="LEV68" s="357"/>
      <c r="LEW68" s="357"/>
      <c r="LEX68" s="357"/>
      <c r="LEY68" s="357"/>
      <c r="LEZ68" s="357"/>
      <c r="LFA68" s="357"/>
      <c r="LFB68" s="357"/>
      <c r="LFC68" s="357"/>
      <c r="LFD68" s="357"/>
      <c r="LFE68" s="357"/>
      <c r="LFF68" s="357"/>
      <c r="LFG68" s="357"/>
      <c r="LFH68" s="357"/>
      <c r="LFI68" s="357"/>
      <c r="LFJ68" s="357"/>
      <c r="LFK68" s="357"/>
      <c r="LFL68" s="357"/>
      <c r="LFM68" s="357"/>
      <c r="LFN68" s="357"/>
      <c r="LFO68" s="357"/>
      <c r="LFP68" s="357"/>
      <c r="LFQ68" s="357"/>
      <c r="LFR68" s="357"/>
      <c r="LFS68" s="357"/>
      <c r="LFT68" s="357"/>
      <c r="LFU68" s="357"/>
      <c r="LFV68" s="357"/>
      <c r="LFW68" s="357"/>
      <c r="LFX68" s="357"/>
      <c r="LFY68" s="357"/>
      <c r="LFZ68" s="357"/>
      <c r="LGA68" s="357"/>
      <c r="LGB68" s="357"/>
      <c r="LGC68" s="357"/>
      <c r="LGD68" s="357"/>
      <c r="LGE68" s="357"/>
      <c r="LGF68" s="357"/>
      <c r="LGG68" s="357"/>
      <c r="LGH68" s="357"/>
      <c r="LGI68" s="357"/>
      <c r="LGJ68" s="357"/>
      <c r="LGK68" s="357"/>
      <c r="LGL68" s="357"/>
      <c r="LGM68" s="357"/>
      <c r="LGN68" s="357"/>
      <c r="LGO68" s="357"/>
      <c r="LGP68" s="357"/>
      <c r="LGQ68" s="357"/>
      <c r="LGR68" s="357"/>
      <c r="LGS68" s="357"/>
      <c r="LGT68" s="357"/>
      <c r="LGU68" s="357"/>
      <c r="LGV68" s="357"/>
      <c r="LGW68" s="357"/>
      <c r="LGX68" s="357"/>
      <c r="LGY68" s="357"/>
      <c r="LGZ68" s="357"/>
      <c r="LHA68" s="357"/>
      <c r="LHB68" s="357"/>
      <c r="LHC68" s="357"/>
      <c r="LHD68" s="357"/>
      <c r="LHE68" s="357"/>
      <c r="LHF68" s="357"/>
      <c r="LHG68" s="357"/>
      <c r="LHH68" s="357"/>
      <c r="LHI68" s="357"/>
      <c r="LHJ68" s="357"/>
      <c r="LHK68" s="357"/>
      <c r="LHL68" s="357"/>
      <c r="LHM68" s="357"/>
      <c r="LHN68" s="357"/>
      <c r="LHO68" s="357"/>
      <c r="LHP68" s="357"/>
      <c r="LHQ68" s="357"/>
      <c r="LHR68" s="357"/>
      <c r="LHS68" s="357"/>
      <c r="LHT68" s="357"/>
      <c r="LHU68" s="357"/>
      <c r="LHV68" s="357"/>
      <c r="LHW68" s="357"/>
      <c r="LHX68" s="357"/>
      <c r="LHY68" s="357"/>
      <c r="LHZ68" s="357"/>
      <c r="LIA68" s="357"/>
      <c r="LIB68" s="357"/>
      <c r="LIC68" s="357"/>
      <c r="LID68" s="357"/>
      <c r="LIE68" s="357"/>
      <c r="LIF68" s="357"/>
      <c r="LIG68" s="357"/>
      <c r="LIH68" s="357"/>
      <c r="LII68" s="357"/>
      <c r="LIJ68" s="357"/>
      <c r="LIK68" s="357"/>
      <c r="LIL68" s="357"/>
      <c r="LIM68" s="357"/>
      <c r="LIN68" s="357"/>
      <c r="LIO68" s="357"/>
      <c r="LIP68" s="357"/>
      <c r="LIQ68" s="357"/>
      <c r="LIR68" s="357"/>
      <c r="LIS68" s="357"/>
      <c r="LIT68" s="357"/>
      <c r="LIU68" s="357"/>
      <c r="LIV68" s="357"/>
      <c r="LIW68" s="357"/>
      <c r="LIX68" s="357"/>
      <c r="LIY68" s="357"/>
      <c r="LIZ68" s="357"/>
      <c r="LJA68" s="357"/>
      <c r="LJB68" s="357"/>
      <c r="LJC68" s="357"/>
      <c r="LJD68" s="357"/>
      <c r="LJE68" s="357"/>
      <c r="LJF68" s="357"/>
      <c r="LJG68" s="357"/>
      <c r="LJH68" s="357"/>
      <c r="LJI68" s="357"/>
      <c r="LJJ68" s="357"/>
      <c r="LJK68" s="357"/>
      <c r="LJL68" s="357"/>
      <c r="LJM68" s="357"/>
      <c r="LJN68" s="357"/>
      <c r="LJO68" s="357"/>
      <c r="LJP68" s="357"/>
      <c r="LJQ68" s="357"/>
      <c r="LJR68" s="357"/>
      <c r="LJS68" s="357"/>
      <c r="LJT68" s="357"/>
      <c r="LJU68" s="357"/>
      <c r="LJV68" s="357"/>
      <c r="LJW68" s="357"/>
      <c r="LJX68" s="357"/>
      <c r="LJY68" s="357"/>
      <c r="LJZ68" s="357"/>
      <c r="LKA68" s="357"/>
      <c r="LKB68" s="357"/>
      <c r="LKC68" s="357"/>
      <c r="LKD68" s="357"/>
      <c r="LKE68" s="357"/>
      <c r="LKF68" s="357"/>
      <c r="LKG68" s="357"/>
      <c r="LKH68" s="357"/>
      <c r="LKI68" s="357"/>
      <c r="LKJ68" s="357"/>
      <c r="LKK68" s="357"/>
      <c r="LKL68" s="357"/>
      <c r="LKM68" s="357"/>
      <c r="LKN68" s="357"/>
      <c r="LKO68" s="357"/>
      <c r="LKP68" s="357"/>
      <c r="LKQ68" s="357"/>
      <c r="LKR68" s="357"/>
      <c r="LKS68" s="357"/>
      <c r="LKT68" s="357"/>
      <c r="LKU68" s="357"/>
      <c r="LKV68" s="357"/>
      <c r="LKW68" s="357"/>
      <c r="LKX68" s="357"/>
      <c r="LKY68" s="357"/>
      <c r="LKZ68" s="357"/>
      <c r="LLA68" s="357"/>
      <c r="LLB68" s="357"/>
      <c r="LLC68" s="357"/>
      <c r="LLD68" s="357"/>
      <c r="LLE68" s="357"/>
      <c r="LLF68" s="357"/>
      <c r="LLG68" s="357"/>
      <c r="LLH68" s="357"/>
      <c r="LLI68" s="357"/>
      <c r="LLJ68" s="357"/>
      <c r="LLK68" s="357"/>
      <c r="LLL68" s="357"/>
      <c r="LLM68" s="357"/>
      <c r="LLN68" s="357"/>
      <c r="LLO68" s="357"/>
      <c r="LLP68" s="357"/>
      <c r="LLQ68" s="357"/>
      <c r="LLR68" s="357"/>
      <c r="LLS68" s="357"/>
      <c r="LLT68" s="357"/>
      <c r="LLU68" s="357"/>
      <c r="LLV68" s="357"/>
      <c r="LLW68" s="357"/>
      <c r="LLX68" s="357"/>
      <c r="LLY68" s="357"/>
      <c r="LLZ68" s="357"/>
      <c r="LMA68" s="357"/>
      <c r="LMB68" s="357"/>
      <c r="LMC68" s="357"/>
      <c r="LMD68" s="357"/>
      <c r="LME68" s="357"/>
      <c r="LMF68" s="357"/>
      <c r="LMG68" s="357"/>
      <c r="LMH68" s="357"/>
      <c r="LMI68" s="357"/>
      <c r="LMJ68" s="357"/>
      <c r="LMK68" s="357"/>
      <c r="LML68" s="357"/>
      <c r="LMM68" s="357"/>
      <c r="LMN68" s="357"/>
      <c r="LMO68" s="357"/>
      <c r="LMP68" s="357"/>
      <c r="LMQ68" s="357"/>
      <c r="LMR68" s="357"/>
      <c r="LMS68" s="357"/>
      <c r="LMT68" s="357"/>
      <c r="LMU68" s="357"/>
      <c r="LMV68" s="357"/>
      <c r="LMW68" s="357"/>
      <c r="LMX68" s="357"/>
      <c r="LMY68" s="357"/>
      <c r="LMZ68" s="357"/>
      <c r="LNA68" s="357"/>
      <c r="LNB68" s="357"/>
      <c r="LNC68" s="357"/>
      <c r="LND68" s="357"/>
      <c r="LNE68" s="357"/>
      <c r="LNF68" s="357"/>
      <c r="LNG68" s="357"/>
      <c r="LNH68" s="357"/>
      <c r="LNI68" s="357"/>
      <c r="LNJ68" s="357"/>
      <c r="LNK68" s="357"/>
      <c r="LNL68" s="357"/>
      <c r="LNM68" s="357"/>
      <c r="LNN68" s="357"/>
      <c r="LNO68" s="357"/>
      <c r="LNP68" s="357"/>
      <c r="LNQ68" s="357"/>
      <c r="LNR68" s="357"/>
      <c r="LNS68" s="357"/>
      <c r="LNT68" s="357"/>
      <c r="LNU68" s="357"/>
      <c r="LNV68" s="357"/>
      <c r="LNW68" s="357"/>
      <c r="LNX68" s="357"/>
      <c r="LNY68" s="357"/>
      <c r="LNZ68" s="357"/>
      <c r="LOA68" s="357"/>
      <c r="LOB68" s="357"/>
      <c r="LOC68" s="357"/>
      <c r="LOD68" s="357"/>
      <c r="LOE68" s="357"/>
      <c r="LOF68" s="357"/>
      <c r="LOG68" s="357"/>
      <c r="LOH68" s="357"/>
      <c r="LOI68" s="357"/>
      <c r="LOJ68" s="357"/>
      <c r="LOK68" s="357"/>
      <c r="LOL68" s="357"/>
      <c r="LOM68" s="357"/>
      <c r="LON68" s="357"/>
      <c r="LOO68" s="357"/>
      <c r="LOP68" s="357"/>
      <c r="LOQ68" s="357"/>
      <c r="LOR68" s="357"/>
      <c r="LOS68" s="357"/>
      <c r="LOT68" s="357"/>
      <c r="LOU68" s="357"/>
      <c r="LOV68" s="357"/>
      <c r="LOW68" s="357"/>
      <c r="LOX68" s="357"/>
      <c r="LOY68" s="357"/>
      <c r="LOZ68" s="357"/>
      <c r="LPA68" s="357"/>
      <c r="LPB68" s="357"/>
      <c r="LPC68" s="357"/>
      <c r="LPD68" s="357"/>
      <c r="LPE68" s="357"/>
      <c r="LPF68" s="357"/>
      <c r="LPG68" s="357"/>
      <c r="LPH68" s="357"/>
      <c r="LPI68" s="357"/>
      <c r="LPJ68" s="357"/>
      <c r="LPK68" s="357"/>
      <c r="LPL68" s="357"/>
      <c r="LPM68" s="357"/>
      <c r="LPN68" s="357"/>
      <c r="LPO68" s="357"/>
      <c r="LPP68" s="357"/>
      <c r="LPQ68" s="357"/>
      <c r="LPR68" s="357"/>
      <c r="LPS68" s="357"/>
      <c r="LPT68" s="357"/>
      <c r="LPU68" s="357"/>
      <c r="LPV68" s="357"/>
      <c r="LPW68" s="357"/>
      <c r="LPX68" s="357"/>
      <c r="LPY68" s="357"/>
      <c r="LPZ68" s="357"/>
      <c r="LQA68" s="357"/>
      <c r="LQB68" s="357"/>
      <c r="LQC68" s="357"/>
      <c r="LQD68" s="357"/>
      <c r="LQE68" s="357"/>
      <c r="LQF68" s="357"/>
      <c r="LQG68" s="357"/>
      <c r="LQH68" s="357"/>
      <c r="LQI68" s="357"/>
      <c r="LQJ68" s="357"/>
      <c r="LQK68" s="357"/>
      <c r="LQL68" s="357"/>
      <c r="LQM68" s="357"/>
      <c r="LQN68" s="357"/>
      <c r="LQO68" s="357"/>
      <c r="LQP68" s="357"/>
      <c r="LQQ68" s="357"/>
      <c r="LQR68" s="357"/>
      <c r="LQS68" s="357"/>
      <c r="LQT68" s="357"/>
      <c r="LQU68" s="357"/>
      <c r="LQV68" s="357"/>
      <c r="LQW68" s="357"/>
      <c r="LQX68" s="357"/>
      <c r="LQY68" s="357"/>
      <c r="LQZ68" s="357"/>
      <c r="LRA68" s="357"/>
      <c r="LRB68" s="357"/>
      <c r="LRC68" s="357"/>
      <c r="LRD68" s="357"/>
      <c r="LRE68" s="357"/>
      <c r="LRF68" s="357"/>
      <c r="LRG68" s="357"/>
      <c r="LRH68" s="357"/>
      <c r="LRI68" s="357"/>
      <c r="LRJ68" s="357"/>
      <c r="LRK68" s="357"/>
      <c r="LRL68" s="357"/>
      <c r="LRM68" s="357"/>
      <c r="LRN68" s="357"/>
      <c r="LRO68" s="357"/>
      <c r="LRP68" s="357"/>
      <c r="LRQ68" s="357"/>
      <c r="LRR68" s="357"/>
      <c r="LRS68" s="357"/>
      <c r="LRT68" s="357"/>
      <c r="LRU68" s="357"/>
      <c r="LRV68" s="357"/>
      <c r="LRW68" s="357"/>
      <c r="LRX68" s="357"/>
      <c r="LRY68" s="357"/>
      <c r="LRZ68" s="357"/>
      <c r="LSA68" s="357"/>
      <c r="LSB68" s="357"/>
      <c r="LSC68" s="357"/>
      <c r="LSD68" s="357"/>
      <c r="LSE68" s="357"/>
      <c r="LSF68" s="357"/>
      <c r="LSG68" s="357"/>
      <c r="LSH68" s="357"/>
      <c r="LSI68" s="357"/>
      <c r="LSJ68" s="357"/>
      <c r="LSK68" s="357"/>
      <c r="LSL68" s="357"/>
      <c r="LSM68" s="357"/>
      <c r="LSN68" s="357"/>
      <c r="LSO68" s="357"/>
      <c r="LSP68" s="357"/>
      <c r="LSQ68" s="357"/>
      <c r="LSR68" s="357"/>
      <c r="LSS68" s="357"/>
      <c r="LST68" s="357"/>
      <c r="LSU68" s="357"/>
      <c r="LSV68" s="357"/>
      <c r="LSW68" s="357"/>
      <c r="LSX68" s="357"/>
      <c r="LSY68" s="357"/>
      <c r="LSZ68" s="357"/>
      <c r="LTA68" s="357"/>
      <c r="LTB68" s="357"/>
      <c r="LTC68" s="357"/>
      <c r="LTD68" s="357"/>
      <c r="LTE68" s="357"/>
      <c r="LTF68" s="357"/>
      <c r="LTG68" s="357"/>
      <c r="LTH68" s="357"/>
      <c r="LTI68" s="357"/>
      <c r="LTJ68" s="357"/>
      <c r="LTK68" s="357"/>
      <c r="LTL68" s="357"/>
      <c r="LTM68" s="357"/>
      <c r="LTN68" s="357"/>
      <c r="LTO68" s="357"/>
      <c r="LTP68" s="357"/>
      <c r="LTQ68" s="357"/>
      <c r="LTR68" s="357"/>
      <c r="LTS68" s="357"/>
      <c r="LTT68" s="357"/>
      <c r="LTU68" s="357"/>
      <c r="LTV68" s="357"/>
      <c r="LTW68" s="357"/>
      <c r="LTX68" s="357"/>
      <c r="LTY68" s="357"/>
      <c r="LTZ68" s="357"/>
      <c r="LUA68" s="357"/>
      <c r="LUB68" s="357"/>
      <c r="LUC68" s="357"/>
      <c r="LUD68" s="357"/>
      <c r="LUE68" s="357"/>
      <c r="LUF68" s="357"/>
      <c r="LUG68" s="357"/>
      <c r="LUH68" s="357"/>
      <c r="LUI68" s="357"/>
      <c r="LUJ68" s="357"/>
      <c r="LUK68" s="357"/>
      <c r="LUL68" s="357"/>
      <c r="LUM68" s="357"/>
      <c r="LUN68" s="357"/>
      <c r="LUO68" s="357"/>
      <c r="LUP68" s="357"/>
      <c r="LUQ68" s="357"/>
      <c r="LUR68" s="357"/>
      <c r="LUS68" s="357"/>
      <c r="LUT68" s="357"/>
      <c r="LUU68" s="357"/>
      <c r="LUV68" s="357"/>
      <c r="LUW68" s="357"/>
      <c r="LUX68" s="357"/>
      <c r="LUY68" s="357"/>
      <c r="LUZ68" s="357"/>
      <c r="LVA68" s="357"/>
      <c r="LVB68" s="357"/>
      <c r="LVC68" s="357"/>
      <c r="LVD68" s="357"/>
      <c r="LVE68" s="357"/>
      <c r="LVF68" s="357"/>
      <c r="LVG68" s="357"/>
      <c r="LVH68" s="357"/>
      <c r="LVI68" s="357"/>
      <c r="LVJ68" s="357"/>
      <c r="LVK68" s="357"/>
      <c r="LVL68" s="357"/>
      <c r="LVM68" s="357"/>
      <c r="LVN68" s="357"/>
      <c r="LVO68" s="357"/>
      <c r="LVP68" s="357"/>
      <c r="LVQ68" s="357"/>
      <c r="LVR68" s="357"/>
      <c r="LVS68" s="357"/>
      <c r="LVT68" s="357"/>
      <c r="LVU68" s="357"/>
      <c r="LVV68" s="357"/>
      <c r="LVW68" s="357"/>
      <c r="LVX68" s="357"/>
      <c r="LVY68" s="357"/>
      <c r="LVZ68" s="357"/>
      <c r="LWA68" s="357"/>
      <c r="LWB68" s="357"/>
      <c r="LWC68" s="357"/>
      <c r="LWD68" s="357"/>
      <c r="LWE68" s="357"/>
      <c r="LWF68" s="357"/>
      <c r="LWG68" s="357"/>
      <c r="LWH68" s="357"/>
      <c r="LWI68" s="357"/>
      <c r="LWJ68" s="357"/>
      <c r="LWK68" s="357"/>
      <c r="LWL68" s="357"/>
      <c r="LWM68" s="357"/>
      <c r="LWN68" s="357"/>
      <c r="LWO68" s="357"/>
      <c r="LWP68" s="357"/>
      <c r="LWQ68" s="357"/>
      <c r="LWR68" s="357"/>
      <c r="LWS68" s="357"/>
      <c r="LWT68" s="357"/>
      <c r="LWU68" s="357"/>
      <c r="LWV68" s="357"/>
      <c r="LWW68" s="357"/>
      <c r="LWX68" s="357"/>
      <c r="LWY68" s="357"/>
      <c r="LWZ68" s="357"/>
      <c r="LXA68" s="357"/>
      <c r="LXB68" s="357"/>
      <c r="LXC68" s="357"/>
      <c r="LXD68" s="357"/>
      <c r="LXE68" s="357"/>
      <c r="LXF68" s="357"/>
      <c r="LXG68" s="357"/>
      <c r="LXH68" s="357"/>
      <c r="LXI68" s="357"/>
      <c r="LXJ68" s="357"/>
      <c r="LXK68" s="357"/>
      <c r="LXL68" s="357"/>
      <c r="LXM68" s="357"/>
      <c r="LXN68" s="357"/>
      <c r="LXO68" s="357"/>
      <c r="LXP68" s="357"/>
      <c r="LXQ68" s="357"/>
      <c r="LXR68" s="357"/>
      <c r="LXS68" s="357"/>
      <c r="LXT68" s="357"/>
      <c r="LXU68" s="357"/>
      <c r="LXV68" s="357"/>
      <c r="LXW68" s="357"/>
      <c r="LXX68" s="357"/>
      <c r="LXY68" s="357"/>
      <c r="LXZ68" s="357"/>
      <c r="LYA68" s="357"/>
      <c r="LYB68" s="357"/>
      <c r="LYC68" s="357"/>
      <c r="LYD68" s="357"/>
      <c r="LYE68" s="357"/>
      <c r="LYF68" s="357"/>
      <c r="LYG68" s="357"/>
      <c r="LYH68" s="357"/>
      <c r="LYI68" s="357"/>
      <c r="LYJ68" s="357"/>
      <c r="LYK68" s="357"/>
      <c r="LYL68" s="357"/>
      <c r="LYM68" s="357"/>
      <c r="LYN68" s="357"/>
      <c r="LYO68" s="357"/>
      <c r="LYP68" s="357"/>
      <c r="LYQ68" s="357"/>
      <c r="LYR68" s="357"/>
      <c r="LYS68" s="357"/>
      <c r="LYT68" s="357"/>
      <c r="LYU68" s="357"/>
      <c r="LYV68" s="357"/>
      <c r="LYW68" s="357"/>
      <c r="LYX68" s="357"/>
      <c r="LYY68" s="357"/>
      <c r="LYZ68" s="357"/>
      <c r="LZA68" s="357"/>
      <c r="LZB68" s="357"/>
      <c r="LZC68" s="357"/>
      <c r="LZD68" s="357"/>
      <c r="LZE68" s="357"/>
      <c r="LZF68" s="357"/>
      <c r="LZG68" s="357"/>
      <c r="LZH68" s="357"/>
      <c r="LZI68" s="357"/>
      <c r="LZJ68" s="357"/>
      <c r="LZK68" s="357"/>
      <c r="LZL68" s="357"/>
      <c r="LZM68" s="357"/>
      <c r="LZN68" s="357"/>
      <c r="LZO68" s="357"/>
      <c r="LZP68" s="357"/>
      <c r="LZQ68" s="357"/>
      <c r="LZR68" s="357"/>
      <c r="LZS68" s="357"/>
      <c r="LZT68" s="357"/>
      <c r="LZU68" s="357"/>
      <c r="LZV68" s="357"/>
      <c r="LZW68" s="357"/>
      <c r="LZX68" s="357"/>
      <c r="LZY68" s="357"/>
      <c r="LZZ68" s="357"/>
      <c r="MAA68" s="357"/>
      <c r="MAB68" s="357"/>
      <c r="MAC68" s="357"/>
      <c r="MAD68" s="357"/>
      <c r="MAE68" s="357"/>
      <c r="MAF68" s="357"/>
      <c r="MAG68" s="357"/>
      <c r="MAH68" s="357"/>
      <c r="MAI68" s="357"/>
      <c r="MAJ68" s="357"/>
      <c r="MAK68" s="357"/>
      <c r="MAL68" s="357"/>
      <c r="MAM68" s="357"/>
      <c r="MAN68" s="357"/>
      <c r="MAO68" s="357"/>
      <c r="MAP68" s="357"/>
      <c r="MAQ68" s="357"/>
      <c r="MAR68" s="357"/>
      <c r="MAS68" s="357"/>
      <c r="MAT68" s="357"/>
      <c r="MAU68" s="357"/>
      <c r="MAV68" s="357"/>
      <c r="MAW68" s="357"/>
      <c r="MAX68" s="357"/>
      <c r="MAY68" s="357"/>
      <c r="MAZ68" s="357"/>
      <c r="MBA68" s="357"/>
      <c r="MBB68" s="357"/>
      <c r="MBC68" s="357"/>
      <c r="MBD68" s="357"/>
      <c r="MBE68" s="357"/>
      <c r="MBF68" s="357"/>
      <c r="MBG68" s="357"/>
      <c r="MBH68" s="357"/>
      <c r="MBI68" s="357"/>
      <c r="MBJ68" s="357"/>
      <c r="MBK68" s="357"/>
      <c r="MBL68" s="357"/>
      <c r="MBM68" s="357"/>
      <c r="MBN68" s="357"/>
      <c r="MBO68" s="357"/>
      <c r="MBP68" s="357"/>
      <c r="MBQ68" s="357"/>
      <c r="MBR68" s="357"/>
      <c r="MBS68" s="357"/>
      <c r="MBT68" s="357"/>
      <c r="MBU68" s="357"/>
      <c r="MBV68" s="357"/>
      <c r="MBW68" s="357"/>
      <c r="MBX68" s="357"/>
      <c r="MBY68" s="357"/>
      <c r="MBZ68" s="357"/>
      <c r="MCA68" s="357"/>
      <c r="MCB68" s="357"/>
      <c r="MCC68" s="357"/>
      <c r="MCD68" s="357"/>
      <c r="MCE68" s="357"/>
      <c r="MCF68" s="357"/>
      <c r="MCG68" s="357"/>
      <c r="MCH68" s="357"/>
      <c r="MCI68" s="357"/>
      <c r="MCJ68" s="357"/>
      <c r="MCK68" s="357"/>
      <c r="MCL68" s="357"/>
      <c r="MCM68" s="357"/>
      <c r="MCN68" s="357"/>
      <c r="MCO68" s="357"/>
      <c r="MCP68" s="357"/>
      <c r="MCQ68" s="357"/>
      <c r="MCR68" s="357"/>
      <c r="MCS68" s="357"/>
      <c r="MCT68" s="357"/>
      <c r="MCU68" s="357"/>
      <c r="MCV68" s="357"/>
      <c r="MCW68" s="357"/>
      <c r="MCX68" s="357"/>
      <c r="MCY68" s="357"/>
      <c r="MCZ68" s="357"/>
      <c r="MDA68" s="357"/>
      <c r="MDB68" s="357"/>
      <c r="MDC68" s="357"/>
      <c r="MDD68" s="357"/>
      <c r="MDE68" s="357"/>
      <c r="MDF68" s="357"/>
      <c r="MDG68" s="357"/>
      <c r="MDH68" s="357"/>
      <c r="MDI68" s="357"/>
      <c r="MDJ68" s="357"/>
      <c r="MDK68" s="357"/>
      <c r="MDL68" s="357"/>
      <c r="MDM68" s="357"/>
      <c r="MDN68" s="357"/>
      <c r="MDO68" s="357"/>
      <c r="MDP68" s="357"/>
      <c r="MDQ68" s="357"/>
      <c r="MDR68" s="357"/>
      <c r="MDS68" s="357"/>
      <c r="MDT68" s="357"/>
      <c r="MDU68" s="357"/>
      <c r="MDV68" s="357"/>
      <c r="MDW68" s="357"/>
      <c r="MDX68" s="357"/>
      <c r="MDY68" s="357"/>
      <c r="MDZ68" s="357"/>
      <c r="MEA68" s="357"/>
      <c r="MEB68" s="357"/>
      <c r="MEC68" s="357"/>
      <c r="MED68" s="357"/>
      <c r="MEE68" s="357"/>
      <c r="MEF68" s="357"/>
      <c r="MEG68" s="357"/>
      <c r="MEH68" s="357"/>
      <c r="MEI68" s="357"/>
      <c r="MEJ68" s="357"/>
      <c r="MEK68" s="357"/>
      <c r="MEL68" s="357"/>
      <c r="MEM68" s="357"/>
      <c r="MEN68" s="357"/>
      <c r="MEO68" s="357"/>
      <c r="MEP68" s="357"/>
      <c r="MEQ68" s="357"/>
      <c r="MER68" s="357"/>
      <c r="MES68" s="357"/>
      <c r="MET68" s="357"/>
      <c r="MEU68" s="357"/>
      <c r="MEV68" s="357"/>
      <c r="MEW68" s="357"/>
      <c r="MEX68" s="357"/>
      <c r="MEY68" s="357"/>
      <c r="MEZ68" s="357"/>
      <c r="MFA68" s="357"/>
      <c r="MFB68" s="357"/>
      <c r="MFC68" s="357"/>
      <c r="MFD68" s="357"/>
      <c r="MFE68" s="357"/>
      <c r="MFF68" s="357"/>
      <c r="MFG68" s="357"/>
      <c r="MFH68" s="357"/>
      <c r="MFI68" s="357"/>
      <c r="MFJ68" s="357"/>
      <c r="MFK68" s="357"/>
      <c r="MFL68" s="357"/>
      <c r="MFM68" s="357"/>
      <c r="MFN68" s="357"/>
      <c r="MFO68" s="357"/>
      <c r="MFP68" s="357"/>
      <c r="MFQ68" s="357"/>
      <c r="MFR68" s="357"/>
      <c r="MFS68" s="357"/>
      <c r="MFT68" s="357"/>
      <c r="MFU68" s="357"/>
      <c r="MFV68" s="357"/>
      <c r="MFW68" s="357"/>
      <c r="MFX68" s="357"/>
      <c r="MFY68" s="357"/>
      <c r="MFZ68" s="357"/>
      <c r="MGA68" s="357"/>
      <c r="MGB68" s="357"/>
      <c r="MGC68" s="357"/>
      <c r="MGD68" s="357"/>
      <c r="MGE68" s="357"/>
      <c r="MGF68" s="357"/>
      <c r="MGG68" s="357"/>
      <c r="MGH68" s="357"/>
      <c r="MGI68" s="357"/>
      <c r="MGJ68" s="357"/>
      <c r="MGK68" s="357"/>
      <c r="MGL68" s="357"/>
      <c r="MGM68" s="357"/>
      <c r="MGN68" s="357"/>
      <c r="MGO68" s="357"/>
      <c r="MGP68" s="357"/>
      <c r="MGQ68" s="357"/>
      <c r="MGR68" s="357"/>
      <c r="MGS68" s="357"/>
      <c r="MGT68" s="357"/>
      <c r="MGU68" s="357"/>
      <c r="MGV68" s="357"/>
      <c r="MGW68" s="357"/>
      <c r="MGX68" s="357"/>
      <c r="MGY68" s="357"/>
      <c r="MGZ68" s="357"/>
      <c r="MHA68" s="357"/>
      <c r="MHB68" s="357"/>
      <c r="MHC68" s="357"/>
      <c r="MHD68" s="357"/>
      <c r="MHE68" s="357"/>
      <c r="MHF68" s="357"/>
      <c r="MHG68" s="357"/>
      <c r="MHH68" s="357"/>
      <c r="MHI68" s="357"/>
      <c r="MHJ68" s="357"/>
      <c r="MHK68" s="357"/>
      <c r="MHL68" s="357"/>
      <c r="MHM68" s="357"/>
      <c r="MHN68" s="357"/>
      <c r="MHO68" s="357"/>
      <c r="MHP68" s="357"/>
      <c r="MHQ68" s="357"/>
      <c r="MHR68" s="357"/>
      <c r="MHS68" s="357"/>
      <c r="MHT68" s="357"/>
      <c r="MHU68" s="357"/>
      <c r="MHV68" s="357"/>
      <c r="MHW68" s="357"/>
      <c r="MHX68" s="357"/>
      <c r="MHY68" s="357"/>
      <c r="MHZ68" s="357"/>
      <c r="MIA68" s="357"/>
      <c r="MIB68" s="357"/>
      <c r="MIC68" s="357"/>
      <c r="MID68" s="357"/>
      <c r="MIE68" s="357"/>
      <c r="MIF68" s="357"/>
      <c r="MIG68" s="357"/>
      <c r="MIH68" s="357"/>
      <c r="MII68" s="357"/>
      <c r="MIJ68" s="357"/>
      <c r="MIK68" s="357"/>
      <c r="MIL68" s="357"/>
      <c r="MIM68" s="357"/>
      <c r="MIN68" s="357"/>
      <c r="MIO68" s="357"/>
      <c r="MIP68" s="357"/>
      <c r="MIQ68" s="357"/>
      <c r="MIR68" s="357"/>
      <c r="MIS68" s="357"/>
      <c r="MIT68" s="357"/>
      <c r="MIU68" s="357"/>
      <c r="MIV68" s="357"/>
      <c r="MIW68" s="357"/>
      <c r="MIX68" s="357"/>
      <c r="MIY68" s="357"/>
      <c r="MIZ68" s="357"/>
      <c r="MJA68" s="357"/>
      <c r="MJB68" s="357"/>
      <c r="MJC68" s="357"/>
      <c r="MJD68" s="357"/>
      <c r="MJE68" s="357"/>
      <c r="MJF68" s="357"/>
      <c r="MJG68" s="357"/>
      <c r="MJH68" s="357"/>
      <c r="MJI68" s="357"/>
      <c r="MJJ68" s="357"/>
      <c r="MJK68" s="357"/>
      <c r="MJL68" s="357"/>
      <c r="MJM68" s="357"/>
      <c r="MJN68" s="357"/>
      <c r="MJO68" s="357"/>
      <c r="MJP68" s="357"/>
      <c r="MJQ68" s="357"/>
      <c r="MJR68" s="357"/>
      <c r="MJS68" s="357"/>
      <c r="MJT68" s="357"/>
      <c r="MJU68" s="357"/>
      <c r="MJV68" s="357"/>
      <c r="MJW68" s="357"/>
      <c r="MJX68" s="357"/>
      <c r="MJY68" s="357"/>
      <c r="MJZ68" s="357"/>
      <c r="MKA68" s="357"/>
      <c r="MKB68" s="357"/>
      <c r="MKC68" s="357"/>
      <c r="MKD68" s="357"/>
      <c r="MKE68" s="357"/>
      <c r="MKF68" s="357"/>
      <c r="MKG68" s="357"/>
      <c r="MKH68" s="357"/>
      <c r="MKI68" s="357"/>
      <c r="MKJ68" s="357"/>
      <c r="MKK68" s="357"/>
      <c r="MKL68" s="357"/>
      <c r="MKM68" s="357"/>
      <c r="MKN68" s="357"/>
      <c r="MKO68" s="357"/>
      <c r="MKP68" s="357"/>
      <c r="MKQ68" s="357"/>
      <c r="MKR68" s="357"/>
      <c r="MKS68" s="357"/>
      <c r="MKT68" s="357"/>
      <c r="MKU68" s="357"/>
      <c r="MKV68" s="357"/>
      <c r="MKW68" s="357"/>
      <c r="MKX68" s="357"/>
      <c r="MKY68" s="357"/>
      <c r="MKZ68" s="357"/>
      <c r="MLA68" s="357"/>
      <c r="MLB68" s="357"/>
      <c r="MLC68" s="357"/>
      <c r="MLD68" s="357"/>
      <c r="MLE68" s="357"/>
      <c r="MLF68" s="357"/>
      <c r="MLG68" s="357"/>
      <c r="MLH68" s="357"/>
      <c r="MLI68" s="357"/>
      <c r="MLJ68" s="357"/>
      <c r="MLK68" s="357"/>
      <c r="MLL68" s="357"/>
      <c r="MLM68" s="357"/>
      <c r="MLN68" s="357"/>
      <c r="MLO68" s="357"/>
      <c r="MLP68" s="357"/>
      <c r="MLQ68" s="357"/>
      <c r="MLR68" s="357"/>
      <c r="MLS68" s="357"/>
      <c r="MLT68" s="357"/>
      <c r="MLU68" s="357"/>
      <c r="MLV68" s="357"/>
      <c r="MLW68" s="357"/>
      <c r="MLX68" s="357"/>
      <c r="MLY68" s="357"/>
      <c r="MLZ68" s="357"/>
      <c r="MMA68" s="357"/>
      <c r="MMB68" s="357"/>
      <c r="MMC68" s="357"/>
      <c r="MMD68" s="357"/>
      <c r="MME68" s="357"/>
      <c r="MMF68" s="357"/>
      <c r="MMG68" s="357"/>
      <c r="MMH68" s="357"/>
      <c r="MMI68" s="357"/>
      <c r="MMJ68" s="357"/>
      <c r="MMK68" s="357"/>
      <c r="MML68" s="357"/>
      <c r="MMM68" s="357"/>
      <c r="MMN68" s="357"/>
      <c r="MMO68" s="357"/>
      <c r="MMP68" s="357"/>
      <c r="MMQ68" s="357"/>
      <c r="MMR68" s="357"/>
      <c r="MMS68" s="357"/>
      <c r="MMT68" s="357"/>
      <c r="MMU68" s="357"/>
      <c r="MMV68" s="357"/>
      <c r="MMW68" s="357"/>
      <c r="MMX68" s="357"/>
      <c r="MMY68" s="357"/>
      <c r="MMZ68" s="357"/>
      <c r="MNA68" s="357"/>
      <c r="MNB68" s="357"/>
      <c r="MNC68" s="357"/>
      <c r="MND68" s="357"/>
      <c r="MNE68" s="357"/>
      <c r="MNF68" s="357"/>
      <c r="MNG68" s="357"/>
      <c r="MNH68" s="357"/>
      <c r="MNI68" s="357"/>
      <c r="MNJ68" s="357"/>
      <c r="MNK68" s="357"/>
      <c r="MNL68" s="357"/>
      <c r="MNM68" s="357"/>
      <c r="MNN68" s="357"/>
      <c r="MNO68" s="357"/>
      <c r="MNP68" s="357"/>
      <c r="MNQ68" s="357"/>
      <c r="MNR68" s="357"/>
      <c r="MNS68" s="357"/>
      <c r="MNT68" s="357"/>
      <c r="MNU68" s="357"/>
      <c r="MNV68" s="357"/>
      <c r="MNW68" s="357"/>
      <c r="MNX68" s="357"/>
      <c r="MNY68" s="357"/>
      <c r="MNZ68" s="357"/>
      <c r="MOA68" s="357"/>
      <c r="MOB68" s="357"/>
      <c r="MOC68" s="357"/>
      <c r="MOD68" s="357"/>
      <c r="MOE68" s="357"/>
      <c r="MOF68" s="357"/>
      <c r="MOG68" s="357"/>
      <c r="MOH68" s="357"/>
      <c r="MOI68" s="357"/>
      <c r="MOJ68" s="357"/>
      <c r="MOK68" s="357"/>
      <c r="MOL68" s="357"/>
      <c r="MOM68" s="357"/>
      <c r="MON68" s="357"/>
      <c r="MOO68" s="357"/>
      <c r="MOP68" s="357"/>
      <c r="MOQ68" s="357"/>
      <c r="MOR68" s="357"/>
      <c r="MOS68" s="357"/>
      <c r="MOT68" s="357"/>
      <c r="MOU68" s="357"/>
      <c r="MOV68" s="357"/>
      <c r="MOW68" s="357"/>
      <c r="MOX68" s="357"/>
      <c r="MOY68" s="357"/>
      <c r="MOZ68" s="357"/>
      <c r="MPA68" s="357"/>
      <c r="MPB68" s="357"/>
      <c r="MPC68" s="357"/>
      <c r="MPD68" s="357"/>
      <c r="MPE68" s="357"/>
      <c r="MPF68" s="357"/>
      <c r="MPG68" s="357"/>
      <c r="MPH68" s="357"/>
      <c r="MPI68" s="357"/>
      <c r="MPJ68" s="357"/>
      <c r="MPK68" s="357"/>
      <c r="MPL68" s="357"/>
      <c r="MPM68" s="357"/>
      <c r="MPN68" s="357"/>
      <c r="MPO68" s="357"/>
      <c r="MPP68" s="357"/>
      <c r="MPQ68" s="357"/>
      <c r="MPR68" s="357"/>
      <c r="MPS68" s="357"/>
      <c r="MPT68" s="357"/>
      <c r="MPU68" s="357"/>
      <c r="MPV68" s="357"/>
      <c r="MPW68" s="357"/>
      <c r="MPX68" s="357"/>
      <c r="MPY68" s="357"/>
      <c r="MPZ68" s="357"/>
      <c r="MQA68" s="357"/>
      <c r="MQB68" s="357"/>
      <c r="MQC68" s="357"/>
      <c r="MQD68" s="357"/>
      <c r="MQE68" s="357"/>
      <c r="MQF68" s="357"/>
      <c r="MQG68" s="357"/>
      <c r="MQH68" s="357"/>
      <c r="MQI68" s="357"/>
      <c r="MQJ68" s="357"/>
      <c r="MQK68" s="357"/>
      <c r="MQL68" s="357"/>
      <c r="MQM68" s="357"/>
      <c r="MQN68" s="357"/>
      <c r="MQO68" s="357"/>
      <c r="MQP68" s="357"/>
      <c r="MQQ68" s="357"/>
      <c r="MQR68" s="357"/>
      <c r="MQS68" s="357"/>
      <c r="MQT68" s="357"/>
      <c r="MQU68" s="357"/>
      <c r="MQV68" s="357"/>
      <c r="MQW68" s="357"/>
      <c r="MQX68" s="357"/>
      <c r="MQY68" s="357"/>
      <c r="MQZ68" s="357"/>
      <c r="MRA68" s="357"/>
      <c r="MRB68" s="357"/>
      <c r="MRC68" s="357"/>
      <c r="MRD68" s="357"/>
      <c r="MRE68" s="357"/>
      <c r="MRF68" s="357"/>
      <c r="MRG68" s="357"/>
      <c r="MRH68" s="357"/>
      <c r="MRI68" s="357"/>
      <c r="MRJ68" s="357"/>
      <c r="MRK68" s="357"/>
      <c r="MRL68" s="357"/>
      <c r="MRM68" s="357"/>
      <c r="MRN68" s="357"/>
      <c r="MRO68" s="357"/>
      <c r="MRP68" s="357"/>
      <c r="MRQ68" s="357"/>
      <c r="MRR68" s="357"/>
      <c r="MRS68" s="357"/>
      <c r="MRT68" s="357"/>
      <c r="MRU68" s="357"/>
      <c r="MRV68" s="357"/>
      <c r="MRW68" s="357"/>
      <c r="MRX68" s="357"/>
      <c r="MRY68" s="357"/>
      <c r="MRZ68" s="357"/>
      <c r="MSA68" s="357"/>
      <c r="MSB68" s="357"/>
      <c r="MSC68" s="357"/>
      <c r="MSD68" s="357"/>
      <c r="MSE68" s="357"/>
      <c r="MSF68" s="357"/>
      <c r="MSG68" s="357"/>
      <c r="MSH68" s="357"/>
      <c r="MSI68" s="357"/>
      <c r="MSJ68" s="357"/>
      <c r="MSK68" s="357"/>
      <c r="MSL68" s="357"/>
      <c r="MSM68" s="357"/>
      <c r="MSN68" s="357"/>
      <c r="MSO68" s="357"/>
      <c r="MSP68" s="357"/>
      <c r="MSQ68" s="357"/>
      <c r="MSR68" s="357"/>
      <c r="MSS68" s="357"/>
      <c r="MST68" s="357"/>
      <c r="MSU68" s="357"/>
      <c r="MSV68" s="357"/>
      <c r="MSW68" s="357"/>
      <c r="MSX68" s="357"/>
      <c r="MSY68" s="357"/>
      <c r="MSZ68" s="357"/>
      <c r="MTA68" s="357"/>
      <c r="MTB68" s="357"/>
      <c r="MTC68" s="357"/>
      <c r="MTD68" s="357"/>
      <c r="MTE68" s="357"/>
      <c r="MTF68" s="357"/>
      <c r="MTG68" s="357"/>
      <c r="MTH68" s="357"/>
      <c r="MTI68" s="357"/>
      <c r="MTJ68" s="357"/>
      <c r="MTK68" s="357"/>
      <c r="MTL68" s="357"/>
      <c r="MTM68" s="357"/>
      <c r="MTN68" s="357"/>
      <c r="MTO68" s="357"/>
      <c r="MTP68" s="357"/>
      <c r="MTQ68" s="357"/>
      <c r="MTR68" s="357"/>
      <c r="MTS68" s="357"/>
      <c r="MTT68" s="357"/>
      <c r="MTU68" s="357"/>
      <c r="MTV68" s="357"/>
      <c r="MTW68" s="357"/>
      <c r="MTX68" s="357"/>
      <c r="MTY68" s="357"/>
      <c r="MTZ68" s="357"/>
      <c r="MUA68" s="357"/>
      <c r="MUB68" s="357"/>
      <c r="MUC68" s="357"/>
      <c r="MUD68" s="357"/>
      <c r="MUE68" s="357"/>
      <c r="MUF68" s="357"/>
      <c r="MUG68" s="357"/>
      <c r="MUH68" s="357"/>
      <c r="MUI68" s="357"/>
      <c r="MUJ68" s="357"/>
      <c r="MUK68" s="357"/>
      <c r="MUL68" s="357"/>
      <c r="MUM68" s="357"/>
      <c r="MUN68" s="357"/>
      <c r="MUO68" s="357"/>
      <c r="MUP68" s="357"/>
      <c r="MUQ68" s="357"/>
      <c r="MUR68" s="357"/>
      <c r="MUS68" s="357"/>
      <c r="MUT68" s="357"/>
      <c r="MUU68" s="357"/>
      <c r="MUV68" s="357"/>
      <c r="MUW68" s="357"/>
      <c r="MUX68" s="357"/>
      <c r="MUY68" s="357"/>
      <c r="MUZ68" s="357"/>
      <c r="MVA68" s="357"/>
      <c r="MVB68" s="357"/>
      <c r="MVC68" s="357"/>
      <c r="MVD68" s="357"/>
      <c r="MVE68" s="357"/>
      <c r="MVF68" s="357"/>
      <c r="MVG68" s="357"/>
      <c r="MVH68" s="357"/>
      <c r="MVI68" s="357"/>
      <c r="MVJ68" s="357"/>
      <c r="MVK68" s="357"/>
      <c r="MVL68" s="357"/>
      <c r="MVM68" s="357"/>
      <c r="MVN68" s="357"/>
      <c r="MVO68" s="357"/>
      <c r="MVP68" s="357"/>
      <c r="MVQ68" s="357"/>
      <c r="MVR68" s="357"/>
      <c r="MVS68" s="357"/>
      <c r="MVT68" s="357"/>
      <c r="MVU68" s="357"/>
      <c r="MVV68" s="357"/>
      <c r="MVW68" s="357"/>
      <c r="MVX68" s="357"/>
      <c r="MVY68" s="357"/>
      <c r="MVZ68" s="357"/>
      <c r="MWA68" s="357"/>
      <c r="MWB68" s="357"/>
      <c r="MWC68" s="357"/>
      <c r="MWD68" s="357"/>
      <c r="MWE68" s="357"/>
      <c r="MWF68" s="357"/>
      <c r="MWG68" s="357"/>
      <c r="MWH68" s="357"/>
      <c r="MWI68" s="357"/>
      <c r="MWJ68" s="357"/>
      <c r="MWK68" s="357"/>
      <c r="MWL68" s="357"/>
      <c r="MWM68" s="357"/>
      <c r="MWN68" s="357"/>
      <c r="MWO68" s="357"/>
      <c r="MWP68" s="357"/>
      <c r="MWQ68" s="357"/>
      <c r="MWR68" s="357"/>
      <c r="MWS68" s="357"/>
      <c r="MWT68" s="357"/>
      <c r="MWU68" s="357"/>
      <c r="MWV68" s="357"/>
      <c r="MWW68" s="357"/>
      <c r="MWX68" s="357"/>
      <c r="MWY68" s="357"/>
      <c r="MWZ68" s="357"/>
      <c r="MXA68" s="357"/>
      <c r="MXB68" s="357"/>
      <c r="MXC68" s="357"/>
      <c r="MXD68" s="357"/>
      <c r="MXE68" s="357"/>
      <c r="MXF68" s="357"/>
      <c r="MXG68" s="357"/>
      <c r="MXH68" s="357"/>
      <c r="MXI68" s="357"/>
      <c r="MXJ68" s="357"/>
      <c r="MXK68" s="357"/>
      <c r="MXL68" s="357"/>
      <c r="MXM68" s="357"/>
      <c r="MXN68" s="357"/>
      <c r="MXO68" s="357"/>
      <c r="MXP68" s="357"/>
      <c r="MXQ68" s="357"/>
      <c r="MXR68" s="357"/>
      <c r="MXS68" s="357"/>
      <c r="MXT68" s="357"/>
      <c r="MXU68" s="357"/>
      <c r="MXV68" s="357"/>
      <c r="MXW68" s="357"/>
      <c r="MXX68" s="357"/>
      <c r="MXY68" s="357"/>
      <c r="MXZ68" s="357"/>
      <c r="MYA68" s="357"/>
      <c r="MYB68" s="357"/>
      <c r="MYC68" s="357"/>
      <c r="MYD68" s="357"/>
      <c r="MYE68" s="357"/>
      <c r="MYF68" s="357"/>
      <c r="MYG68" s="357"/>
      <c r="MYH68" s="357"/>
      <c r="MYI68" s="357"/>
      <c r="MYJ68" s="357"/>
      <c r="MYK68" s="357"/>
      <c r="MYL68" s="357"/>
      <c r="MYM68" s="357"/>
      <c r="MYN68" s="357"/>
      <c r="MYO68" s="357"/>
      <c r="MYP68" s="357"/>
      <c r="MYQ68" s="357"/>
      <c r="MYR68" s="357"/>
      <c r="MYS68" s="357"/>
      <c r="MYT68" s="357"/>
      <c r="MYU68" s="357"/>
      <c r="MYV68" s="357"/>
      <c r="MYW68" s="357"/>
      <c r="MYX68" s="357"/>
      <c r="MYY68" s="357"/>
      <c r="MYZ68" s="357"/>
      <c r="MZA68" s="357"/>
      <c r="MZB68" s="357"/>
      <c r="MZC68" s="357"/>
      <c r="MZD68" s="357"/>
      <c r="MZE68" s="357"/>
      <c r="MZF68" s="357"/>
      <c r="MZG68" s="357"/>
      <c r="MZH68" s="357"/>
      <c r="MZI68" s="357"/>
      <c r="MZJ68" s="357"/>
      <c r="MZK68" s="357"/>
      <c r="MZL68" s="357"/>
      <c r="MZM68" s="357"/>
      <c r="MZN68" s="357"/>
      <c r="MZO68" s="357"/>
      <c r="MZP68" s="357"/>
      <c r="MZQ68" s="357"/>
      <c r="MZR68" s="357"/>
      <c r="MZS68" s="357"/>
      <c r="MZT68" s="357"/>
      <c r="MZU68" s="357"/>
      <c r="MZV68" s="357"/>
      <c r="MZW68" s="357"/>
      <c r="MZX68" s="357"/>
      <c r="MZY68" s="357"/>
      <c r="MZZ68" s="357"/>
      <c r="NAA68" s="357"/>
      <c r="NAB68" s="357"/>
      <c r="NAC68" s="357"/>
      <c r="NAD68" s="357"/>
      <c r="NAE68" s="357"/>
      <c r="NAF68" s="357"/>
      <c r="NAG68" s="357"/>
      <c r="NAH68" s="357"/>
      <c r="NAI68" s="357"/>
      <c r="NAJ68" s="357"/>
      <c r="NAK68" s="357"/>
      <c r="NAL68" s="357"/>
      <c r="NAM68" s="357"/>
      <c r="NAN68" s="357"/>
      <c r="NAO68" s="357"/>
      <c r="NAP68" s="357"/>
      <c r="NAQ68" s="357"/>
      <c r="NAR68" s="357"/>
      <c r="NAS68" s="357"/>
      <c r="NAT68" s="357"/>
      <c r="NAU68" s="357"/>
      <c r="NAV68" s="357"/>
      <c r="NAW68" s="357"/>
      <c r="NAX68" s="357"/>
      <c r="NAY68" s="357"/>
      <c r="NAZ68" s="357"/>
      <c r="NBA68" s="357"/>
      <c r="NBB68" s="357"/>
      <c r="NBC68" s="357"/>
      <c r="NBD68" s="357"/>
      <c r="NBE68" s="357"/>
      <c r="NBF68" s="357"/>
      <c r="NBG68" s="357"/>
      <c r="NBH68" s="357"/>
      <c r="NBI68" s="357"/>
      <c r="NBJ68" s="357"/>
      <c r="NBK68" s="357"/>
      <c r="NBL68" s="357"/>
      <c r="NBM68" s="357"/>
      <c r="NBN68" s="357"/>
      <c r="NBO68" s="357"/>
      <c r="NBP68" s="357"/>
      <c r="NBQ68" s="357"/>
      <c r="NBR68" s="357"/>
      <c r="NBS68" s="357"/>
      <c r="NBT68" s="357"/>
      <c r="NBU68" s="357"/>
      <c r="NBV68" s="357"/>
      <c r="NBW68" s="357"/>
      <c r="NBX68" s="357"/>
      <c r="NBY68" s="357"/>
      <c r="NBZ68" s="357"/>
      <c r="NCA68" s="357"/>
      <c r="NCB68" s="357"/>
      <c r="NCC68" s="357"/>
      <c r="NCD68" s="357"/>
      <c r="NCE68" s="357"/>
      <c r="NCF68" s="357"/>
      <c r="NCG68" s="357"/>
      <c r="NCH68" s="357"/>
      <c r="NCI68" s="357"/>
      <c r="NCJ68" s="357"/>
      <c r="NCK68" s="357"/>
      <c r="NCL68" s="357"/>
      <c r="NCM68" s="357"/>
      <c r="NCN68" s="357"/>
      <c r="NCO68" s="357"/>
      <c r="NCP68" s="357"/>
      <c r="NCQ68" s="357"/>
      <c r="NCR68" s="357"/>
      <c r="NCS68" s="357"/>
      <c r="NCT68" s="357"/>
      <c r="NCU68" s="357"/>
      <c r="NCV68" s="357"/>
      <c r="NCW68" s="357"/>
      <c r="NCX68" s="357"/>
      <c r="NCY68" s="357"/>
      <c r="NCZ68" s="357"/>
      <c r="NDA68" s="357"/>
      <c r="NDB68" s="357"/>
      <c r="NDC68" s="357"/>
      <c r="NDD68" s="357"/>
      <c r="NDE68" s="357"/>
      <c r="NDF68" s="357"/>
      <c r="NDG68" s="357"/>
      <c r="NDH68" s="357"/>
      <c r="NDI68" s="357"/>
      <c r="NDJ68" s="357"/>
      <c r="NDK68" s="357"/>
      <c r="NDL68" s="357"/>
      <c r="NDM68" s="357"/>
      <c r="NDN68" s="357"/>
      <c r="NDO68" s="357"/>
      <c r="NDP68" s="357"/>
      <c r="NDQ68" s="357"/>
      <c r="NDR68" s="357"/>
      <c r="NDS68" s="357"/>
      <c r="NDT68" s="357"/>
      <c r="NDU68" s="357"/>
      <c r="NDV68" s="357"/>
      <c r="NDW68" s="357"/>
      <c r="NDX68" s="357"/>
      <c r="NDY68" s="357"/>
      <c r="NDZ68" s="357"/>
      <c r="NEA68" s="357"/>
      <c r="NEB68" s="357"/>
      <c r="NEC68" s="357"/>
      <c r="NED68" s="357"/>
      <c r="NEE68" s="357"/>
      <c r="NEF68" s="357"/>
      <c r="NEG68" s="357"/>
      <c r="NEH68" s="357"/>
      <c r="NEI68" s="357"/>
      <c r="NEJ68" s="357"/>
      <c r="NEK68" s="357"/>
      <c r="NEL68" s="357"/>
      <c r="NEM68" s="357"/>
      <c r="NEN68" s="357"/>
      <c r="NEO68" s="357"/>
      <c r="NEP68" s="357"/>
      <c r="NEQ68" s="357"/>
      <c r="NER68" s="357"/>
      <c r="NES68" s="357"/>
      <c r="NET68" s="357"/>
      <c r="NEU68" s="357"/>
      <c r="NEV68" s="357"/>
      <c r="NEW68" s="357"/>
      <c r="NEX68" s="357"/>
      <c r="NEY68" s="357"/>
      <c r="NEZ68" s="357"/>
      <c r="NFA68" s="357"/>
      <c r="NFB68" s="357"/>
      <c r="NFC68" s="357"/>
      <c r="NFD68" s="357"/>
      <c r="NFE68" s="357"/>
      <c r="NFF68" s="357"/>
      <c r="NFG68" s="357"/>
      <c r="NFH68" s="357"/>
      <c r="NFI68" s="357"/>
      <c r="NFJ68" s="357"/>
      <c r="NFK68" s="357"/>
      <c r="NFL68" s="357"/>
      <c r="NFM68" s="357"/>
      <c r="NFN68" s="357"/>
      <c r="NFO68" s="357"/>
      <c r="NFP68" s="357"/>
      <c r="NFQ68" s="357"/>
      <c r="NFR68" s="357"/>
      <c r="NFS68" s="357"/>
      <c r="NFT68" s="357"/>
      <c r="NFU68" s="357"/>
      <c r="NFV68" s="357"/>
      <c r="NFW68" s="357"/>
      <c r="NFX68" s="357"/>
      <c r="NFY68" s="357"/>
      <c r="NFZ68" s="357"/>
      <c r="NGA68" s="357"/>
      <c r="NGB68" s="357"/>
      <c r="NGC68" s="357"/>
      <c r="NGD68" s="357"/>
      <c r="NGE68" s="357"/>
      <c r="NGF68" s="357"/>
      <c r="NGG68" s="357"/>
      <c r="NGH68" s="357"/>
      <c r="NGI68" s="357"/>
      <c r="NGJ68" s="357"/>
      <c r="NGK68" s="357"/>
      <c r="NGL68" s="357"/>
      <c r="NGM68" s="357"/>
      <c r="NGN68" s="357"/>
      <c r="NGO68" s="357"/>
      <c r="NGP68" s="357"/>
      <c r="NGQ68" s="357"/>
      <c r="NGR68" s="357"/>
      <c r="NGS68" s="357"/>
      <c r="NGT68" s="357"/>
      <c r="NGU68" s="357"/>
      <c r="NGV68" s="357"/>
      <c r="NGW68" s="357"/>
      <c r="NGX68" s="357"/>
      <c r="NGY68" s="357"/>
      <c r="NGZ68" s="357"/>
      <c r="NHA68" s="357"/>
      <c r="NHB68" s="357"/>
      <c r="NHC68" s="357"/>
      <c r="NHD68" s="357"/>
      <c r="NHE68" s="357"/>
      <c r="NHF68" s="357"/>
      <c r="NHG68" s="357"/>
      <c r="NHH68" s="357"/>
      <c r="NHI68" s="357"/>
      <c r="NHJ68" s="357"/>
      <c r="NHK68" s="357"/>
      <c r="NHL68" s="357"/>
      <c r="NHM68" s="357"/>
      <c r="NHN68" s="357"/>
      <c r="NHO68" s="357"/>
      <c r="NHP68" s="357"/>
      <c r="NHQ68" s="357"/>
      <c r="NHR68" s="357"/>
      <c r="NHS68" s="357"/>
      <c r="NHT68" s="357"/>
      <c r="NHU68" s="357"/>
      <c r="NHV68" s="357"/>
      <c r="NHW68" s="357"/>
      <c r="NHX68" s="357"/>
      <c r="NHY68" s="357"/>
      <c r="NHZ68" s="357"/>
      <c r="NIA68" s="357"/>
      <c r="NIB68" s="357"/>
      <c r="NIC68" s="357"/>
      <c r="NID68" s="357"/>
      <c r="NIE68" s="357"/>
      <c r="NIF68" s="357"/>
      <c r="NIG68" s="357"/>
      <c r="NIH68" s="357"/>
      <c r="NII68" s="357"/>
      <c r="NIJ68" s="357"/>
      <c r="NIK68" s="357"/>
      <c r="NIL68" s="357"/>
      <c r="NIM68" s="357"/>
      <c r="NIN68" s="357"/>
      <c r="NIO68" s="357"/>
      <c r="NIP68" s="357"/>
      <c r="NIQ68" s="357"/>
      <c r="NIR68" s="357"/>
      <c r="NIS68" s="357"/>
      <c r="NIT68" s="357"/>
      <c r="NIU68" s="357"/>
      <c r="NIV68" s="357"/>
      <c r="NIW68" s="357"/>
      <c r="NIX68" s="357"/>
      <c r="NIY68" s="357"/>
      <c r="NIZ68" s="357"/>
      <c r="NJA68" s="357"/>
      <c r="NJB68" s="357"/>
      <c r="NJC68" s="357"/>
      <c r="NJD68" s="357"/>
      <c r="NJE68" s="357"/>
      <c r="NJF68" s="357"/>
      <c r="NJG68" s="357"/>
      <c r="NJH68" s="357"/>
      <c r="NJI68" s="357"/>
      <c r="NJJ68" s="357"/>
      <c r="NJK68" s="357"/>
      <c r="NJL68" s="357"/>
      <c r="NJM68" s="357"/>
      <c r="NJN68" s="357"/>
      <c r="NJO68" s="357"/>
      <c r="NJP68" s="357"/>
      <c r="NJQ68" s="357"/>
      <c r="NJR68" s="357"/>
      <c r="NJS68" s="357"/>
      <c r="NJT68" s="357"/>
      <c r="NJU68" s="357"/>
      <c r="NJV68" s="357"/>
      <c r="NJW68" s="357"/>
      <c r="NJX68" s="357"/>
      <c r="NJY68" s="357"/>
      <c r="NJZ68" s="357"/>
      <c r="NKA68" s="357"/>
      <c r="NKB68" s="357"/>
      <c r="NKC68" s="357"/>
      <c r="NKD68" s="357"/>
      <c r="NKE68" s="357"/>
      <c r="NKF68" s="357"/>
      <c r="NKG68" s="357"/>
      <c r="NKH68" s="357"/>
      <c r="NKI68" s="357"/>
      <c r="NKJ68" s="357"/>
      <c r="NKK68" s="357"/>
      <c r="NKL68" s="357"/>
      <c r="NKM68" s="357"/>
      <c r="NKN68" s="357"/>
      <c r="NKO68" s="357"/>
      <c r="NKP68" s="357"/>
      <c r="NKQ68" s="357"/>
      <c r="NKR68" s="357"/>
      <c r="NKS68" s="357"/>
      <c r="NKT68" s="357"/>
      <c r="NKU68" s="357"/>
      <c r="NKV68" s="357"/>
      <c r="NKW68" s="357"/>
      <c r="NKX68" s="357"/>
      <c r="NKY68" s="357"/>
      <c r="NKZ68" s="357"/>
      <c r="NLA68" s="357"/>
      <c r="NLB68" s="357"/>
      <c r="NLC68" s="357"/>
      <c r="NLD68" s="357"/>
      <c r="NLE68" s="357"/>
      <c r="NLF68" s="357"/>
      <c r="NLG68" s="357"/>
      <c r="NLH68" s="357"/>
      <c r="NLI68" s="357"/>
      <c r="NLJ68" s="357"/>
      <c r="NLK68" s="357"/>
      <c r="NLL68" s="357"/>
      <c r="NLM68" s="357"/>
      <c r="NLN68" s="357"/>
      <c r="NLO68" s="357"/>
      <c r="NLP68" s="357"/>
      <c r="NLQ68" s="357"/>
      <c r="NLR68" s="357"/>
      <c r="NLS68" s="357"/>
      <c r="NLT68" s="357"/>
      <c r="NLU68" s="357"/>
      <c r="NLV68" s="357"/>
      <c r="NLW68" s="357"/>
      <c r="NLX68" s="357"/>
      <c r="NLY68" s="357"/>
      <c r="NLZ68" s="357"/>
      <c r="NMA68" s="357"/>
      <c r="NMB68" s="357"/>
      <c r="NMC68" s="357"/>
      <c r="NMD68" s="357"/>
      <c r="NME68" s="357"/>
      <c r="NMF68" s="357"/>
      <c r="NMG68" s="357"/>
      <c r="NMH68" s="357"/>
      <c r="NMI68" s="357"/>
      <c r="NMJ68" s="357"/>
      <c r="NMK68" s="357"/>
      <c r="NML68" s="357"/>
      <c r="NMM68" s="357"/>
      <c r="NMN68" s="357"/>
      <c r="NMO68" s="357"/>
      <c r="NMP68" s="357"/>
      <c r="NMQ68" s="357"/>
      <c r="NMR68" s="357"/>
      <c r="NMS68" s="357"/>
      <c r="NMT68" s="357"/>
      <c r="NMU68" s="357"/>
      <c r="NMV68" s="357"/>
      <c r="NMW68" s="357"/>
      <c r="NMX68" s="357"/>
      <c r="NMY68" s="357"/>
      <c r="NMZ68" s="357"/>
      <c r="NNA68" s="357"/>
      <c r="NNB68" s="357"/>
      <c r="NNC68" s="357"/>
      <c r="NND68" s="357"/>
      <c r="NNE68" s="357"/>
      <c r="NNF68" s="357"/>
      <c r="NNG68" s="357"/>
      <c r="NNH68" s="357"/>
      <c r="NNI68" s="357"/>
      <c r="NNJ68" s="357"/>
      <c r="NNK68" s="357"/>
      <c r="NNL68" s="357"/>
      <c r="NNM68" s="357"/>
      <c r="NNN68" s="357"/>
      <c r="NNO68" s="357"/>
      <c r="NNP68" s="357"/>
      <c r="NNQ68" s="357"/>
      <c r="NNR68" s="357"/>
      <c r="NNS68" s="357"/>
      <c r="NNT68" s="357"/>
      <c r="NNU68" s="357"/>
      <c r="NNV68" s="357"/>
      <c r="NNW68" s="357"/>
      <c r="NNX68" s="357"/>
      <c r="NNY68" s="357"/>
      <c r="NNZ68" s="357"/>
      <c r="NOA68" s="357"/>
      <c r="NOB68" s="357"/>
      <c r="NOC68" s="357"/>
      <c r="NOD68" s="357"/>
      <c r="NOE68" s="357"/>
      <c r="NOF68" s="357"/>
      <c r="NOG68" s="357"/>
      <c r="NOH68" s="357"/>
      <c r="NOI68" s="357"/>
      <c r="NOJ68" s="357"/>
      <c r="NOK68" s="357"/>
      <c r="NOL68" s="357"/>
      <c r="NOM68" s="357"/>
      <c r="NON68" s="357"/>
      <c r="NOO68" s="357"/>
      <c r="NOP68" s="357"/>
      <c r="NOQ68" s="357"/>
      <c r="NOR68" s="357"/>
      <c r="NOS68" s="357"/>
      <c r="NOT68" s="357"/>
      <c r="NOU68" s="357"/>
      <c r="NOV68" s="357"/>
      <c r="NOW68" s="357"/>
      <c r="NOX68" s="357"/>
      <c r="NOY68" s="357"/>
      <c r="NOZ68" s="357"/>
      <c r="NPA68" s="357"/>
      <c r="NPB68" s="357"/>
      <c r="NPC68" s="357"/>
      <c r="NPD68" s="357"/>
      <c r="NPE68" s="357"/>
      <c r="NPF68" s="357"/>
      <c r="NPG68" s="357"/>
      <c r="NPH68" s="357"/>
      <c r="NPI68" s="357"/>
      <c r="NPJ68" s="357"/>
      <c r="NPK68" s="357"/>
      <c r="NPL68" s="357"/>
      <c r="NPM68" s="357"/>
      <c r="NPN68" s="357"/>
      <c r="NPO68" s="357"/>
      <c r="NPP68" s="357"/>
      <c r="NPQ68" s="357"/>
      <c r="NPR68" s="357"/>
      <c r="NPS68" s="357"/>
      <c r="NPT68" s="357"/>
      <c r="NPU68" s="357"/>
      <c r="NPV68" s="357"/>
      <c r="NPW68" s="357"/>
      <c r="NPX68" s="357"/>
      <c r="NPY68" s="357"/>
      <c r="NPZ68" s="357"/>
      <c r="NQA68" s="357"/>
      <c r="NQB68" s="357"/>
      <c r="NQC68" s="357"/>
      <c r="NQD68" s="357"/>
      <c r="NQE68" s="357"/>
      <c r="NQF68" s="357"/>
      <c r="NQG68" s="357"/>
      <c r="NQH68" s="357"/>
      <c r="NQI68" s="357"/>
      <c r="NQJ68" s="357"/>
      <c r="NQK68" s="357"/>
      <c r="NQL68" s="357"/>
      <c r="NQM68" s="357"/>
      <c r="NQN68" s="357"/>
      <c r="NQO68" s="357"/>
      <c r="NQP68" s="357"/>
      <c r="NQQ68" s="357"/>
      <c r="NQR68" s="357"/>
      <c r="NQS68" s="357"/>
      <c r="NQT68" s="357"/>
      <c r="NQU68" s="357"/>
      <c r="NQV68" s="357"/>
      <c r="NQW68" s="357"/>
      <c r="NQX68" s="357"/>
      <c r="NQY68" s="357"/>
      <c r="NQZ68" s="357"/>
      <c r="NRA68" s="357"/>
      <c r="NRB68" s="357"/>
      <c r="NRC68" s="357"/>
      <c r="NRD68" s="357"/>
      <c r="NRE68" s="357"/>
      <c r="NRF68" s="357"/>
      <c r="NRG68" s="357"/>
      <c r="NRH68" s="357"/>
      <c r="NRI68" s="357"/>
      <c r="NRJ68" s="357"/>
      <c r="NRK68" s="357"/>
      <c r="NRL68" s="357"/>
      <c r="NRM68" s="357"/>
      <c r="NRN68" s="357"/>
      <c r="NRO68" s="357"/>
      <c r="NRP68" s="357"/>
      <c r="NRQ68" s="357"/>
      <c r="NRR68" s="357"/>
      <c r="NRS68" s="357"/>
      <c r="NRT68" s="357"/>
      <c r="NRU68" s="357"/>
      <c r="NRV68" s="357"/>
      <c r="NRW68" s="357"/>
      <c r="NRX68" s="357"/>
      <c r="NRY68" s="357"/>
      <c r="NRZ68" s="357"/>
      <c r="NSA68" s="357"/>
      <c r="NSB68" s="357"/>
      <c r="NSC68" s="357"/>
      <c r="NSD68" s="357"/>
      <c r="NSE68" s="357"/>
      <c r="NSF68" s="357"/>
      <c r="NSG68" s="357"/>
      <c r="NSH68" s="357"/>
      <c r="NSI68" s="357"/>
      <c r="NSJ68" s="357"/>
      <c r="NSK68" s="357"/>
      <c r="NSL68" s="357"/>
      <c r="NSM68" s="357"/>
      <c r="NSN68" s="357"/>
      <c r="NSO68" s="357"/>
      <c r="NSP68" s="357"/>
      <c r="NSQ68" s="357"/>
      <c r="NSR68" s="357"/>
      <c r="NSS68" s="357"/>
      <c r="NST68" s="357"/>
      <c r="NSU68" s="357"/>
      <c r="NSV68" s="357"/>
      <c r="NSW68" s="357"/>
      <c r="NSX68" s="357"/>
      <c r="NSY68" s="357"/>
      <c r="NSZ68" s="357"/>
      <c r="NTA68" s="357"/>
      <c r="NTB68" s="357"/>
      <c r="NTC68" s="357"/>
      <c r="NTD68" s="357"/>
      <c r="NTE68" s="357"/>
      <c r="NTF68" s="357"/>
      <c r="NTG68" s="357"/>
      <c r="NTH68" s="357"/>
      <c r="NTI68" s="357"/>
      <c r="NTJ68" s="357"/>
      <c r="NTK68" s="357"/>
      <c r="NTL68" s="357"/>
      <c r="NTM68" s="357"/>
      <c r="NTN68" s="357"/>
      <c r="NTO68" s="357"/>
      <c r="NTP68" s="357"/>
      <c r="NTQ68" s="357"/>
      <c r="NTR68" s="357"/>
      <c r="NTS68" s="357"/>
      <c r="NTT68" s="357"/>
      <c r="NTU68" s="357"/>
      <c r="NTV68" s="357"/>
      <c r="NTW68" s="357"/>
      <c r="NTX68" s="357"/>
      <c r="NTY68" s="357"/>
      <c r="NTZ68" s="357"/>
      <c r="NUA68" s="357"/>
      <c r="NUB68" s="357"/>
      <c r="NUC68" s="357"/>
      <c r="NUD68" s="357"/>
      <c r="NUE68" s="357"/>
      <c r="NUF68" s="357"/>
      <c r="NUG68" s="357"/>
      <c r="NUH68" s="357"/>
      <c r="NUI68" s="357"/>
      <c r="NUJ68" s="357"/>
      <c r="NUK68" s="357"/>
      <c r="NUL68" s="357"/>
      <c r="NUM68" s="357"/>
      <c r="NUN68" s="357"/>
      <c r="NUO68" s="357"/>
      <c r="NUP68" s="357"/>
      <c r="NUQ68" s="357"/>
      <c r="NUR68" s="357"/>
      <c r="NUS68" s="357"/>
      <c r="NUT68" s="357"/>
      <c r="NUU68" s="357"/>
      <c r="NUV68" s="357"/>
      <c r="NUW68" s="357"/>
      <c r="NUX68" s="357"/>
      <c r="NUY68" s="357"/>
      <c r="NUZ68" s="357"/>
      <c r="NVA68" s="357"/>
      <c r="NVB68" s="357"/>
      <c r="NVC68" s="357"/>
      <c r="NVD68" s="357"/>
      <c r="NVE68" s="357"/>
      <c r="NVF68" s="357"/>
      <c r="NVG68" s="357"/>
      <c r="NVH68" s="357"/>
      <c r="NVI68" s="357"/>
      <c r="NVJ68" s="357"/>
      <c r="NVK68" s="357"/>
      <c r="NVL68" s="357"/>
      <c r="NVM68" s="357"/>
      <c r="NVN68" s="357"/>
      <c r="NVO68" s="357"/>
      <c r="NVP68" s="357"/>
      <c r="NVQ68" s="357"/>
      <c r="NVR68" s="357"/>
      <c r="NVS68" s="357"/>
      <c r="NVT68" s="357"/>
      <c r="NVU68" s="357"/>
      <c r="NVV68" s="357"/>
      <c r="NVW68" s="357"/>
      <c r="NVX68" s="357"/>
      <c r="NVY68" s="357"/>
      <c r="NVZ68" s="357"/>
      <c r="NWA68" s="357"/>
      <c r="NWB68" s="357"/>
      <c r="NWC68" s="357"/>
      <c r="NWD68" s="357"/>
      <c r="NWE68" s="357"/>
      <c r="NWF68" s="357"/>
      <c r="NWG68" s="357"/>
      <c r="NWH68" s="357"/>
      <c r="NWI68" s="357"/>
      <c r="NWJ68" s="357"/>
      <c r="NWK68" s="357"/>
      <c r="NWL68" s="357"/>
      <c r="NWM68" s="357"/>
      <c r="NWN68" s="357"/>
      <c r="NWO68" s="357"/>
      <c r="NWP68" s="357"/>
      <c r="NWQ68" s="357"/>
      <c r="NWR68" s="357"/>
      <c r="NWS68" s="357"/>
      <c r="NWT68" s="357"/>
      <c r="NWU68" s="357"/>
      <c r="NWV68" s="357"/>
      <c r="NWW68" s="357"/>
      <c r="NWX68" s="357"/>
      <c r="NWY68" s="357"/>
      <c r="NWZ68" s="357"/>
      <c r="NXA68" s="357"/>
      <c r="NXB68" s="357"/>
      <c r="NXC68" s="357"/>
      <c r="NXD68" s="357"/>
      <c r="NXE68" s="357"/>
      <c r="NXF68" s="357"/>
      <c r="NXG68" s="357"/>
      <c r="NXH68" s="357"/>
      <c r="NXI68" s="357"/>
      <c r="NXJ68" s="357"/>
      <c r="NXK68" s="357"/>
      <c r="NXL68" s="357"/>
      <c r="NXM68" s="357"/>
      <c r="NXN68" s="357"/>
      <c r="NXO68" s="357"/>
      <c r="NXP68" s="357"/>
      <c r="NXQ68" s="357"/>
      <c r="NXR68" s="357"/>
      <c r="NXS68" s="357"/>
      <c r="NXT68" s="357"/>
      <c r="NXU68" s="357"/>
      <c r="NXV68" s="357"/>
      <c r="NXW68" s="357"/>
      <c r="NXX68" s="357"/>
      <c r="NXY68" s="357"/>
      <c r="NXZ68" s="357"/>
      <c r="NYA68" s="357"/>
      <c r="NYB68" s="357"/>
      <c r="NYC68" s="357"/>
      <c r="NYD68" s="357"/>
      <c r="NYE68" s="357"/>
      <c r="NYF68" s="357"/>
      <c r="NYG68" s="357"/>
      <c r="NYH68" s="357"/>
      <c r="NYI68" s="357"/>
      <c r="NYJ68" s="357"/>
      <c r="NYK68" s="357"/>
      <c r="NYL68" s="357"/>
      <c r="NYM68" s="357"/>
      <c r="NYN68" s="357"/>
      <c r="NYO68" s="357"/>
      <c r="NYP68" s="357"/>
      <c r="NYQ68" s="357"/>
      <c r="NYR68" s="357"/>
      <c r="NYS68" s="357"/>
      <c r="NYT68" s="357"/>
      <c r="NYU68" s="357"/>
      <c r="NYV68" s="357"/>
      <c r="NYW68" s="357"/>
      <c r="NYX68" s="357"/>
      <c r="NYY68" s="357"/>
      <c r="NYZ68" s="357"/>
      <c r="NZA68" s="357"/>
      <c r="NZB68" s="357"/>
      <c r="NZC68" s="357"/>
      <c r="NZD68" s="357"/>
      <c r="NZE68" s="357"/>
      <c r="NZF68" s="357"/>
      <c r="NZG68" s="357"/>
      <c r="NZH68" s="357"/>
      <c r="NZI68" s="357"/>
      <c r="NZJ68" s="357"/>
      <c r="NZK68" s="357"/>
      <c r="NZL68" s="357"/>
      <c r="NZM68" s="357"/>
      <c r="NZN68" s="357"/>
      <c r="NZO68" s="357"/>
      <c r="NZP68" s="357"/>
      <c r="NZQ68" s="357"/>
      <c r="NZR68" s="357"/>
      <c r="NZS68" s="357"/>
      <c r="NZT68" s="357"/>
      <c r="NZU68" s="357"/>
      <c r="NZV68" s="357"/>
      <c r="NZW68" s="357"/>
      <c r="NZX68" s="357"/>
      <c r="NZY68" s="357"/>
      <c r="NZZ68" s="357"/>
      <c r="OAA68" s="357"/>
      <c r="OAB68" s="357"/>
      <c r="OAC68" s="357"/>
      <c r="OAD68" s="357"/>
      <c r="OAE68" s="357"/>
      <c r="OAF68" s="357"/>
      <c r="OAG68" s="357"/>
      <c r="OAH68" s="357"/>
      <c r="OAI68" s="357"/>
      <c r="OAJ68" s="357"/>
      <c r="OAK68" s="357"/>
      <c r="OAL68" s="357"/>
      <c r="OAM68" s="357"/>
      <c r="OAN68" s="357"/>
      <c r="OAO68" s="357"/>
      <c r="OAP68" s="357"/>
      <c r="OAQ68" s="357"/>
      <c r="OAR68" s="357"/>
      <c r="OAS68" s="357"/>
      <c r="OAT68" s="357"/>
      <c r="OAU68" s="357"/>
      <c r="OAV68" s="357"/>
      <c r="OAW68" s="357"/>
      <c r="OAX68" s="357"/>
      <c r="OAY68" s="357"/>
      <c r="OAZ68" s="357"/>
      <c r="OBA68" s="357"/>
      <c r="OBB68" s="357"/>
      <c r="OBC68" s="357"/>
      <c r="OBD68" s="357"/>
      <c r="OBE68" s="357"/>
      <c r="OBF68" s="357"/>
      <c r="OBG68" s="357"/>
      <c r="OBH68" s="357"/>
      <c r="OBI68" s="357"/>
      <c r="OBJ68" s="357"/>
      <c r="OBK68" s="357"/>
      <c r="OBL68" s="357"/>
      <c r="OBM68" s="357"/>
      <c r="OBN68" s="357"/>
      <c r="OBO68" s="357"/>
      <c r="OBP68" s="357"/>
      <c r="OBQ68" s="357"/>
      <c r="OBR68" s="357"/>
      <c r="OBS68" s="357"/>
      <c r="OBT68" s="357"/>
      <c r="OBU68" s="357"/>
      <c r="OBV68" s="357"/>
      <c r="OBW68" s="357"/>
      <c r="OBX68" s="357"/>
      <c r="OBY68" s="357"/>
      <c r="OBZ68" s="357"/>
      <c r="OCA68" s="357"/>
      <c r="OCB68" s="357"/>
      <c r="OCC68" s="357"/>
      <c r="OCD68" s="357"/>
      <c r="OCE68" s="357"/>
      <c r="OCF68" s="357"/>
      <c r="OCG68" s="357"/>
      <c r="OCH68" s="357"/>
      <c r="OCI68" s="357"/>
      <c r="OCJ68" s="357"/>
      <c r="OCK68" s="357"/>
      <c r="OCL68" s="357"/>
      <c r="OCM68" s="357"/>
      <c r="OCN68" s="357"/>
      <c r="OCO68" s="357"/>
      <c r="OCP68" s="357"/>
      <c r="OCQ68" s="357"/>
      <c r="OCR68" s="357"/>
      <c r="OCS68" s="357"/>
      <c r="OCT68" s="357"/>
      <c r="OCU68" s="357"/>
      <c r="OCV68" s="357"/>
      <c r="OCW68" s="357"/>
      <c r="OCX68" s="357"/>
      <c r="OCY68" s="357"/>
      <c r="OCZ68" s="357"/>
      <c r="ODA68" s="357"/>
      <c r="ODB68" s="357"/>
      <c r="ODC68" s="357"/>
      <c r="ODD68" s="357"/>
      <c r="ODE68" s="357"/>
      <c r="ODF68" s="357"/>
      <c r="ODG68" s="357"/>
      <c r="ODH68" s="357"/>
      <c r="ODI68" s="357"/>
      <c r="ODJ68" s="357"/>
      <c r="ODK68" s="357"/>
      <c r="ODL68" s="357"/>
      <c r="ODM68" s="357"/>
      <c r="ODN68" s="357"/>
      <c r="ODO68" s="357"/>
      <c r="ODP68" s="357"/>
      <c r="ODQ68" s="357"/>
      <c r="ODR68" s="357"/>
      <c r="ODS68" s="357"/>
      <c r="ODT68" s="357"/>
      <c r="ODU68" s="357"/>
      <c r="ODV68" s="357"/>
      <c r="ODW68" s="357"/>
      <c r="ODX68" s="357"/>
      <c r="ODY68" s="357"/>
      <c r="ODZ68" s="357"/>
      <c r="OEA68" s="357"/>
      <c r="OEB68" s="357"/>
      <c r="OEC68" s="357"/>
      <c r="OED68" s="357"/>
      <c r="OEE68" s="357"/>
      <c r="OEF68" s="357"/>
      <c r="OEG68" s="357"/>
      <c r="OEH68" s="357"/>
      <c r="OEI68" s="357"/>
      <c r="OEJ68" s="357"/>
      <c r="OEK68" s="357"/>
      <c r="OEL68" s="357"/>
      <c r="OEM68" s="357"/>
      <c r="OEN68" s="357"/>
      <c r="OEO68" s="357"/>
      <c r="OEP68" s="357"/>
      <c r="OEQ68" s="357"/>
      <c r="OER68" s="357"/>
      <c r="OES68" s="357"/>
      <c r="OET68" s="357"/>
      <c r="OEU68" s="357"/>
      <c r="OEV68" s="357"/>
      <c r="OEW68" s="357"/>
      <c r="OEX68" s="357"/>
      <c r="OEY68" s="357"/>
      <c r="OEZ68" s="357"/>
      <c r="OFA68" s="357"/>
      <c r="OFB68" s="357"/>
      <c r="OFC68" s="357"/>
      <c r="OFD68" s="357"/>
      <c r="OFE68" s="357"/>
      <c r="OFF68" s="357"/>
      <c r="OFG68" s="357"/>
      <c r="OFH68" s="357"/>
      <c r="OFI68" s="357"/>
      <c r="OFJ68" s="357"/>
      <c r="OFK68" s="357"/>
      <c r="OFL68" s="357"/>
      <c r="OFM68" s="357"/>
      <c r="OFN68" s="357"/>
      <c r="OFO68" s="357"/>
      <c r="OFP68" s="357"/>
      <c r="OFQ68" s="357"/>
      <c r="OFR68" s="357"/>
      <c r="OFS68" s="357"/>
      <c r="OFT68" s="357"/>
      <c r="OFU68" s="357"/>
      <c r="OFV68" s="357"/>
      <c r="OFW68" s="357"/>
      <c r="OFX68" s="357"/>
      <c r="OFY68" s="357"/>
      <c r="OFZ68" s="357"/>
      <c r="OGA68" s="357"/>
      <c r="OGB68" s="357"/>
      <c r="OGC68" s="357"/>
      <c r="OGD68" s="357"/>
      <c r="OGE68" s="357"/>
      <c r="OGF68" s="357"/>
      <c r="OGG68" s="357"/>
      <c r="OGH68" s="357"/>
      <c r="OGI68" s="357"/>
      <c r="OGJ68" s="357"/>
      <c r="OGK68" s="357"/>
      <c r="OGL68" s="357"/>
      <c r="OGM68" s="357"/>
      <c r="OGN68" s="357"/>
      <c r="OGO68" s="357"/>
      <c r="OGP68" s="357"/>
      <c r="OGQ68" s="357"/>
      <c r="OGR68" s="357"/>
      <c r="OGS68" s="357"/>
      <c r="OGT68" s="357"/>
      <c r="OGU68" s="357"/>
      <c r="OGV68" s="357"/>
      <c r="OGW68" s="357"/>
      <c r="OGX68" s="357"/>
      <c r="OGY68" s="357"/>
      <c r="OGZ68" s="357"/>
      <c r="OHA68" s="357"/>
      <c r="OHB68" s="357"/>
      <c r="OHC68" s="357"/>
      <c r="OHD68" s="357"/>
      <c r="OHE68" s="357"/>
      <c r="OHF68" s="357"/>
      <c r="OHG68" s="357"/>
      <c r="OHH68" s="357"/>
      <c r="OHI68" s="357"/>
      <c r="OHJ68" s="357"/>
      <c r="OHK68" s="357"/>
      <c r="OHL68" s="357"/>
      <c r="OHM68" s="357"/>
      <c r="OHN68" s="357"/>
      <c r="OHO68" s="357"/>
      <c r="OHP68" s="357"/>
      <c r="OHQ68" s="357"/>
      <c r="OHR68" s="357"/>
      <c r="OHS68" s="357"/>
      <c r="OHT68" s="357"/>
      <c r="OHU68" s="357"/>
      <c r="OHV68" s="357"/>
      <c r="OHW68" s="357"/>
      <c r="OHX68" s="357"/>
      <c r="OHY68" s="357"/>
      <c r="OHZ68" s="357"/>
      <c r="OIA68" s="357"/>
      <c r="OIB68" s="357"/>
      <c r="OIC68" s="357"/>
      <c r="OID68" s="357"/>
      <c r="OIE68" s="357"/>
      <c r="OIF68" s="357"/>
      <c r="OIG68" s="357"/>
      <c r="OIH68" s="357"/>
      <c r="OII68" s="357"/>
      <c r="OIJ68" s="357"/>
      <c r="OIK68" s="357"/>
      <c r="OIL68" s="357"/>
      <c r="OIM68" s="357"/>
      <c r="OIN68" s="357"/>
      <c r="OIO68" s="357"/>
      <c r="OIP68" s="357"/>
      <c r="OIQ68" s="357"/>
      <c r="OIR68" s="357"/>
      <c r="OIS68" s="357"/>
      <c r="OIT68" s="357"/>
      <c r="OIU68" s="357"/>
      <c r="OIV68" s="357"/>
      <c r="OIW68" s="357"/>
      <c r="OIX68" s="357"/>
      <c r="OIY68" s="357"/>
      <c r="OIZ68" s="357"/>
      <c r="OJA68" s="357"/>
      <c r="OJB68" s="357"/>
      <c r="OJC68" s="357"/>
      <c r="OJD68" s="357"/>
      <c r="OJE68" s="357"/>
      <c r="OJF68" s="357"/>
      <c r="OJG68" s="357"/>
      <c r="OJH68" s="357"/>
      <c r="OJI68" s="357"/>
      <c r="OJJ68" s="357"/>
      <c r="OJK68" s="357"/>
      <c r="OJL68" s="357"/>
      <c r="OJM68" s="357"/>
      <c r="OJN68" s="357"/>
      <c r="OJO68" s="357"/>
      <c r="OJP68" s="357"/>
      <c r="OJQ68" s="357"/>
      <c r="OJR68" s="357"/>
      <c r="OJS68" s="357"/>
      <c r="OJT68" s="357"/>
      <c r="OJU68" s="357"/>
      <c r="OJV68" s="357"/>
      <c r="OJW68" s="357"/>
      <c r="OJX68" s="357"/>
      <c r="OJY68" s="357"/>
      <c r="OJZ68" s="357"/>
      <c r="OKA68" s="357"/>
      <c r="OKB68" s="357"/>
      <c r="OKC68" s="357"/>
      <c r="OKD68" s="357"/>
      <c r="OKE68" s="357"/>
      <c r="OKF68" s="357"/>
      <c r="OKG68" s="357"/>
      <c r="OKH68" s="357"/>
      <c r="OKI68" s="357"/>
      <c r="OKJ68" s="357"/>
      <c r="OKK68" s="357"/>
      <c r="OKL68" s="357"/>
      <c r="OKM68" s="357"/>
      <c r="OKN68" s="357"/>
      <c r="OKO68" s="357"/>
      <c r="OKP68" s="357"/>
      <c r="OKQ68" s="357"/>
      <c r="OKR68" s="357"/>
      <c r="OKS68" s="357"/>
      <c r="OKT68" s="357"/>
      <c r="OKU68" s="357"/>
      <c r="OKV68" s="357"/>
      <c r="OKW68" s="357"/>
      <c r="OKX68" s="357"/>
      <c r="OKY68" s="357"/>
      <c r="OKZ68" s="357"/>
      <c r="OLA68" s="357"/>
      <c r="OLB68" s="357"/>
      <c r="OLC68" s="357"/>
      <c r="OLD68" s="357"/>
      <c r="OLE68" s="357"/>
      <c r="OLF68" s="357"/>
      <c r="OLG68" s="357"/>
      <c r="OLH68" s="357"/>
      <c r="OLI68" s="357"/>
      <c r="OLJ68" s="357"/>
      <c r="OLK68" s="357"/>
      <c r="OLL68" s="357"/>
      <c r="OLM68" s="357"/>
      <c r="OLN68" s="357"/>
      <c r="OLO68" s="357"/>
      <c r="OLP68" s="357"/>
      <c r="OLQ68" s="357"/>
      <c r="OLR68" s="357"/>
      <c r="OLS68" s="357"/>
      <c r="OLT68" s="357"/>
      <c r="OLU68" s="357"/>
      <c r="OLV68" s="357"/>
      <c r="OLW68" s="357"/>
      <c r="OLX68" s="357"/>
      <c r="OLY68" s="357"/>
      <c r="OLZ68" s="357"/>
      <c r="OMA68" s="357"/>
      <c r="OMB68" s="357"/>
      <c r="OMC68" s="357"/>
      <c r="OMD68" s="357"/>
      <c r="OME68" s="357"/>
      <c r="OMF68" s="357"/>
      <c r="OMG68" s="357"/>
      <c r="OMH68" s="357"/>
      <c r="OMI68" s="357"/>
      <c r="OMJ68" s="357"/>
      <c r="OMK68" s="357"/>
      <c r="OML68" s="357"/>
      <c r="OMM68" s="357"/>
      <c r="OMN68" s="357"/>
      <c r="OMO68" s="357"/>
      <c r="OMP68" s="357"/>
      <c r="OMQ68" s="357"/>
      <c r="OMR68" s="357"/>
      <c r="OMS68" s="357"/>
      <c r="OMT68" s="357"/>
      <c r="OMU68" s="357"/>
      <c r="OMV68" s="357"/>
      <c r="OMW68" s="357"/>
      <c r="OMX68" s="357"/>
      <c r="OMY68" s="357"/>
      <c r="OMZ68" s="357"/>
      <c r="ONA68" s="357"/>
      <c r="ONB68" s="357"/>
      <c r="ONC68" s="357"/>
      <c r="OND68" s="357"/>
      <c r="ONE68" s="357"/>
      <c r="ONF68" s="357"/>
      <c r="ONG68" s="357"/>
      <c r="ONH68" s="357"/>
      <c r="ONI68" s="357"/>
      <c r="ONJ68" s="357"/>
      <c r="ONK68" s="357"/>
      <c r="ONL68" s="357"/>
      <c r="ONM68" s="357"/>
      <c r="ONN68" s="357"/>
      <c r="ONO68" s="357"/>
      <c r="ONP68" s="357"/>
      <c r="ONQ68" s="357"/>
      <c r="ONR68" s="357"/>
      <c r="ONS68" s="357"/>
      <c r="ONT68" s="357"/>
      <c r="ONU68" s="357"/>
      <c r="ONV68" s="357"/>
      <c r="ONW68" s="357"/>
      <c r="ONX68" s="357"/>
      <c r="ONY68" s="357"/>
      <c r="ONZ68" s="357"/>
      <c r="OOA68" s="357"/>
      <c r="OOB68" s="357"/>
      <c r="OOC68" s="357"/>
      <c r="OOD68" s="357"/>
      <c r="OOE68" s="357"/>
      <c r="OOF68" s="357"/>
      <c r="OOG68" s="357"/>
      <c r="OOH68" s="357"/>
      <c r="OOI68" s="357"/>
      <c r="OOJ68" s="357"/>
      <c r="OOK68" s="357"/>
      <c r="OOL68" s="357"/>
      <c r="OOM68" s="357"/>
      <c r="OON68" s="357"/>
      <c r="OOO68" s="357"/>
      <c r="OOP68" s="357"/>
      <c r="OOQ68" s="357"/>
      <c r="OOR68" s="357"/>
      <c r="OOS68" s="357"/>
      <c r="OOT68" s="357"/>
      <c r="OOU68" s="357"/>
      <c r="OOV68" s="357"/>
      <c r="OOW68" s="357"/>
      <c r="OOX68" s="357"/>
      <c r="OOY68" s="357"/>
      <c r="OOZ68" s="357"/>
      <c r="OPA68" s="357"/>
      <c r="OPB68" s="357"/>
      <c r="OPC68" s="357"/>
      <c r="OPD68" s="357"/>
      <c r="OPE68" s="357"/>
      <c r="OPF68" s="357"/>
      <c r="OPG68" s="357"/>
      <c r="OPH68" s="357"/>
      <c r="OPI68" s="357"/>
      <c r="OPJ68" s="357"/>
      <c r="OPK68" s="357"/>
      <c r="OPL68" s="357"/>
      <c r="OPM68" s="357"/>
      <c r="OPN68" s="357"/>
      <c r="OPO68" s="357"/>
      <c r="OPP68" s="357"/>
      <c r="OPQ68" s="357"/>
      <c r="OPR68" s="357"/>
      <c r="OPS68" s="357"/>
      <c r="OPT68" s="357"/>
      <c r="OPU68" s="357"/>
      <c r="OPV68" s="357"/>
      <c r="OPW68" s="357"/>
      <c r="OPX68" s="357"/>
      <c r="OPY68" s="357"/>
      <c r="OPZ68" s="357"/>
      <c r="OQA68" s="357"/>
      <c r="OQB68" s="357"/>
      <c r="OQC68" s="357"/>
      <c r="OQD68" s="357"/>
      <c r="OQE68" s="357"/>
      <c r="OQF68" s="357"/>
      <c r="OQG68" s="357"/>
      <c r="OQH68" s="357"/>
      <c r="OQI68" s="357"/>
      <c r="OQJ68" s="357"/>
      <c r="OQK68" s="357"/>
      <c r="OQL68" s="357"/>
      <c r="OQM68" s="357"/>
      <c r="OQN68" s="357"/>
      <c r="OQO68" s="357"/>
      <c r="OQP68" s="357"/>
      <c r="OQQ68" s="357"/>
      <c r="OQR68" s="357"/>
      <c r="OQS68" s="357"/>
      <c r="OQT68" s="357"/>
      <c r="OQU68" s="357"/>
      <c r="OQV68" s="357"/>
      <c r="OQW68" s="357"/>
      <c r="OQX68" s="357"/>
      <c r="OQY68" s="357"/>
      <c r="OQZ68" s="357"/>
      <c r="ORA68" s="357"/>
      <c r="ORB68" s="357"/>
      <c r="ORC68" s="357"/>
      <c r="ORD68" s="357"/>
      <c r="ORE68" s="357"/>
      <c r="ORF68" s="357"/>
      <c r="ORG68" s="357"/>
      <c r="ORH68" s="357"/>
      <c r="ORI68" s="357"/>
      <c r="ORJ68" s="357"/>
      <c r="ORK68" s="357"/>
      <c r="ORL68" s="357"/>
      <c r="ORM68" s="357"/>
      <c r="ORN68" s="357"/>
      <c r="ORO68" s="357"/>
      <c r="ORP68" s="357"/>
      <c r="ORQ68" s="357"/>
      <c r="ORR68" s="357"/>
      <c r="ORS68" s="357"/>
      <c r="ORT68" s="357"/>
      <c r="ORU68" s="357"/>
      <c r="ORV68" s="357"/>
      <c r="ORW68" s="357"/>
      <c r="ORX68" s="357"/>
      <c r="ORY68" s="357"/>
      <c r="ORZ68" s="357"/>
      <c r="OSA68" s="357"/>
      <c r="OSB68" s="357"/>
      <c r="OSC68" s="357"/>
      <c r="OSD68" s="357"/>
      <c r="OSE68" s="357"/>
      <c r="OSF68" s="357"/>
      <c r="OSG68" s="357"/>
      <c r="OSH68" s="357"/>
      <c r="OSI68" s="357"/>
      <c r="OSJ68" s="357"/>
      <c r="OSK68" s="357"/>
      <c r="OSL68" s="357"/>
      <c r="OSM68" s="357"/>
      <c r="OSN68" s="357"/>
      <c r="OSO68" s="357"/>
      <c r="OSP68" s="357"/>
      <c r="OSQ68" s="357"/>
      <c r="OSR68" s="357"/>
      <c r="OSS68" s="357"/>
      <c r="OST68" s="357"/>
      <c r="OSU68" s="357"/>
      <c r="OSV68" s="357"/>
      <c r="OSW68" s="357"/>
      <c r="OSX68" s="357"/>
      <c r="OSY68" s="357"/>
      <c r="OSZ68" s="357"/>
      <c r="OTA68" s="357"/>
      <c r="OTB68" s="357"/>
      <c r="OTC68" s="357"/>
      <c r="OTD68" s="357"/>
      <c r="OTE68" s="357"/>
      <c r="OTF68" s="357"/>
      <c r="OTG68" s="357"/>
      <c r="OTH68" s="357"/>
      <c r="OTI68" s="357"/>
      <c r="OTJ68" s="357"/>
      <c r="OTK68" s="357"/>
      <c r="OTL68" s="357"/>
      <c r="OTM68" s="357"/>
      <c r="OTN68" s="357"/>
      <c r="OTO68" s="357"/>
      <c r="OTP68" s="357"/>
      <c r="OTQ68" s="357"/>
      <c r="OTR68" s="357"/>
      <c r="OTS68" s="357"/>
      <c r="OTT68" s="357"/>
      <c r="OTU68" s="357"/>
      <c r="OTV68" s="357"/>
      <c r="OTW68" s="357"/>
      <c r="OTX68" s="357"/>
      <c r="OTY68" s="357"/>
      <c r="OTZ68" s="357"/>
      <c r="OUA68" s="357"/>
      <c r="OUB68" s="357"/>
      <c r="OUC68" s="357"/>
      <c r="OUD68" s="357"/>
      <c r="OUE68" s="357"/>
      <c r="OUF68" s="357"/>
      <c r="OUG68" s="357"/>
      <c r="OUH68" s="357"/>
      <c r="OUI68" s="357"/>
      <c r="OUJ68" s="357"/>
      <c r="OUK68" s="357"/>
      <c r="OUL68" s="357"/>
      <c r="OUM68" s="357"/>
      <c r="OUN68" s="357"/>
      <c r="OUO68" s="357"/>
      <c r="OUP68" s="357"/>
      <c r="OUQ68" s="357"/>
      <c r="OUR68" s="357"/>
      <c r="OUS68" s="357"/>
      <c r="OUT68" s="357"/>
      <c r="OUU68" s="357"/>
      <c r="OUV68" s="357"/>
      <c r="OUW68" s="357"/>
      <c r="OUX68" s="357"/>
      <c r="OUY68" s="357"/>
      <c r="OUZ68" s="357"/>
      <c r="OVA68" s="357"/>
      <c r="OVB68" s="357"/>
      <c r="OVC68" s="357"/>
      <c r="OVD68" s="357"/>
      <c r="OVE68" s="357"/>
      <c r="OVF68" s="357"/>
      <c r="OVG68" s="357"/>
      <c r="OVH68" s="357"/>
      <c r="OVI68" s="357"/>
      <c r="OVJ68" s="357"/>
      <c r="OVK68" s="357"/>
      <c r="OVL68" s="357"/>
      <c r="OVM68" s="357"/>
      <c r="OVN68" s="357"/>
      <c r="OVO68" s="357"/>
      <c r="OVP68" s="357"/>
      <c r="OVQ68" s="357"/>
      <c r="OVR68" s="357"/>
      <c r="OVS68" s="357"/>
      <c r="OVT68" s="357"/>
      <c r="OVU68" s="357"/>
      <c r="OVV68" s="357"/>
      <c r="OVW68" s="357"/>
      <c r="OVX68" s="357"/>
      <c r="OVY68" s="357"/>
      <c r="OVZ68" s="357"/>
      <c r="OWA68" s="357"/>
      <c r="OWB68" s="357"/>
      <c r="OWC68" s="357"/>
      <c r="OWD68" s="357"/>
      <c r="OWE68" s="357"/>
      <c r="OWF68" s="357"/>
      <c r="OWG68" s="357"/>
      <c r="OWH68" s="357"/>
      <c r="OWI68" s="357"/>
      <c r="OWJ68" s="357"/>
      <c r="OWK68" s="357"/>
      <c r="OWL68" s="357"/>
      <c r="OWM68" s="357"/>
      <c r="OWN68" s="357"/>
      <c r="OWO68" s="357"/>
      <c r="OWP68" s="357"/>
      <c r="OWQ68" s="357"/>
      <c r="OWR68" s="357"/>
      <c r="OWS68" s="357"/>
      <c r="OWT68" s="357"/>
      <c r="OWU68" s="357"/>
      <c r="OWV68" s="357"/>
      <c r="OWW68" s="357"/>
      <c r="OWX68" s="357"/>
      <c r="OWY68" s="357"/>
      <c r="OWZ68" s="357"/>
      <c r="OXA68" s="357"/>
      <c r="OXB68" s="357"/>
      <c r="OXC68" s="357"/>
      <c r="OXD68" s="357"/>
      <c r="OXE68" s="357"/>
      <c r="OXF68" s="357"/>
      <c r="OXG68" s="357"/>
      <c r="OXH68" s="357"/>
      <c r="OXI68" s="357"/>
      <c r="OXJ68" s="357"/>
      <c r="OXK68" s="357"/>
      <c r="OXL68" s="357"/>
      <c r="OXM68" s="357"/>
      <c r="OXN68" s="357"/>
      <c r="OXO68" s="357"/>
      <c r="OXP68" s="357"/>
      <c r="OXQ68" s="357"/>
      <c r="OXR68" s="357"/>
      <c r="OXS68" s="357"/>
      <c r="OXT68" s="357"/>
      <c r="OXU68" s="357"/>
      <c r="OXV68" s="357"/>
      <c r="OXW68" s="357"/>
      <c r="OXX68" s="357"/>
      <c r="OXY68" s="357"/>
      <c r="OXZ68" s="357"/>
      <c r="OYA68" s="357"/>
      <c r="OYB68" s="357"/>
      <c r="OYC68" s="357"/>
      <c r="OYD68" s="357"/>
      <c r="OYE68" s="357"/>
      <c r="OYF68" s="357"/>
      <c r="OYG68" s="357"/>
      <c r="OYH68" s="357"/>
      <c r="OYI68" s="357"/>
      <c r="OYJ68" s="357"/>
      <c r="OYK68" s="357"/>
      <c r="OYL68" s="357"/>
      <c r="OYM68" s="357"/>
      <c r="OYN68" s="357"/>
      <c r="OYO68" s="357"/>
      <c r="OYP68" s="357"/>
      <c r="OYQ68" s="357"/>
      <c r="OYR68" s="357"/>
      <c r="OYS68" s="357"/>
      <c r="OYT68" s="357"/>
      <c r="OYU68" s="357"/>
      <c r="OYV68" s="357"/>
      <c r="OYW68" s="357"/>
      <c r="OYX68" s="357"/>
      <c r="OYY68" s="357"/>
      <c r="OYZ68" s="357"/>
      <c r="OZA68" s="357"/>
      <c r="OZB68" s="357"/>
      <c r="OZC68" s="357"/>
      <c r="OZD68" s="357"/>
      <c r="OZE68" s="357"/>
      <c r="OZF68" s="357"/>
      <c r="OZG68" s="357"/>
      <c r="OZH68" s="357"/>
      <c r="OZI68" s="357"/>
      <c r="OZJ68" s="357"/>
      <c r="OZK68" s="357"/>
      <c r="OZL68" s="357"/>
      <c r="OZM68" s="357"/>
      <c r="OZN68" s="357"/>
      <c r="OZO68" s="357"/>
      <c r="OZP68" s="357"/>
      <c r="OZQ68" s="357"/>
      <c r="OZR68" s="357"/>
      <c r="OZS68" s="357"/>
      <c r="OZT68" s="357"/>
      <c r="OZU68" s="357"/>
      <c r="OZV68" s="357"/>
      <c r="OZW68" s="357"/>
      <c r="OZX68" s="357"/>
      <c r="OZY68" s="357"/>
      <c r="OZZ68" s="357"/>
      <c r="PAA68" s="357"/>
      <c r="PAB68" s="357"/>
      <c r="PAC68" s="357"/>
      <c r="PAD68" s="357"/>
      <c r="PAE68" s="357"/>
      <c r="PAF68" s="357"/>
      <c r="PAG68" s="357"/>
      <c r="PAH68" s="357"/>
      <c r="PAI68" s="357"/>
      <c r="PAJ68" s="357"/>
      <c r="PAK68" s="357"/>
      <c r="PAL68" s="357"/>
      <c r="PAM68" s="357"/>
      <c r="PAN68" s="357"/>
      <c r="PAO68" s="357"/>
      <c r="PAP68" s="357"/>
      <c r="PAQ68" s="357"/>
      <c r="PAR68" s="357"/>
      <c r="PAS68" s="357"/>
      <c r="PAT68" s="357"/>
      <c r="PAU68" s="357"/>
      <c r="PAV68" s="357"/>
      <c r="PAW68" s="357"/>
      <c r="PAX68" s="357"/>
      <c r="PAY68" s="357"/>
      <c r="PAZ68" s="357"/>
      <c r="PBA68" s="357"/>
      <c r="PBB68" s="357"/>
      <c r="PBC68" s="357"/>
      <c r="PBD68" s="357"/>
      <c r="PBE68" s="357"/>
      <c r="PBF68" s="357"/>
      <c r="PBG68" s="357"/>
      <c r="PBH68" s="357"/>
      <c r="PBI68" s="357"/>
      <c r="PBJ68" s="357"/>
      <c r="PBK68" s="357"/>
      <c r="PBL68" s="357"/>
      <c r="PBM68" s="357"/>
      <c r="PBN68" s="357"/>
      <c r="PBO68" s="357"/>
      <c r="PBP68" s="357"/>
      <c r="PBQ68" s="357"/>
      <c r="PBR68" s="357"/>
      <c r="PBS68" s="357"/>
      <c r="PBT68" s="357"/>
      <c r="PBU68" s="357"/>
      <c r="PBV68" s="357"/>
      <c r="PBW68" s="357"/>
      <c r="PBX68" s="357"/>
      <c r="PBY68" s="357"/>
      <c r="PBZ68" s="357"/>
      <c r="PCA68" s="357"/>
      <c r="PCB68" s="357"/>
      <c r="PCC68" s="357"/>
      <c r="PCD68" s="357"/>
      <c r="PCE68" s="357"/>
      <c r="PCF68" s="357"/>
      <c r="PCG68" s="357"/>
      <c r="PCH68" s="357"/>
      <c r="PCI68" s="357"/>
      <c r="PCJ68" s="357"/>
      <c r="PCK68" s="357"/>
      <c r="PCL68" s="357"/>
      <c r="PCM68" s="357"/>
      <c r="PCN68" s="357"/>
      <c r="PCO68" s="357"/>
      <c r="PCP68" s="357"/>
      <c r="PCQ68" s="357"/>
      <c r="PCR68" s="357"/>
      <c r="PCS68" s="357"/>
      <c r="PCT68" s="357"/>
      <c r="PCU68" s="357"/>
      <c r="PCV68" s="357"/>
      <c r="PCW68" s="357"/>
      <c r="PCX68" s="357"/>
      <c r="PCY68" s="357"/>
      <c r="PCZ68" s="357"/>
      <c r="PDA68" s="357"/>
      <c r="PDB68" s="357"/>
      <c r="PDC68" s="357"/>
      <c r="PDD68" s="357"/>
      <c r="PDE68" s="357"/>
      <c r="PDF68" s="357"/>
      <c r="PDG68" s="357"/>
      <c r="PDH68" s="357"/>
      <c r="PDI68" s="357"/>
      <c r="PDJ68" s="357"/>
      <c r="PDK68" s="357"/>
      <c r="PDL68" s="357"/>
      <c r="PDM68" s="357"/>
      <c r="PDN68" s="357"/>
      <c r="PDO68" s="357"/>
      <c r="PDP68" s="357"/>
      <c r="PDQ68" s="357"/>
      <c r="PDR68" s="357"/>
      <c r="PDS68" s="357"/>
      <c r="PDT68" s="357"/>
      <c r="PDU68" s="357"/>
      <c r="PDV68" s="357"/>
      <c r="PDW68" s="357"/>
      <c r="PDX68" s="357"/>
      <c r="PDY68" s="357"/>
      <c r="PDZ68" s="357"/>
      <c r="PEA68" s="357"/>
      <c r="PEB68" s="357"/>
      <c r="PEC68" s="357"/>
      <c r="PED68" s="357"/>
      <c r="PEE68" s="357"/>
      <c r="PEF68" s="357"/>
      <c r="PEG68" s="357"/>
      <c r="PEH68" s="357"/>
      <c r="PEI68" s="357"/>
      <c r="PEJ68" s="357"/>
      <c r="PEK68" s="357"/>
      <c r="PEL68" s="357"/>
      <c r="PEM68" s="357"/>
      <c r="PEN68" s="357"/>
      <c r="PEO68" s="357"/>
      <c r="PEP68" s="357"/>
      <c r="PEQ68" s="357"/>
      <c r="PER68" s="357"/>
      <c r="PES68" s="357"/>
      <c r="PET68" s="357"/>
      <c r="PEU68" s="357"/>
      <c r="PEV68" s="357"/>
      <c r="PEW68" s="357"/>
      <c r="PEX68" s="357"/>
      <c r="PEY68" s="357"/>
      <c r="PEZ68" s="357"/>
      <c r="PFA68" s="357"/>
      <c r="PFB68" s="357"/>
      <c r="PFC68" s="357"/>
      <c r="PFD68" s="357"/>
      <c r="PFE68" s="357"/>
      <c r="PFF68" s="357"/>
      <c r="PFG68" s="357"/>
      <c r="PFH68" s="357"/>
      <c r="PFI68" s="357"/>
      <c r="PFJ68" s="357"/>
      <c r="PFK68" s="357"/>
      <c r="PFL68" s="357"/>
      <c r="PFM68" s="357"/>
      <c r="PFN68" s="357"/>
      <c r="PFO68" s="357"/>
      <c r="PFP68" s="357"/>
      <c r="PFQ68" s="357"/>
      <c r="PFR68" s="357"/>
      <c r="PFS68" s="357"/>
      <c r="PFT68" s="357"/>
      <c r="PFU68" s="357"/>
      <c r="PFV68" s="357"/>
      <c r="PFW68" s="357"/>
      <c r="PFX68" s="357"/>
      <c r="PFY68" s="357"/>
      <c r="PFZ68" s="357"/>
      <c r="PGA68" s="357"/>
      <c r="PGB68" s="357"/>
      <c r="PGC68" s="357"/>
      <c r="PGD68" s="357"/>
      <c r="PGE68" s="357"/>
      <c r="PGF68" s="357"/>
      <c r="PGG68" s="357"/>
      <c r="PGH68" s="357"/>
      <c r="PGI68" s="357"/>
      <c r="PGJ68" s="357"/>
      <c r="PGK68" s="357"/>
      <c r="PGL68" s="357"/>
      <c r="PGM68" s="357"/>
      <c r="PGN68" s="357"/>
      <c r="PGO68" s="357"/>
      <c r="PGP68" s="357"/>
      <c r="PGQ68" s="357"/>
      <c r="PGR68" s="357"/>
      <c r="PGS68" s="357"/>
      <c r="PGT68" s="357"/>
      <c r="PGU68" s="357"/>
      <c r="PGV68" s="357"/>
      <c r="PGW68" s="357"/>
      <c r="PGX68" s="357"/>
      <c r="PGY68" s="357"/>
      <c r="PGZ68" s="357"/>
      <c r="PHA68" s="357"/>
      <c r="PHB68" s="357"/>
      <c r="PHC68" s="357"/>
      <c r="PHD68" s="357"/>
      <c r="PHE68" s="357"/>
      <c r="PHF68" s="357"/>
      <c r="PHG68" s="357"/>
      <c r="PHH68" s="357"/>
      <c r="PHI68" s="357"/>
      <c r="PHJ68" s="357"/>
      <c r="PHK68" s="357"/>
      <c r="PHL68" s="357"/>
      <c r="PHM68" s="357"/>
      <c r="PHN68" s="357"/>
      <c r="PHO68" s="357"/>
      <c r="PHP68" s="357"/>
      <c r="PHQ68" s="357"/>
      <c r="PHR68" s="357"/>
      <c r="PHS68" s="357"/>
      <c r="PHT68" s="357"/>
      <c r="PHU68" s="357"/>
      <c r="PHV68" s="357"/>
      <c r="PHW68" s="357"/>
      <c r="PHX68" s="357"/>
      <c r="PHY68" s="357"/>
      <c r="PHZ68" s="357"/>
      <c r="PIA68" s="357"/>
      <c r="PIB68" s="357"/>
      <c r="PIC68" s="357"/>
      <c r="PID68" s="357"/>
      <c r="PIE68" s="357"/>
      <c r="PIF68" s="357"/>
      <c r="PIG68" s="357"/>
      <c r="PIH68" s="357"/>
      <c r="PII68" s="357"/>
      <c r="PIJ68" s="357"/>
      <c r="PIK68" s="357"/>
      <c r="PIL68" s="357"/>
      <c r="PIM68" s="357"/>
      <c r="PIN68" s="357"/>
      <c r="PIO68" s="357"/>
      <c r="PIP68" s="357"/>
      <c r="PIQ68" s="357"/>
      <c r="PIR68" s="357"/>
      <c r="PIS68" s="357"/>
      <c r="PIT68" s="357"/>
      <c r="PIU68" s="357"/>
      <c r="PIV68" s="357"/>
      <c r="PIW68" s="357"/>
      <c r="PIX68" s="357"/>
      <c r="PIY68" s="357"/>
      <c r="PIZ68" s="357"/>
      <c r="PJA68" s="357"/>
      <c r="PJB68" s="357"/>
      <c r="PJC68" s="357"/>
      <c r="PJD68" s="357"/>
      <c r="PJE68" s="357"/>
      <c r="PJF68" s="357"/>
      <c r="PJG68" s="357"/>
      <c r="PJH68" s="357"/>
      <c r="PJI68" s="357"/>
      <c r="PJJ68" s="357"/>
      <c r="PJK68" s="357"/>
      <c r="PJL68" s="357"/>
      <c r="PJM68" s="357"/>
      <c r="PJN68" s="357"/>
      <c r="PJO68" s="357"/>
      <c r="PJP68" s="357"/>
      <c r="PJQ68" s="357"/>
      <c r="PJR68" s="357"/>
      <c r="PJS68" s="357"/>
      <c r="PJT68" s="357"/>
      <c r="PJU68" s="357"/>
      <c r="PJV68" s="357"/>
      <c r="PJW68" s="357"/>
      <c r="PJX68" s="357"/>
      <c r="PJY68" s="357"/>
      <c r="PJZ68" s="357"/>
      <c r="PKA68" s="357"/>
      <c r="PKB68" s="357"/>
      <c r="PKC68" s="357"/>
      <c r="PKD68" s="357"/>
      <c r="PKE68" s="357"/>
      <c r="PKF68" s="357"/>
      <c r="PKG68" s="357"/>
      <c r="PKH68" s="357"/>
      <c r="PKI68" s="357"/>
      <c r="PKJ68" s="357"/>
      <c r="PKK68" s="357"/>
      <c r="PKL68" s="357"/>
      <c r="PKM68" s="357"/>
      <c r="PKN68" s="357"/>
      <c r="PKO68" s="357"/>
      <c r="PKP68" s="357"/>
      <c r="PKQ68" s="357"/>
      <c r="PKR68" s="357"/>
      <c r="PKS68" s="357"/>
      <c r="PKT68" s="357"/>
      <c r="PKU68" s="357"/>
      <c r="PKV68" s="357"/>
      <c r="PKW68" s="357"/>
      <c r="PKX68" s="357"/>
      <c r="PKY68" s="357"/>
      <c r="PKZ68" s="357"/>
      <c r="PLA68" s="357"/>
      <c r="PLB68" s="357"/>
      <c r="PLC68" s="357"/>
      <c r="PLD68" s="357"/>
      <c r="PLE68" s="357"/>
      <c r="PLF68" s="357"/>
      <c r="PLG68" s="357"/>
      <c r="PLH68" s="357"/>
      <c r="PLI68" s="357"/>
      <c r="PLJ68" s="357"/>
      <c r="PLK68" s="357"/>
      <c r="PLL68" s="357"/>
      <c r="PLM68" s="357"/>
      <c r="PLN68" s="357"/>
      <c r="PLO68" s="357"/>
      <c r="PLP68" s="357"/>
      <c r="PLQ68" s="357"/>
      <c r="PLR68" s="357"/>
      <c r="PLS68" s="357"/>
      <c r="PLT68" s="357"/>
      <c r="PLU68" s="357"/>
      <c r="PLV68" s="357"/>
      <c r="PLW68" s="357"/>
      <c r="PLX68" s="357"/>
      <c r="PLY68" s="357"/>
      <c r="PLZ68" s="357"/>
      <c r="PMA68" s="357"/>
      <c r="PMB68" s="357"/>
      <c r="PMC68" s="357"/>
      <c r="PMD68" s="357"/>
      <c r="PME68" s="357"/>
      <c r="PMF68" s="357"/>
      <c r="PMG68" s="357"/>
      <c r="PMH68" s="357"/>
      <c r="PMI68" s="357"/>
      <c r="PMJ68" s="357"/>
      <c r="PMK68" s="357"/>
      <c r="PML68" s="357"/>
      <c r="PMM68" s="357"/>
      <c r="PMN68" s="357"/>
      <c r="PMO68" s="357"/>
      <c r="PMP68" s="357"/>
      <c r="PMQ68" s="357"/>
      <c r="PMR68" s="357"/>
      <c r="PMS68" s="357"/>
      <c r="PMT68" s="357"/>
      <c r="PMU68" s="357"/>
      <c r="PMV68" s="357"/>
      <c r="PMW68" s="357"/>
      <c r="PMX68" s="357"/>
      <c r="PMY68" s="357"/>
      <c r="PMZ68" s="357"/>
      <c r="PNA68" s="357"/>
      <c r="PNB68" s="357"/>
      <c r="PNC68" s="357"/>
      <c r="PND68" s="357"/>
      <c r="PNE68" s="357"/>
      <c r="PNF68" s="357"/>
      <c r="PNG68" s="357"/>
      <c r="PNH68" s="357"/>
      <c r="PNI68" s="357"/>
      <c r="PNJ68" s="357"/>
      <c r="PNK68" s="357"/>
      <c r="PNL68" s="357"/>
      <c r="PNM68" s="357"/>
      <c r="PNN68" s="357"/>
      <c r="PNO68" s="357"/>
      <c r="PNP68" s="357"/>
      <c r="PNQ68" s="357"/>
      <c r="PNR68" s="357"/>
      <c r="PNS68" s="357"/>
      <c r="PNT68" s="357"/>
      <c r="PNU68" s="357"/>
      <c r="PNV68" s="357"/>
      <c r="PNW68" s="357"/>
      <c r="PNX68" s="357"/>
      <c r="PNY68" s="357"/>
      <c r="PNZ68" s="357"/>
      <c r="POA68" s="357"/>
      <c r="POB68" s="357"/>
      <c r="POC68" s="357"/>
      <c r="POD68" s="357"/>
      <c r="POE68" s="357"/>
      <c r="POF68" s="357"/>
      <c r="POG68" s="357"/>
      <c r="POH68" s="357"/>
      <c r="POI68" s="357"/>
      <c r="POJ68" s="357"/>
      <c r="POK68" s="357"/>
      <c r="POL68" s="357"/>
      <c r="POM68" s="357"/>
      <c r="PON68" s="357"/>
      <c r="POO68" s="357"/>
      <c r="POP68" s="357"/>
      <c r="POQ68" s="357"/>
      <c r="POR68" s="357"/>
      <c r="POS68" s="357"/>
      <c r="POT68" s="357"/>
      <c r="POU68" s="357"/>
      <c r="POV68" s="357"/>
      <c r="POW68" s="357"/>
      <c r="POX68" s="357"/>
      <c r="POY68" s="357"/>
      <c r="POZ68" s="357"/>
      <c r="PPA68" s="357"/>
      <c r="PPB68" s="357"/>
      <c r="PPC68" s="357"/>
      <c r="PPD68" s="357"/>
      <c r="PPE68" s="357"/>
      <c r="PPF68" s="357"/>
      <c r="PPG68" s="357"/>
      <c r="PPH68" s="357"/>
      <c r="PPI68" s="357"/>
      <c r="PPJ68" s="357"/>
      <c r="PPK68" s="357"/>
      <c r="PPL68" s="357"/>
      <c r="PPM68" s="357"/>
      <c r="PPN68" s="357"/>
      <c r="PPO68" s="357"/>
      <c r="PPP68" s="357"/>
      <c r="PPQ68" s="357"/>
      <c r="PPR68" s="357"/>
      <c r="PPS68" s="357"/>
      <c r="PPT68" s="357"/>
      <c r="PPU68" s="357"/>
      <c r="PPV68" s="357"/>
      <c r="PPW68" s="357"/>
      <c r="PPX68" s="357"/>
      <c r="PPY68" s="357"/>
      <c r="PPZ68" s="357"/>
      <c r="PQA68" s="357"/>
      <c r="PQB68" s="357"/>
      <c r="PQC68" s="357"/>
      <c r="PQD68" s="357"/>
      <c r="PQE68" s="357"/>
      <c r="PQF68" s="357"/>
      <c r="PQG68" s="357"/>
      <c r="PQH68" s="357"/>
      <c r="PQI68" s="357"/>
      <c r="PQJ68" s="357"/>
      <c r="PQK68" s="357"/>
      <c r="PQL68" s="357"/>
      <c r="PQM68" s="357"/>
      <c r="PQN68" s="357"/>
      <c r="PQO68" s="357"/>
      <c r="PQP68" s="357"/>
      <c r="PQQ68" s="357"/>
      <c r="PQR68" s="357"/>
      <c r="PQS68" s="357"/>
      <c r="PQT68" s="357"/>
      <c r="PQU68" s="357"/>
      <c r="PQV68" s="357"/>
      <c r="PQW68" s="357"/>
      <c r="PQX68" s="357"/>
      <c r="PQY68" s="357"/>
      <c r="PQZ68" s="357"/>
      <c r="PRA68" s="357"/>
      <c r="PRB68" s="357"/>
      <c r="PRC68" s="357"/>
      <c r="PRD68" s="357"/>
      <c r="PRE68" s="357"/>
      <c r="PRF68" s="357"/>
      <c r="PRG68" s="357"/>
      <c r="PRH68" s="357"/>
      <c r="PRI68" s="357"/>
      <c r="PRJ68" s="357"/>
      <c r="PRK68" s="357"/>
      <c r="PRL68" s="357"/>
      <c r="PRM68" s="357"/>
      <c r="PRN68" s="357"/>
      <c r="PRO68" s="357"/>
      <c r="PRP68" s="357"/>
      <c r="PRQ68" s="357"/>
      <c r="PRR68" s="357"/>
      <c r="PRS68" s="357"/>
      <c r="PRT68" s="357"/>
      <c r="PRU68" s="357"/>
      <c r="PRV68" s="357"/>
      <c r="PRW68" s="357"/>
      <c r="PRX68" s="357"/>
      <c r="PRY68" s="357"/>
      <c r="PRZ68" s="357"/>
      <c r="PSA68" s="357"/>
      <c r="PSB68" s="357"/>
      <c r="PSC68" s="357"/>
      <c r="PSD68" s="357"/>
      <c r="PSE68" s="357"/>
      <c r="PSF68" s="357"/>
      <c r="PSG68" s="357"/>
      <c r="PSH68" s="357"/>
      <c r="PSI68" s="357"/>
      <c r="PSJ68" s="357"/>
      <c r="PSK68" s="357"/>
      <c r="PSL68" s="357"/>
      <c r="PSM68" s="357"/>
      <c r="PSN68" s="357"/>
      <c r="PSO68" s="357"/>
      <c r="PSP68" s="357"/>
      <c r="PSQ68" s="357"/>
      <c r="PSR68" s="357"/>
      <c r="PSS68" s="357"/>
      <c r="PST68" s="357"/>
      <c r="PSU68" s="357"/>
      <c r="PSV68" s="357"/>
      <c r="PSW68" s="357"/>
      <c r="PSX68" s="357"/>
      <c r="PSY68" s="357"/>
      <c r="PSZ68" s="357"/>
      <c r="PTA68" s="357"/>
      <c r="PTB68" s="357"/>
      <c r="PTC68" s="357"/>
      <c r="PTD68" s="357"/>
      <c r="PTE68" s="357"/>
      <c r="PTF68" s="357"/>
      <c r="PTG68" s="357"/>
      <c r="PTH68" s="357"/>
      <c r="PTI68" s="357"/>
      <c r="PTJ68" s="357"/>
      <c r="PTK68" s="357"/>
      <c r="PTL68" s="357"/>
      <c r="PTM68" s="357"/>
      <c r="PTN68" s="357"/>
      <c r="PTO68" s="357"/>
      <c r="PTP68" s="357"/>
      <c r="PTQ68" s="357"/>
      <c r="PTR68" s="357"/>
      <c r="PTS68" s="357"/>
      <c r="PTT68" s="357"/>
      <c r="PTU68" s="357"/>
      <c r="PTV68" s="357"/>
      <c r="PTW68" s="357"/>
      <c r="PTX68" s="357"/>
      <c r="PTY68" s="357"/>
      <c r="PTZ68" s="357"/>
      <c r="PUA68" s="357"/>
      <c r="PUB68" s="357"/>
      <c r="PUC68" s="357"/>
      <c r="PUD68" s="357"/>
      <c r="PUE68" s="357"/>
      <c r="PUF68" s="357"/>
      <c r="PUG68" s="357"/>
      <c r="PUH68" s="357"/>
      <c r="PUI68" s="357"/>
      <c r="PUJ68" s="357"/>
      <c r="PUK68" s="357"/>
      <c r="PUL68" s="357"/>
      <c r="PUM68" s="357"/>
      <c r="PUN68" s="357"/>
      <c r="PUO68" s="357"/>
      <c r="PUP68" s="357"/>
      <c r="PUQ68" s="357"/>
      <c r="PUR68" s="357"/>
      <c r="PUS68" s="357"/>
      <c r="PUT68" s="357"/>
      <c r="PUU68" s="357"/>
      <c r="PUV68" s="357"/>
      <c r="PUW68" s="357"/>
      <c r="PUX68" s="357"/>
      <c r="PUY68" s="357"/>
      <c r="PUZ68" s="357"/>
      <c r="PVA68" s="357"/>
      <c r="PVB68" s="357"/>
      <c r="PVC68" s="357"/>
      <c r="PVD68" s="357"/>
      <c r="PVE68" s="357"/>
      <c r="PVF68" s="357"/>
      <c r="PVG68" s="357"/>
      <c r="PVH68" s="357"/>
      <c r="PVI68" s="357"/>
      <c r="PVJ68" s="357"/>
      <c r="PVK68" s="357"/>
      <c r="PVL68" s="357"/>
      <c r="PVM68" s="357"/>
      <c r="PVN68" s="357"/>
      <c r="PVO68" s="357"/>
      <c r="PVP68" s="357"/>
      <c r="PVQ68" s="357"/>
      <c r="PVR68" s="357"/>
      <c r="PVS68" s="357"/>
      <c r="PVT68" s="357"/>
      <c r="PVU68" s="357"/>
      <c r="PVV68" s="357"/>
      <c r="PVW68" s="357"/>
      <c r="PVX68" s="357"/>
      <c r="PVY68" s="357"/>
      <c r="PVZ68" s="357"/>
      <c r="PWA68" s="357"/>
      <c r="PWB68" s="357"/>
      <c r="PWC68" s="357"/>
      <c r="PWD68" s="357"/>
      <c r="PWE68" s="357"/>
      <c r="PWF68" s="357"/>
      <c r="PWG68" s="357"/>
      <c r="PWH68" s="357"/>
      <c r="PWI68" s="357"/>
      <c r="PWJ68" s="357"/>
      <c r="PWK68" s="357"/>
      <c r="PWL68" s="357"/>
      <c r="PWM68" s="357"/>
      <c r="PWN68" s="357"/>
      <c r="PWO68" s="357"/>
      <c r="PWP68" s="357"/>
      <c r="PWQ68" s="357"/>
      <c r="PWR68" s="357"/>
      <c r="PWS68" s="357"/>
      <c r="PWT68" s="357"/>
      <c r="PWU68" s="357"/>
      <c r="PWV68" s="357"/>
      <c r="PWW68" s="357"/>
      <c r="PWX68" s="357"/>
      <c r="PWY68" s="357"/>
      <c r="PWZ68" s="357"/>
      <c r="PXA68" s="357"/>
      <c r="PXB68" s="357"/>
      <c r="PXC68" s="357"/>
      <c r="PXD68" s="357"/>
      <c r="PXE68" s="357"/>
      <c r="PXF68" s="357"/>
      <c r="PXG68" s="357"/>
      <c r="PXH68" s="357"/>
      <c r="PXI68" s="357"/>
      <c r="PXJ68" s="357"/>
      <c r="PXK68" s="357"/>
      <c r="PXL68" s="357"/>
      <c r="PXM68" s="357"/>
      <c r="PXN68" s="357"/>
      <c r="PXO68" s="357"/>
      <c r="PXP68" s="357"/>
      <c r="PXQ68" s="357"/>
      <c r="PXR68" s="357"/>
      <c r="PXS68" s="357"/>
      <c r="PXT68" s="357"/>
      <c r="PXU68" s="357"/>
      <c r="PXV68" s="357"/>
      <c r="PXW68" s="357"/>
      <c r="PXX68" s="357"/>
      <c r="PXY68" s="357"/>
      <c r="PXZ68" s="357"/>
      <c r="PYA68" s="357"/>
      <c r="PYB68" s="357"/>
      <c r="PYC68" s="357"/>
      <c r="PYD68" s="357"/>
      <c r="PYE68" s="357"/>
      <c r="PYF68" s="357"/>
      <c r="PYG68" s="357"/>
      <c r="PYH68" s="357"/>
      <c r="PYI68" s="357"/>
      <c r="PYJ68" s="357"/>
      <c r="PYK68" s="357"/>
      <c r="PYL68" s="357"/>
      <c r="PYM68" s="357"/>
      <c r="PYN68" s="357"/>
      <c r="PYO68" s="357"/>
      <c r="PYP68" s="357"/>
      <c r="PYQ68" s="357"/>
      <c r="PYR68" s="357"/>
      <c r="PYS68" s="357"/>
      <c r="PYT68" s="357"/>
      <c r="PYU68" s="357"/>
      <c r="PYV68" s="357"/>
      <c r="PYW68" s="357"/>
      <c r="PYX68" s="357"/>
      <c r="PYY68" s="357"/>
      <c r="PYZ68" s="357"/>
      <c r="PZA68" s="357"/>
      <c r="PZB68" s="357"/>
      <c r="PZC68" s="357"/>
      <c r="PZD68" s="357"/>
      <c r="PZE68" s="357"/>
      <c r="PZF68" s="357"/>
      <c r="PZG68" s="357"/>
      <c r="PZH68" s="357"/>
      <c r="PZI68" s="357"/>
      <c r="PZJ68" s="357"/>
      <c r="PZK68" s="357"/>
      <c r="PZL68" s="357"/>
      <c r="PZM68" s="357"/>
      <c r="PZN68" s="357"/>
      <c r="PZO68" s="357"/>
      <c r="PZP68" s="357"/>
      <c r="PZQ68" s="357"/>
      <c r="PZR68" s="357"/>
      <c r="PZS68" s="357"/>
      <c r="PZT68" s="357"/>
      <c r="PZU68" s="357"/>
      <c r="PZV68" s="357"/>
      <c r="PZW68" s="357"/>
      <c r="PZX68" s="357"/>
      <c r="PZY68" s="357"/>
      <c r="PZZ68" s="357"/>
      <c r="QAA68" s="357"/>
      <c r="QAB68" s="357"/>
      <c r="QAC68" s="357"/>
      <c r="QAD68" s="357"/>
      <c r="QAE68" s="357"/>
      <c r="QAF68" s="357"/>
      <c r="QAG68" s="357"/>
      <c r="QAH68" s="357"/>
      <c r="QAI68" s="357"/>
      <c r="QAJ68" s="357"/>
      <c r="QAK68" s="357"/>
      <c r="QAL68" s="357"/>
      <c r="QAM68" s="357"/>
      <c r="QAN68" s="357"/>
      <c r="QAO68" s="357"/>
      <c r="QAP68" s="357"/>
      <c r="QAQ68" s="357"/>
      <c r="QAR68" s="357"/>
      <c r="QAS68" s="357"/>
      <c r="QAT68" s="357"/>
      <c r="QAU68" s="357"/>
      <c r="QAV68" s="357"/>
      <c r="QAW68" s="357"/>
      <c r="QAX68" s="357"/>
      <c r="QAY68" s="357"/>
      <c r="QAZ68" s="357"/>
      <c r="QBA68" s="357"/>
      <c r="QBB68" s="357"/>
      <c r="QBC68" s="357"/>
      <c r="QBD68" s="357"/>
      <c r="QBE68" s="357"/>
      <c r="QBF68" s="357"/>
      <c r="QBG68" s="357"/>
      <c r="QBH68" s="357"/>
      <c r="QBI68" s="357"/>
      <c r="QBJ68" s="357"/>
      <c r="QBK68" s="357"/>
      <c r="QBL68" s="357"/>
      <c r="QBM68" s="357"/>
      <c r="QBN68" s="357"/>
      <c r="QBO68" s="357"/>
      <c r="QBP68" s="357"/>
      <c r="QBQ68" s="357"/>
      <c r="QBR68" s="357"/>
      <c r="QBS68" s="357"/>
      <c r="QBT68" s="357"/>
      <c r="QBU68" s="357"/>
      <c r="QBV68" s="357"/>
      <c r="QBW68" s="357"/>
      <c r="QBX68" s="357"/>
      <c r="QBY68" s="357"/>
      <c r="QBZ68" s="357"/>
      <c r="QCA68" s="357"/>
      <c r="QCB68" s="357"/>
      <c r="QCC68" s="357"/>
      <c r="QCD68" s="357"/>
      <c r="QCE68" s="357"/>
      <c r="QCF68" s="357"/>
      <c r="QCG68" s="357"/>
      <c r="QCH68" s="357"/>
      <c r="QCI68" s="357"/>
      <c r="QCJ68" s="357"/>
      <c r="QCK68" s="357"/>
      <c r="QCL68" s="357"/>
      <c r="QCM68" s="357"/>
      <c r="QCN68" s="357"/>
      <c r="QCO68" s="357"/>
      <c r="QCP68" s="357"/>
      <c r="QCQ68" s="357"/>
      <c r="QCR68" s="357"/>
      <c r="QCS68" s="357"/>
      <c r="QCT68" s="357"/>
      <c r="QCU68" s="357"/>
      <c r="QCV68" s="357"/>
      <c r="QCW68" s="357"/>
      <c r="QCX68" s="357"/>
      <c r="QCY68" s="357"/>
      <c r="QCZ68" s="357"/>
      <c r="QDA68" s="357"/>
      <c r="QDB68" s="357"/>
      <c r="QDC68" s="357"/>
      <c r="QDD68" s="357"/>
      <c r="QDE68" s="357"/>
      <c r="QDF68" s="357"/>
      <c r="QDG68" s="357"/>
      <c r="QDH68" s="357"/>
      <c r="QDI68" s="357"/>
      <c r="QDJ68" s="357"/>
      <c r="QDK68" s="357"/>
      <c r="QDL68" s="357"/>
      <c r="QDM68" s="357"/>
      <c r="QDN68" s="357"/>
      <c r="QDO68" s="357"/>
      <c r="QDP68" s="357"/>
      <c r="QDQ68" s="357"/>
      <c r="QDR68" s="357"/>
      <c r="QDS68" s="357"/>
      <c r="QDT68" s="357"/>
      <c r="QDU68" s="357"/>
      <c r="QDV68" s="357"/>
      <c r="QDW68" s="357"/>
      <c r="QDX68" s="357"/>
      <c r="QDY68" s="357"/>
      <c r="QDZ68" s="357"/>
      <c r="QEA68" s="357"/>
      <c r="QEB68" s="357"/>
      <c r="QEC68" s="357"/>
      <c r="QED68" s="357"/>
      <c r="QEE68" s="357"/>
      <c r="QEF68" s="357"/>
      <c r="QEG68" s="357"/>
      <c r="QEH68" s="357"/>
      <c r="QEI68" s="357"/>
      <c r="QEJ68" s="357"/>
      <c r="QEK68" s="357"/>
      <c r="QEL68" s="357"/>
      <c r="QEM68" s="357"/>
      <c r="QEN68" s="357"/>
      <c r="QEO68" s="357"/>
      <c r="QEP68" s="357"/>
      <c r="QEQ68" s="357"/>
      <c r="QER68" s="357"/>
      <c r="QES68" s="357"/>
      <c r="QET68" s="357"/>
      <c r="QEU68" s="357"/>
      <c r="QEV68" s="357"/>
      <c r="QEW68" s="357"/>
      <c r="QEX68" s="357"/>
      <c r="QEY68" s="357"/>
      <c r="QEZ68" s="357"/>
      <c r="QFA68" s="357"/>
      <c r="QFB68" s="357"/>
      <c r="QFC68" s="357"/>
      <c r="QFD68" s="357"/>
      <c r="QFE68" s="357"/>
      <c r="QFF68" s="357"/>
      <c r="QFG68" s="357"/>
      <c r="QFH68" s="357"/>
      <c r="QFI68" s="357"/>
      <c r="QFJ68" s="357"/>
      <c r="QFK68" s="357"/>
      <c r="QFL68" s="357"/>
      <c r="QFM68" s="357"/>
      <c r="QFN68" s="357"/>
      <c r="QFO68" s="357"/>
      <c r="QFP68" s="357"/>
      <c r="QFQ68" s="357"/>
      <c r="QFR68" s="357"/>
      <c r="QFS68" s="357"/>
      <c r="QFT68" s="357"/>
      <c r="QFU68" s="357"/>
      <c r="QFV68" s="357"/>
      <c r="QFW68" s="357"/>
      <c r="QFX68" s="357"/>
      <c r="QFY68" s="357"/>
      <c r="QFZ68" s="357"/>
      <c r="QGA68" s="357"/>
      <c r="QGB68" s="357"/>
      <c r="QGC68" s="357"/>
      <c r="QGD68" s="357"/>
      <c r="QGE68" s="357"/>
      <c r="QGF68" s="357"/>
      <c r="QGG68" s="357"/>
      <c r="QGH68" s="357"/>
      <c r="QGI68" s="357"/>
      <c r="QGJ68" s="357"/>
      <c r="QGK68" s="357"/>
      <c r="QGL68" s="357"/>
      <c r="QGM68" s="357"/>
      <c r="QGN68" s="357"/>
      <c r="QGO68" s="357"/>
      <c r="QGP68" s="357"/>
      <c r="QGQ68" s="357"/>
      <c r="QGR68" s="357"/>
      <c r="QGS68" s="357"/>
      <c r="QGT68" s="357"/>
      <c r="QGU68" s="357"/>
      <c r="QGV68" s="357"/>
      <c r="QGW68" s="357"/>
      <c r="QGX68" s="357"/>
      <c r="QGY68" s="357"/>
      <c r="QGZ68" s="357"/>
      <c r="QHA68" s="357"/>
      <c r="QHB68" s="357"/>
      <c r="QHC68" s="357"/>
      <c r="QHD68" s="357"/>
      <c r="QHE68" s="357"/>
      <c r="QHF68" s="357"/>
      <c r="QHG68" s="357"/>
      <c r="QHH68" s="357"/>
      <c r="QHI68" s="357"/>
      <c r="QHJ68" s="357"/>
      <c r="QHK68" s="357"/>
      <c r="QHL68" s="357"/>
      <c r="QHM68" s="357"/>
      <c r="QHN68" s="357"/>
      <c r="QHO68" s="357"/>
      <c r="QHP68" s="357"/>
      <c r="QHQ68" s="357"/>
      <c r="QHR68" s="357"/>
      <c r="QHS68" s="357"/>
      <c r="QHT68" s="357"/>
      <c r="QHU68" s="357"/>
      <c r="QHV68" s="357"/>
      <c r="QHW68" s="357"/>
      <c r="QHX68" s="357"/>
      <c r="QHY68" s="357"/>
      <c r="QHZ68" s="357"/>
      <c r="QIA68" s="357"/>
      <c r="QIB68" s="357"/>
      <c r="QIC68" s="357"/>
      <c r="QID68" s="357"/>
      <c r="QIE68" s="357"/>
      <c r="QIF68" s="357"/>
      <c r="QIG68" s="357"/>
      <c r="QIH68" s="357"/>
      <c r="QII68" s="357"/>
      <c r="QIJ68" s="357"/>
      <c r="QIK68" s="357"/>
      <c r="QIL68" s="357"/>
      <c r="QIM68" s="357"/>
      <c r="QIN68" s="357"/>
      <c r="QIO68" s="357"/>
      <c r="QIP68" s="357"/>
      <c r="QIQ68" s="357"/>
      <c r="QIR68" s="357"/>
      <c r="QIS68" s="357"/>
      <c r="QIT68" s="357"/>
      <c r="QIU68" s="357"/>
      <c r="QIV68" s="357"/>
      <c r="QIW68" s="357"/>
      <c r="QIX68" s="357"/>
      <c r="QIY68" s="357"/>
      <c r="QIZ68" s="357"/>
      <c r="QJA68" s="357"/>
      <c r="QJB68" s="357"/>
      <c r="QJC68" s="357"/>
      <c r="QJD68" s="357"/>
      <c r="QJE68" s="357"/>
      <c r="QJF68" s="357"/>
      <c r="QJG68" s="357"/>
      <c r="QJH68" s="357"/>
      <c r="QJI68" s="357"/>
      <c r="QJJ68" s="357"/>
      <c r="QJK68" s="357"/>
      <c r="QJL68" s="357"/>
      <c r="QJM68" s="357"/>
      <c r="QJN68" s="357"/>
      <c r="QJO68" s="357"/>
      <c r="QJP68" s="357"/>
      <c r="QJQ68" s="357"/>
      <c r="QJR68" s="357"/>
      <c r="QJS68" s="357"/>
      <c r="QJT68" s="357"/>
      <c r="QJU68" s="357"/>
      <c r="QJV68" s="357"/>
      <c r="QJW68" s="357"/>
      <c r="QJX68" s="357"/>
      <c r="QJY68" s="357"/>
      <c r="QJZ68" s="357"/>
      <c r="QKA68" s="357"/>
      <c r="QKB68" s="357"/>
      <c r="QKC68" s="357"/>
      <c r="QKD68" s="357"/>
      <c r="QKE68" s="357"/>
      <c r="QKF68" s="357"/>
      <c r="QKG68" s="357"/>
      <c r="QKH68" s="357"/>
      <c r="QKI68" s="357"/>
      <c r="QKJ68" s="357"/>
      <c r="QKK68" s="357"/>
      <c r="QKL68" s="357"/>
      <c r="QKM68" s="357"/>
      <c r="QKN68" s="357"/>
      <c r="QKO68" s="357"/>
      <c r="QKP68" s="357"/>
      <c r="QKQ68" s="357"/>
      <c r="QKR68" s="357"/>
      <c r="QKS68" s="357"/>
      <c r="QKT68" s="357"/>
      <c r="QKU68" s="357"/>
      <c r="QKV68" s="357"/>
      <c r="QKW68" s="357"/>
      <c r="QKX68" s="357"/>
      <c r="QKY68" s="357"/>
      <c r="QKZ68" s="357"/>
      <c r="QLA68" s="357"/>
      <c r="QLB68" s="357"/>
      <c r="QLC68" s="357"/>
      <c r="QLD68" s="357"/>
      <c r="QLE68" s="357"/>
      <c r="QLF68" s="357"/>
      <c r="QLG68" s="357"/>
      <c r="QLH68" s="357"/>
      <c r="QLI68" s="357"/>
      <c r="QLJ68" s="357"/>
      <c r="QLK68" s="357"/>
      <c r="QLL68" s="357"/>
      <c r="QLM68" s="357"/>
      <c r="QLN68" s="357"/>
      <c r="QLO68" s="357"/>
      <c r="QLP68" s="357"/>
      <c r="QLQ68" s="357"/>
      <c r="QLR68" s="357"/>
      <c r="QLS68" s="357"/>
      <c r="QLT68" s="357"/>
      <c r="QLU68" s="357"/>
      <c r="QLV68" s="357"/>
      <c r="QLW68" s="357"/>
      <c r="QLX68" s="357"/>
      <c r="QLY68" s="357"/>
      <c r="QLZ68" s="357"/>
      <c r="QMA68" s="357"/>
      <c r="QMB68" s="357"/>
      <c r="QMC68" s="357"/>
      <c r="QMD68" s="357"/>
      <c r="QME68" s="357"/>
      <c r="QMF68" s="357"/>
      <c r="QMG68" s="357"/>
      <c r="QMH68" s="357"/>
      <c r="QMI68" s="357"/>
      <c r="QMJ68" s="357"/>
      <c r="QMK68" s="357"/>
      <c r="QML68" s="357"/>
      <c r="QMM68" s="357"/>
      <c r="QMN68" s="357"/>
      <c r="QMO68" s="357"/>
      <c r="QMP68" s="357"/>
      <c r="QMQ68" s="357"/>
      <c r="QMR68" s="357"/>
      <c r="QMS68" s="357"/>
      <c r="QMT68" s="357"/>
      <c r="QMU68" s="357"/>
      <c r="QMV68" s="357"/>
      <c r="QMW68" s="357"/>
      <c r="QMX68" s="357"/>
      <c r="QMY68" s="357"/>
      <c r="QMZ68" s="357"/>
      <c r="QNA68" s="357"/>
      <c r="QNB68" s="357"/>
      <c r="QNC68" s="357"/>
      <c r="QND68" s="357"/>
      <c r="QNE68" s="357"/>
      <c r="QNF68" s="357"/>
      <c r="QNG68" s="357"/>
      <c r="QNH68" s="357"/>
      <c r="QNI68" s="357"/>
      <c r="QNJ68" s="357"/>
      <c r="QNK68" s="357"/>
      <c r="QNL68" s="357"/>
      <c r="QNM68" s="357"/>
      <c r="QNN68" s="357"/>
      <c r="QNO68" s="357"/>
      <c r="QNP68" s="357"/>
      <c r="QNQ68" s="357"/>
      <c r="QNR68" s="357"/>
      <c r="QNS68" s="357"/>
      <c r="QNT68" s="357"/>
      <c r="QNU68" s="357"/>
      <c r="QNV68" s="357"/>
      <c r="QNW68" s="357"/>
      <c r="QNX68" s="357"/>
      <c r="QNY68" s="357"/>
      <c r="QNZ68" s="357"/>
      <c r="QOA68" s="357"/>
      <c r="QOB68" s="357"/>
      <c r="QOC68" s="357"/>
      <c r="QOD68" s="357"/>
      <c r="QOE68" s="357"/>
      <c r="QOF68" s="357"/>
      <c r="QOG68" s="357"/>
      <c r="QOH68" s="357"/>
      <c r="QOI68" s="357"/>
      <c r="QOJ68" s="357"/>
      <c r="QOK68" s="357"/>
      <c r="QOL68" s="357"/>
      <c r="QOM68" s="357"/>
      <c r="QON68" s="357"/>
      <c r="QOO68" s="357"/>
      <c r="QOP68" s="357"/>
      <c r="QOQ68" s="357"/>
      <c r="QOR68" s="357"/>
      <c r="QOS68" s="357"/>
      <c r="QOT68" s="357"/>
      <c r="QOU68" s="357"/>
      <c r="QOV68" s="357"/>
      <c r="QOW68" s="357"/>
      <c r="QOX68" s="357"/>
      <c r="QOY68" s="357"/>
      <c r="QOZ68" s="357"/>
      <c r="QPA68" s="357"/>
      <c r="QPB68" s="357"/>
      <c r="QPC68" s="357"/>
      <c r="QPD68" s="357"/>
      <c r="QPE68" s="357"/>
      <c r="QPF68" s="357"/>
      <c r="QPG68" s="357"/>
      <c r="QPH68" s="357"/>
      <c r="QPI68" s="357"/>
      <c r="QPJ68" s="357"/>
      <c r="QPK68" s="357"/>
      <c r="QPL68" s="357"/>
      <c r="QPM68" s="357"/>
      <c r="QPN68" s="357"/>
      <c r="QPO68" s="357"/>
      <c r="QPP68" s="357"/>
      <c r="QPQ68" s="357"/>
      <c r="QPR68" s="357"/>
      <c r="QPS68" s="357"/>
      <c r="QPT68" s="357"/>
      <c r="QPU68" s="357"/>
      <c r="QPV68" s="357"/>
      <c r="QPW68" s="357"/>
      <c r="QPX68" s="357"/>
      <c r="QPY68" s="357"/>
      <c r="QPZ68" s="357"/>
      <c r="QQA68" s="357"/>
      <c r="QQB68" s="357"/>
      <c r="QQC68" s="357"/>
      <c r="QQD68" s="357"/>
      <c r="QQE68" s="357"/>
      <c r="QQF68" s="357"/>
      <c r="QQG68" s="357"/>
      <c r="QQH68" s="357"/>
      <c r="QQI68" s="357"/>
      <c r="QQJ68" s="357"/>
      <c r="QQK68" s="357"/>
      <c r="QQL68" s="357"/>
      <c r="QQM68" s="357"/>
      <c r="QQN68" s="357"/>
      <c r="QQO68" s="357"/>
      <c r="QQP68" s="357"/>
      <c r="QQQ68" s="357"/>
      <c r="QQR68" s="357"/>
      <c r="QQS68" s="357"/>
      <c r="QQT68" s="357"/>
      <c r="QQU68" s="357"/>
      <c r="QQV68" s="357"/>
      <c r="QQW68" s="357"/>
      <c r="QQX68" s="357"/>
      <c r="QQY68" s="357"/>
      <c r="QQZ68" s="357"/>
      <c r="QRA68" s="357"/>
      <c r="QRB68" s="357"/>
      <c r="QRC68" s="357"/>
      <c r="QRD68" s="357"/>
      <c r="QRE68" s="357"/>
      <c r="QRF68" s="357"/>
      <c r="QRG68" s="357"/>
      <c r="QRH68" s="357"/>
      <c r="QRI68" s="357"/>
      <c r="QRJ68" s="357"/>
      <c r="QRK68" s="357"/>
      <c r="QRL68" s="357"/>
      <c r="QRM68" s="357"/>
      <c r="QRN68" s="357"/>
      <c r="QRO68" s="357"/>
      <c r="QRP68" s="357"/>
      <c r="QRQ68" s="357"/>
      <c r="QRR68" s="357"/>
      <c r="QRS68" s="357"/>
      <c r="QRT68" s="357"/>
      <c r="QRU68" s="357"/>
      <c r="QRV68" s="357"/>
      <c r="QRW68" s="357"/>
      <c r="QRX68" s="357"/>
      <c r="QRY68" s="357"/>
      <c r="QRZ68" s="357"/>
      <c r="QSA68" s="357"/>
      <c r="QSB68" s="357"/>
      <c r="QSC68" s="357"/>
      <c r="QSD68" s="357"/>
      <c r="QSE68" s="357"/>
      <c r="QSF68" s="357"/>
      <c r="QSG68" s="357"/>
      <c r="QSH68" s="357"/>
      <c r="QSI68" s="357"/>
      <c r="QSJ68" s="357"/>
      <c r="QSK68" s="357"/>
      <c r="QSL68" s="357"/>
      <c r="QSM68" s="357"/>
      <c r="QSN68" s="357"/>
      <c r="QSO68" s="357"/>
      <c r="QSP68" s="357"/>
      <c r="QSQ68" s="357"/>
      <c r="QSR68" s="357"/>
      <c r="QSS68" s="357"/>
      <c r="QST68" s="357"/>
      <c r="QSU68" s="357"/>
      <c r="QSV68" s="357"/>
      <c r="QSW68" s="357"/>
      <c r="QSX68" s="357"/>
      <c r="QSY68" s="357"/>
      <c r="QSZ68" s="357"/>
      <c r="QTA68" s="357"/>
      <c r="QTB68" s="357"/>
      <c r="QTC68" s="357"/>
      <c r="QTD68" s="357"/>
      <c r="QTE68" s="357"/>
      <c r="QTF68" s="357"/>
      <c r="QTG68" s="357"/>
      <c r="QTH68" s="357"/>
      <c r="QTI68" s="357"/>
      <c r="QTJ68" s="357"/>
      <c r="QTK68" s="357"/>
      <c r="QTL68" s="357"/>
      <c r="QTM68" s="357"/>
      <c r="QTN68" s="357"/>
      <c r="QTO68" s="357"/>
      <c r="QTP68" s="357"/>
      <c r="QTQ68" s="357"/>
      <c r="QTR68" s="357"/>
      <c r="QTS68" s="357"/>
      <c r="QTT68" s="357"/>
      <c r="QTU68" s="357"/>
      <c r="QTV68" s="357"/>
      <c r="QTW68" s="357"/>
      <c r="QTX68" s="357"/>
      <c r="QTY68" s="357"/>
      <c r="QTZ68" s="357"/>
      <c r="QUA68" s="357"/>
      <c r="QUB68" s="357"/>
      <c r="QUC68" s="357"/>
      <c r="QUD68" s="357"/>
      <c r="QUE68" s="357"/>
      <c r="QUF68" s="357"/>
      <c r="QUG68" s="357"/>
      <c r="QUH68" s="357"/>
      <c r="QUI68" s="357"/>
      <c r="QUJ68" s="357"/>
      <c r="QUK68" s="357"/>
      <c r="QUL68" s="357"/>
      <c r="QUM68" s="357"/>
      <c r="QUN68" s="357"/>
      <c r="QUO68" s="357"/>
      <c r="QUP68" s="357"/>
      <c r="QUQ68" s="357"/>
      <c r="QUR68" s="357"/>
      <c r="QUS68" s="357"/>
      <c r="QUT68" s="357"/>
      <c r="QUU68" s="357"/>
      <c r="QUV68" s="357"/>
      <c r="QUW68" s="357"/>
      <c r="QUX68" s="357"/>
      <c r="QUY68" s="357"/>
      <c r="QUZ68" s="357"/>
      <c r="QVA68" s="357"/>
      <c r="QVB68" s="357"/>
      <c r="QVC68" s="357"/>
      <c r="QVD68" s="357"/>
      <c r="QVE68" s="357"/>
      <c r="QVF68" s="357"/>
      <c r="QVG68" s="357"/>
      <c r="QVH68" s="357"/>
      <c r="QVI68" s="357"/>
      <c r="QVJ68" s="357"/>
      <c r="QVK68" s="357"/>
      <c r="QVL68" s="357"/>
      <c r="QVM68" s="357"/>
      <c r="QVN68" s="357"/>
      <c r="QVO68" s="357"/>
      <c r="QVP68" s="357"/>
      <c r="QVQ68" s="357"/>
      <c r="QVR68" s="357"/>
      <c r="QVS68" s="357"/>
      <c r="QVT68" s="357"/>
      <c r="QVU68" s="357"/>
      <c r="QVV68" s="357"/>
      <c r="QVW68" s="357"/>
      <c r="QVX68" s="357"/>
      <c r="QVY68" s="357"/>
      <c r="QVZ68" s="357"/>
      <c r="QWA68" s="357"/>
      <c r="QWB68" s="357"/>
      <c r="QWC68" s="357"/>
      <c r="QWD68" s="357"/>
      <c r="QWE68" s="357"/>
      <c r="QWF68" s="357"/>
      <c r="QWG68" s="357"/>
      <c r="QWH68" s="357"/>
      <c r="QWI68" s="357"/>
      <c r="QWJ68" s="357"/>
      <c r="QWK68" s="357"/>
      <c r="QWL68" s="357"/>
      <c r="QWM68" s="357"/>
      <c r="QWN68" s="357"/>
      <c r="QWO68" s="357"/>
      <c r="QWP68" s="357"/>
      <c r="QWQ68" s="357"/>
      <c r="QWR68" s="357"/>
      <c r="QWS68" s="357"/>
      <c r="QWT68" s="357"/>
      <c r="QWU68" s="357"/>
      <c r="QWV68" s="357"/>
      <c r="QWW68" s="357"/>
      <c r="QWX68" s="357"/>
      <c r="QWY68" s="357"/>
      <c r="QWZ68" s="357"/>
      <c r="QXA68" s="357"/>
      <c r="QXB68" s="357"/>
      <c r="QXC68" s="357"/>
      <c r="QXD68" s="357"/>
      <c r="QXE68" s="357"/>
      <c r="QXF68" s="357"/>
      <c r="QXG68" s="357"/>
      <c r="QXH68" s="357"/>
      <c r="QXI68" s="357"/>
      <c r="QXJ68" s="357"/>
      <c r="QXK68" s="357"/>
      <c r="QXL68" s="357"/>
      <c r="QXM68" s="357"/>
      <c r="QXN68" s="357"/>
      <c r="QXO68" s="357"/>
      <c r="QXP68" s="357"/>
      <c r="QXQ68" s="357"/>
      <c r="QXR68" s="357"/>
      <c r="QXS68" s="357"/>
      <c r="QXT68" s="357"/>
      <c r="QXU68" s="357"/>
      <c r="QXV68" s="357"/>
      <c r="QXW68" s="357"/>
      <c r="QXX68" s="357"/>
      <c r="QXY68" s="357"/>
      <c r="QXZ68" s="357"/>
      <c r="QYA68" s="357"/>
      <c r="QYB68" s="357"/>
      <c r="QYC68" s="357"/>
      <c r="QYD68" s="357"/>
      <c r="QYE68" s="357"/>
      <c r="QYF68" s="357"/>
      <c r="QYG68" s="357"/>
      <c r="QYH68" s="357"/>
      <c r="QYI68" s="357"/>
      <c r="QYJ68" s="357"/>
      <c r="QYK68" s="357"/>
      <c r="QYL68" s="357"/>
      <c r="QYM68" s="357"/>
      <c r="QYN68" s="357"/>
      <c r="QYO68" s="357"/>
      <c r="QYP68" s="357"/>
      <c r="QYQ68" s="357"/>
      <c r="QYR68" s="357"/>
      <c r="QYS68" s="357"/>
      <c r="QYT68" s="357"/>
      <c r="QYU68" s="357"/>
      <c r="QYV68" s="357"/>
      <c r="QYW68" s="357"/>
      <c r="QYX68" s="357"/>
      <c r="QYY68" s="357"/>
      <c r="QYZ68" s="357"/>
      <c r="QZA68" s="357"/>
      <c r="QZB68" s="357"/>
      <c r="QZC68" s="357"/>
      <c r="QZD68" s="357"/>
      <c r="QZE68" s="357"/>
      <c r="QZF68" s="357"/>
      <c r="QZG68" s="357"/>
      <c r="QZH68" s="357"/>
      <c r="QZI68" s="357"/>
      <c r="QZJ68" s="357"/>
      <c r="QZK68" s="357"/>
      <c r="QZL68" s="357"/>
      <c r="QZM68" s="357"/>
      <c r="QZN68" s="357"/>
      <c r="QZO68" s="357"/>
      <c r="QZP68" s="357"/>
      <c r="QZQ68" s="357"/>
      <c r="QZR68" s="357"/>
      <c r="QZS68" s="357"/>
      <c r="QZT68" s="357"/>
      <c r="QZU68" s="357"/>
      <c r="QZV68" s="357"/>
      <c r="QZW68" s="357"/>
      <c r="QZX68" s="357"/>
      <c r="QZY68" s="357"/>
      <c r="QZZ68" s="357"/>
      <c r="RAA68" s="357"/>
      <c r="RAB68" s="357"/>
      <c r="RAC68" s="357"/>
      <c r="RAD68" s="357"/>
      <c r="RAE68" s="357"/>
      <c r="RAF68" s="357"/>
      <c r="RAG68" s="357"/>
      <c r="RAH68" s="357"/>
      <c r="RAI68" s="357"/>
      <c r="RAJ68" s="357"/>
      <c r="RAK68" s="357"/>
      <c r="RAL68" s="357"/>
      <c r="RAM68" s="357"/>
      <c r="RAN68" s="357"/>
      <c r="RAO68" s="357"/>
      <c r="RAP68" s="357"/>
      <c r="RAQ68" s="357"/>
      <c r="RAR68" s="357"/>
      <c r="RAS68" s="357"/>
      <c r="RAT68" s="357"/>
      <c r="RAU68" s="357"/>
      <c r="RAV68" s="357"/>
      <c r="RAW68" s="357"/>
      <c r="RAX68" s="357"/>
      <c r="RAY68" s="357"/>
      <c r="RAZ68" s="357"/>
      <c r="RBA68" s="357"/>
      <c r="RBB68" s="357"/>
      <c r="RBC68" s="357"/>
      <c r="RBD68" s="357"/>
      <c r="RBE68" s="357"/>
      <c r="RBF68" s="357"/>
      <c r="RBG68" s="357"/>
      <c r="RBH68" s="357"/>
      <c r="RBI68" s="357"/>
      <c r="RBJ68" s="357"/>
      <c r="RBK68" s="357"/>
      <c r="RBL68" s="357"/>
      <c r="RBM68" s="357"/>
      <c r="RBN68" s="357"/>
      <c r="RBO68" s="357"/>
      <c r="RBP68" s="357"/>
      <c r="RBQ68" s="357"/>
      <c r="RBR68" s="357"/>
      <c r="RBS68" s="357"/>
      <c r="RBT68" s="357"/>
      <c r="RBU68" s="357"/>
      <c r="RBV68" s="357"/>
      <c r="RBW68" s="357"/>
      <c r="RBX68" s="357"/>
      <c r="RBY68" s="357"/>
      <c r="RBZ68" s="357"/>
      <c r="RCA68" s="357"/>
      <c r="RCB68" s="357"/>
      <c r="RCC68" s="357"/>
      <c r="RCD68" s="357"/>
      <c r="RCE68" s="357"/>
      <c r="RCF68" s="357"/>
      <c r="RCG68" s="357"/>
      <c r="RCH68" s="357"/>
      <c r="RCI68" s="357"/>
      <c r="RCJ68" s="357"/>
      <c r="RCK68" s="357"/>
      <c r="RCL68" s="357"/>
      <c r="RCM68" s="357"/>
      <c r="RCN68" s="357"/>
      <c r="RCO68" s="357"/>
      <c r="RCP68" s="357"/>
      <c r="RCQ68" s="357"/>
      <c r="RCR68" s="357"/>
      <c r="RCS68" s="357"/>
      <c r="RCT68" s="357"/>
      <c r="RCU68" s="357"/>
      <c r="RCV68" s="357"/>
      <c r="RCW68" s="357"/>
      <c r="RCX68" s="357"/>
      <c r="RCY68" s="357"/>
      <c r="RCZ68" s="357"/>
      <c r="RDA68" s="357"/>
      <c r="RDB68" s="357"/>
      <c r="RDC68" s="357"/>
      <c r="RDD68" s="357"/>
      <c r="RDE68" s="357"/>
      <c r="RDF68" s="357"/>
      <c r="RDG68" s="357"/>
      <c r="RDH68" s="357"/>
      <c r="RDI68" s="357"/>
      <c r="RDJ68" s="357"/>
      <c r="RDK68" s="357"/>
      <c r="RDL68" s="357"/>
      <c r="RDM68" s="357"/>
      <c r="RDN68" s="357"/>
      <c r="RDO68" s="357"/>
      <c r="RDP68" s="357"/>
      <c r="RDQ68" s="357"/>
      <c r="RDR68" s="357"/>
      <c r="RDS68" s="357"/>
      <c r="RDT68" s="357"/>
      <c r="RDU68" s="357"/>
      <c r="RDV68" s="357"/>
      <c r="RDW68" s="357"/>
      <c r="RDX68" s="357"/>
      <c r="RDY68" s="357"/>
      <c r="RDZ68" s="357"/>
      <c r="REA68" s="357"/>
      <c r="REB68" s="357"/>
      <c r="REC68" s="357"/>
      <c r="RED68" s="357"/>
      <c r="REE68" s="357"/>
      <c r="REF68" s="357"/>
      <c r="REG68" s="357"/>
      <c r="REH68" s="357"/>
      <c r="REI68" s="357"/>
      <c r="REJ68" s="357"/>
      <c r="REK68" s="357"/>
      <c r="REL68" s="357"/>
      <c r="REM68" s="357"/>
      <c r="REN68" s="357"/>
      <c r="REO68" s="357"/>
      <c r="REP68" s="357"/>
      <c r="REQ68" s="357"/>
      <c r="RER68" s="357"/>
      <c r="RES68" s="357"/>
      <c r="RET68" s="357"/>
      <c r="REU68" s="357"/>
      <c r="REV68" s="357"/>
      <c r="REW68" s="357"/>
      <c r="REX68" s="357"/>
      <c r="REY68" s="357"/>
      <c r="REZ68" s="357"/>
      <c r="RFA68" s="357"/>
      <c r="RFB68" s="357"/>
      <c r="RFC68" s="357"/>
      <c r="RFD68" s="357"/>
      <c r="RFE68" s="357"/>
      <c r="RFF68" s="357"/>
      <c r="RFG68" s="357"/>
      <c r="RFH68" s="357"/>
      <c r="RFI68" s="357"/>
      <c r="RFJ68" s="357"/>
      <c r="RFK68" s="357"/>
      <c r="RFL68" s="357"/>
      <c r="RFM68" s="357"/>
      <c r="RFN68" s="357"/>
      <c r="RFO68" s="357"/>
      <c r="RFP68" s="357"/>
      <c r="RFQ68" s="357"/>
      <c r="RFR68" s="357"/>
      <c r="RFS68" s="357"/>
      <c r="RFT68" s="357"/>
      <c r="RFU68" s="357"/>
      <c r="RFV68" s="357"/>
      <c r="RFW68" s="357"/>
      <c r="RFX68" s="357"/>
      <c r="RFY68" s="357"/>
      <c r="RFZ68" s="357"/>
      <c r="RGA68" s="357"/>
      <c r="RGB68" s="357"/>
      <c r="RGC68" s="357"/>
      <c r="RGD68" s="357"/>
      <c r="RGE68" s="357"/>
      <c r="RGF68" s="357"/>
      <c r="RGG68" s="357"/>
      <c r="RGH68" s="357"/>
      <c r="RGI68" s="357"/>
      <c r="RGJ68" s="357"/>
      <c r="RGK68" s="357"/>
      <c r="RGL68" s="357"/>
      <c r="RGM68" s="357"/>
      <c r="RGN68" s="357"/>
      <c r="RGO68" s="357"/>
      <c r="RGP68" s="357"/>
      <c r="RGQ68" s="357"/>
      <c r="RGR68" s="357"/>
      <c r="RGS68" s="357"/>
      <c r="RGT68" s="357"/>
      <c r="RGU68" s="357"/>
      <c r="RGV68" s="357"/>
      <c r="RGW68" s="357"/>
      <c r="RGX68" s="357"/>
      <c r="RGY68" s="357"/>
      <c r="RGZ68" s="357"/>
      <c r="RHA68" s="357"/>
      <c r="RHB68" s="357"/>
      <c r="RHC68" s="357"/>
      <c r="RHD68" s="357"/>
      <c r="RHE68" s="357"/>
      <c r="RHF68" s="357"/>
      <c r="RHG68" s="357"/>
      <c r="RHH68" s="357"/>
      <c r="RHI68" s="357"/>
      <c r="RHJ68" s="357"/>
      <c r="RHK68" s="357"/>
      <c r="RHL68" s="357"/>
      <c r="RHM68" s="357"/>
      <c r="RHN68" s="357"/>
      <c r="RHO68" s="357"/>
      <c r="RHP68" s="357"/>
      <c r="RHQ68" s="357"/>
      <c r="RHR68" s="357"/>
      <c r="RHS68" s="357"/>
      <c r="RHT68" s="357"/>
      <c r="RHU68" s="357"/>
      <c r="RHV68" s="357"/>
      <c r="RHW68" s="357"/>
      <c r="RHX68" s="357"/>
      <c r="RHY68" s="357"/>
      <c r="RHZ68" s="357"/>
      <c r="RIA68" s="357"/>
      <c r="RIB68" s="357"/>
      <c r="RIC68" s="357"/>
      <c r="RID68" s="357"/>
      <c r="RIE68" s="357"/>
      <c r="RIF68" s="357"/>
      <c r="RIG68" s="357"/>
      <c r="RIH68" s="357"/>
      <c r="RII68" s="357"/>
      <c r="RIJ68" s="357"/>
      <c r="RIK68" s="357"/>
      <c r="RIL68" s="357"/>
      <c r="RIM68" s="357"/>
      <c r="RIN68" s="357"/>
      <c r="RIO68" s="357"/>
      <c r="RIP68" s="357"/>
      <c r="RIQ68" s="357"/>
      <c r="RIR68" s="357"/>
      <c r="RIS68" s="357"/>
      <c r="RIT68" s="357"/>
      <c r="RIU68" s="357"/>
      <c r="RIV68" s="357"/>
      <c r="RIW68" s="357"/>
      <c r="RIX68" s="357"/>
      <c r="RIY68" s="357"/>
      <c r="RIZ68" s="357"/>
      <c r="RJA68" s="357"/>
      <c r="RJB68" s="357"/>
      <c r="RJC68" s="357"/>
      <c r="RJD68" s="357"/>
      <c r="RJE68" s="357"/>
      <c r="RJF68" s="357"/>
      <c r="RJG68" s="357"/>
      <c r="RJH68" s="357"/>
      <c r="RJI68" s="357"/>
      <c r="RJJ68" s="357"/>
      <c r="RJK68" s="357"/>
      <c r="RJL68" s="357"/>
      <c r="RJM68" s="357"/>
      <c r="RJN68" s="357"/>
      <c r="RJO68" s="357"/>
      <c r="RJP68" s="357"/>
      <c r="RJQ68" s="357"/>
      <c r="RJR68" s="357"/>
      <c r="RJS68" s="357"/>
      <c r="RJT68" s="357"/>
      <c r="RJU68" s="357"/>
      <c r="RJV68" s="357"/>
      <c r="RJW68" s="357"/>
      <c r="RJX68" s="357"/>
      <c r="RJY68" s="357"/>
      <c r="RJZ68" s="357"/>
      <c r="RKA68" s="357"/>
      <c r="RKB68" s="357"/>
      <c r="RKC68" s="357"/>
      <c r="RKD68" s="357"/>
      <c r="RKE68" s="357"/>
      <c r="RKF68" s="357"/>
      <c r="RKG68" s="357"/>
      <c r="RKH68" s="357"/>
      <c r="RKI68" s="357"/>
      <c r="RKJ68" s="357"/>
      <c r="RKK68" s="357"/>
      <c r="RKL68" s="357"/>
      <c r="RKM68" s="357"/>
      <c r="RKN68" s="357"/>
      <c r="RKO68" s="357"/>
      <c r="RKP68" s="357"/>
      <c r="RKQ68" s="357"/>
      <c r="RKR68" s="357"/>
      <c r="RKS68" s="357"/>
      <c r="RKT68" s="357"/>
      <c r="RKU68" s="357"/>
      <c r="RKV68" s="357"/>
      <c r="RKW68" s="357"/>
      <c r="RKX68" s="357"/>
      <c r="RKY68" s="357"/>
      <c r="RKZ68" s="357"/>
      <c r="RLA68" s="357"/>
      <c r="RLB68" s="357"/>
      <c r="RLC68" s="357"/>
      <c r="RLD68" s="357"/>
      <c r="RLE68" s="357"/>
      <c r="RLF68" s="357"/>
      <c r="RLG68" s="357"/>
      <c r="RLH68" s="357"/>
      <c r="RLI68" s="357"/>
      <c r="RLJ68" s="357"/>
      <c r="RLK68" s="357"/>
      <c r="RLL68" s="357"/>
      <c r="RLM68" s="357"/>
      <c r="RLN68" s="357"/>
      <c r="RLO68" s="357"/>
      <c r="RLP68" s="357"/>
      <c r="RLQ68" s="357"/>
      <c r="RLR68" s="357"/>
      <c r="RLS68" s="357"/>
      <c r="RLT68" s="357"/>
      <c r="RLU68" s="357"/>
      <c r="RLV68" s="357"/>
      <c r="RLW68" s="357"/>
      <c r="RLX68" s="357"/>
      <c r="RLY68" s="357"/>
      <c r="RLZ68" s="357"/>
      <c r="RMA68" s="357"/>
      <c r="RMB68" s="357"/>
      <c r="RMC68" s="357"/>
      <c r="RMD68" s="357"/>
      <c r="RME68" s="357"/>
      <c r="RMF68" s="357"/>
      <c r="RMG68" s="357"/>
      <c r="RMH68" s="357"/>
      <c r="RMI68" s="357"/>
      <c r="RMJ68" s="357"/>
      <c r="RMK68" s="357"/>
      <c r="RML68" s="357"/>
      <c r="RMM68" s="357"/>
      <c r="RMN68" s="357"/>
      <c r="RMO68" s="357"/>
      <c r="RMP68" s="357"/>
      <c r="RMQ68" s="357"/>
      <c r="RMR68" s="357"/>
      <c r="RMS68" s="357"/>
      <c r="RMT68" s="357"/>
      <c r="RMU68" s="357"/>
      <c r="RMV68" s="357"/>
      <c r="RMW68" s="357"/>
      <c r="RMX68" s="357"/>
      <c r="RMY68" s="357"/>
      <c r="RMZ68" s="357"/>
      <c r="RNA68" s="357"/>
      <c r="RNB68" s="357"/>
      <c r="RNC68" s="357"/>
      <c r="RND68" s="357"/>
      <c r="RNE68" s="357"/>
      <c r="RNF68" s="357"/>
      <c r="RNG68" s="357"/>
      <c r="RNH68" s="357"/>
      <c r="RNI68" s="357"/>
      <c r="RNJ68" s="357"/>
      <c r="RNK68" s="357"/>
      <c r="RNL68" s="357"/>
      <c r="RNM68" s="357"/>
      <c r="RNN68" s="357"/>
      <c r="RNO68" s="357"/>
      <c r="RNP68" s="357"/>
      <c r="RNQ68" s="357"/>
      <c r="RNR68" s="357"/>
      <c r="RNS68" s="357"/>
      <c r="RNT68" s="357"/>
      <c r="RNU68" s="357"/>
      <c r="RNV68" s="357"/>
      <c r="RNW68" s="357"/>
      <c r="RNX68" s="357"/>
      <c r="RNY68" s="357"/>
      <c r="RNZ68" s="357"/>
      <c r="ROA68" s="357"/>
      <c r="ROB68" s="357"/>
      <c r="ROC68" s="357"/>
      <c r="ROD68" s="357"/>
      <c r="ROE68" s="357"/>
      <c r="ROF68" s="357"/>
      <c r="ROG68" s="357"/>
      <c r="ROH68" s="357"/>
      <c r="ROI68" s="357"/>
      <c r="ROJ68" s="357"/>
      <c r="ROK68" s="357"/>
      <c r="ROL68" s="357"/>
      <c r="ROM68" s="357"/>
      <c r="RON68" s="357"/>
      <c r="ROO68" s="357"/>
      <c r="ROP68" s="357"/>
      <c r="ROQ68" s="357"/>
      <c r="ROR68" s="357"/>
      <c r="ROS68" s="357"/>
      <c r="ROT68" s="357"/>
      <c r="ROU68" s="357"/>
      <c r="ROV68" s="357"/>
      <c r="ROW68" s="357"/>
      <c r="ROX68" s="357"/>
      <c r="ROY68" s="357"/>
      <c r="ROZ68" s="357"/>
      <c r="RPA68" s="357"/>
      <c r="RPB68" s="357"/>
      <c r="RPC68" s="357"/>
      <c r="RPD68" s="357"/>
      <c r="RPE68" s="357"/>
      <c r="RPF68" s="357"/>
      <c r="RPG68" s="357"/>
      <c r="RPH68" s="357"/>
      <c r="RPI68" s="357"/>
      <c r="RPJ68" s="357"/>
      <c r="RPK68" s="357"/>
      <c r="RPL68" s="357"/>
      <c r="RPM68" s="357"/>
      <c r="RPN68" s="357"/>
      <c r="RPO68" s="357"/>
      <c r="RPP68" s="357"/>
      <c r="RPQ68" s="357"/>
      <c r="RPR68" s="357"/>
      <c r="RPS68" s="357"/>
      <c r="RPT68" s="357"/>
      <c r="RPU68" s="357"/>
      <c r="RPV68" s="357"/>
      <c r="RPW68" s="357"/>
      <c r="RPX68" s="357"/>
      <c r="RPY68" s="357"/>
      <c r="RPZ68" s="357"/>
      <c r="RQA68" s="357"/>
      <c r="RQB68" s="357"/>
      <c r="RQC68" s="357"/>
      <c r="RQD68" s="357"/>
      <c r="RQE68" s="357"/>
      <c r="RQF68" s="357"/>
      <c r="RQG68" s="357"/>
      <c r="RQH68" s="357"/>
      <c r="RQI68" s="357"/>
      <c r="RQJ68" s="357"/>
      <c r="RQK68" s="357"/>
      <c r="RQL68" s="357"/>
      <c r="RQM68" s="357"/>
      <c r="RQN68" s="357"/>
      <c r="RQO68" s="357"/>
      <c r="RQP68" s="357"/>
      <c r="RQQ68" s="357"/>
      <c r="RQR68" s="357"/>
      <c r="RQS68" s="357"/>
      <c r="RQT68" s="357"/>
      <c r="RQU68" s="357"/>
      <c r="RQV68" s="357"/>
      <c r="RQW68" s="357"/>
      <c r="RQX68" s="357"/>
      <c r="RQY68" s="357"/>
      <c r="RQZ68" s="357"/>
      <c r="RRA68" s="357"/>
      <c r="RRB68" s="357"/>
      <c r="RRC68" s="357"/>
      <c r="RRD68" s="357"/>
      <c r="RRE68" s="357"/>
      <c r="RRF68" s="357"/>
      <c r="RRG68" s="357"/>
      <c r="RRH68" s="357"/>
      <c r="RRI68" s="357"/>
      <c r="RRJ68" s="357"/>
      <c r="RRK68" s="357"/>
      <c r="RRL68" s="357"/>
      <c r="RRM68" s="357"/>
      <c r="RRN68" s="357"/>
      <c r="RRO68" s="357"/>
      <c r="RRP68" s="357"/>
      <c r="RRQ68" s="357"/>
      <c r="RRR68" s="357"/>
      <c r="RRS68" s="357"/>
      <c r="RRT68" s="357"/>
      <c r="RRU68" s="357"/>
      <c r="RRV68" s="357"/>
      <c r="RRW68" s="357"/>
      <c r="RRX68" s="357"/>
      <c r="RRY68" s="357"/>
      <c r="RRZ68" s="357"/>
      <c r="RSA68" s="357"/>
      <c r="RSB68" s="357"/>
      <c r="RSC68" s="357"/>
      <c r="RSD68" s="357"/>
      <c r="RSE68" s="357"/>
      <c r="RSF68" s="357"/>
      <c r="RSG68" s="357"/>
      <c r="RSH68" s="357"/>
      <c r="RSI68" s="357"/>
      <c r="RSJ68" s="357"/>
      <c r="RSK68" s="357"/>
      <c r="RSL68" s="357"/>
      <c r="RSM68" s="357"/>
      <c r="RSN68" s="357"/>
      <c r="RSO68" s="357"/>
      <c r="RSP68" s="357"/>
      <c r="RSQ68" s="357"/>
      <c r="RSR68" s="357"/>
      <c r="RSS68" s="357"/>
      <c r="RST68" s="357"/>
      <c r="RSU68" s="357"/>
      <c r="RSV68" s="357"/>
      <c r="RSW68" s="357"/>
      <c r="RSX68" s="357"/>
      <c r="RSY68" s="357"/>
      <c r="RSZ68" s="357"/>
      <c r="RTA68" s="357"/>
      <c r="RTB68" s="357"/>
      <c r="RTC68" s="357"/>
      <c r="RTD68" s="357"/>
      <c r="RTE68" s="357"/>
      <c r="RTF68" s="357"/>
      <c r="RTG68" s="357"/>
      <c r="RTH68" s="357"/>
      <c r="RTI68" s="357"/>
      <c r="RTJ68" s="357"/>
      <c r="RTK68" s="357"/>
      <c r="RTL68" s="357"/>
      <c r="RTM68" s="357"/>
      <c r="RTN68" s="357"/>
      <c r="RTO68" s="357"/>
      <c r="RTP68" s="357"/>
      <c r="RTQ68" s="357"/>
      <c r="RTR68" s="357"/>
      <c r="RTS68" s="357"/>
      <c r="RTT68" s="357"/>
      <c r="RTU68" s="357"/>
      <c r="RTV68" s="357"/>
      <c r="RTW68" s="357"/>
      <c r="RTX68" s="357"/>
      <c r="RTY68" s="357"/>
      <c r="RTZ68" s="357"/>
      <c r="RUA68" s="357"/>
      <c r="RUB68" s="357"/>
      <c r="RUC68" s="357"/>
      <c r="RUD68" s="357"/>
      <c r="RUE68" s="357"/>
      <c r="RUF68" s="357"/>
      <c r="RUG68" s="357"/>
      <c r="RUH68" s="357"/>
      <c r="RUI68" s="357"/>
      <c r="RUJ68" s="357"/>
      <c r="RUK68" s="357"/>
      <c r="RUL68" s="357"/>
      <c r="RUM68" s="357"/>
      <c r="RUN68" s="357"/>
      <c r="RUO68" s="357"/>
      <c r="RUP68" s="357"/>
      <c r="RUQ68" s="357"/>
      <c r="RUR68" s="357"/>
      <c r="RUS68" s="357"/>
      <c r="RUT68" s="357"/>
      <c r="RUU68" s="357"/>
      <c r="RUV68" s="357"/>
      <c r="RUW68" s="357"/>
      <c r="RUX68" s="357"/>
      <c r="RUY68" s="357"/>
      <c r="RUZ68" s="357"/>
      <c r="RVA68" s="357"/>
      <c r="RVB68" s="357"/>
      <c r="RVC68" s="357"/>
      <c r="RVD68" s="357"/>
      <c r="RVE68" s="357"/>
      <c r="RVF68" s="357"/>
      <c r="RVG68" s="357"/>
      <c r="RVH68" s="357"/>
      <c r="RVI68" s="357"/>
      <c r="RVJ68" s="357"/>
      <c r="RVK68" s="357"/>
      <c r="RVL68" s="357"/>
      <c r="RVM68" s="357"/>
      <c r="RVN68" s="357"/>
      <c r="RVO68" s="357"/>
      <c r="RVP68" s="357"/>
      <c r="RVQ68" s="357"/>
      <c r="RVR68" s="357"/>
      <c r="RVS68" s="357"/>
      <c r="RVT68" s="357"/>
      <c r="RVU68" s="357"/>
      <c r="RVV68" s="357"/>
      <c r="RVW68" s="357"/>
      <c r="RVX68" s="357"/>
      <c r="RVY68" s="357"/>
      <c r="RVZ68" s="357"/>
      <c r="RWA68" s="357"/>
      <c r="RWB68" s="357"/>
      <c r="RWC68" s="357"/>
      <c r="RWD68" s="357"/>
      <c r="RWE68" s="357"/>
      <c r="RWF68" s="357"/>
      <c r="RWG68" s="357"/>
      <c r="RWH68" s="357"/>
      <c r="RWI68" s="357"/>
      <c r="RWJ68" s="357"/>
      <c r="RWK68" s="357"/>
      <c r="RWL68" s="357"/>
      <c r="RWM68" s="357"/>
      <c r="RWN68" s="357"/>
      <c r="RWO68" s="357"/>
      <c r="RWP68" s="357"/>
      <c r="RWQ68" s="357"/>
      <c r="RWR68" s="357"/>
      <c r="RWS68" s="357"/>
      <c r="RWT68" s="357"/>
      <c r="RWU68" s="357"/>
      <c r="RWV68" s="357"/>
      <c r="RWW68" s="357"/>
      <c r="RWX68" s="357"/>
      <c r="RWY68" s="357"/>
      <c r="RWZ68" s="357"/>
      <c r="RXA68" s="357"/>
      <c r="RXB68" s="357"/>
      <c r="RXC68" s="357"/>
      <c r="RXD68" s="357"/>
      <c r="RXE68" s="357"/>
      <c r="RXF68" s="357"/>
      <c r="RXG68" s="357"/>
      <c r="RXH68" s="357"/>
      <c r="RXI68" s="357"/>
      <c r="RXJ68" s="357"/>
      <c r="RXK68" s="357"/>
      <c r="RXL68" s="357"/>
      <c r="RXM68" s="357"/>
      <c r="RXN68" s="357"/>
      <c r="RXO68" s="357"/>
      <c r="RXP68" s="357"/>
      <c r="RXQ68" s="357"/>
      <c r="RXR68" s="357"/>
      <c r="RXS68" s="357"/>
      <c r="RXT68" s="357"/>
      <c r="RXU68" s="357"/>
      <c r="RXV68" s="357"/>
      <c r="RXW68" s="357"/>
      <c r="RXX68" s="357"/>
      <c r="RXY68" s="357"/>
      <c r="RXZ68" s="357"/>
      <c r="RYA68" s="357"/>
      <c r="RYB68" s="357"/>
      <c r="RYC68" s="357"/>
      <c r="RYD68" s="357"/>
      <c r="RYE68" s="357"/>
      <c r="RYF68" s="357"/>
      <c r="RYG68" s="357"/>
      <c r="RYH68" s="357"/>
      <c r="RYI68" s="357"/>
      <c r="RYJ68" s="357"/>
      <c r="RYK68" s="357"/>
      <c r="RYL68" s="357"/>
      <c r="RYM68" s="357"/>
      <c r="RYN68" s="357"/>
      <c r="RYO68" s="357"/>
      <c r="RYP68" s="357"/>
      <c r="RYQ68" s="357"/>
      <c r="RYR68" s="357"/>
      <c r="RYS68" s="357"/>
      <c r="RYT68" s="357"/>
      <c r="RYU68" s="357"/>
      <c r="RYV68" s="357"/>
      <c r="RYW68" s="357"/>
      <c r="RYX68" s="357"/>
      <c r="RYY68" s="357"/>
      <c r="RYZ68" s="357"/>
      <c r="RZA68" s="357"/>
      <c r="RZB68" s="357"/>
      <c r="RZC68" s="357"/>
      <c r="RZD68" s="357"/>
      <c r="RZE68" s="357"/>
      <c r="RZF68" s="357"/>
      <c r="RZG68" s="357"/>
      <c r="RZH68" s="357"/>
      <c r="RZI68" s="357"/>
      <c r="RZJ68" s="357"/>
      <c r="RZK68" s="357"/>
      <c r="RZL68" s="357"/>
      <c r="RZM68" s="357"/>
      <c r="RZN68" s="357"/>
      <c r="RZO68" s="357"/>
      <c r="RZP68" s="357"/>
      <c r="RZQ68" s="357"/>
      <c r="RZR68" s="357"/>
      <c r="RZS68" s="357"/>
      <c r="RZT68" s="357"/>
      <c r="RZU68" s="357"/>
      <c r="RZV68" s="357"/>
      <c r="RZW68" s="357"/>
      <c r="RZX68" s="357"/>
      <c r="RZY68" s="357"/>
      <c r="RZZ68" s="357"/>
      <c r="SAA68" s="357"/>
      <c r="SAB68" s="357"/>
      <c r="SAC68" s="357"/>
      <c r="SAD68" s="357"/>
      <c r="SAE68" s="357"/>
      <c r="SAF68" s="357"/>
      <c r="SAG68" s="357"/>
      <c r="SAH68" s="357"/>
      <c r="SAI68" s="357"/>
      <c r="SAJ68" s="357"/>
      <c r="SAK68" s="357"/>
      <c r="SAL68" s="357"/>
      <c r="SAM68" s="357"/>
      <c r="SAN68" s="357"/>
      <c r="SAO68" s="357"/>
      <c r="SAP68" s="357"/>
      <c r="SAQ68" s="357"/>
      <c r="SAR68" s="357"/>
      <c r="SAS68" s="357"/>
      <c r="SAT68" s="357"/>
      <c r="SAU68" s="357"/>
      <c r="SAV68" s="357"/>
      <c r="SAW68" s="357"/>
      <c r="SAX68" s="357"/>
      <c r="SAY68" s="357"/>
      <c r="SAZ68" s="357"/>
      <c r="SBA68" s="357"/>
      <c r="SBB68" s="357"/>
      <c r="SBC68" s="357"/>
      <c r="SBD68" s="357"/>
      <c r="SBE68" s="357"/>
      <c r="SBF68" s="357"/>
      <c r="SBG68" s="357"/>
      <c r="SBH68" s="357"/>
      <c r="SBI68" s="357"/>
      <c r="SBJ68" s="357"/>
      <c r="SBK68" s="357"/>
      <c r="SBL68" s="357"/>
      <c r="SBM68" s="357"/>
      <c r="SBN68" s="357"/>
      <c r="SBO68" s="357"/>
      <c r="SBP68" s="357"/>
      <c r="SBQ68" s="357"/>
      <c r="SBR68" s="357"/>
      <c r="SBS68" s="357"/>
      <c r="SBT68" s="357"/>
      <c r="SBU68" s="357"/>
      <c r="SBV68" s="357"/>
      <c r="SBW68" s="357"/>
      <c r="SBX68" s="357"/>
      <c r="SBY68" s="357"/>
      <c r="SBZ68" s="357"/>
      <c r="SCA68" s="357"/>
      <c r="SCB68" s="357"/>
      <c r="SCC68" s="357"/>
      <c r="SCD68" s="357"/>
      <c r="SCE68" s="357"/>
      <c r="SCF68" s="357"/>
      <c r="SCG68" s="357"/>
      <c r="SCH68" s="357"/>
      <c r="SCI68" s="357"/>
      <c r="SCJ68" s="357"/>
      <c r="SCK68" s="357"/>
      <c r="SCL68" s="357"/>
      <c r="SCM68" s="357"/>
      <c r="SCN68" s="357"/>
      <c r="SCO68" s="357"/>
      <c r="SCP68" s="357"/>
      <c r="SCQ68" s="357"/>
      <c r="SCR68" s="357"/>
      <c r="SCS68" s="357"/>
      <c r="SCT68" s="357"/>
      <c r="SCU68" s="357"/>
      <c r="SCV68" s="357"/>
      <c r="SCW68" s="357"/>
      <c r="SCX68" s="357"/>
      <c r="SCY68" s="357"/>
      <c r="SCZ68" s="357"/>
      <c r="SDA68" s="357"/>
      <c r="SDB68" s="357"/>
      <c r="SDC68" s="357"/>
      <c r="SDD68" s="357"/>
      <c r="SDE68" s="357"/>
      <c r="SDF68" s="357"/>
      <c r="SDG68" s="357"/>
      <c r="SDH68" s="357"/>
      <c r="SDI68" s="357"/>
      <c r="SDJ68" s="357"/>
      <c r="SDK68" s="357"/>
      <c r="SDL68" s="357"/>
      <c r="SDM68" s="357"/>
      <c r="SDN68" s="357"/>
      <c r="SDO68" s="357"/>
      <c r="SDP68" s="357"/>
      <c r="SDQ68" s="357"/>
      <c r="SDR68" s="357"/>
      <c r="SDS68" s="357"/>
      <c r="SDT68" s="357"/>
      <c r="SDU68" s="357"/>
      <c r="SDV68" s="357"/>
      <c r="SDW68" s="357"/>
      <c r="SDX68" s="357"/>
      <c r="SDY68" s="357"/>
      <c r="SDZ68" s="357"/>
      <c r="SEA68" s="357"/>
      <c r="SEB68" s="357"/>
      <c r="SEC68" s="357"/>
      <c r="SED68" s="357"/>
      <c r="SEE68" s="357"/>
      <c r="SEF68" s="357"/>
      <c r="SEG68" s="357"/>
      <c r="SEH68" s="357"/>
      <c r="SEI68" s="357"/>
      <c r="SEJ68" s="357"/>
      <c r="SEK68" s="357"/>
      <c r="SEL68" s="357"/>
      <c r="SEM68" s="357"/>
      <c r="SEN68" s="357"/>
      <c r="SEO68" s="357"/>
      <c r="SEP68" s="357"/>
      <c r="SEQ68" s="357"/>
      <c r="SER68" s="357"/>
      <c r="SES68" s="357"/>
      <c r="SET68" s="357"/>
      <c r="SEU68" s="357"/>
      <c r="SEV68" s="357"/>
      <c r="SEW68" s="357"/>
      <c r="SEX68" s="357"/>
      <c r="SEY68" s="357"/>
      <c r="SEZ68" s="357"/>
      <c r="SFA68" s="357"/>
      <c r="SFB68" s="357"/>
      <c r="SFC68" s="357"/>
      <c r="SFD68" s="357"/>
      <c r="SFE68" s="357"/>
      <c r="SFF68" s="357"/>
      <c r="SFG68" s="357"/>
      <c r="SFH68" s="357"/>
      <c r="SFI68" s="357"/>
      <c r="SFJ68" s="357"/>
      <c r="SFK68" s="357"/>
      <c r="SFL68" s="357"/>
      <c r="SFM68" s="357"/>
      <c r="SFN68" s="357"/>
      <c r="SFO68" s="357"/>
      <c r="SFP68" s="357"/>
      <c r="SFQ68" s="357"/>
      <c r="SFR68" s="357"/>
      <c r="SFS68" s="357"/>
      <c r="SFT68" s="357"/>
      <c r="SFU68" s="357"/>
      <c r="SFV68" s="357"/>
      <c r="SFW68" s="357"/>
      <c r="SFX68" s="357"/>
      <c r="SFY68" s="357"/>
      <c r="SFZ68" s="357"/>
      <c r="SGA68" s="357"/>
      <c r="SGB68" s="357"/>
      <c r="SGC68" s="357"/>
      <c r="SGD68" s="357"/>
      <c r="SGE68" s="357"/>
      <c r="SGF68" s="357"/>
      <c r="SGG68" s="357"/>
      <c r="SGH68" s="357"/>
      <c r="SGI68" s="357"/>
      <c r="SGJ68" s="357"/>
      <c r="SGK68" s="357"/>
      <c r="SGL68" s="357"/>
      <c r="SGM68" s="357"/>
      <c r="SGN68" s="357"/>
      <c r="SGO68" s="357"/>
      <c r="SGP68" s="357"/>
      <c r="SGQ68" s="357"/>
      <c r="SGR68" s="357"/>
      <c r="SGS68" s="357"/>
      <c r="SGT68" s="357"/>
      <c r="SGU68" s="357"/>
      <c r="SGV68" s="357"/>
      <c r="SGW68" s="357"/>
      <c r="SGX68" s="357"/>
      <c r="SGY68" s="357"/>
      <c r="SGZ68" s="357"/>
      <c r="SHA68" s="357"/>
      <c r="SHB68" s="357"/>
      <c r="SHC68" s="357"/>
      <c r="SHD68" s="357"/>
      <c r="SHE68" s="357"/>
      <c r="SHF68" s="357"/>
      <c r="SHG68" s="357"/>
      <c r="SHH68" s="357"/>
      <c r="SHI68" s="357"/>
      <c r="SHJ68" s="357"/>
      <c r="SHK68" s="357"/>
      <c r="SHL68" s="357"/>
      <c r="SHM68" s="357"/>
      <c r="SHN68" s="357"/>
      <c r="SHO68" s="357"/>
      <c r="SHP68" s="357"/>
      <c r="SHQ68" s="357"/>
      <c r="SHR68" s="357"/>
      <c r="SHS68" s="357"/>
      <c r="SHT68" s="357"/>
      <c r="SHU68" s="357"/>
      <c r="SHV68" s="357"/>
      <c r="SHW68" s="357"/>
      <c r="SHX68" s="357"/>
      <c r="SHY68" s="357"/>
      <c r="SHZ68" s="357"/>
      <c r="SIA68" s="357"/>
      <c r="SIB68" s="357"/>
      <c r="SIC68" s="357"/>
      <c r="SID68" s="357"/>
      <c r="SIE68" s="357"/>
      <c r="SIF68" s="357"/>
      <c r="SIG68" s="357"/>
      <c r="SIH68" s="357"/>
      <c r="SII68" s="357"/>
      <c r="SIJ68" s="357"/>
      <c r="SIK68" s="357"/>
      <c r="SIL68" s="357"/>
      <c r="SIM68" s="357"/>
      <c r="SIN68" s="357"/>
      <c r="SIO68" s="357"/>
      <c r="SIP68" s="357"/>
      <c r="SIQ68" s="357"/>
      <c r="SIR68" s="357"/>
      <c r="SIS68" s="357"/>
      <c r="SIT68" s="357"/>
      <c r="SIU68" s="357"/>
      <c r="SIV68" s="357"/>
      <c r="SIW68" s="357"/>
      <c r="SIX68" s="357"/>
      <c r="SIY68" s="357"/>
      <c r="SIZ68" s="357"/>
      <c r="SJA68" s="357"/>
      <c r="SJB68" s="357"/>
      <c r="SJC68" s="357"/>
      <c r="SJD68" s="357"/>
      <c r="SJE68" s="357"/>
      <c r="SJF68" s="357"/>
      <c r="SJG68" s="357"/>
      <c r="SJH68" s="357"/>
      <c r="SJI68" s="357"/>
      <c r="SJJ68" s="357"/>
      <c r="SJK68" s="357"/>
      <c r="SJL68" s="357"/>
      <c r="SJM68" s="357"/>
      <c r="SJN68" s="357"/>
      <c r="SJO68" s="357"/>
      <c r="SJP68" s="357"/>
      <c r="SJQ68" s="357"/>
      <c r="SJR68" s="357"/>
      <c r="SJS68" s="357"/>
      <c r="SJT68" s="357"/>
      <c r="SJU68" s="357"/>
      <c r="SJV68" s="357"/>
      <c r="SJW68" s="357"/>
      <c r="SJX68" s="357"/>
      <c r="SJY68" s="357"/>
      <c r="SJZ68" s="357"/>
      <c r="SKA68" s="357"/>
      <c r="SKB68" s="357"/>
      <c r="SKC68" s="357"/>
      <c r="SKD68" s="357"/>
      <c r="SKE68" s="357"/>
      <c r="SKF68" s="357"/>
      <c r="SKG68" s="357"/>
      <c r="SKH68" s="357"/>
      <c r="SKI68" s="357"/>
      <c r="SKJ68" s="357"/>
      <c r="SKK68" s="357"/>
      <c r="SKL68" s="357"/>
      <c r="SKM68" s="357"/>
      <c r="SKN68" s="357"/>
      <c r="SKO68" s="357"/>
      <c r="SKP68" s="357"/>
      <c r="SKQ68" s="357"/>
      <c r="SKR68" s="357"/>
      <c r="SKS68" s="357"/>
      <c r="SKT68" s="357"/>
      <c r="SKU68" s="357"/>
      <c r="SKV68" s="357"/>
      <c r="SKW68" s="357"/>
      <c r="SKX68" s="357"/>
      <c r="SKY68" s="357"/>
      <c r="SKZ68" s="357"/>
      <c r="SLA68" s="357"/>
      <c r="SLB68" s="357"/>
      <c r="SLC68" s="357"/>
      <c r="SLD68" s="357"/>
      <c r="SLE68" s="357"/>
      <c r="SLF68" s="357"/>
      <c r="SLG68" s="357"/>
      <c r="SLH68" s="357"/>
      <c r="SLI68" s="357"/>
      <c r="SLJ68" s="357"/>
      <c r="SLK68" s="357"/>
      <c r="SLL68" s="357"/>
      <c r="SLM68" s="357"/>
      <c r="SLN68" s="357"/>
      <c r="SLO68" s="357"/>
      <c r="SLP68" s="357"/>
      <c r="SLQ68" s="357"/>
      <c r="SLR68" s="357"/>
      <c r="SLS68" s="357"/>
      <c r="SLT68" s="357"/>
      <c r="SLU68" s="357"/>
      <c r="SLV68" s="357"/>
      <c r="SLW68" s="357"/>
      <c r="SLX68" s="357"/>
      <c r="SLY68" s="357"/>
      <c r="SLZ68" s="357"/>
      <c r="SMA68" s="357"/>
      <c r="SMB68" s="357"/>
      <c r="SMC68" s="357"/>
      <c r="SMD68" s="357"/>
      <c r="SME68" s="357"/>
      <c r="SMF68" s="357"/>
      <c r="SMG68" s="357"/>
      <c r="SMH68" s="357"/>
      <c r="SMI68" s="357"/>
      <c r="SMJ68" s="357"/>
      <c r="SMK68" s="357"/>
      <c r="SML68" s="357"/>
      <c r="SMM68" s="357"/>
      <c r="SMN68" s="357"/>
      <c r="SMO68" s="357"/>
      <c r="SMP68" s="357"/>
      <c r="SMQ68" s="357"/>
      <c r="SMR68" s="357"/>
      <c r="SMS68" s="357"/>
      <c r="SMT68" s="357"/>
      <c r="SMU68" s="357"/>
      <c r="SMV68" s="357"/>
      <c r="SMW68" s="357"/>
      <c r="SMX68" s="357"/>
      <c r="SMY68" s="357"/>
      <c r="SMZ68" s="357"/>
      <c r="SNA68" s="357"/>
      <c r="SNB68" s="357"/>
      <c r="SNC68" s="357"/>
      <c r="SND68" s="357"/>
      <c r="SNE68" s="357"/>
      <c r="SNF68" s="357"/>
      <c r="SNG68" s="357"/>
      <c r="SNH68" s="357"/>
      <c r="SNI68" s="357"/>
      <c r="SNJ68" s="357"/>
      <c r="SNK68" s="357"/>
      <c r="SNL68" s="357"/>
      <c r="SNM68" s="357"/>
      <c r="SNN68" s="357"/>
      <c r="SNO68" s="357"/>
      <c r="SNP68" s="357"/>
      <c r="SNQ68" s="357"/>
      <c r="SNR68" s="357"/>
      <c r="SNS68" s="357"/>
      <c r="SNT68" s="357"/>
      <c r="SNU68" s="357"/>
      <c r="SNV68" s="357"/>
      <c r="SNW68" s="357"/>
      <c r="SNX68" s="357"/>
      <c r="SNY68" s="357"/>
      <c r="SNZ68" s="357"/>
      <c r="SOA68" s="357"/>
      <c r="SOB68" s="357"/>
      <c r="SOC68" s="357"/>
      <c r="SOD68" s="357"/>
      <c r="SOE68" s="357"/>
      <c r="SOF68" s="357"/>
      <c r="SOG68" s="357"/>
      <c r="SOH68" s="357"/>
      <c r="SOI68" s="357"/>
      <c r="SOJ68" s="357"/>
      <c r="SOK68" s="357"/>
      <c r="SOL68" s="357"/>
      <c r="SOM68" s="357"/>
      <c r="SON68" s="357"/>
      <c r="SOO68" s="357"/>
      <c r="SOP68" s="357"/>
      <c r="SOQ68" s="357"/>
      <c r="SOR68" s="357"/>
      <c r="SOS68" s="357"/>
      <c r="SOT68" s="357"/>
      <c r="SOU68" s="357"/>
      <c r="SOV68" s="357"/>
      <c r="SOW68" s="357"/>
      <c r="SOX68" s="357"/>
      <c r="SOY68" s="357"/>
      <c r="SOZ68" s="357"/>
      <c r="SPA68" s="357"/>
      <c r="SPB68" s="357"/>
      <c r="SPC68" s="357"/>
      <c r="SPD68" s="357"/>
      <c r="SPE68" s="357"/>
      <c r="SPF68" s="357"/>
      <c r="SPG68" s="357"/>
      <c r="SPH68" s="357"/>
      <c r="SPI68" s="357"/>
      <c r="SPJ68" s="357"/>
      <c r="SPK68" s="357"/>
      <c r="SPL68" s="357"/>
      <c r="SPM68" s="357"/>
      <c r="SPN68" s="357"/>
      <c r="SPO68" s="357"/>
      <c r="SPP68" s="357"/>
      <c r="SPQ68" s="357"/>
      <c r="SPR68" s="357"/>
      <c r="SPS68" s="357"/>
      <c r="SPT68" s="357"/>
      <c r="SPU68" s="357"/>
      <c r="SPV68" s="357"/>
      <c r="SPW68" s="357"/>
      <c r="SPX68" s="357"/>
      <c r="SPY68" s="357"/>
      <c r="SPZ68" s="357"/>
      <c r="SQA68" s="357"/>
      <c r="SQB68" s="357"/>
      <c r="SQC68" s="357"/>
      <c r="SQD68" s="357"/>
      <c r="SQE68" s="357"/>
      <c r="SQF68" s="357"/>
      <c r="SQG68" s="357"/>
      <c r="SQH68" s="357"/>
      <c r="SQI68" s="357"/>
      <c r="SQJ68" s="357"/>
      <c r="SQK68" s="357"/>
      <c r="SQL68" s="357"/>
      <c r="SQM68" s="357"/>
      <c r="SQN68" s="357"/>
      <c r="SQO68" s="357"/>
      <c r="SQP68" s="357"/>
      <c r="SQQ68" s="357"/>
      <c r="SQR68" s="357"/>
      <c r="SQS68" s="357"/>
      <c r="SQT68" s="357"/>
      <c r="SQU68" s="357"/>
      <c r="SQV68" s="357"/>
      <c r="SQW68" s="357"/>
      <c r="SQX68" s="357"/>
      <c r="SQY68" s="357"/>
      <c r="SQZ68" s="357"/>
      <c r="SRA68" s="357"/>
      <c r="SRB68" s="357"/>
      <c r="SRC68" s="357"/>
      <c r="SRD68" s="357"/>
      <c r="SRE68" s="357"/>
      <c r="SRF68" s="357"/>
      <c r="SRG68" s="357"/>
      <c r="SRH68" s="357"/>
      <c r="SRI68" s="357"/>
      <c r="SRJ68" s="357"/>
      <c r="SRK68" s="357"/>
      <c r="SRL68" s="357"/>
      <c r="SRM68" s="357"/>
      <c r="SRN68" s="357"/>
      <c r="SRO68" s="357"/>
      <c r="SRP68" s="357"/>
      <c r="SRQ68" s="357"/>
      <c r="SRR68" s="357"/>
      <c r="SRS68" s="357"/>
      <c r="SRT68" s="357"/>
      <c r="SRU68" s="357"/>
      <c r="SRV68" s="357"/>
      <c r="SRW68" s="357"/>
      <c r="SRX68" s="357"/>
      <c r="SRY68" s="357"/>
      <c r="SRZ68" s="357"/>
      <c r="SSA68" s="357"/>
      <c r="SSB68" s="357"/>
      <c r="SSC68" s="357"/>
      <c r="SSD68" s="357"/>
      <c r="SSE68" s="357"/>
      <c r="SSF68" s="357"/>
      <c r="SSG68" s="357"/>
      <c r="SSH68" s="357"/>
      <c r="SSI68" s="357"/>
      <c r="SSJ68" s="357"/>
      <c r="SSK68" s="357"/>
      <c r="SSL68" s="357"/>
      <c r="SSM68" s="357"/>
      <c r="SSN68" s="357"/>
      <c r="SSO68" s="357"/>
      <c r="SSP68" s="357"/>
      <c r="SSQ68" s="357"/>
      <c r="SSR68" s="357"/>
      <c r="SSS68" s="357"/>
      <c r="SST68" s="357"/>
      <c r="SSU68" s="357"/>
      <c r="SSV68" s="357"/>
      <c r="SSW68" s="357"/>
      <c r="SSX68" s="357"/>
      <c r="SSY68" s="357"/>
      <c r="SSZ68" s="357"/>
      <c r="STA68" s="357"/>
      <c r="STB68" s="357"/>
      <c r="STC68" s="357"/>
      <c r="STD68" s="357"/>
      <c r="STE68" s="357"/>
      <c r="STF68" s="357"/>
      <c r="STG68" s="357"/>
      <c r="STH68" s="357"/>
      <c r="STI68" s="357"/>
      <c r="STJ68" s="357"/>
      <c r="STK68" s="357"/>
      <c r="STL68" s="357"/>
      <c r="STM68" s="357"/>
      <c r="STN68" s="357"/>
      <c r="STO68" s="357"/>
      <c r="STP68" s="357"/>
      <c r="STQ68" s="357"/>
      <c r="STR68" s="357"/>
      <c r="STS68" s="357"/>
      <c r="STT68" s="357"/>
      <c r="STU68" s="357"/>
      <c r="STV68" s="357"/>
      <c r="STW68" s="357"/>
      <c r="STX68" s="357"/>
      <c r="STY68" s="357"/>
      <c r="STZ68" s="357"/>
      <c r="SUA68" s="357"/>
      <c r="SUB68" s="357"/>
      <c r="SUC68" s="357"/>
      <c r="SUD68" s="357"/>
      <c r="SUE68" s="357"/>
      <c r="SUF68" s="357"/>
      <c r="SUG68" s="357"/>
      <c r="SUH68" s="357"/>
      <c r="SUI68" s="357"/>
      <c r="SUJ68" s="357"/>
      <c r="SUK68" s="357"/>
      <c r="SUL68" s="357"/>
      <c r="SUM68" s="357"/>
      <c r="SUN68" s="357"/>
      <c r="SUO68" s="357"/>
      <c r="SUP68" s="357"/>
      <c r="SUQ68" s="357"/>
      <c r="SUR68" s="357"/>
      <c r="SUS68" s="357"/>
      <c r="SUT68" s="357"/>
      <c r="SUU68" s="357"/>
      <c r="SUV68" s="357"/>
      <c r="SUW68" s="357"/>
      <c r="SUX68" s="357"/>
      <c r="SUY68" s="357"/>
      <c r="SUZ68" s="357"/>
      <c r="SVA68" s="357"/>
      <c r="SVB68" s="357"/>
      <c r="SVC68" s="357"/>
      <c r="SVD68" s="357"/>
      <c r="SVE68" s="357"/>
      <c r="SVF68" s="357"/>
      <c r="SVG68" s="357"/>
      <c r="SVH68" s="357"/>
      <c r="SVI68" s="357"/>
      <c r="SVJ68" s="357"/>
      <c r="SVK68" s="357"/>
      <c r="SVL68" s="357"/>
      <c r="SVM68" s="357"/>
      <c r="SVN68" s="357"/>
      <c r="SVO68" s="357"/>
      <c r="SVP68" s="357"/>
      <c r="SVQ68" s="357"/>
      <c r="SVR68" s="357"/>
      <c r="SVS68" s="357"/>
      <c r="SVT68" s="357"/>
      <c r="SVU68" s="357"/>
      <c r="SVV68" s="357"/>
      <c r="SVW68" s="357"/>
      <c r="SVX68" s="357"/>
      <c r="SVY68" s="357"/>
      <c r="SVZ68" s="357"/>
      <c r="SWA68" s="357"/>
      <c r="SWB68" s="357"/>
      <c r="SWC68" s="357"/>
      <c r="SWD68" s="357"/>
      <c r="SWE68" s="357"/>
      <c r="SWF68" s="357"/>
      <c r="SWG68" s="357"/>
      <c r="SWH68" s="357"/>
      <c r="SWI68" s="357"/>
      <c r="SWJ68" s="357"/>
      <c r="SWK68" s="357"/>
      <c r="SWL68" s="357"/>
      <c r="SWM68" s="357"/>
      <c r="SWN68" s="357"/>
      <c r="SWO68" s="357"/>
      <c r="SWP68" s="357"/>
      <c r="SWQ68" s="357"/>
      <c r="SWR68" s="357"/>
      <c r="SWS68" s="357"/>
      <c r="SWT68" s="357"/>
      <c r="SWU68" s="357"/>
      <c r="SWV68" s="357"/>
      <c r="SWW68" s="357"/>
      <c r="SWX68" s="357"/>
      <c r="SWY68" s="357"/>
      <c r="SWZ68" s="357"/>
      <c r="SXA68" s="357"/>
      <c r="SXB68" s="357"/>
      <c r="SXC68" s="357"/>
      <c r="SXD68" s="357"/>
      <c r="SXE68" s="357"/>
      <c r="SXF68" s="357"/>
      <c r="SXG68" s="357"/>
      <c r="SXH68" s="357"/>
      <c r="SXI68" s="357"/>
      <c r="SXJ68" s="357"/>
      <c r="SXK68" s="357"/>
      <c r="SXL68" s="357"/>
      <c r="SXM68" s="357"/>
      <c r="SXN68" s="357"/>
      <c r="SXO68" s="357"/>
      <c r="SXP68" s="357"/>
      <c r="SXQ68" s="357"/>
      <c r="SXR68" s="357"/>
      <c r="SXS68" s="357"/>
      <c r="SXT68" s="357"/>
      <c r="SXU68" s="357"/>
      <c r="SXV68" s="357"/>
      <c r="SXW68" s="357"/>
      <c r="SXX68" s="357"/>
      <c r="SXY68" s="357"/>
      <c r="SXZ68" s="357"/>
      <c r="SYA68" s="357"/>
      <c r="SYB68" s="357"/>
      <c r="SYC68" s="357"/>
      <c r="SYD68" s="357"/>
      <c r="SYE68" s="357"/>
      <c r="SYF68" s="357"/>
      <c r="SYG68" s="357"/>
      <c r="SYH68" s="357"/>
      <c r="SYI68" s="357"/>
      <c r="SYJ68" s="357"/>
      <c r="SYK68" s="357"/>
      <c r="SYL68" s="357"/>
      <c r="SYM68" s="357"/>
      <c r="SYN68" s="357"/>
      <c r="SYO68" s="357"/>
      <c r="SYP68" s="357"/>
      <c r="SYQ68" s="357"/>
      <c r="SYR68" s="357"/>
      <c r="SYS68" s="357"/>
      <c r="SYT68" s="357"/>
      <c r="SYU68" s="357"/>
      <c r="SYV68" s="357"/>
      <c r="SYW68" s="357"/>
      <c r="SYX68" s="357"/>
      <c r="SYY68" s="357"/>
      <c r="SYZ68" s="357"/>
      <c r="SZA68" s="357"/>
      <c r="SZB68" s="357"/>
      <c r="SZC68" s="357"/>
      <c r="SZD68" s="357"/>
      <c r="SZE68" s="357"/>
      <c r="SZF68" s="357"/>
      <c r="SZG68" s="357"/>
      <c r="SZH68" s="357"/>
      <c r="SZI68" s="357"/>
      <c r="SZJ68" s="357"/>
      <c r="SZK68" s="357"/>
      <c r="SZL68" s="357"/>
      <c r="SZM68" s="357"/>
      <c r="SZN68" s="357"/>
      <c r="SZO68" s="357"/>
      <c r="SZP68" s="357"/>
      <c r="SZQ68" s="357"/>
      <c r="SZR68" s="357"/>
      <c r="SZS68" s="357"/>
      <c r="SZT68" s="357"/>
      <c r="SZU68" s="357"/>
      <c r="SZV68" s="357"/>
      <c r="SZW68" s="357"/>
      <c r="SZX68" s="357"/>
      <c r="SZY68" s="357"/>
      <c r="SZZ68" s="357"/>
      <c r="TAA68" s="357"/>
      <c r="TAB68" s="357"/>
      <c r="TAC68" s="357"/>
      <c r="TAD68" s="357"/>
      <c r="TAE68" s="357"/>
      <c r="TAF68" s="357"/>
      <c r="TAG68" s="357"/>
      <c r="TAH68" s="357"/>
      <c r="TAI68" s="357"/>
      <c r="TAJ68" s="357"/>
      <c r="TAK68" s="357"/>
      <c r="TAL68" s="357"/>
      <c r="TAM68" s="357"/>
      <c r="TAN68" s="357"/>
      <c r="TAO68" s="357"/>
      <c r="TAP68" s="357"/>
      <c r="TAQ68" s="357"/>
      <c r="TAR68" s="357"/>
      <c r="TAS68" s="357"/>
      <c r="TAT68" s="357"/>
      <c r="TAU68" s="357"/>
      <c r="TAV68" s="357"/>
      <c r="TAW68" s="357"/>
      <c r="TAX68" s="357"/>
      <c r="TAY68" s="357"/>
      <c r="TAZ68" s="357"/>
      <c r="TBA68" s="357"/>
      <c r="TBB68" s="357"/>
      <c r="TBC68" s="357"/>
      <c r="TBD68" s="357"/>
      <c r="TBE68" s="357"/>
      <c r="TBF68" s="357"/>
      <c r="TBG68" s="357"/>
      <c r="TBH68" s="357"/>
      <c r="TBI68" s="357"/>
      <c r="TBJ68" s="357"/>
      <c r="TBK68" s="357"/>
      <c r="TBL68" s="357"/>
      <c r="TBM68" s="357"/>
      <c r="TBN68" s="357"/>
      <c r="TBO68" s="357"/>
      <c r="TBP68" s="357"/>
      <c r="TBQ68" s="357"/>
      <c r="TBR68" s="357"/>
      <c r="TBS68" s="357"/>
      <c r="TBT68" s="357"/>
      <c r="TBU68" s="357"/>
      <c r="TBV68" s="357"/>
      <c r="TBW68" s="357"/>
      <c r="TBX68" s="357"/>
      <c r="TBY68" s="357"/>
      <c r="TBZ68" s="357"/>
      <c r="TCA68" s="357"/>
      <c r="TCB68" s="357"/>
      <c r="TCC68" s="357"/>
      <c r="TCD68" s="357"/>
      <c r="TCE68" s="357"/>
      <c r="TCF68" s="357"/>
      <c r="TCG68" s="357"/>
      <c r="TCH68" s="357"/>
      <c r="TCI68" s="357"/>
      <c r="TCJ68" s="357"/>
      <c r="TCK68" s="357"/>
      <c r="TCL68" s="357"/>
      <c r="TCM68" s="357"/>
      <c r="TCN68" s="357"/>
      <c r="TCO68" s="357"/>
      <c r="TCP68" s="357"/>
      <c r="TCQ68" s="357"/>
      <c r="TCR68" s="357"/>
      <c r="TCS68" s="357"/>
      <c r="TCT68" s="357"/>
      <c r="TCU68" s="357"/>
      <c r="TCV68" s="357"/>
      <c r="TCW68" s="357"/>
      <c r="TCX68" s="357"/>
      <c r="TCY68" s="357"/>
      <c r="TCZ68" s="357"/>
      <c r="TDA68" s="357"/>
      <c r="TDB68" s="357"/>
      <c r="TDC68" s="357"/>
      <c r="TDD68" s="357"/>
      <c r="TDE68" s="357"/>
      <c r="TDF68" s="357"/>
      <c r="TDG68" s="357"/>
      <c r="TDH68" s="357"/>
      <c r="TDI68" s="357"/>
      <c r="TDJ68" s="357"/>
      <c r="TDK68" s="357"/>
      <c r="TDL68" s="357"/>
      <c r="TDM68" s="357"/>
      <c r="TDN68" s="357"/>
      <c r="TDO68" s="357"/>
      <c r="TDP68" s="357"/>
      <c r="TDQ68" s="357"/>
      <c r="TDR68" s="357"/>
      <c r="TDS68" s="357"/>
      <c r="TDT68" s="357"/>
      <c r="TDU68" s="357"/>
      <c r="TDV68" s="357"/>
      <c r="TDW68" s="357"/>
      <c r="TDX68" s="357"/>
      <c r="TDY68" s="357"/>
      <c r="TDZ68" s="357"/>
      <c r="TEA68" s="357"/>
      <c r="TEB68" s="357"/>
      <c r="TEC68" s="357"/>
      <c r="TED68" s="357"/>
      <c r="TEE68" s="357"/>
      <c r="TEF68" s="357"/>
      <c r="TEG68" s="357"/>
      <c r="TEH68" s="357"/>
      <c r="TEI68" s="357"/>
      <c r="TEJ68" s="357"/>
      <c r="TEK68" s="357"/>
      <c r="TEL68" s="357"/>
      <c r="TEM68" s="357"/>
      <c r="TEN68" s="357"/>
      <c r="TEO68" s="357"/>
      <c r="TEP68" s="357"/>
      <c r="TEQ68" s="357"/>
      <c r="TER68" s="357"/>
      <c r="TES68" s="357"/>
      <c r="TET68" s="357"/>
      <c r="TEU68" s="357"/>
      <c r="TEV68" s="357"/>
      <c r="TEW68" s="357"/>
      <c r="TEX68" s="357"/>
      <c r="TEY68" s="357"/>
      <c r="TEZ68" s="357"/>
      <c r="TFA68" s="357"/>
      <c r="TFB68" s="357"/>
      <c r="TFC68" s="357"/>
      <c r="TFD68" s="357"/>
      <c r="TFE68" s="357"/>
      <c r="TFF68" s="357"/>
      <c r="TFG68" s="357"/>
      <c r="TFH68" s="357"/>
      <c r="TFI68" s="357"/>
      <c r="TFJ68" s="357"/>
      <c r="TFK68" s="357"/>
      <c r="TFL68" s="357"/>
      <c r="TFM68" s="357"/>
      <c r="TFN68" s="357"/>
      <c r="TFO68" s="357"/>
      <c r="TFP68" s="357"/>
      <c r="TFQ68" s="357"/>
      <c r="TFR68" s="357"/>
      <c r="TFS68" s="357"/>
      <c r="TFT68" s="357"/>
      <c r="TFU68" s="357"/>
      <c r="TFV68" s="357"/>
      <c r="TFW68" s="357"/>
      <c r="TFX68" s="357"/>
      <c r="TFY68" s="357"/>
      <c r="TFZ68" s="357"/>
      <c r="TGA68" s="357"/>
      <c r="TGB68" s="357"/>
      <c r="TGC68" s="357"/>
      <c r="TGD68" s="357"/>
      <c r="TGE68" s="357"/>
      <c r="TGF68" s="357"/>
      <c r="TGG68" s="357"/>
      <c r="TGH68" s="357"/>
      <c r="TGI68" s="357"/>
      <c r="TGJ68" s="357"/>
      <c r="TGK68" s="357"/>
      <c r="TGL68" s="357"/>
      <c r="TGM68" s="357"/>
      <c r="TGN68" s="357"/>
      <c r="TGO68" s="357"/>
      <c r="TGP68" s="357"/>
      <c r="TGQ68" s="357"/>
      <c r="TGR68" s="357"/>
      <c r="TGS68" s="357"/>
      <c r="TGT68" s="357"/>
      <c r="TGU68" s="357"/>
      <c r="TGV68" s="357"/>
      <c r="TGW68" s="357"/>
      <c r="TGX68" s="357"/>
      <c r="TGY68" s="357"/>
      <c r="TGZ68" s="357"/>
      <c r="THA68" s="357"/>
      <c r="THB68" s="357"/>
      <c r="THC68" s="357"/>
      <c r="THD68" s="357"/>
      <c r="THE68" s="357"/>
      <c r="THF68" s="357"/>
      <c r="THG68" s="357"/>
      <c r="THH68" s="357"/>
      <c r="THI68" s="357"/>
      <c r="THJ68" s="357"/>
      <c r="THK68" s="357"/>
      <c r="THL68" s="357"/>
      <c r="THM68" s="357"/>
      <c r="THN68" s="357"/>
      <c r="THO68" s="357"/>
      <c r="THP68" s="357"/>
      <c r="THQ68" s="357"/>
      <c r="THR68" s="357"/>
      <c r="THS68" s="357"/>
      <c r="THT68" s="357"/>
      <c r="THU68" s="357"/>
      <c r="THV68" s="357"/>
      <c r="THW68" s="357"/>
      <c r="THX68" s="357"/>
      <c r="THY68" s="357"/>
      <c r="THZ68" s="357"/>
      <c r="TIA68" s="357"/>
      <c r="TIB68" s="357"/>
      <c r="TIC68" s="357"/>
      <c r="TID68" s="357"/>
      <c r="TIE68" s="357"/>
      <c r="TIF68" s="357"/>
      <c r="TIG68" s="357"/>
      <c r="TIH68" s="357"/>
      <c r="TII68" s="357"/>
      <c r="TIJ68" s="357"/>
      <c r="TIK68" s="357"/>
      <c r="TIL68" s="357"/>
      <c r="TIM68" s="357"/>
      <c r="TIN68" s="357"/>
      <c r="TIO68" s="357"/>
      <c r="TIP68" s="357"/>
      <c r="TIQ68" s="357"/>
      <c r="TIR68" s="357"/>
      <c r="TIS68" s="357"/>
      <c r="TIT68" s="357"/>
      <c r="TIU68" s="357"/>
      <c r="TIV68" s="357"/>
      <c r="TIW68" s="357"/>
      <c r="TIX68" s="357"/>
      <c r="TIY68" s="357"/>
      <c r="TIZ68" s="357"/>
      <c r="TJA68" s="357"/>
      <c r="TJB68" s="357"/>
      <c r="TJC68" s="357"/>
      <c r="TJD68" s="357"/>
      <c r="TJE68" s="357"/>
      <c r="TJF68" s="357"/>
      <c r="TJG68" s="357"/>
      <c r="TJH68" s="357"/>
      <c r="TJI68" s="357"/>
      <c r="TJJ68" s="357"/>
      <c r="TJK68" s="357"/>
      <c r="TJL68" s="357"/>
      <c r="TJM68" s="357"/>
      <c r="TJN68" s="357"/>
      <c r="TJO68" s="357"/>
      <c r="TJP68" s="357"/>
      <c r="TJQ68" s="357"/>
      <c r="TJR68" s="357"/>
      <c r="TJS68" s="357"/>
      <c r="TJT68" s="357"/>
      <c r="TJU68" s="357"/>
      <c r="TJV68" s="357"/>
      <c r="TJW68" s="357"/>
      <c r="TJX68" s="357"/>
      <c r="TJY68" s="357"/>
      <c r="TJZ68" s="357"/>
      <c r="TKA68" s="357"/>
      <c r="TKB68" s="357"/>
      <c r="TKC68" s="357"/>
      <c r="TKD68" s="357"/>
      <c r="TKE68" s="357"/>
      <c r="TKF68" s="357"/>
      <c r="TKG68" s="357"/>
      <c r="TKH68" s="357"/>
      <c r="TKI68" s="357"/>
      <c r="TKJ68" s="357"/>
      <c r="TKK68" s="357"/>
      <c r="TKL68" s="357"/>
      <c r="TKM68" s="357"/>
      <c r="TKN68" s="357"/>
      <c r="TKO68" s="357"/>
      <c r="TKP68" s="357"/>
      <c r="TKQ68" s="357"/>
      <c r="TKR68" s="357"/>
      <c r="TKS68" s="357"/>
      <c r="TKT68" s="357"/>
      <c r="TKU68" s="357"/>
      <c r="TKV68" s="357"/>
      <c r="TKW68" s="357"/>
      <c r="TKX68" s="357"/>
      <c r="TKY68" s="357"/>
      <c r="TKZ68" s="357"/>
      <c r="TLA68" s="357"/>
      <c r="TLB68" s="357"/>
      <c r="TLC68" s="357"/>
      <c r="TLD68" s="357"/>
      <c r="TLE68" s="357"/>
      <c r="TLF68" s="357"/>
      <c r="TLG68" s="357"/>
      <c r="TLH68" s="357"/>
      <c r="TLI68" s="357"/>
      <c r="TLJ68" s="357"/>
      <c r="TLK68" s="357"/>
      <c r="TLL68" s="357"/>
      <c r="TLM68" s="357"/>
      <c r="TLN68" s="357"/>
      <c r="TLO68" s="357"/>
      <c r="TLP68" s="357"/>
      <c r="TLQ68" s="357"/>
      <c r="TLR68" s="357"/>
      <c r="TLS68" s="357"/>
      <c r="TLT68" s="357"/>
      <c r="TLU68" s="357"/>
      <c r="TLV68" s="357"/>
      <c r="TLW68" s="357"/>
      <c r="TLX68" s="357"/>
      <c r="TLY68" s="357"/>
      <c r="TLZ68" s="357"/>
      <c r="TMA68" s="357"/>
      <c r="TMB68" s="357"/>
      <c r="TMC68" s="357"/>
      <c r="TMD68" s="357"/>
      <c r="TME68" s="357"/>
      <c r="TMF68" s="357"/>
      <c r="TMG68" s="357"/>
      <c r="TMH68" s="357"/>
      <c r="TMI68" s="357"/>
      <c r="TMJ68" s="357"/>
      <c r="TMK68" s="357"/>
      <c r="TML68" s="357"/>
      <c r="TMM68" s="357"/>
      <c r="TMN68" s="357"/>
      <c r="TMO68" s="357"/>
      <c r="TMP68" s="357"/>
      <c r="TMQ68" s="357"/>
      <c r="TMR68" s="357"/>
      <c r="TMS68" s="357"/>
      <c r="TMT68" s="357"/>
      <c r="TMU68" s="357"/>
      <c r="TMV68" s="357"/>
      <c r="TMW68" s="357"/>
      <c r="TMX68" s="357"/>
      <c r="TMY68" s="357"/>
      <c r="TMZ68" s="357"/>
      <c r="TNA68" s="357"/>
      <c r="TNB68" s="357"/>
      <c r="TNC68" s="357"/>
      <c r="TND68" s="357"/>
      <c r="TNE68" s="357"/>
      <c r="TNF68" s="357"/>
      <c r="TNG68" s="357"/>
      <c r="TNH68" s="357"/>
      <c r="TNI68" s="357"/>
      <c r="TNJ68" s="357"/>
      <c r="TNK68" s="357"/>
      <c r="TNL68" s="357"/>
      <c r="TNM68" s="357"/>
      <c r="TNN68" s="357"/>
      <c r="TNO68" s="357"/>
      <c r="TNP68" s="357"/>
      <c r="TNQ68" s="357"/>
      <c r="TNR68" s="357"/>
      <c r="TNS68" s="357"/>
      <c r="TNT68" s="357"/>
      <c r="TNU68" s="357"/>
      <c r="TNV68" s="357"/>
      <c r="TNW68" s="357"/>
      <c r="TNX68" s="357"/>
      <c r="TNY68" s="357"/>
      <c r="TNZ68" s="357"/>
      <c r="TOA68" s="357"/>
      <c r="TOB68" s="357"/>
      <c r="TOC68" s="357"/>
      <c r="TOD68" s="357"/>
      <c r="TOE68" s="357"/>
      <c r="TOF68" s="357"/>
      <c r="TOG68" s="357"/>
      <c r="TOH68" s="357"/>
      <c r="TOI68" s="357"/>
      <c r="TOJ68" s="357"/>
      <c r="TOK68" s="357"/>
      <c r="TOL68" s="357"/>
      <c r="TOM68" s="357"/>
      <c r="TON68" s="357"/>
      <c r="TOO68" s="357"/>
      <c r="TOP68" s="357"/>
      <c r="TOQ68" s="357"/>
      <c r="TOR68" s="357"/>
      <c r="TOS68" s="357"/>
      <c r="TOT68" s="357"/>
      <c r="TOU68" s="357"/>
      <c r="TOV68" s="357"/>
      <c r="TOW68" s="357"/>
      <c r="TOX68" s="357"/>
      <c r="TOY68" s="357"/>
      <c r="TOZ68" s="357"/>
      <c r="TPA68" s="357"/>
      <c r="TPB68" s="357"/>
      <c r="TPC68" s="357"/>
      <c r="TPD68" s="357"/>
      <c r="TPE68" s="357"/>
      <c r="TPF68" s="357"/>
      <c r="TPG68" s="357"/>
      <c r="TPH68" s="357"/>
      <c r="TPI68" s="357"/>
      <c r="TPJ68" s="357"/>
      <c r="TPK68" s="357"/>
      <c r="TPL68" s="357"/>
      <c r="TPM68" s="357"/>
      <c r="TPN68" s="357"/>
      <c r="TPO68" s="357"/>
      <c r="TPP68" s="357"/>
      <c r="TPQ68" s="357"/>
      <c r="TPR68" s="357"/>
      <c r="TPS68" s="357"/>
      <c r="TPT68" s="357"/>
      <c r="TPU68" s="357"/>
      <c r="TPV68" s="357"/>
      <c r="TPW68" s="357"/>
      <c r="TPX68" s="357"/>
      <c r="TPY68" s="357"/>
      <c r="TPZ68" s="357"/>
      <c r="TQA68" s="357"/>
      <c r="TQB68" s="357"/>
      <c r="TQC68" s="357"/>
      <c r="TQD68" s="357"/>
      <c r="TQE68" s="357"/>
      <c r="TQF68" s="357"/>
      <c r="TQG68" s="357"/>
      <c r="TQH68" s="357"/>
      <c r="TQI68" s="357"/>
      <c r="TQJ68" s="357"/>
      <c r="TQK68" s="357"/>
      <c r="TQL68" s="357"/>
      <c r="TQM68" s="357"/>
      <c r="TQN68" s="357"/>
      <c r="TQO68" s="357"/>
      <c r="TQP68" s="357"/>
      <c r="TQQ68" s="357"/>
      <c r="TQR68" s="357"/>
      <c r="TQS68" s="357"/>
      <c r="TQT68" s="357"/>
      <c r="TQU68" s="357"/>
      <c r="TQV68" s="357"/>
      <c r="TQW68" s="357"/>
      <c r="TQX68" s="357"/>
      <c r="TQY68" s="357"/>
      <c r="TQZ68" s="357"/>
      <c r="TRA68" s="357"/>
      <c r="TRB68" s="357"/>
      <c r="TRC68" s="357"/>
      <c r="TRD68" s="357"/>
      <c r="TRE68" s="357"/>
      <c r="TRF68" s="357"/>
      <c r="TRG68" s="357"/>
      <c r="TRH68" s="357"/>
      <c r="TRI68" s="357"/>
      <c r="TRJ68" s="357"/>
      <c r="TRK68" s="357"/>
      <c r="TRL68" s="357"/>
      <c r="TRM68" s="357"/>
      <c r="TRN68" s="357"/>
      <c r="TRO68" s="357"/>
      <c r="TRP68" s="357"/>
      <c r="TRQ68" s="357"/>
      <c r="TRR68" s="357"/>
      <c r="TRS68" s="357"/>
      <c r="TRT68" s="357"/>
      <c r="TRU68" s="357"/>
      <c r="TRV68" s="357"/>
      <c r="TRW68" s="357"/>
      <c r="TRX68" s="357"/>
      <c r="TRY68" s="357"/>
      <c r="TRZ68" s="357"/>
      <c r="TSA68" s="357"/>
      <c r="TSB68" s="357"/>
      <c r="TSC68" s="357"/>
      <c r="TSD68" s="357"/>
      <c r="TSE68" s="357"/>
      <c r="TSF68" s="357"/>
      <c r="TSG68" s="357"/>
      <c r="TSH68" s="357"/>
      <c r="TSI68" s="357"/>
      <c r="TSJ68" s="357"/>
      <c r="TSK68" s="357"/>
      <c r="TSL68" s="357"/>
      <c r="TSM68" s="357"/>
      <c r="TSN68" s="357"/>
      <c r="TSO68" s="357"/>
      <c r="TSP68" s="357"/>
      <c r="TSQ68" s="357"/>
      <c r="TSR68" s="357"/>
      <c r="TSS68" s="357"/>
      <c r="TST68" s="357"/>
      <c r="TSU68" s="357"/>
      <c r="TSV68" s="357"/>
      <c r="TSW68" s="357"/>
      <c r="TSX68" s="357"/>
      <c r="TSY68" s="357"/>
      <c r="TSZ68" s="357"/>
      <c r="TTA68" s="357"/>
      <c r="TTB68" s="357"/>
      <c r="TTC68" s="357"/>
      <c r="TTD68" s="357"/>
      <c r="TTE68" s="357"/>
      <c r="TTF68" s="357"/>
      <c r="TTG68" s="357"/>
      <c r="TTH68" s="357"/>
      <c r="TTI68" s="357"/>
      <c r="TTJ68" s="357"/>
      <c r="TTK68" s="357"/>
      <c r="TTL68" s="357"/>
      <c r="TTM68" s="357"/>
      <c r="TTN68" s="357"/>
      <c r="TTO68" s="357"/>
      <c r="TTP68" s="357"/>
      <c r="TTQ68" s="357"/>
      <c r="TTR68" s="357"/>
      <c r="TTS68" s="357"/>
      <c r="TTT68" s="357"/>
      <c r="TTU68" s="357"/>
      <c r="TTV68" s="357"/>
      <c r="TTW68" s="357"/>
      <c r="TTX68" s="357"/>
      <c r="TTY68" s="357"/>
      <c r="TTZ68" s="357"/>
      <c r="TUA68" s="357"/>
      <c r="TUB68" s="357"/>
      <c r="TUC68" s="357"/>
      <c r="TUD68" s="357"/>
      <c r="TUE68" s="357"/>
      <c r="TUF68" s="357"/>
      <c r="TUG68" s="357"/>
      <c r="TUH68" s="357"/>
      <c r="TUI68" s="357"/>
      <c r="TUJ68" s="357"/>
      <c r="TUK68" s="357"/>
      <c r="TUL68" s="357"/>
      <c r="TUM68" s="357"/>
      <c r="TUN68" s="357"/>
      <c r="TUO68" s="357"/>
      <c r="TUP68" s="357"/>
      <c r="TUQ68" s="357"/>
      <c r="TUR68" s="357"/>
      <c r="TUS68" s="357"/>
      <c r="TUT68" s="357"/>
      <c r="TUU68" s="357"/>
      <c r="TUV68" s="357"/>
      <c r="TUW68" s="357"/>
      <c r="TUX68" s="357"/>
      <c r="TUY68" s="357"/>
      <c r="TUZ68" s="357"/>
      <c r="TVA68" s="357"/>
      <c r="TVB68" s="357"/>
      <c r="TVC68" s="357"/>
      <c r="TVD68" s="357"/>
      <c r="TVE68" s="357"/>
      <c r="TVF68" s="357"/>
      <c r="TVG68" s="357"/>
      <c r="TVH68" s="357"/>
      <c r="TVI68" s="357"/>
      <c r="TVJ68" s="357"/>
      <c r="TVK68" s="357"/>
      <c r="TVL68" s="357"/>
      <c r="TVM68" s="357"/>
      <c r="TVN68" s="357"/>
      <c r="TVO68" s="357"/>
      <c r="TVP68" s="357"/>
      <c r="TVQ68" s="357"/>
      <c r="TVR68" s="357"/>
      <c r="TVS68" s="357"/>
      <c r="TVT68" s="357"/>
      <c r="TVU68" s="357"/>
      <c r="TVV68" s="357"/>
      <c r="TVW68" s="357"/>
      <c r="TVX68" s="357"/>
      <c r="TVY68" s="357"/>
      <c r="TVZ68" s="357"/>
      <c r="TWA68" s="357"/>
      <c r="TWB68" s="357"/>
      <c r="TWC68" s="357"/>
      <c r="TWD68" s="357"/>
      <c r="TWE68" s="357"/>
      <c r="TWF68" s="357"/>
      <c r="TWG68" s="357"/>
      <c r="TWH68" s="357"/>
      <c r="TWI68" s="357"/>
      <c r="TWJ68" s="357"/>
      <c r="TWK68" s="357"/>
      <c r="TWL68" s="357"/>
      <c r="TWM68" s="357"/>
      <c r="TWN68" s="357"/>
      <c r="TWO68" s="357"/>
      <c r="TWP68" s="357"/>
      <c r="TWQ68" s="357"/>
      <c r="TWR68" s="357"/>
      <c r="TWS68" s="357"/>
      <c r="TWT68" s="357"/>
      <c r="TWU68" s="357"/>
      <c r="TWV68" s="357"/>
      <c r="TWW68" s="357"/>
      <c r="TWX68" s="357"/>
      <c r="TWY68" s="357"/>
      <c r="TWZ68" s="357"/>
      <c r="TXA68" s="357"/>
      <c r="TXB68" s="357"/>
      <c r="TXC68" s="357"/>
      <c r="TXD68" s="357"/>
      <c r="TXE68" s="357"/>
      <c r="TXF68" s="357"/>
      <c r="TXG68" s="357"/>
      <c r="TXH68" s="357"/>
      <c r="TXI68" s="357"/>
      <c r="TXJ68" s="357"/>
      <c r="TXK68" s="357"/>
      <c r="TXL68" s="357"/>
      <c r="TXM68" s="357"/>
      <c r="TXN68" s="357"/>
      <c r="TXO68" s="357"/>
      <c r="TXP68" s="357"/>
      <c r="TXQ68" s="357"/>
      <c r="TXR68" s="357"/>
      <c r="TXS68" s="357"/>
      <c r="TXT68" s="357"/>
      <c r="TXU68" s="357"/>
      <c r="TXV68" s="357"/>
      <c r="TXW68" s="357"/>
      <c r="TXX68" s="357"/>
      <c r="TXY68" s="357"/>
      <c r="TXZ68" s="357"/>
      <c r="TYA68" s="357"/>
      <c r="TYB68" s="357"/>
      <c r="TYC68" s="357"/>
      <c r="TYD68" s="357"/>
      <c r="TYE68" s="357"/>
      <c r="TYF68" s="357"/>
      <c r="TYG68" s="357"/>
      <c r="TYH68" s="357"/>
      <c r="TYI68" s="357"/>
      <c r="TYJ68" s="357"/>
      <c r="TYK68" s="357"/>
      <c r="TYL68" s="357"/>
      <c r="TYM68" s="357"/>
      <c r="TYN68" s="357"/>
      <c r="TYO68" s="357"/>
      <c r="TYP68" s="357"/>
      <c r="TYQ68" s="357"/>
      <c r="TYR68" s="357"/>
      <c r="TYS68" s="357"/>
      <c r="TYT68" s="357"/>
      <c r="TYU68" s="357"/>
      <c r="TYV68" s="357"/>
      <c r="TYW68" s="357"/>
      <c r="TYX68" s="357"/>
      <c r="TYY68" s="357"/>
      <c r="TYZ68" s="357"/>
      <c r="TZA68" s="357"/>
      <c r="TZB68" s="357"/>
      <c r="TZC68" s="357"/>
      <c r="TZD68" s="357"/>
      <c r="TZE68" s="357"/>
      <c r="TZF68" s="357"/>
      <c r="TZG68" s="357"/>
      <c r="TZH68" s="357"/>
      <c r="TZI68" s="357"/>
      <c r="TZJ68" s="357"/>
      <c r="TZK68" s="357"/>
      <c r="TZL68" s="357"/>
      <c r="TZM68" s="357"/>
      <c r="TZN68" s="357"/>
      <c r="TZO68" s="357"/>
      <c r="TZP68" s="357"/>
      <c r="TZQ68" s="357"/>
      <c r="TZR68" s="357"/>
      <c r="TZS68" s="357"/>
      <c r="TZT68" s="357"/>
      <c r="TZU68" s="357"/>
      <c r="TZV68" s="357"/>
      <c r="TZW68" s="357"/>
      <c r="TZX68" s="357"/>
      <c r="TZY68" s="357"/>
      <c r="TZZ68" s="357"/>
      <c r="UAA68" s="357"/>
      <c r="UAB68" s="357"/>
      <c r="UAC68" s="357"/>
      <c r="UAD68" s="357"/>
      <c r="UAE68" s="357"/>
      <c r="UAF68" s="357"/>
      <c r="UAG68" s="357"/>
      <c r="UAH68" s="357"/>
      <c r="UAI68" s="357"/>
      <c r="UAJ68" s="357"/>
      <c r="UAK68" s="357"/>
      <c r="UAL68" s="357"/>
      <c r="UAM68" s="357"/>
      <c r="UAN68" s="357"/>
      <c r="UAO68" s="357"/>
      <c r="UAP68" s="357"/>
      <c r="UAQ68" s="357"/>
      <c r="UAR68" s="357"/>
      <c r="UAS68" s="357"/>
      <c r="UAT68" s="357"/>
      <c r="UAU68" s="357"/>
      <c r="UAV68" s="357"/>
      <c r="UAW68" s="357"/>
      <c r="UAX68" s="357"/>
      <c r="UAY68" s="357"/>
      <c r="UAZ68" s="357"/>
      <c r="UBA68" s="357"/>
      <c r="UBB68" s="357"/>
      <c r="UBC68" s="357"/>
      <c r="UBD68" s="357"/>
      <c r="UBE68" s="357"/>
      <c r="UBF68" s="357"/>
      <c r="UBG68" s="357"/>
      <c r="UBH68" s="357"/>
      <c r="UBI68" s="357"/>
      <c r="UBJ68" s="357"/>
      <c r="UBK68" s="357"/>
      <c r="UBL68" s="357"/>
      <c r="UBM68" s="357"/>
      <c r="UBN68" s="357"/>
      <c r="UBO68" s="357"/>
      <c r="UBP68" s="357"/>
      <c r="UBQ68" s="357"/>
      <c r="UBR68" s="357"/>
      <c r="UBS68" s="357"/>
      <c r="UBT68" s="357"/>
      <c r="UBU68" s="357"/>
      <c r="UBV68" s="357"/>
      <c r="UBW68" s="357"/>
      <c r="UBX68" s="357"/>
      <c r="UBY68" s="357"/>
      <c r="UBZ68" s="357"/>
      <c r="UCA68" s="357"/>
      <c r="UCB68" s="357"/>
      <c r="UCC68" s="357"/>
      <c r="UCD68" s="357"/>
      <c r="UCE68" s="357"/>
      <c r="UCF68" s="357"/>
      <c r="UCG68" s="357"/>
      <c r="UCH68" s="357"/>
      <c r="UCI68" s="357"/>
      <c r="UCJ68" s="357"/>
      <c r="UCK68" s="357"/>
      <c r="UCL68" s="357"/>
      <c r="UCM68" s="357"/>
      <c r="UCN68" s="357"/>
      <c r="UCO68" s="357"/>
      <c r="UCP68" s="357"/>
      <c r="UCQ68" s="357"/>
      <c r="UCR68" s="357"/>
      <c r="UCS68" s="357"/>
      <c r="UCT68" s="357"/>
      <c r="UCU68" s="357"/>
      <c r="UCV68" s="357"/>
      <c r="UCW68" s="357"/>
      <c r="UCX68" s="357"/>
      <c r="UCY68" s="357"/>
      <c r="UCZ68" s="357"/>
      <c r="UDA68" s="357"/>
      <c r="UDB68" s="357"/>
      <c r="UDC68" s="357"/>
      <c r="UDD68" s="357"/>
      <c r="UDE68" s="357"/>
      <c r="UDF68" s="357"/>
      <c r="UDG68" s="357"/>
      <c r="UDH68" s="357"/>
      <c r="UDI68" s="357"/>
      <c r="UDJ68" s="357"/>
      <c r="UDK68" s="357"/>
      <c r="UDL68" s="357"/>
      <c r="UDM68" s="357"/>
      <c r="UDN68" s="357"/>
      <c r="UDO68" s="357"/>
      <c r="UDP68" s="357"/>
      <c r="UDQ68" s="357"/>
      <c r="UDR68" s="357"/>
      <c r="UDS68" s="357"/>
      <c r="UDT68" s="357"/>
      <c r="UDU68" s="357"/>
      <c r="UDV68" s="357"/>
      <c r="UDW68" s="357"/>
      <c r="UDX68" s="357"/>
      <c r="UDY68" s="357"/>
      <c r="UDZ68" s="357"/>
      <c r="UEA68" s="357"/>
      <c r="UEB68" s="357"/>
      <c r="UEC68" s="357"/>
      <c r="UED68" s="357"/>
      <c r="UEE68" s="357"/>
      <c r="UEF68" s="357"/>
      <c r="UEG68" s="357"/>
      <c r="UEH68" s="357"/>
      <c r="UEI68" s="357"/>
      <c r="UEJ68" s="357"/>
      <c r="UEK68" s="357"/>
      <c r="UEL68" s="357"/>
      <c r="UEM68" s="357"/>
      <c r="UEN68" s="357"/>
      <c r="UEO68" s="357"/>
      <c r="UEP68" s="357"/>
      <c r="UEQ68" s="357"/>
      <c r="UER68" s="357"/>
      <c r="UES68" s="357"/>
      <c r="UET68" s="357"/>
      <c r="UEU68" s="357"/>
      <c r="UEV68" s="357"/>
      <c r="UEW68" s="357"/>
      <c r="UEX68" s="357"/>
      <c r="UEY68" s="357"/>
      <c r="UEZ68" s="357"/>
      <c r="UFA68" s="357"/>
      <c r="UFB68" s="357"/>
      <c r="UFC68" s="357"/>
      <c r="UFD68" s="357"/>
      <c r="UFE68" s="357"/>
      <c r="UFF68" s="357"/>
      <c r="UFG68" s="357"/>
      <c r="UFH68" s="357"/>
      <c r="UFI68" s="357"/>
      <c r="UFJ68" s="357"/>
      <c r="UFK68" s="357"/>
      <c r="UFL68" s="357"/>
      <c r="UFM68" s="357"/>
      <c r="UFN68" s="357"/>
      <c r="UFO68" s="357"/>
      <c r="UFP68" s="357"/>
      <c r="UFQ68" s="357"/>
      <c r="UFR68" s="357"/>
      <c r="UFS68" s="357"/>
      <c r="UFT68" s="357"/>
      <c r="UFU68" s="357"/>
      <c r="UFV68" s="357"/>
      <c r="UFW68" s="357"/>
      <c r="UFX68" s="357"/>
      <c r="UFY68" s="357"/>
      <c r="UFZ68" s="357"/>
      <c r="UGA68" s="357"/>
      <c r="UGB68" s="357"/>
      <c r="UGC68" s="357"/>
      <c r="UGD68" s="357"/>
      <c r="UGE68" s="357"/>
      <c r="UGF68" s="357"/>
      <c r="UGG68" s="357"/>
      <c r="UGH68" s="357"/>
      <c r="UGI68" s="357"/>
      <c r="UGJ68" s="357"/>
      <c r="UGK68" s="357"/>
      <c r="UGL68" s="357"/>
      <c r="UGM68" s="357"/>
      <c r="UGN68" s="357"/>
      <c r="UGO68" s="357"/>
      <c r="UGP68" s="357"/>
      <c r="UGQ68" s="357"/>
      <c r="UGR68" s="357"/>
      <c r="UGS68" s="357"/>
      <c r="UGT68" s="357"/>
      <c r="UGU68" s="357"/>
      <c r="UGV68" s="357"/>
      <c r="UGW68" s="357"/>
      <c r="UGX68" s="357"/>
      <c r="UGY68" s="357"/>
      <c r="UGZ68" s="357"/>
      <c r="UHA68" s="357"/>
      <c r="UHB68" s="357"/>
      <c r="UHC68" s="357"/>
      <c r="UHD68" s="357"/>
      <c r="UHE68" s="357"/>
      <c r="UHF68" s="357"/>
      <c r="UHG68" s="357"/>
      <c r="UHH68" s="357"/>
      <c r="UHI68" s="357"/>
      <c r="UHJ68" s="357"/>
      <c r="UHK68" s="357"/>
      <c r="UHL68" s="357"/>
      <c r="UHM68" s="357"/>
      <c r="UHN68" s="357"/>
      <c r="UHO68" s="357"/>
      <c r="UHP68" s="357"/>
      <c r="UHQ68" s="357"/>
      <c r="UHR68" s="357"/>
      <c r="UHS68" s="357"/>
      <c r="UHT68" s="357"/>
      <c r="UHU68" s="357"/>
      <c r="UHV68" s="357"/>
      <c r="UHW68" s="357"/>
      <c r="UHX68" s="357"/>
      <c r="UHY68" s="357"/>
      <c r="UHZ68" s="357"/>
      <c r="UIA68" s="357"/>
      <c r="UIB68" s="357"/>
      <c r="UIC68" s="357"/>
      <c r="UID68" s="357"/>
      <c r="UIE68" s="357"/>
      <c r="UIF68" s="357"/>
      <c r="UIG68" s="357"/>
      <c r="UIH68" s="357"/>
      <c r="UII68" s="357"/>
      <c r="UIJ68" s="357"/>
      <c r="UIK68" s="357"/>
      <c r="UIL68" s="357"/>
      <c r="UIM68" s="357"/>
      <c r="UIN68" s="357"/>
      <c r="UIO68" s="357"/>
      <c r="UIP68" s="357"/>
      <c r="UIQ68" s="357"/>
      <c r="UIR68" s="357"/>
      <c r="UIS68" s="357"/>
      <c r="UIT68" s="357"/>
      <c r="UIU68" s="357"/>
      <c r="UIV68" s="357"/>
      <c r="UIW68" s="357"/>
      <c r="UIX68" s="357"/>
      <c r="UIY68" s="357"/>
      <c r="UIZ68" s="357"/>
      <c r="UJA68" s="357"/>
      <c r="UJB68" s="357"/>
      <c r="UJC68" s="357"/>
      <c r="UJD68" s="357"/>
      <c r="UJE68" s="357"/>
      <c r="UJF68" s="357"/>
      <c r="UJG68" s="357"/>
      <c r="UJH68" s="357"/>
      <c r="UJI68" s="357"/>
      <c r="UJJ68" s="357"/>
      <c r="UJK68" s="357"/>
      <c r="UJL68" s="357"/>
      <c r="UJM68" s="357"/>
      <c r="UJN68" s="357"/>
      <c r="UJO68" s="357"/>
      <c r="UJP68" s="357"/>
      <c r="UJQ68" s="357"/>
      <c r="UJR68" s="357"/>
      <c r="UJS68" s="357"/>
      <c r="UJT68" s="357"/>
      <c r="UJU68" s="357"/>
      <c r="UJV68" s="357"/>
      <c r="UJW68" s="357"/>
      <c r="UJX68" s="357"/>
      <c r="UJY68" s="357"/>
      <c r="UJZ68" s="357"/>
      <c r="UKA68" s="357"/>
      <c r="UKB68" s="357"/>
      <c r="UKC68" s="357"/>
      <c r="UKD68" s="357"/>
      <c r="UKE68" s="357"/>
      <c r="UKF68" s="357"/>
      <c r="UKG68" s="357"/>
      <c r="UKH68" s="357"/>
      <c r="UKI68" s="357"/>
      <c r="UKJ68" s="357"/>
      <c r="UKK68" s="357"/>
      <c r="UKL68" s="357"/>
      <c r="UKM68" s="357"/>
      <c r="UKN68" s="357"/>
      <c r="UKO68" s="357"/>
      <c r="UKP68" s="357"/>
      <c r="UKQ68" s="357"/>
      <c r="UKR68" s="357"/>
      <c r="UKS68" s="357"/>
      <c r="UKT68" s="357"/>
      <c r="UKU68" s="357"/>
      <c r="UKV68" s="357"/>
      <c r="UKW68" s="357"/>
      <c r="UKX68" s="357"/>
      <c r="UKY68" s="357"/>
      <c r="UKZ68" s="357"/>
      <c r="ULA68" s="357"/>
      <c r="ULB68" s="357"/>
      <c r="ULC68" s="357"/>
      <c r="ULD68" s="357"/>
      <c r="ULE68" s="357"/>
      <c r="ULF68" s="357"/>
      <c r="ULG68" s="357"/>
      <c r="ULH68" s="357"/>
      <c r="ULI68" s="357"/>
      <c r="ULJ68" s="357"/>
      <c r="ULK68" s="357"/>
      <c r="ULL68" s="357"/>
      <c r="ULM68" s="357"/>
      <c r="ULN68" s="357"/>
      <c r="ULO68" s="357"/>
      <c r="ULP68" s="357"/>
      <c r="ULQ68" s="357"/>
      <c r="ULR68" s="357"/>
      <c r="ULS68" s="357"/>
      <c r="ULT68" s="357"/>
      <c r="ULU68" s="357"/>
      <c r="ULV68" s="357"/>
      <c r="ULW68" s="357"/>
      <c r="ULX68" s="357"/>
      <c r="ULY68" s="357"/>
      <c r="ULZ68" s="357"/>
      <c r="UMA68" s="357"/>
      <c r="UMB68" s="357"/>
      <c r="UMC68" s="357"/>
      <c r="UMD68" s="357"/>
      <c r="UME68" s="357"/>
      <c r="UMF68" s="357"/>
      <c r="UMG68" s="357"/>
      <c r="UMH68" s="357"/>
      <c r="UMI68" s="357"/>
      <c r="UMJ68" s="357"/>
      <c r="UMK68" s="357"/>
      <c r="UML68" s="357"/>
      <c r="UMM68" s="357"/>
      <c r="UMN68" s="357"/>
      <c r="UMO68" s="357"/>
      <c r="UMP68" s="357"/>
      <c r="UMQ68" s="357"/>
      <c r="UMR68" s="357"/>
      <c r="UMS68" s="357"/>
      <c r="UMT68" s="357"/>
      <c r="UMU68" s="357"/>
      <c r="UMV68" s="357"/>
      <c r="UMW68" s="357"/>
      <c r="UMX68" s="357"/>
      <c r="UMY68" s="357"/>
      <c r="UMZ68" s="357"/>
      <c r="UNA68" s="357"/>
      <c r="UNB68" s="357"/>
      <c r="UNC68" s="357"/>
      <c r="UND68" s="357"/>
      <c r="UNE68" s="357"/>
      <c r="UNF68" s="357"/>
      <c r="UNG68" s="357"/>
      <c r="UNH68" s="357"/>
      <c r="UNI68" s="357"/>
      <c r="UNJ68" s="357"/>
      <c r="UNK68" s="357"/>
      <c r="UNL68" s="357"/>
      <c r="UNM68" s="357"/>
      <c r="UNN68" s="357"/>
      <c r="UNO68" s="357"/>
      <c r="UNP68" s="357"/>
      <c r="UNQ68" s="357"/>
      <c r="UNR68" s="357"/>
      <c r="UNS68" s="357"/>
      <c r="UNT68" s="357"/>
      <c r="UNU68" s="357"/>
      <c r="UNV68" s="357"/>
      <c r="UNW68" s="357"/>
      <c r="UNX68" s="357"/>
      <c r="UNY68" s="357"/>
      <c r="UNZ68" s="357"/>
      <c r="UOA68" s="357"/>
      <c r="UOB68" s="357"/>
      <c r="UOC68" s="357"/>
      <c r="UOD68" s="357"/>
      <c r="UOE68" s="357"/>
      <c r="UOF68" s="357"/>
      <c r="UOG68" s="357"/>
      <c r="UOH68" s="357"/>
      <c r="UOI68" s="357"/>
      <c r="UOJ68" s="357"/>
      <c r="UOK68" s="357"/>
      <c r="UOL68" s="357"/>
      <c r="UOM68" s="357"/>
      <c r="UON68" s="357"/>
      <c r="UOO68" s="357"/>
      <c r="UOP68" s="357"/>
      <c r="UOQ68" s="357"/>
      <c r="UOR68" s="357"/>
      <c r="UOS68" s="357"/>
      <c r="UOT68" s="357"/>
      <c r="UOU68" s="357"/>
      <c r="UOV68" s="357"/>
      <c r="UOW68" s="357"/>
      <c r="UOX68" s="357"/>
      <c r="UOY68" s="357"/>
      <c r="UOZ68" s="357"/>
      <c r="UPA68" s="357"/>
      <c r="UPB68" s="357"/>
      <c r="UPC68" s="357"/>
      <c r="UPD68" s="357"/>
      <c r="UPE68" s="357"/>
      <c r="UPF68" s="357"/>
      <c r="UPG68" s="357"/>
      <c r="UPH68" s="357"/>
      <c r="UPI68" s="357"/>
      <c r="UPJ68" s="357"/>
      <c r="UPK68" s="357"/>
      <c r="UPL68" s="357"/>
      <c r="UPM68" s="357"/>
      <c r="UPN68" s="357"/>
      <c r="UPO68" s="357"/>
      <c r="UPP68" s="357"/>
      <c r="UPQ68" s="357"/>
      <c r="UPR68" s="357"/>
      <c r="UPS68" s="357"/>
      <c r="UPT68" s="357"/>
      <c r="UPU68" s="357"/>
      <c r="UPV68" s="357"/>
      <c r="UPW68" s="357"/>
      <c r="UPX68" s="357"/>
      <c r="UPY68" s="357"/>
      <c r="UPZ68" s="357"/>
      <c r="UQA68" s="357"/>
      <c r="UQB68" s="357"/>
      <c r="UQC68" s="357"/>
      <c r="UQD68" s="357"/>
      <c r="UQE68" s="357"/>
      <c r="UQF68" s="357"/>
      <c r="UQG68" s="357"/>
      <c r="UQH68" s="357"/>
      <c r="UQI68" s="357"/>
      <c r="UQJ68" s="357"/>
      <c r="UQK68" s="357"/>
      <c r="UQL68" s="357"/>
      <c r="UQM68" s="357"/>
      <c r="UQN68" s="357"/>
      <c r="UQO68" s="357"/>
      <c r="UQP68" s="357"/>
      <c r="UQQ68" s="357"/>
      <c r="UQR68" s="357"/>
      <c r="UQS68" s="357"/>
      <c r="UQT68" s="357"/>
      <c r="UQU68" s="357"/>
      <c r="UQV68" s="357"/>
      <c r="UQW68" s="357"/>
      <c r="UQX68" s="357"/>
      <c r="UQY68" s="357"/>
      <c r="UQZ68" s="357"/>
      <c r="URA68" s="357"/>
      <c r="URB68" s="357"/>
      <c r="URC68" s="357"/>
      <c r="URD68" s="357"/>
      <c r="URE68" s="357"/>
      <c r="URF68" s="357"/>
      <c r="URG68" s="357"/>
      <c r="URH68" s="357"/>
      <c r="URI68" s="357"/>
      <c r="URJ68" s="357"/>
      <c r="URK68" s="357"/>
      <c r="URL68" s="357"/>
      <c r="URM68" s="357"/>
      <c r="URN68" s="357"/>
      <c r="URO68" s="357"/>
      <c r="URP68" s="357"/>
      <c r="URQ68" s="357"/>
      <c r="URR68" s="357"/>
      <c r="URS68" s="357"/>
      <c r="URT68" s="357"/>
      <c r="URU68" s="357"/>
      <c r="URV68" s="357"/>
      <c r="URW68" s="357"/>
      <c r="URX68" s="357"/>
      <c r="URY68" s="357"/>
      <c r="URZ68" s="357"/>
      <c r="USA68" s="357"/>
      <c r="USB68" s="357"/>
      <c r="USC68" s="357"/>
      <c r="USD68" s="357"/>
      <c r="USE68" s="357"/>
      <c r="USF68" s="357"/>
      <c r="USG68" s="357"/>
      <c r="USH68" s="357"/>
      <c r="USI68" s="357"/>
      <c r="USJ68" s="357"/>
      <c r="USK68" s="357"/>
      <c r="USL68" s="357"/>
      <c r="USM68" s="357"/>
      <c r="USN68" s="357"/>
      <c r="USO68" s="357"/>
      <c r="USP68" s="357"/>
      <c r="USQ68" s="357"/>
      <c r="USR68" s="357"/>
      <c r="USS68" s="357"/>
      <c r="UST68" s="357"/>
      <c r="USU68" s="357"/>
      <c r="USV68" s="357"/>
      <c r="USW68" s="357"/>
      <c r="USX68" s="357"/>
      <c r="USY68" s="357"/>
      <c r="USZ68" s="357"/>
      <c r="UTA68" s="357"/>
      <c r="UTB68" s="357"/>
      <c r="UTC68" s="357"/>
      <c r="UTD68" s="357"/>
      <c r="UTE68" s="357"/>
      <c r="UTF68" s="357"/>
      <c r="UTG68" s="357"/>
      <c r="UTH68" s="357"/>
      <c r="UTI68" s="357"/>
      <c r="UTJ68" s="357"/>
      <c r="UTK68" s="357"/>
      <c r="UTL68" s="357"/>
      <c r="UTM68" s="357"/>
      <c r="UTN68" s="357"/>
      <c r="UTO68" s="357"/>
      <c r="UTP68" s="357"/>
      <c r="UTQ68" s="357"/>
      <c r="UTR68" s="357"/>
      <c r="UTS68" s="357"/>
      <c r="UTT68" s="357"/>
      <c r="UTU68" s="357"/>
      <c r="UTV68" s="357"/>
      <c r="UTW68" s="357"/>
      <c r="UTX68" s="357"/>
      <c r="UTY68" s="357"/>
      <c r="UTZ68" s="357"/>
      <c r="UUA68" s="357"/>
      <c r="UUB68" s="357"/>
      <c r="UUC68" s="357"/>
      <c r="UUD68" s="357"/>
      <c r="UUE68" s="357"/>
      <c r="UUF68" s="357"/>
      <c r="UUG68" s="357"/>
      <c r="UUH68" s="357"/>
      <c r="UUI68" s="357"/>
      <c r="UUJ68" s="357"/>
      <c r="UUK68" s="357"/>
      <c r="UUL68" s="357"/>
      <c r="UUM68" s="357"/>
      <c r="UUN68" s="357"/>
      <c r="UUO68" s="357"/>
      <c r="UUP68" s="357"/>
      <c r="UUQ68" s="357"/>
      <c r="UUR68" s="357"/>
      <c r="UUS68" s="357"/>
      <c r="UUT68" s="357"/>
      <c r="UUU68" s="357"/>
      <c r="UUV68" s="357"/>
      <c r="UUW68" s="357"/>
      <c r="UUX68" s="357"/>
      <c r="UUY68" s="357"/>
      <c r="UUZ68" s="357"/>
      <c r="UVA68" s="357"/>
      <c r="UVB68" s="357"/>
      <c r="UVC68" s="357"/>
      <c r="UVD68" s="357"/>
      <c r="UVE68" s="357"/>
      <c r="UVF68" s="357"/>
      <c r="UVG68" s="357"/>
      <c r="UVH68" s="357"/>
      <c r="UVI68" s="357"/>
      <c r="UVJ68" s="357"/>
      <c r="UVK68" s="357"/>
      <c r="UVL68" s="357"/>
      <c r="UVM68" s="357"/>
      <c r="UVN68" s="357"/>
      <c r="UVO68" s="357"/>
      <c r="UVP68" s="357"/>
      <c r="UVQ68" s="357"/>
      <c r="UVR68" s="357"/>
      <c r="UVS68" s="357"/>
      <c r="UVT68" s="357"/>
      <c r="UVU68" s="357"/>
      <c r="UVV68" s="357"/>
      <c r="UVW68" s="357"/>
      <c r="UVX68" s="357"/>
      <c r="UVY68" s="357"/>
      <c r="UVZ68" s="357"/>
      <c r="UWA68" s="357"/>
      <c r="UWB68" s="357"/>
      <c r="UWC68" s="357"/>
      <c r="UWD68" s="357"/>
      <c r="UWE68" s="357"/>
      <c r="UWF68" s="357"/>
      <c r="UWG68" s="357"/>
      <c r="UWH68" s="357"/>
      <c r="UWI68" s="357"/>
      <c r="UWJ68" s="357"/>
      <c r="UWK68" s="357"/>
      <c r="UWL68" s="357"/>
      <c r="UWM68" s="357"/>
      <c r="UWN68" s="357"/>
      <c r="UWO68" s="357"/>
      <c r="UWP68" s="357"/>
      <c r="UWQ68" s="357"/>
      <c r="UWR68" s="357"/>
      <c r="UWS68" s="357"/>
      <c r="UWT68" s="357"/>
      <c r="UWU68" s="357"/>
      <c r="UWV68" s="357"/>
      <c r="UWW68" s="357"/>
      <c r="UWX68" s="357"/>
      <c r="UWY68" s="357"/>
      <c r="UWZ68" s="357"/>
      <c r="UXA68" s="357"/>
      <c r="UXB68" s="357"/>
      <c r="UXC68" s="357"/>
      <c r="UXD68" s="357"/>
      <c r="UXE68" s="357"/>
      <c r="UXF68" s="357"/>
      <c r="UXG68" s="357"/>
      <c r="UXH68" s="357"/>
      <c r="UXI68" s="357"/>
      <c r="UXJ68" s="357"/>
      <c r="UXK68" s="357"/>
      <c r="UXL68" s="357"/>
      <c r="UXM68" s="357"/>
      <c r="UXN68" s="357"/>
      <c r="UXO68" s="357"/>
      <c r="UXP68" s="357"/>
      <c r="UXQ68" s="357"/>
      <c r="UXR68" s="357"/>
      <c r="UXS68" s="357"/>
      <c r="UXT68" s="357"/>
      <c r="UXU68" s="357"/>
      <c r="UXV68" s="357"/>
      <c r="UXW68" s="357"/>
      <c r="UXX68" s="357"/>
      <c r="UXY68" s="357"/>
      <c r="UXZ68" s="357"/>
      <c r="UYA68" s="357"/>
      <c r="UYB68" s="357"/>
      <c r="UYC68" s="357"/>
      <c r="UYD68" s="357"/>
      <c r="UYE68" s="357"/>
      <c r="UYF68" s="357"/>
      <c r="UYG68" s="357"/>
      <c r="UYH68" s="357"/>
      <c r="UYI68" s="357"/>
      <c r="UYJ68" s="357"/>
      <c r="UYK68" s="357"/>
      <c r="UYL68" s="357"/>
      <c r="UYM68" s="357"/>
      <c r="UYN68" s="357"/>
      <c r="UYO68" s="357"/>
      <c r="UYP68" s="357"/>
      <c r="UYQ68" s="357"/>
      <c r="UYR68" s="357"/>
      <c r="UYS68" s="357"/>
      <c r="UYT68" s="357"/>
      <c r="UYU68" s="357"/>
      <c r="UYV68" s="357"/>
      <c r="UYW68" s="357"/>
      <c r="UYX68" s="357"/>
      <c r="UYY68" s="357"/>
      <c r="UYZ68" s="357"/>
      <c r="UZA68" s="357"/>
      <c r="UZB68" s="357"/>
      <c r="UZC68" s="357"/>
      <c r="UZD68" s="357"/>
      <c r="UZE68" s="357"/>
      <c r="UZF68" s="357"/>
      <c r="UZG68" s="357"/>
      <c r="UZH68" s="357"/>
      <c r="UZI68" s="357"/>
      <c r="UZJ68" s="357"/>
      <c r="UZK68" s="357"/>
      <c r="UZL68" s="357"/>
      <c r="UZM68" s="357"/>
      <c r="UZN68" s="357"/>
      <c r="UZO68" s="357"/>
      <c r="UZP68" s="357"/>
      <c r="UZQ68" s="357"/>
      <c r="UZR68" s="357"/>
      <c r="UZS68" s="357"/>
      <c r="UZT68" s="357"/>
      <c r="UZU68" s="357"/>
      <c r="UZV68" s="357"/>
      <c r="UZW68" s="357"/>
      <c r="UZX68" s="357"/>
      <c r="UZY68" s="357"/>
      <c r="UZZ68" s="357"/>
      <c r="VAA68" s="357"/>
      <c r="VAB68" s="357"/>
      <c r="VAC68" s="357"/>
      <c r="VAD68" s="357"/>
      <c r="VAE68" s="357"/>
      <c r="VAF68" s="357"/>
      <c r="VAG68" s="357"/>
      <c r="VAH68" s="357"/>
      <c r="VAI68" s="357"/>
      <c r="VAJ68" s="357"/>
      <c r="VAK68" s="357"/>
      <c r="VAL68" s="357"/>
      <c r="VAM68" s="357"/>
      <c r="VAN68" s="357"/>
      <c r="VAO68" s="357"/>
      <c r="VAP68" s="357"/>
      <c r="VAQ68" s="357"/>
      <c r="VAR68" s="357"/>
      <c r="VAS68" s="357"/>
      <c r="VAT68" s="357"/>
      <c r="VAU68" s="357"/>
      <c r="VAV68" s="357"/>
      <c r="VAW68" s="357"/>
      <c r="VAX68" s="357"/>
      <c r="VAY68" s="357"/>
      <c r="VAZ68" s="357"/>
      <c r="VBA68" s="357"/>
      <c r="VBB68" s="357"/>
      <c r="VBC68" s="357"/>
      <c r="VBD68" s="357"/>
      <c r="VBE68" s="357"/>
      <c r="VBF68" s="357"/>
      <c r="VBG68" s="357"/>
      <c r="VBH68" s="357"/>
      <c r="VBI68" s="357"/>
      <c r="VBJ68" s="357"/>
      <c r="VBK68" s="357"/>
      <c r="VBL68" s="357"/>
      <c r="VBM68" s="357"/>
      <c r="VBN68" s="357"/>
      <c r="VBO68" s="357"/>
      <c r="VBP68" s="357"/>
      <c r="VBQ68" s="357"/>
      <c r="VBR68" s="357"/>
      <c r="VBS68" s="357"/>
      <c r="VBT68" s="357"/>
      <c r="VBU68" s="357"/>
      <c r="VBV68" s="357"/>
      <c r="VBW68" s="357"/>
      <c r="VBX68" s="357"/>
      <c r="VBY68" s="357"/>
      <c r="VBZ68" s="357"/>
      <c r="VCA68" s="357"/>
      <c r="VCB68" s="357"/>
      <c r="VCC68" s="357"/>
      <c r="VCD68" s="357"/>
      <c r="VCE68" s="357"/>
      <c r="VCF68" s="357"/>
      <c r="VCG68" s="357"/>
      <c r="VCH68" s="357"/>
      <c r="VCI68" s="357"/>
      <c r="VCJ68" s="357"/>
      <c r="VCK68" s="357"/>
      <c r="VCL68" s="357"/>
      <c r="VCM68" s="357"/>
      <c r="VCN68" s="357"/>
      <c r="VCO68" s="357"/>
      <c r="VCP68" s="357"/>
      <c r="VCQ68" s="357"/>
      <c r="VCR68" s="357"/>
      <c r="VCS68" s="357"/>
      <c r="VCT68" s="357"/>
      <c r="VCU68" s="357"/>
      <c r="VCV68" s="357"/>
      <c r="VCW68" s="357"/>
      <c r="VCX68" s="357"/>
      <c r="VCY68" s="357"/>
      <c r="VCZ68" s="357"/>
      <c r="VDA68" s="357"/>
      <c r="VDB68" s="357"/>
      <c r="VDC68" s="357"/>
      <c r="VDD68" s="357"/>
      <c r="VDE68" s="357"/>
      <c r="VDF68" s="357"/>
      <c r="VDG68" s="357"/>
      <c r="VDH68" s="357"/>
      <c r="VDI68" s="357"/>
      <c r="VDJ68" s="357"/>
      <c r="VDK68" s="357"/>
      <c r="VDL68" s="357"/>
      <c r="VDM68" s="357"/>
      <c r="VDN68" s="357"/>
      <c r="VDO68" s="357"/>
      <c r="VDP68" s="357"/>
      <c r="VDQ68" s="357"/>
      <c r="VDR68" s="357"/>
      <c r="VDS68" s="357"/>
      <c r="VDT68" s="357"/>
      <c r="VDU68" s="357"/>
      <c r="VDV68" s="357"/>
      <c r="VDW68" s="357"/>
      <c r="VDX68" s="357"/>
      <c r="VDY68" s="357"/>
      <c r="VDZ68" s="357"/>
      <c r="VEA68" s="357"/>
      <c r="VEB68" s="357"/>
      <c r="VEC68" s="357"/>
      <c r="VED68" s="357"/>
      <c r="VEE68" s="357"/>
      <c r="VEF68" s="357"/>
      <c r="VEG68" s="357"/>
      <c r="VEH68" s="357"/>
      <c r="VEI68" s="357"/>
      <c r="VEJ68" s="357"/>
      <c r="VEK68" s="357"/>
      <c r="VEL68" s="357"/>
      <c r="VEM68" s="357"/>
      <c r="VEN68" s="357"/>
      <c r="VEO68" s="357"/>
      <c r="VEP68" s="357"/>
      <c r="VEQ68" s="357"/>
      <c r="VER68" s="357"/>
      <c r="VES68" s="357"/>
      <c r="VET68" s="357"/>
      <c r="VEU68" s="357"/>
      <c r="VEV68" s="357"/>
      <c r="VEW68" s="357"/>
      <c r="VEX68" s="357"/>
      <c r="VEY68" s="357"/>
      <c r="VEZ68" s="357"/>
      <c r="VFA68" s="357"/>
      <c r="VFB68" s="357"/>
      <c r="VFC68" s="357"/>
      <c r="VFD68" s="357"/>
      <c r="VFE68" s="357"/>
      <c r="VFF68" s="357"/>
      <c r="VFG68" s="357"/>
      <c r="VFH68" s="357"/>
      <c r="VFI68" s="357"/>
      <c r="VFJ68" s="357"/>
      <c r="VFK68" s="357"/>
      <c r="VFL68" s="357"/>
      <c r="VFM68" s="357"/>
      <c r="VFN68" s="357"/>
      <c r="VFO68" s="357"/>
      <c r="VFP68" s="357"/>
      <c r="VFQ68" s="357"/>
      <c r="VFR68" s="357"/>
      <c r="VFS68" s="357"/>
      <c r="VFT68" s="357"/>
      <c r="VFU68" s="357"/>
      <c r="VFV68" s="357"/>
      <c r="VFW68" s="357"/>
      <c r="VFX68" s="357"/>
      <c r="VFY68" s="357"/>
      <c r="VFZ68" s="357"/>
      <c r="VGA68" s="357"/>
      <c r="VGB68" s="357"/>
      <c r="VGC68" s="357"/>
      <c r="VGD68" s="357"/>
      <c r="VGE68" s="357"/>
      <c r="VGF68" s="357"/>
      <c r="VGG68" s="357"/>
      <c r="VGH68" s="357"/>
      <c r="VGI68" s="357"/>
      <c r="VGJ68" s="357"/>
      <c r="VGK68" s="357"/>
      <c r="VGL68" s="357"/>
      <c r="VGM68" s="357"/>
      <c r="VGN68" s="357"/>
      <c r="VGO68" s="357"/>
      <c r="VGP68" s="357"/>
      <c r="VGQ68" s="357"/>
      <c r="VGR68" s="357"/>
      <c r="VGS68" s="357"/>
      <c r="VGT68" s="357"/>
      <c r="VGU68" s="357"/>
      <c r="VGV68" s="357"/>
      <c r="VGW68" s="357"/>
      <c r="VGX68" s="357"/>
      <c r="VGY68" s="357"/>
      <c r="VGZ68" s="357"/>
      <c r="VHA68" s="357"/>
      <c r="VHB68" s="357"/>
      <c r="VHC68" s="357"/>
      <c r="VHD68" s="357"/>
      <c r="VHE68" s="357"/>
      <c r="VHF68" s="357"/>
      <c r="VHG68" s="357"/>
      <c r="VHH68" s="357"/>
      <c r="VHI68" s="357"/>
      <c r="VHJ68" s="357"/>
      <c r="VHK68" s="357"/>
      <c r="VHL68" s="357"/>
      <c r="VHM68" s="357"/>
      <c r="VHN68" s="357"/>
      <c r="VHO68" s="357"/>
      <c r="VHP68" s="357"/>
      <c r="VHQ68" s="357"/>
      <c r="VHR68" s="357"/>
      <c r="VHS68" s="357"/>
      <c r="VHT68" s="357"/>
      <c r="VHU68" s="357"/>
      <c r="VHV68" s="357"/>
      <c r="VHW68" s="357"/>
      <c r="VHX68" s="357"/>
      <c r="VHY68" s="357"/>
      <c r="VHZ68" s="357"/>
      <c r="VIA68" s="357"/>
      <c r="VIB68" s="357"/>
      <c r="VIC68" s="357"/>
      <c r="VID68" s="357"/>
      <c r="VIE68" s="357"/>
      <c r="VIF68" s="357"/>
      <c r="VIG68" s="357"/>
      <c r="VIH68" s="357"/>
      <c r="VII68" s="357"/>
      <c r="VIJ68" s="357"/>
      <c r="VIK68" s="357"/>
      <c r="VIL68" s="357"/>
      <c r="VIM68" s="357"/>
      <c r="VIN68" s="357"/>
      <c r="VIO68" s="357"/>
      <c r="VIP68" s="357"/>
      <c r="VIQ68" s="357"/>
      <c r="VIR68" s="357"/>
      <c r="VIS68" s="357"/>
      <c r="VIT68" s="357"/>
      <c r="VIU68" s="357"/>
      <c r="VIV68" s="357"/>
      <c r="VIW68" s="357"/>
      <c r="VIX68" s="357"/>
      <c r="VIY68" s="357"/>
      <c r="VIZ68" s="357"/>
      <c r="VJA68" s="357"/>
      <c r="VJB68" s="357"/>
      <c r="VJC68" s="357"/>
      <c r="VJD68" s="357"/>
      <c r="VJE68" s="357"/>
      <c r="VJF68" s="357"/>
      <c r="VJG68" s="357"/>
      <c r="VJH68" s="357"/>
      <c r="VJI68" s="357"/>
      <c r="VJJ68" s="357"/>
      <c r="VJK68" s="357"/>
      <c r="VJL68" s="357"/>
      <c r="VJM68" s="357"/>
      <c r="VJN68" s="357"/>
      <c r="VJO68" s="357"/>
      <c r="VJP68" s="357"/>
      <c r="VJQ68" s="357"/>
      <c r="VJR68" s="357"/>
      <c r="VJS68" s="357"/>
      <c r="VJT68" s="357"/>
      <c r="VJU68" s="357"/>
      <c r="VJV68" s="357"/>
      <c r="VJW68" s="357"/>
      <c r="VJX68" s="357"/>
      <c r="VJY68" s="357"/>
      <c r="VJZ68" s="357"/>
      <c r="VKA68" s="357"/>
      <c r="VKB68" s="357"/>
      <c r="VKC68" s="357"/>
      <c r="VKD68" s="357"/>
      <c r="VKE68" s="357"/>
      <c r="VKF68" s="357"/>
      <c r="VKG68" s="357"/>
      <c r="VKH68" s="357"/>
      <c r="VKI68" s="357"/>
      <c r="VKJ68" s="357"/>
      <c r="VKK68" s="357"/>
      <c r="VKL68" s="357"/>
      <c r="VKM68" s="357"/>
      <c r="VKN68" s="357"/>
      <c r="VKO68" s="357"/>
      <c r="VKP68" s="357"/>
      <c r="VKQ68" s="357"/>
      <c r="VKR68" s="357"/>
      <c r="VKS68" s="357"/>
      <c r="VKT68" s="357"/>
      <c r="VKU68" s="357"/>
      <c r="VKV68" s="357"/>
      <c r="VKW68" s="357"/>
      <c r="VKX68" s="357"/>
      <c r="VKY68" s="357"/>
      <c r="VKZ68" s="357"/>
      <c r="VLA68" s="357"/>
      <c r="VLB68" s="357"/>
      <c r="VLC68" s="357"/>
      <c r="VLD68" s="357"/>
      <c r="VLE68" s="357"/>
      <c r="VLF68" s="357"/>
      <c r="VLG68" s="357"/>
      <c r="VLH68" s="357"/>
      <c r="VLI68" s="357"/>
      <c r="VLJ68" s="357"/>
      <c r="VLK68" s="357"/>
      <c r="VLL68" s="357"/>
      <c r="VLM68" s="357"/>
      <c r="VLN68" s="357"/>
      <c r="VLO68" s="357"/>
      <c r="VLP68" s="357"/>
      <c r="VLQ68" s="357"/>
      <c r="VLR68" s="357"/>
      <c r="VLS68" s="357"/>
      <c r="VLT68" s="357"/>
      <c r="VLU68" s="357"/>
      <c r="VLV68" s="357"/>
      <c r="VLW68" s="357"/>
      <c r="VLX68" s="357"/>
      <c r="VLY68" s="357"/>
      <c r="VLZ68" s="357"/>
      <c r="VMA68" s="357"/>
      <c r="VMB68" s="357"/>
      <c r="VMC68" s="357"/>
      <c r="VMD68" s="357"/>
      <c r="VME68" s="357"/>
      <c r="VMF68" s="357"/>
      <c r="VMG68" s="357"/>
      <c r="VMH68" s="357"/>
      <c r="VMI68" s="357"/>
      <c r="VMJ68" s="357"/>
      <c r="VMK68" s="357"/>
      <c r="VML68" s="357"/>
      <c r="VMM68" s="357"/>
      <c r="VMN68" s="357"/>
      <c r="VMO68" s="357"/>
      <c r="VMP68" s="357"/>
      <c r="VMQ68" s="357"/>
      <c r="VMR68" s="357"/>
      <c r="VMS68" s="357"/>
      <c r="VMT68" s="357"/>
      <c r="VMU68" s="357"/>
      <c r="VMV68" s="357"/>
      <c r="VMW68" s="357"/>
      <c r="VMX68" s="357"/>
      <c r="VMY68" s="357"/>
      <c r="VMZ68" s="357"/>
      <c r="VNA68" s="357"/>
      <c r="VNB68" s="357"/>
      <c r="VNC68" s="357"/>
      <c r="VND68" s="357"/>
      <c r="VNE68" s="357"/>
      <c r="VNF68" s="357"/>
      <c r="VNG68" s="357"/>
      <c r="VNH68" s="357"/>
      <c r="VNI68" s="357"/>
      <c r="VNJ68" s="357"/>
      <c r="VNK68" s="357"/>
      <c r="VNL68" s="357"/>
      <c r="VNM68" s="357"/>
      <c r="VNN68" s="357"/>
      <c r="VNO68" s="357"/>
      <c r="VNP68" s="357"/>
      <c r="VNQ68" s="357"/>
      <c r="VNR68" s="357"/>
      <c r="VNS68" s="357"/>
      <c r="VNT68" s="357"/>
      <c r="VNU68" s="357"/>
      <c r="VNV68" s="357"/>
      <c r="VNW68" s="357"/>
      <c r="VNX68" s="357"/>
      <c r="VNY68" s="357"/>
      <c r="VNZ68" s="357"/>
      <c r="VOA68" s="357"/>
      <c r="VOB68" s="357"/>
      <c r="VOC68" s="357"/>
      <c r="VOD68" s="357"/>
      <c r="VOE68" s="357"/>
      <c r="VOF68" s="357"/>
      <c r="VOG68" s="357"/>
      <c r="VOH68" s="357"/>
      <c r="VOI68" s="357"/>
      <c r="VOJ68" s="357"/>
      <c r="VOK68" s="357"/>
      <c r="VOL68" s="357"/>
      <c r="VOM68" s="357"/>
      <c r="VON68" s="357"/>
      <c r="VOO68" s="357"/>
      <c r="VOP68" s="357"/>
      <c r="VOQ68" s="357"/>
      <c r="VOR68" s="357"/>
      <c r="VOS68" s="357"/>
      <c r="VOT68" s="357"/>
      <c r="VOU68" s="357"/>
      <c r="VOV68" s="357"/>
      <c r="VOW68" s="357"/>
      <c r="VOX68" s="357"/>
      <c r="VOY68" s="357"/>
      <c r="VOZ68" s="357"/>
      <c r="VPA68" s="357"/>
      <c r="VPB68" s="357"/>
      <c r="VPC68" s="357"/>
      <c r="VPD68" s="357"/>
      <c r="VPE68" s="357"/>
      <c r="VPF68" s="357"/>
      <c r="VPG68" s="357"/>
      <c r="VPH68" s="357"/>
      <c r="VPI68" s="357"/>
      <c r="VPJ68" s="357"/>
      <c r="VPK68" s="357"/>
      <c r="VPL68" s="357"/>
      <c r="VPM68" s="357"/>
      <c r="VPN68" s="357"/>
      <c r="VPO68" s="357"/>
      <c r="VPP68" s="357"/>
      <c r="VPQ68" s="357"/>
      <c r="VPR68" s="357"/>
      <c r="VPS68" s="357"/>
      <c r="VPT68" s="357"/>
      <c r="VPU68" s="357"/>
      <c r="VPV68" s="357"/>
      <c r="VPW68" s="357"/>
      <c r="VPX68" s="357"/>
      <c r="VPY68" s="357"/>
      <c r="VPZ68" s="357"/>
      <c r="VQA68" s="357"/>
      <c r="VQB68" s="357"/>
      <c r="VQC68" s="357"/>
      <c r="VQD68" s="357"/>
      <c r="VQE68" s="357"/>
      <c r="VQF68" s="357"/>
      <c r="VQG68" s="357"/>
      <c r="VQH68" s="357"/>
      <c r="VQI68" s="357"/>
      <c r="VQJ68" s="357"/>
      <c r="VQK68" s="357"/>
      <c r="VQL68" s="357"/>
      <c r="VQM68" s="357"/>
      <c r="VQN68" s="357"/>
      <c r="VQO68" s="357"/>
      <c r="VQP68" s="357"/>
      <c r="VQQ68" s="357"/>
      <c r="VQR68" s="357"/>
      <c r="VQS68" s="357"/>
      <c r="VQT68" s="357"/>
      <c r="VQU68" s="357"/>
      <c r="VQV68" s="357"/>
      <c r="VQW68" s="357"/>
      <c r="VQX68" s="357"/>
      <c r="VQY68" s="357"/>
      <c r="VQZ68" s="357"/>
      <c r="VRA68" s="357"/>
      <c r="VRB68" s="357"/>
      <c r="VRC68" s="357"/>
      <c r="VRD68" s="357"/>
      <c r="VRE68" s="357"/>
      <c r="VRF68" s="357"/>
      <c r="VRG68" s="357"/>
      <c r="VRH68" s="357"/>
      <c r="VRI68" s="357"/>
      <c r="VRJ68" s="357"/>
      <c r="VRK68" s="357"/>
      <c r="VRL68" s="357"/>
      <c r="VRM68" s="357"/>
      <c r="VRN68" s="357"/>
      <c r="VRO68" s="357"/>
      <c r="VRP68" s="357"/>
      <c r="VRQ68" s="357"/>
      <c r="VRR68" s="357"/>
      <c r="VRS68" s="357"/>
      <c r="VRT68" s="357"/>
      <c r="VRU68" s="357"/>
      <c r="VRV68" s="357"/>
      <c r="VRW68" s="357"/>
      <c r="VRX68" s="357"/>
      <c r="VRY68" s="357"/>
      <c r="VRZ68" s="357"/>
      <c r="VSA68" s="357"/>
      <c r="VSB68" s="357"/>
      <c r="VSC68" s="357"/>
      <c r="VSD68" s="357"/>
      <c r="VSE68" s="357"/>
      <c r="VSF68" s="357"/>
      <c r="VSG68" s="357"/>
      <c r="VSH68" s="357"/>
      <c r="VSI68" s="357"/>
      <c r="VSJ68" s="357"/>
      <c r="VSK68" s="357"/>
      <c r="VSL68" s="357"/>
      <c r="VSM68" s="357"/>
      <c r="VSN68" s="357"/>
      <c r="VSO68" s="357"/>
      <c r="VSP68" s="357"/>
      <c r="VSQ68" s="357"/>
      <c r="VSR68" s="357"/>
      <c r="VSS68" s="357"/>
      <c r="VST68" s="357"/>
      <c r="VSU68" s="357"/>
      <c r="VSV68" s="357"/>
      <c r="VSW68" s="357"/>
      <c r="VSX68" s="357"/>
      <c r="VSY68" s="357"/>
      <c r="VSZ68" s="357"/>
      <c r="VTA68" s="357"/>
      <c r="VTB68" s="357"/>
      <c r="VTC68" s="357"/>
      <c r="VTD68" s="357"/>
      <c r="VTE68" s="357"/>
      <c r="VTF68" s="357"/>
      <c r="VTG68" s="357"/>
      <c r="VTH68" s="357"/>
      <c r="VTI68" s="357"/>
      <c r="VTJ68" s="357"/>
      <c r="VTK68" s="357"/>
      <c r="VTL68" s="357"/>
      <c r="VTM68" s="357"/>
      <c r="VTN68" s="357"/>
      <c r="VTO68" s="357"/>
      <c r="VTP68" s="357"/>
      <c r="VTQ68" s="357"/>
      <c r="VTR68" s="357"/>
      <c r="VTS68" s="357"/>
      <c r="VTT68" s="357"/>
      <c r="VTU68" s="357"/>
      <c r="VTV68" s="357"/>
      <c r="VTW68" s="357"/>
      <c r="VTX68" s="357"/>
      <c r="VTY68" s="357"/>
      <c r="VTZ68" s="357"/>
      <c r="VUA68" s="357"/>
      <c r="VUB68" s="357"/>
      <c r="VUC68" s="357"/>
      <c r="VUD68" s="357"/>
      <c r="VUE68" s="357"/>
      <c r="VUF68" s="357"/>
      <c r="VUG68" s="357"/>
      <c r="VUH68" s="357"/>
      <c r="VUI68" s="357"/>
      <c r="VUJ68" s="357"/>
      <c r="VUK68" s="357"/>
      <c r="VUL68" s="357"/>
      <c r="VUM68" s="357"/>
      <c r="VUN68" s="357"/>
      <c r="VUO68" s="357"/>
      <c r="VUP68" s="357"/>
      <c r="VUQ68" s="357"/>
      <c r="VUR68" s="357"/>
      <c r="VUS68" s="357"/>
      <c r="VUT68" s="357"/>
      <c r="VUU68" s="357"/>
      <c r="VUV68" s="357"/>
      <c r="VUW68" s="357"/>
      <c r="VUX68" s="357"/>
      <c r="VUY68" s="357"/>
      <c r="VUZ68" s="357"/>
      <c r="VVA68" s="357"/>
      <c r="VVB68" s="357"/>
      <c r="VVC68" s="357"/>
      <c r="VVD68" s="357"/>
      <c r="VVE68" s="357"/>
      <c r="VVF68" s="357"/>
      <c r="VVG68" s="357"/>
      <c r="VVH68" s="357"/>
      <c r="VVI68" s="357"/>
      <c r="VVJ68" s="357"/>
      <c r="VVK68" s="357"/>
      <c r="VVL68" s="357"/>
      <c r="VVM68" s="357"/>
      <c r="VVN68" s="357"/>
      <c r="VVO68" s="357"/>
      <c r="VVP68" s="357"/>
      <c r="VVQ68" s="357"/>
      <c r="VVR68" s="357"/>
      <c r="VVS68" s="357"/>
      <c r="VVT68" s="357"/>
      <c r="VVU68" s="357"/>
      <c r="VVV68" s="357"/>
      <c r="VVW68" s="357"/>
      <c r="VVX68" s="357"/>
      <c r="VVY68" s="357"/>
      <c r="VVZ68" s="357"/>
      <c r="VWA68" s="357"/>
      <c r="VWB68" s="357"/>
      <c r="VWC68" s="357"/>
      <c r="VWD68" s="357"/>
      <c r="VWE68" s="357"/>
      <c r="VWF68" s="357"/>
      <c r="VWG68" s="357"/>
      <c r="VWH68" s="357"/>
      <c r="VWI68" s="357"/>
      <c r="VWJ68" s="357"/>
      <c r="VWK68" s="357"/>
      <c r="VWL68" s="357"/>
      <c r="VWM68" s="357"/>
      <c r="VWN68" s="357"/>
      <c r="VWO68" s="357"/>
      <c r="VWP68" s="357"/>
      <c r="VWQ68" s="357"/>
      <c r="VWR68" s="357"/>
      <c r="VWS68" s="357"/>
      <c r="VWT68" s="357"/>
      <c r="VWU68" s="357"/>
      <c r="VWV68" s="357"/>
      <c r="VWW68" s="357"/>
      <c r="VWX68" s="357"/>
      <c r="VWY68" s="357"/>
      <c r="VWZ68" s="357"/>
      <c r="VXA68" s="357"/>
      <c r="VXB68" s="357"/>
      <c r="VXC68" s="357"/>
      <c r="VXD68" s="357"/>
      <c r="VXE68" s="357"/>
      <c r="VXF68" s="357"/>
      <c r="VXG68" s="357"/>
      <c r="VXH68" s="357"/>
      <c r="VXI68" s="357"/>
      <c r="VXJ68" s="357"/>
      <c r="VXK68" s="357"/>
      <c r="VXL68" s="357"/>
      <c r="VXM68" s="357"/>
      <c r="VXN68" s="357"/>
      <c r="VXO68" s="357"/>
      <c r="VXP68" s="357"/>
      <c r="VXQ68" s="357"/>
      <c r="VXR68" s="357"/>
      <c r="VXS68" s="357"/>
      <c r="VXT68" s="357"/>
      <c r="VXU68" s="357"/>
      <c r="VXV68" s="357"/>
      <c r="VXW68" s="357"/>
      <c r="VXX68" s="357"/>
      <c r="VXY68" s="357"/>
      <c r="VXZ68" s="357"/>
      <c r="VYA68" s="357"/>
      <c r="VYB68" s="357"/>
      <c r="VYC68" s="357"/>
      <c r="VYD68" s="357"/>
      <c r="VYE68" s="357"/>
      <c r="VYF68" s="357"/>
      <c r="VYG68" s="357"/>
      <c r="VYH68" s="357"/>
      <c r="VYI68" s="357"/>
      <c r="VYJ68" s="357"/>
      <c r="VYK68" s="357"/>
      <c r="VYL68" s="357"/>
      <c r="VYM68" s="357"/>
      <c r="VYN68" s="357"/>
      <c r="VYO68" s="357"/>
      <c r="VYP68" s="357"/>
      <c r="VYQ68" s="357"/>
      <c r="VYR68" s="357"/>
      <c r="VYS68" s="357"/>
      <c r="VYT68" s="357"/>
      <c r="VYU68" s="357"/>
      <c r="VYV68" s="357"/>
      <c r="VYW68" s="357"/>
      <c r="VYX68" s="357"/>
      <c r="VYY68" s="357"/>
      <c r="VYZ68" s="357"/>
      <c r="VZA68" s="357"/>
      <c r="VZB68" s="357"/>
      <c r="VZC68" s="357"/>
      <c r="VZD68" s="357"/>
      <c r="VZE68" s="357"/>
      <c r="VZF68" s="357"/>
      <c r="VZG68" s="357"/>
      <c r="VZH68" s="357"/>
      <c r="VZI68" s="357"/>
      <c r="VZJ68" s="357"/>
      <c r="VZK68" s="357"/>
      <c r="VZL68" s="357"/>
      <c r="VZM68" s="357"/>
      <c r="VZN68" s="357"/>
      <c r="VZO68" s="357"/>
      <c r="VZP68" s="357"/>
      <c r="VZQ68" s="357"/>
      <c r="VZR68" s="357"/>
      <c r="VZS68" s="357"/>
      <c r="VZT68" s="357"/>
      <c r="VZU68" s="357"/>
      <c r="VZV68" s="357"/>
      <c r="VZW68" s="357"/>
      <c r="VZX68" s="357"/>
      <c r="VZY68" s="357"/>
      <c r="VZZ68" s="357"/>
      <c r="WAA68" s="357"/>
      <c r="WAB68" s="357"/>
      <c r="WAC68" s="357"/>
      <c r="WAD68" s="357"/>
      <c r="WAE68" s="357"/>
      <c r="WAF68" s="357"/>
      <c r="WAG68" s="357"/>
      <c r="WAH68" s="357"/>
      <c r="WAI68" s="357"/>
      <c r="WAJ68" s="357"/>
      <c r="WAK68" s="357"/>
      <c r="WAL68" s="357"/>
      <c r="WAM68" s="357"/>
      <c r="WAN68" s="357"/>
      <c r="WAO68" s="357"/>
      <c r="WAP68" s="357"/>
      <c r="WAQ68" s="357"/>
      <c r="WAR68" s="357"/>
      <c r="WAS68" s="357"/>
      <c r="WAT68" s="357"/>
      <c r="WAU68" s="357"/>
      <c r="WAV68" s="357"/>
      <c r="WAW68" s="357"/>
      <c r="WAX68" s="357"/>
      <c r="WAY68" s="357"/>
      <c r="WAZ68" s="357"/>
      <c r="WBA68" s="357"/>
      <c r="WBB68" s="357"/>
      <c r="WBC68" s="357"/>
      <c r="WBD68" s="357"/>
      <c r="WBE68" s="357"/>
      <c r="WBF68" s="357"/>
      <c r="WBG68" s="357"/>
      <c r="WBH68" s="357"/>
      <c r="WBI68" s="357"/>
      <c r="WBJ68" s="357"/>
      <c r="WBK68" s="357"/>
      <c r="WBL68" s="357"/>
      <c r="WBM68" s="357"/>
      <c r="WBN68" s="357"/>
      <c r="WBO68" s="357"/>
      <c r="WBP68" s="357"/>
      <c r="WBQ68" s="357"/>
      <c r="WBR68" s="357"/>
      <c r="WBS68" s="357"/>
      <c r="WBT68" s="357"/>
      <c r="WBU68" s="357"/>
      <c r="WBV68" s="357"/>
      <c r="WBW68" s="357"/>
      <c r="WBX68" s="357"/>
      <c r="WBY68" s="357"/>
      <c r="WBZ68" s="357"/>
      <c r="WCA68" s="357"/>
      <c r="WCB68" s="357"/>
      <c r="WCC68" s="357"/>
      <c r="WCD68" s="357"/>
      <c r="WCE68" s="357"/>
      <c r="WCF68" s="357"/>
      <c r="WCG68" s="357"/>
      <c r="WCH68" s="357"/>
      <c r="WCI68" s="357"/>
      <c r="WCJ68" s="357"/>
      <c r="WCK68" s="357"/>
      <c r="WCL68" s="357"/>
      <c r="WCM68" s="357"/>
      <c r="WCN68" s="357"/>
      <c r="WCO68" s="357"/>
      <c r="WCP68" s="357"/>
      <c r="WCQ68" s="357"/>
      <c r="WCR68" s="357"/>
      <c r="WCS68" s="357"/>
      <c r="WCT68" s="357"/>
      <c r="WCU68" s="357"/>
      <c r="WCV68" s="357"/>
      <c r="WCW68" s="357"/>
      <c r="WCX68" s="357"/>
      <c r="WCY68" s="357"/>
      <c r="WCZ68" s="357"/>
      <c r="WDA68" s="357"/>
      <c r="WDB68" s="357"/>
      <c r="WDC68" s="357"/>
      <c r="WDD68" s="357"/>
      <c r="WDE68" s="357"/>
      <c r="WDF68" s="357"/>
      <c r="WDG68" s="357"/>
      <c r="WDH68" s="357"/>
      <c r="WDI68" s="357"/>
      <c r="WDJ68" s="357"/>
      <c r="WDK68" s="357"/>
      <c r="WDL68" s="357"/>
      <c r="WDM68" s="357"/>
      <c r="WDN68" s="357"/>
      <c r="WDO68" s="357"/>
      <c r="WDP68" s="357"/>
      <c r="WDQ68" s="357"/>
      <c r="WDR68" s="357"/>
      <c r="WDS68" s="357"/>
      <c r="WDT68" s="357"/>
      <c r="WDU68" s="357"/>
      <c r="WDV68" s="357"/>
      <c r="WDW68" s="357"/>
      <c r="WDX68" s="357"/>
      <c r="WDY68" s="357"/>
      <c r="WDZ68" s="357"/>
      <c r="WEA68" s="357"/>
      <c r="WEB68" s="357"/>
      <c r="WEC68" s="357"/>
      <c r="WED68" s="357"/>
      <c r="WEE68" s="357"/>
      <c r="WEF68" s="357"/>
      <c r="WEG68" s="357"/>
      <c r="WEH68" s="357"/>
      <c r="WEI68" s="357"/>
      <c r="WEJ68" s="357"/>
      <c r="WEK68" s="357"/>
      <c r="WEL68" s="357"/>
      <c r="WEM68" s="357"/>
      <c r="WEN68" s="357"/>
      <c r="WEO68" s="357"/>
      <c r="WEP68" s="357"/>
      <c r="WEQ68" s="357"/>
      <c r="WER68" s="357"/>
      <c r="WES68" s="357"/>
      <c r="WET68" s="357"/>
      <c r="WEU68" s="357"/>
      <c r="WEV68" s="357"/>
      <c r="WEW68" s="357"/>
      <c r="WEX68" s="357"/>
      <c r="WEY68" s="357"/>
      <c r="WEZ68" s="357"/>
      <c r="WFA68" s="357"/>
      <c r="WFB68" s="357"/>
      <c r="WFC68" s="357"/>
      <c r="WFD68" s="357"/>
      <c r="WFE68" s="357"/>
      <c r="WFF68" s="357"/>
      <c r="WFG68" s="357"/>
      <c r="WFH68" s="357"/>
      <c r="WFI68" s="357"/>
      <c r="WFJ68" s="357"/>
      <c r="WFK68" s="357"/>
      <c r="WFL68" s="357"/>
      <c r="WFM68" s="357"/>
      <c r="WFN68" s="357"/>
      <c r="WFO68" s="357"/>
      <c r="WFP68" s="357"/>
      <c r="WFQ68" s="357"/>
      <c r="WFR68" s="357"/>
      <c r="WFS68" s="357"/>
      <c r="WFT68" s="357"/>
      <c r="WFU68" s="357"/>
      <c r="WFV68" s="357"/>
      <c r="WFW68" s="357"/>
      <c r="WFX68" s="357"/>
      <c r="WFY68" s="357"/>
      <c r="WFZ68" s="357"/>
      <c r="WGA68" s="357"/>
      <c r="WGB68" s="357"/>
      <c r="WGC68" s="357"/>
      <c r="WGD68" s="357"/>
      <c r="WGE68" s="357"/>
      <c r="WGF68" s="357"/>
      <c r="WGG68" s="357"/>
      <c r="WGH68" s="357"/>
      <c r="WGI68" s="357"/>
      <c r="WGJ68" s="357"/>
      <c r="WGK68" s="357"/>
      <c r="WGL68" s="357"/>
      <c r="WGM68" s="357"/>
      <c r="WGN68" s="357"/>
      <c r="WGO68" s="357"/>
      <c r="WGP68" s="357"/>
      <c r="WGQ68" s="357"/>
      <c r="WGR68" s="357"/>
      <c r="WGS68" s="357"/>
      <c r="WGT68" s="357"/>
      <c r="WGU68" s="357"/>
      <c r="WGV68" s="357"/>
      <c r="WGW68" s="357"/>
      <c r="WGX68" s="357"/>
      <c r="WGY68" s="357"/>
      <c r="WGZ68" s="357"/>
      <c r="WHA68" s="357"/>
      <c r="WHB68" s="357"/>
      <c r="WHC68" s="357"/>
      <c r="WHD68" s="357"/>
      <c r="WHE68" s="357"/>
      <c r="WHF68" s="357"/>
      <c r="WHG68" s="357"/>
      <c r="WHH68" s="357"/>
      <c r="WHI68" s="357"/>
      <c r="WHJ68" s="357"/>
      <c r="WHK68" s="357"/>
      <c r="WHL68" s="357"/>
      <c r="WHM68" s="357"/>
      <c r="WHN68" s="357"/>
      <c r="WHO68" s="357"/>
      <c r="WHP68" s="357"/>
      <c r="WHQ68" s="357"/>
      <c r="WHR68" s="357"/>
      <c r="WHS68" s="357"/>
      <c r="WHT68" s="357"/>
      <c r="WHU68" s="357"/>
      <c r="WHV68" s="357"/>
      <c r="WHW68" s="357"/>
      <c r="WHX68" s="357"/>
      <c r="WHY68" s="357"/>
      <c r="WHZ68" s="357"/>
      <c r="WIA68" s="357"/>
      <c r="WIB68" s="357"/>
      <c r="WIC68" s="357"/>
      <c r="WID68" s="357"/>
      <c r="WIE68" s="357"/>
      <c r="WIF68" s="357"/>
      <c r="WIG68" s="357"/>
      <c r="WIH68" s="357"/>
      <c r="WII68" s="357"/>
      <c r="WIJ68" s="357"/>
      <c r="WIK68" s="357"/>
      <c r="WIL68" s="357"/>
      <c r="WIM68" s="357"/>
      <c r="WIN68" s="357"/>
      <c r="WIO68" s="357"/>
      <c r="WIP68" s="357"/>
      <c r="WIQ68" s="357"/>
      <c r="WIR68" s="357"/>
      <c r="WIS68" s="357"/>
      <c r="WIT68" s="357"/>
      <c r="WIU68" s="357"/>
      <c r="WIV68" s="357"/>
      <c r="WIW68" s="357"/>
      <c r="WIX68" s="357"/>
      <c r="WIY68" s="357"/>
      <c r="WIZ68" s="357"/>
      <c r="WJA68" s="357"/>
      <c r="WJB68" s="357"/>
      <c r="WJC68" s="357"/>
      <c r="WJD68" s="357"/>
      <c r="WJE68" s="357"/>
      <c r="WJF68" s="357"/>
      <c r="WJG68" s="357"/>
      <c r="WJH68" s="357"/>
      <c r="WJI68" s="357"/>
      <c r="WJJ68" s="357"/>
      <c r="WJK68" s="357"/>
      <c r="WJL68" s="357"/>
      <c r="WJM68" s="357"/>
      <c r="WJN68" s="357"/>
      <c r="WJO68" s="357"/>
      <c r="WJP68" s="357"/>
      <c r="WJQ68" s="357"/>
      <c r="WJR68" s="357"/>
      <c r="WJS68" s="357"/>
      <c r="WJT68" s="357"/>
      <c r="WJU68" s="357"/>
      <c r="WJV68" s="357"/>
      <c r="WJW68" s="357"/>
      <c r="WJX68" s="357"/>
      <c r="WJY68" s="357"/>
      <c r="WJZ68" s="357"/>
      <c r="WKA68" s="357"/>
      <c r="WKB68" s="357"/>
      <c r="WKC68" s="357"/>
      <c r="WKD68" s="357"/>
      <c r="WKE68" s="357"/>
      <c r="WKF68" s="357"/>
      <c r="WKG68" s="357"/>
      <c r="WKH68" s="357"/>
      <c r="WKI68" s="357"/>
      <c r="WKJ68" s="357"/>
      <c r="WKK68" s="357"/>
      <c r="WKL68" s="357"/>
      <c r="WKM68" s="357"/>
      <c r="WKN68" s="357"/>
      <c r="WKO68" s="357"/>
      <c r="WKP68" s="357"/>
      <c r="WKQ68" s="357"/>
      <c r="WKR68" s="357"/>
      <c r="WKS68" s="357"/>
      <c r="WKT68" s="357"/>
      <c r="WKU68" s="357"/>
      <c r="WKV68" s="357"/>
      <c r="WKW68" s="357"/>
      <c r="WKX68" s="357"/>
      <c r="WKY68" s="357"/>
      <c r="WKZ68" s="357"/>
      <c r="WLA68" s="357"/>
      <c r="WLB68" s="357"/>
      <c r="WLC68" s="357"/>
      <c r="WLD68" s="357"/>
      <c r="WLE68" s="357"/>
      <c r="WLF68" s="357"/>
      <c r="WLG68" s="357"/>
      <c r="WLH68" s="357"/>
      <c r="WLI68" s="357"/>
      <c r="WLJ68" s="357"/>
      <c r="WLK68" s="357"/>
      <c r="WLL68" s="357"/>
      <c r="WLM68" s="357"/>
      <c r="WLN68" s="357"/>
      <c r="WLO68" s="357"/>
      <c r="WLP68" s="357"/>
      <c r="WLQ68" s="357"/>
      <c r="WLR68" s="357"/>
      <c r="WLS68" s="357"/>
      <c r="WLT68" s="357"/>
      <c r="WLU68" s="357"/>
      <c r="WLV68" s="357"/>
      <c r="WLW68" s="357"/>
      <c r="WLX68" s="357"/>
      <c r="WLY68" s="357"/>
      <c r="WLZ68" s="357"/>
      <c r="WMA68" s="357"/>
      <c r="WMB68" s="357"/>
      <c r="WMC68" s="357"/>
      <c r="WMD68" s="357"/>
      <c r="WME68" s="357"/>
      <c r="WMF68" s="357"/>
      <c r="WMG68" s="357"/>
      <c r="WMH68" s="357"/>
      <c r="WMI68" s="357"/>
      <c r="WMJ68" s="357"/>
      <c r="WMK68" s="357"/>
      <c r="WML68" s="357"/>
      <c r="WMM68" s="357"/>
      <c r="WMN68" s="357"/>
      <c r="WMO68" s="357"/>
      <c r="WMP68" s="357"/>
      <c r="WMQ68" s="357"/>
      <c r="WMR68" s="357"/>
      <c r="WMS68" s="357"/>
      <c r="WMT68" s="357"/>
      <c r="WMU68" s="357"/>
      <c r="WMV68" s="357"/>
      <c r="WMW68" s="357"/>
      <c r="WMX68" s="357"/>
      <c r="WMY68" s="357"/>
      <c r="WMZ68" s="357"/>
      <c r="WNA68" s="357"/>
      <c r="WNB68" s="357"/>
      <c r="WNC68" s="357"/>
      <c r="WND68" s="357"/>
      <c r="WNE68" s="357"/>
      <c r="WNF68" s="357"/>
      <c r="WNG68" s="357"/>
      <c r="WNH68" s="357"/>
      <c r="WNI68" s="357"/>
      <c r="WNJ68" s="357"/>
      <c r="WNK68" s="357"/>
      <c r="WNL68" s="357"/>
      <c r="WNM68" s="357"/>
      <c r="WNN68" s="357"/>
      <c r="WNO68" s="357"/>
      <c r="WNP68" s="357"/>
      <c r="WNQ68" s="357"/>
      <c r="WNR68" s="357"/>
      <c r="WNS68" s="357"/>
      <c r="WNT68" s="357"/>
      <c r="WNU68" s="357"/>
      <c r="WNV68" s="357"/>
      <c r="WNW68" s="357"/>
      <c r="WNX68" s="357"/>
      <c r="WNY68" s="357"/>
      <c r="WNZ68" s="357"/>
      <c r="WOA68" s="357"/>
      <c r="WOB68" s="357"/>
      <c r="WOC68" s="357"/>
      <c r="WOD68" s="357"/>
      <c r="WOE68" s="357"/>
      <c r="WOF68" s="357"/>
      <c r="WOG68" s="357"/>
      <c r="WOH68" s="357"/>
      <c r="WOI68" s="357"/>
      <c r="WOJ68" s="357"/>
      <c r="WOK68" s="357"/>
      <c r="WOL68" s="357"/>
      <c r="WOM68" s="357"/>
      <c r="WON68" s="357"/>
      <c r="WOO68" s="357"/>
      <c r="WOP68" s="357"/>
      <c r="WOQ68" s="357"/>
      <c r="WOR68" s="357"/>
      <c r="WOS68" s="357"/>
      <c r="WOT68" s="357"/>
      <c r="WOU68" s="357"/>
      <c r="WOV68" s="357"/>
      <c r="WOW68" s="357"/>
      <c r="WOX68" s="357"/>
      <c r="WOY68" s="357"/>
      <c r="WOZ68" s="357"/>
      <c r="WPA68" s="357"/>
      <c r="WPB68" s="357"/>
      <c r="WPC68" s="357"/>
      <c r="WPD68" s="357"/>
      <c r="WPE68" s="357"/>
      <c r="WPF68" s="357"/>
      <c r="WPG68" s="357"/>
      <c r="WPH68" s="357"/>
      <c r="WPI68" s="357"/>
      <c r="WPJ68" s="357"/>
      <c r="WPK68" s="357"/>
      <c r="WPL68" s="357"/>
      <c r="WPM68" s="357"/>
      <c r="WPN68" s="357"/>
      <c r="WPO68" s="357"/>
      <c r="WPP68" s="357"/>
      <c r="WPQ68" s="357"/>
      <c r="WPR68" s="357"/>
      <c r="WPS68" s="357"/>
      <c r="WPT68" s="357"/>
      <c r="WPU68" s="357"/>
      <c r="WPV68" s="357"/>
      <c r="WPW68" s="357"/>
      <c r="WPX68" s="357"/>
      <c r="WPY68" s="357"/>
      <c r="WPZ68" s="357"/>
      <c r="WQA68" s="357"/>
      <c r="WQB68" s="357"/>
      <c r="WQC68" s="357"/>
      <c r="WQD68" s="357"/>
      <c r="WQE68" s="357"/>
      <c r="WQF68" s="357"/>
      <c r="WQG68" s="357"/>
      <c r="WQH68" s="357"/>
      <c r="WQI68" s="357"/>
      <c r="WQJ68" s="357"/>
      <c r="WQK68" s="357"/>
      <c r="WQL68" s="357"/>
      <c r="WQM68" s="357"/>
      <c r="WQN68" s="357"/>
      <c r="WQO68" s="357"/>
      <c r="WQP68" s="357"/>
      <c r="WQQ68" s="357"/>
      <c r="WQR68" s="357"/>
      <c r="WQS68" s="357"/>
      <c r="WQT68" s="357"/>
      <c r="WQU68" s="357"/>
      <c r="WQV68" s="357"/>
      <c r="WQW68" s="357"/>
      <c r="WQX68" s="357"/>
      <c r="WQY68" s="357"/>
      <c r="WQZ68" s="357"/>
      <c r="WRA68" s="357"/>
      <c r="WRB68" s="357"/>
      <c r="WRC68" s="357"/>
      <c r="WRD68" s="357"/>
      <c r="WRE68" s="357"/>
      <c r="WRF68" s="357"/>
      <c r="WRG68" s="357"/>
      <c r="WRH68" s="357"/>
      <c r="WRI68" s="357"/>
      <c r="WRJ68" s="357"/>
      <c r="WRK68" s="357"/>
      <c r="WRL68" s="357"/>
      <c r="WRM68" s="357"/>
      <c r="WRN68" s="357"/>
      <c r="WRO68" s="357"/>
      <c r="WRP68" s="357"/>
      <c r="WRQ68" s="357"/>
      <c r="WRR68" s="357"/>
      <c r="WRS68" s="357"/>
      <c r="WRT68" s="357"/>
      <c r="WRU68" s="357"/>
      <c r="WRV68" s="357"/>
      <c r="WRW68" s="357"/>
      <c r="WRX68" s="357"/>
      <c r="WRY68" s="357"/>
      <c r="WRZ68" s="357"/>
      <c r="WSA68" s="357"/>
      <c r="WSB68" s="357"/>
      <c r="WSC68" s="357"/>
      <c r="WSD68" s="357"/>
      <c r="WSE68" s="357"/>
      <c r="WSF68" s="357"/>
      <c r="WSG68" s="357"/>
      <c r="WSH68" s="357"/>
      <c r="WSI68" s="357"/>
      <c r="WSJ68" s="357"/>
      <c r="WSK68" s="357"/>
      <c r="WSL68" s="357"/>
      <c r="WSM68" s="357"/>
      <c r="WSN68" s="357"/>
      <c r="WSO68" s="357"/>
      <c r="WSP68" s="357"/>
      <c r="WSQ68" s="357"/>
      <c r="WSR68" s="357"/>
      <c r="WSS68" s="357"/>
      <c r="WST68" s="357"/>
      <c r="WSU68" s="357"/>
      <c r="WSV68" s="357"/>
      <c r="WSW68" s="357"/>
      <c r="WSX68" s="357"/>
      <c r="WSY68" s="357"/>
      <c r="WSZ68" s="357"/>
      <c r="WTA68" s="357"/>
      <c r="WTB68" s="357"/>
      <c r="WTC68" s="357"/>
      <c r="WTD68" s="357"/>
      <c r="WTE68" s="357"/>
      <c r="WTF68" s="357"/>
      <c r="WTG68" s="357"/>
      <c r="WTH68" s="357"/>
      <c r="WTI68" s="357"/>
      <c r="WTJ68" s="357"/>
      <c r="WTK68" s="357"/>
      <c r="WTL68" s="357"/>
      <c r="WTM68" s="357"/>
      <c r="WTN68" s="357"/>
      <c r="WTO68" s="357"/>
      <c r="WTP68" s="357"/>
      <c r="WTQ68" s="357"/>
      <c r="WTR68" s="357"/>
      <c r="WTS68" s="357"/>
      <c r="WTT68" s="357"/>
      <c r="WTU68" s="357"/>
      <c r="WTV68" s="357"/>
      <c r="WTW68" s="357"/>
      <c r="WTX68" s="357"/>
      <c r="WTY68" s="357"/>
      <c r="WTZ68" s="357"/>
      <c r="WUA68" s="357"/>
      <c r="WUB68" s="357"/>
      <c r="WUC68" s="357"/>
      <c r="WUD68" s="357"/>
      <c r="WUE68" s="357"/>
      <c r="WUF68" s="357"/>
      <c r="WUG68" s="357"/>
      <c r="WUH68" s="357"/>
      <c r="WUI68" s="357"/>
      <c r="WUJ68" s="357"/>
      <c r="WUK68" s="357"/>
      <c r="WUL68" s="357"/>
      <c r="WUM68" s="357"/>
      <c r="WUN68" s="357"/>
      <c r="WUO68" s="357"/>
      <c r="WUP68" s="357"/>
      <c r="WUQ68" s="357"/>
      <c r="WUR68" s="357"/>
      <c r="WUS68" s="357"/>
      <c r="WUT68" s="357"/>
      <c r="WUU68" s="357"/>
      <c r="WUV68" s="357"/>
      <c r="WUW68" s="357"/>
      <c r="WUX68" s="357"/>
      <c r="WUY68" s="357"/>
      <c r="WUZ68" s="357"/>
      <c r="WVA68" s="357"/>
      <c r="WVB68" s="357"/>
      <c r="WVC68" s="357"/>
      <c r="WVD68" s="357"/>
      <c r="WVE68" s="357"/>
      <c r="WVF68" s="357"/>
      <c r="WVG68" s="357"/>
      <c r="WVH68" s="357"/>
      <c r="WVI68" s="357"/>
      <c r="WVJ68" s="357"/>
      <c r="WVK68" s="357"/>
      <c r="WVL68" s="357"/>
      <c r="WVM68" s="357"/>
      <c r="WVN68" s="357"/>
      <c r="WVO68" s="357"/>
      <c r="WVP68" s="357"/>
      <c r="WVQ68" s="357"/>
      <c r="WVR68" s="357"/>
      <c r="WVS68" s="357"/>
      <c r="WVT68" s="357"/>
      <c r="WVU68" s="357"/>
      <c r="WVV68" s="357"/>
      <c r="WVW68" s="357"/>
      <c r="WVX68" s="357"/>
      <c r="WVY68" s="357"/>
      <c r="WVZ68" s="357"/>
      <c r="WWA68" s="357"/>
      <c r="WWB68" s="357"/>
      <c r="WWC68" s="357"/>
      <c r="WWD68" s="357"/>
      <c r="WWE68" s="357"/>
      <c r="WWF68" s="357"/>
      <c r="WWG68" s="357"/>
      <c r="WWH68" s="357"/>
      <c r="WWI68" s="357"/>
      <c r="WWJ68" s="357"/>
      <c r="WWK68" s="357"/>
      <c r="WWL68" s="357"/>
      <c r="WWM68" s="357"/>
      <c r="WWN68" s="357"/>
      <c r="WWO68" s="357"/>
      <c r="WWP68" s="357"/>
      <c r="WWQ68" s="357"/>
      <c r="WWR68" s="357"/>
      <c r="WWS68" s="357"/>
      <c r="WWT68" s="357"/>
      <c r="WWU68" s="357"/>
      <c r="WWV68" s="357"/>
      <c r="WWW68" s="357"/>
      <c r="WWX68" s="357"/>
      <c r="WWY68" s="357"/>
      <c r="WWZ68" s="357"/>
      <c r="WXA68" s="357"/>
      <c r="WXB68" s="357"/>
      <c r="WXC68" s="357"/>
      <c r="WXD68" s="357"/>
      <c r="WXE68" s="357"/>
      <c r="WXF68" s="357"/>
      <c r="WXG68" s="357"/>
      <c r="WXH68" s="357"/>
      <c r="WXI68" s="357"/>
      <c r="WXJ68" s="357"/>
      <c r="WXK68" s="357"/>
      <c r="WXL68" s="357"/>
      <c r="WXM68" s="357"/>
      <c r="WXN68" s="357"/>
      <c r="WXO68" s="357"/>
      <c r="WXP68" s="357"/>
      <c r="WXQ68" s="357"/>
      <c r="WXR68" s="357"/>
      <c r="WXS68" s="357"/>
      <c r="WXT68" s="357"/>
      <c r="WXU68" s="357"/>
      <c r="WXV68" s="357"/>
      <c r="WXW68" s="357"/>
      <c r="WXX68" s="357"/>
      <c r="WXY68" s="357"/>
      <c r="WXZ68" s="357"/>
      <c r="WYA68" s="357"/>
      <c r="WYB68" s="357"/>
      <c r="WYC68" s="357"/>
      <c r="WYD68" s="357"/>
      <c r="WYE68" s="357"/>
      <c r="WYF68" s="357"/>
      <c r="WYG68" s="357"/>
      <c r="WYH68" s="357"/>
      <c r="WYI68" s="357"/>
      <c r="WYJ68" s="357"/>
      <c r="WYK68" s="357"/>
      <c r="WYL68" s="357"/>
      <c r="WYM68" s="357"/>
      <c r="WYN68" s="357"/>
      <c r="WYO68" s="357"/>
      <c r="WYP68" s="357"/>
      <c r="WYQ68" s="357"/>
      <c r="WYR68" s="357"/>
      <c r="WYS68" s="357"/>
      <c r="WYT68" s="357"/>
      <c r="WYU68" s="357"/>
      <c r="WYV68" s="357"/>
      <c r="WYW68" s="357"/>
      <c r="WYX68" s="357"/>
      <c r="WYY68" s="357"/>
      <c r="WYZ68" s="357"/>
      <c r="WZA68" s="357"/>
      <c r="WZB68" s="357"/>
      <c r="WZC68" s="357"/>
      <c r="WZD68" s="357"/>
      <c r="WZE68" s="357"/>
      <c r="WZF68" s="357"/>
      <c r="WZG68" s="357"/>
      <c r="WZH68" s="357"/>
      <c r="WZI68" s="357"/>
      <c r="WZJ68" s="357"/>
      <c r="WZK68" s="357"/>
      <c r="WZL68" s="357"/>
      <c r="WZM68" s="357"/>
      <c r="WZN68" s="357"/>
      <c r="WZO68" s="357"/>
      <c r="WZP68" s="357"/>
      <c r="WZQ68" s="357"/>
      <c r="WZR68" s="357"/>
      <c r="WZS68" s="357"/>
      <c r="WZT68" s="357"/>
      <c r="WZU68" s="357"/>
      <c r="WZV68" s="357"/>
      <c r="WZW68" s="357"/>
      <c r="WZX68" s="357"/>
      <c r="WZY68" s="357"/>
      <c r="WZZ68" s="357"/>
      <c r="XAA68" s="357"/>
      <c r="XAB68" s="357"/>
      <c r="XAC68" s="357"/>
      <c r="XAD68" s="357"/>
      <c r="XAE68" s="357"/>
      <c r="XAF68" s="357"/>
      <c r="XAG68" s="357"/>
      <c r="XAH68" s="357"/>
      <c r="XAI68" s="357"/>
      <c r="XAJ68" s="357"/>
      <c r="XAK68" s="357"/>
      <c r="XAL68" s="357"/>
      <c r="XAM68" s="357"/>
      <c r="XAN68" s="357"/>
      <c r="XAO68" s="357"/>
      <c r="XAP68" s="357"/>
      <c r="XAQ68" s="357"/>
      <c r="XAR68" s="357"/>
      <c r="XAS68" s="357"/>
      <c r="XAT68" s="357"/>
      <c r="XAU68" s="357"/>
      <c r="XAV68" s="357"/>
      <c r="XAW68" s="357"/>
      <c r="XAX68" s="357"/>
      <c r="XAY68" s="357"/>
      <c r="XAZ68" s="357"/>
      <c r="XBA68" s="357"/>
      <c r="XBB68" s="357"/>
      <c r="XBC68" s="357"/>
      <c r="XBD68" s="357"/>
      <c r="XBE68" s="357"/>
      <c r="XBF68" s="357"/>
      <c r="XBG68" s="357"/>
      <c r="XBH68" s="357"/>
      <c r="XBI68" s="357"/>
      <c r="XBJ68" s="357"/>
      <c r="XBK68" s="357"/>
      <c r="XBL68" s="357"/>
      <c r="XBM68" s="357"/>
      <c r="XBN68" s="357"/>
      <c r="XBO68" s="357"/>
      <c r="XBP68" s="357"/>
      <c r="XBQ68" s="357"/>
      <c r="XBR68" s="357"/>
      <c r="XBS68" s="357"/>
      <c r="XBT68" s="357"/>
      <c r="XBU68" s="357"/>
      <c r="XBV68" s="357"/>
      <c r="XBW68" s="357"/>
      <c r="XBX68" s="357"/>
      <c r="XBY68" s="357"/>
      <c r="XBZ68" s="357"/>
      <c r="XCA68" s="357"/>
      <c r="XCB68" s="357"/>
      <c r="XCC68" s="357"/>
      <c r="XCD68" s="357"/>
      <c r="XCE68" s="357"/>
      <c r="XCF68" s="357"/>
      <c r="XCG68" s="357"/>
      <c r="XCH68" s="357"/>
      <c r="XCI68" s="357"/>
      <c r="XCJ68" s="357"/>
      <c r="XCK68" s="357"/>
      <c r="XCL68" s="357"/>
      <c r="XCM68" s="357"/>
      <c r="XCN68" s="357"/>
      <c r="XCO68" s="357"/>
      <c r="XCP68" s="357"/>
      <c r="XCQ68" s="357"/>
      <c r="XCR68" s="357"/>
      <c r="XCS68" s="357"/>
      <c r="XCT68" s="357"/>
      <c r="XCU68" s="357"/>
      <c r="XCV68" s="357"/>
      <c r="XCW68" s="357"/>
      <c r="XCX68" s="357"/>
      <c r="XCY68" s="357"/>
      <c r="XCZ68" s="357"/>
      <c r="XDA68" s="357"/>
      <c r="XDB68" s="357"/>
      <c r="XDC68" s="357"/>
      <c r="XDD68" s="357"/>
      <c r="XDE68" s="357"/>
      <c r="XDF68" s="357"/>
      <c r="XDG68" s="357"/>
      <c r="XDH68" s="357"/>
      <c r="XDI68" s="357"/>
      <c r="XDJ68" s="357"/>
      <c r="XDK68" s="357"/>
      <c r="XDL68" s="357"/>
      <c r="XDM68" s="357"/>
      <c r="XDN68" s="357"/>
      <c r="XDO68" s="357"/>
      <c r="XDP68" s="357"/>
      <c r="XDQ68" s="357"/>
      <c r="XDR68" s="357"/>
      <c r="XDS68" s="357"/>
      <c r="XDT68" s="357"/>
      <c r="XDU68" s="357"/>
    </row>
    <row r="69" spans="1:16360" s="357" customFormat="1" ht="80.099999999999994" customHeight="1" x14ac:dyDescent="0.25">
      <c r="B69" s="490" t="s">
        <v>388</v>
      </c>
      <c r="C69" s="490" t="s">
        <v>1014</v>
      </c>
      <c r="D69" s="495" t="s">
        <v>23</v>
      </c>
      <c r="E69" s="491" t="s">
        <v>534</v>
      </c>
      <c r="F69" s="325" t="s">
        <v>534</v>
      </c>
      <c r="G69" s="325" t="s">
        <v>59</v>
      </c>
      <c r="H69" s="639">
        <v>13</v>
      </c>
      <c r="I69" s="495" t="s">
        <v>1125</v>
      </c>
      <c r="J69" s="517">
        <f t="shared" si="14"/>
        <v>6.6666666666666666E-2</v>
      </c>
      <c r="K69" s="510">
        <v>1</v>
      </c>
      <c r="L69" s="510" t="s">
        <v>184</v>
      </c>
      <c r="M69" s="656" t="s">
        <v>1126</v>
      </c>
      <c r="N69" s="498" t="s">
        <v>293</v>
      </c>
      <c r="O69" s="509">
        <v>0.25</v>
      </c>
      <c r="P69" s="360">
        <v>0.5</v>
      </c>
      <c r="Q69" s="360">
        <v>0.75</v>
      </c>
      <c r="R69" s="360">
        <v>1</v>
      </c>
      <c r="S69" s="511"/>
      <c r="T69" s="369"/>
      <c r="U69" s="399"/>
      <c r="V69" s="396"/>
      <c r="W69" s="400"/>
      <c r="X69" s="391"/>
      <c r="Y69" s="613"/>
      <c r="Z69" s="613"/>
      <c r="AA69" s="611"/>
      <c r="AB69" s="610"/>
    </row>
    <row r="70" spans="1:16360" ht="80.099999999999994" customHeight="1" x14ac:dyDescent="0.25">
      <c r="B70" s="58" t="s">
        <v>391</v>
      </c>
      <c r="C70" s="58" t="s">
        <v>764</v>
      </c>
      <c r="D70" s="56" t="s">
        <v>130</v>
      </c>
      <c r="E70" s="494" t="s">
        <v>538</v>
      </c>
      <c r="F70" s="615" t="s">
        <v>538</v>
      </c>
      <c r="G70" s="615" t="s">
        <v>131</v>
      </c>
      <c r="H70" s="639">
        <v>1</v>
      </c>
      <c r="I70" s="504" t="s">
        <v>870</v>
      </c>
      <c r="J70" s="613">
        <f>+(10)/100</f>
        <v>0.1</v>
      </c>
      <c r="K70" s="609">
        <v>5</v>
      </c>
      <c r="L70" s="609" t="s">
        <v>871</v>
      </c>
      <c r="M70" s="505" t="s">
        <v>872</v>
      </c>
      <c r="N70" s="496" t="s">
        <v>1100</v>
      </c>
      <c r="O70" s="506">
        <v>0</v>
      </c>
      <c r="P70" s="611">
        <v>0</v>
      </c>
      <c r="Q70" s="611">
        <v>1</v>
      </c>
      <c r="R70" s="611">
        <v>5</v>
      </c>
      <c r="S70" s="512"/>
      <c r="T70" s="369"/>
      <c r="U70" s="370"/>
      <c r="V70" s="396"/>
      <c r="W70" s="400"/>
      <c r="X70" s="391"/>
      <c r="Y70" s="430">
        <f t="shared" ref="Y70:Y79" si="15">IFERROR((U70/S70),0)</f>
        <v>0</v>
      </c>
      <c r="Z70" s="419" t="str">
        <f t="shared" ref="Z70:Z79" si="16">+IF(AND(Y70&gt;=0%,Y70&lt;=60%),"MALO",IF(AND(Y70&gt;=61%,Y70&lt;=80%),"REGULAR",IF(AND(Y70&gt;=81%,Y70&lt;95%),"BUENO","EXCELENTE")))</f>
        <v>MALO</v>
      </c>
      <c r="AA70" s="418" t="str">
        <f t="shared" ref="AA70:AA79" si="17">IF(Y70&gt;0,"EN EJECUCIÓN","SIN EJECUTAR")</f>
        <v>SIN EJECUTAR</v>
      </c>
      <c r="AB70" s="385">
        <f t="shared" ref="AB70:AB79" si="18">Y70*J70</f>
        <v>0</v>
      </c>
      <c r="AC70" s="357"/>
    </row>
    <row r="71" spans="1:16360" ht="80.099999999999994" customHeight="1" x14ac:dyDescent="0.25">
      <c r="B71" s="490" t="s">
        <v>391</v>
      </c>
      <c r="C71" s="490" t="s">
        <v>764</v>
      </c>
      <c r="D71" s="495" t="s">
        <v>130</v>
      </c>
      <c r="E71" s="491" t="s">
        <v>538</v>
      </c>
      <c r="F71" s="325" t="s">
        <v>538</v>
      </c>
      <c r="G71" s="325" t="s">
        <v>131</v>
      </c>
      <c r="H71" s="639">
        <v>2</v>
      </c>
      <c r="I71" s="495" t="s">
        <v>873</v>
      </c>
      <c r="J71" s="517">
        <f t="shared" ref="J71:J79" si="19">+(10)/100</f>
        <v>0.1</v>
      </c>
      <c r="K71" s="510">
        <v>3</v>
      </c>
      <c r="L71" s="510" t="s">
        <v>1127</v>
      </c>
      <c r="M71" s="656" t="s">
        <v>874</v>
      </c>
      <c r="N71" s="498" t="s">
        <v>1100</v>
      </c>
      <c r="O71" s="509">
        <v>0</v>
      </c>
      <c r="P71" s="360">
        <v>1</v>
      </c>
      <c r="Q71" s="360">
        <v>2</v>
      </c>
      <c r="R71" s="360">
        <v>3</v>
      </c>
      <c r="S71" s="511"/>
      <c r="T71" s="369"/>
      <c r="U71" s="399"/>
      <c r="V71" s="396"/>
      <c r="W71" s="400"/>
      <c r="X71" s="391"/>
      <c r="Y71" s="430">
        <f t="shared" si="15"/>
        <v>0</v>
      </c>
      <c r="Z71" s="383" t="str">
        <f t="shared" si="16"/>
        <v>MALO</v>
      </c>
      <c r="AA71" s="384" t="str">
        <f t="shared" si="17"/>
        <v>SIN EJECUTAR</v>
      </c>
      <c r="AB71" s="385">
        <f t="shared" si="18"/>
        <v>0</v>
      </c>
      <c r="AC71" s="357"/>
    </row>
    <row r="72" spans="1:16360" ht="80.099999999999994" customHeight="1" x14ac:dyDescent="0.25">
      <c r="B72" s="58" t="s">
        <v>391</v>
      </c>
      <c r="C72" s="58" t="s">
        <v>764</v>
      </c>
      <c r="D72" s="56" t="s">
        <v>130</v>
      </c>
      <c r="E72" s="494" t="s">
        <v>538</v>
      </c>
      <c r="F72" s="615" t="s">
        <v>538</v>
      </c>
      <c r="G72" s="615" t="s">
        <v>131</v>
      </c>
      <c r="H72" s="639">
        <v>3</v>
      </c>
      <c r="I72" s="56" t="s">
        <v>875</v>
      </c>
      <c r="J72" s="607">
        <f t="shared" si="19"/>
        <v>0.1</v>
      </c>
      <c r="K72" s="607">
        <v>1</v>
      </c>
      <c r="L72" s="607" t="s">
        <v>184</v>
      </c>
      <c r="M72" s="496" t="s">
        <v>876</v>
      </c>
      <c r="N72" s="496" t="s">
        <v>1100</v>
      </c>
      <c r="O72" s="613">
        <v>0</v>
      </c>
      <c r="P72" s="613">
        <v>0.37</v>
      </c>
      <c r="Q72" s="613">
        <v>0.63</v>
      </c>
      <c r="R72" s="613">
        <v>1</v>
      </c>
      <c r="S72" s="511"/>
      <c r="T72" s="369"/>
      <c r="U72" s="399"/>
      <c r="V72" s="396"/>
      <c r="W72" s="400"/>
      <c r="X72" s="402"/>
      <c r="Y72" s="430">
        <f t="shared" si="15"/>
        <v>0</v>
      </c>
      <c r="Z72" s="383" t="str">
        <f t="shared" si="16"/>
        <v>MALO</v>
      </c>
      <c r="AA72" s="384" t="str">
        <f t="shared" si="17"/>
        <v>SIN EJECUTAR</v>
      </c>
      <c r="AB72" s="385">
        <f t="shared" si="18"/>
        <v>0</v>
      </c>
      <c r="AC72" s="357"/>
    </row>
    <row r="73" spans="1:16360" ht="80.099999999999994" customHeight="1" x14ac:dyDescent="0.25">
      <c r="B73" s="490" t="s">
        <v>391</v>
      </c>
      <c r="C73" s="490" t="s">
        <v>764</v>
      </c>
      <c r="D73" s="520" t="s">
        <v>130</v>
      </c>
      <c r="E73" s="491" t="s">
        <v>538</v>
      </c>
      <c r="F73" s="325" t="s">
        <v>538</v>
      </c>
      <c r="G73" s="325" t="s">
        <v>131</v>
      </c>
      <c r="H73" s="639">
        <v>4</v>
      </c>
      <c r="I73" s="329" t="s">
        <v>877</v>
      </c>
      <c r="J73" s="517">
        <f t="shared" si="19"/>
        <v>0.1</v>
      </c>
      <c r="K73" s="517">
        <v>1</v>
      </c>
      <c r="L73" s="517" t="s">
        <v>184</v>
      </c>
      <c r="M73" s="498" t="s">
        <v>878</v>
      </c>
      <c r="N73" s="498" t="s">
        <v>1100</v>
      </c>
      <c r="O73" s="501">
        <v>0</v>
      </c>
      <c r="P73" s="501">
        <v>0.37</v>
      </c>
      <c r="Q73" s="501">
        <v>0.63</v>
      </c>
      <c r="R73" s="501">
        <v>1</v>
      </c>
      <c r="S73" s="511"/>
      <c r="T73" s="369"/>
      <c r="U73" s="399"/>
      <c r="V73" s="390"/>
      <c r="W73" s="400"/>
      <c r="X73" s="402"/>
      <c r="Y73" s="430">
        <f t="shared" si="15"/>
        <v>0</v>
      </c>
      <c r="Z73" s="383" t="str">
        <f t="shared" si="16"/>
        <v>MALO</v>
      </c>
      <c r="AA73" s="384" t="str">
        <f t="shared" si="17"/>
        <v>SIN EJECUTAR</v>
      </c>
      <c r="AB73" s="385">
        <f t="shared" si="18"/>
        <v>0</v>
      </c>
      <c r="AC73" s="357"/>
    </row>
    <row r="74" spans="1:16360" ht="80.099999999999994" customHeight="1" x14ac:dyDescent="0.25">
      <c r="B74" s="58" t="s">
        <v>391</v>
      </c>
      <c r="C74" s="58" t="s">
        <v>764</v>
      </c>
      <c r="D74" s="519" t="s">
        <v>130</v>
      </c>
      <c r="E74" s="494" t="s">
        <v>538</v>
      </c>
      <c r="F74" s="615" t="s">
        <v>538</v>
      </c>
      <c r="G74" s="615" t="s">
        <v>131</v>
      </c>
      <c r="H74" s="639">
        <v>5</v>
      </c>
      <c r="I74" s="612" t="s">
        <v>879</v>
      </c>
      <c r="J74" s="607">
        <f t="shared" si="19"/>
        <v>0.1</v>
      </c>
      <c r="K74" s="607">
        <v>1</v>
      </c>
      <c r="L74" s="607" t="s">
        <v>184</v>
      </c>
      <c r="M74" s="496" t="s">
        <v>880</v>
      </c>
      <c r="N74" s="496" t="s">
        <v>1100</v>
      </c>
      <c r="O74" s="613">
        <v>0</v>
      </c>
      <c r="P74" s="613">
        <v>0.37</v>
      </c>
      <c r="Q74" s="613">
        <v>0.63</v>
      </c>
      <c r="R74" s="613">
        <v>1</v>
      </c>
      <c r="S74" s="511"/>
      <c r="T74" s="369"/>
      <c r="U74" s="399"/>
      <c r="V74" s="396"/>
      <c r="W74" s="400"/>
      <c r="X74" s="402"/>
      <c r="Y74" s="430">
        <f t="shared" si="15"/>
        <v>0</v>
      </c>
      <c r="Z74" s="383" t="str">
        <f t="shared" si="16"/>
        <v>MALO</v>
      </c>
      <c r="AA74" s="384" t="str">
        <f t="shared" si="17"/>
        <v>SIN EJECUTAR</v>
      </c>
      <c r="AB74" s="385">
        <f t="shared" si="18"/>
        <v>0</v>
      </c>
    </row>
    <row r="75" spans="1:16360" ht="80.099999999999994" customHeight="1" x14ac:dyDescent="0.25">
      <c r="B75" s="490" t="s">
        <v>391</v>
      </c>
      <c r="C75" s="490" t="s">
        <v>764</v>
      </c>
      <c r="D75" s="520" t="s">
        <v>130</v>
      </c>
      <c r="E75" s="491" t="s">
        <v>538</v>
      </c>
      <c r="F75" s="325" t="s">
        <v>538</v>
      </c>
      <c r="G75" s="325" t="s">
        <v>131</v>
      </c>
      <c r="H75" s="639">
        <v>6</v>
      </c>
      <c r="I75" s="329" t="s">
        <v>881</v>
      </c>
      <c r="J75" s="517">
        <f t="shared" si="19"/>
        <v>0.1</v>
      </c>
      <c r="K75" s="517">
        <v>1</v>
      </c>
      <c r="L75" s="517" t="s">
        <v>184</v>
      </c>
      <c r="M75" s="498" t="s">
        <v>882</v>
      </c>
      <c r="N75" s="498" t="s">
        <v>1100</v>
      </c>
      <c r="O75" s="501">
        <v>0</v>
      </c>
      <c r="P75" s="501">
        <v>0.25</v>
      </c>
      <c r="Q75" s="501">
        <v>0.52</v>
      </c>
      <c r="R75" s="501">
        <v>1</v>
      </c>
      <c r="S75" s="511"/>
      <c r="T75" s="369"/>
      <c r="U75" s="369"/>
      <c r="V75" s="401"/>
      <c r="W75" s="400"/>
      <c r="X75" s="402"/>
      <c r="Y75" s="430">
        <f t="shared" si="15"/>
        <v>0</v>
      </c>
      <c r="Z75" s="383" t="str">
        <f t="shared" si="16"/>
        <v>MALO</v>
      </c>
      <c r="AA75" s="384" t="str">
        <f t="shared" si="17"/>
        <v>SIN EJECUTAR</v>
      </c>
      <c r="AB75" s="385">
        <f t="shared" si="18"/>
        <v>0</v>
      </c>
    </row>
    <row r="76" spans="1:16360" ht="80.099999999999994" customHeight="1" x14ac:dyDescent="0.25">
      <c r="B76" s="58" t="s">
        <v>391</v>
      </c>
      <c r="C76" s="58" t="s">
        <v>764</v>
      </c>
      <c r="D76" s="519" t="s">
        <v>130</v>
      </c>
      <c r="E76" s="494" t="s">
        <v>538</v>
      </c>
      <c r="F76" s="615" t="s">
        <v>538</v>
      </c>
      <c r="G76" s="615" t="s">
        <v>131</v>
      </c>
      <c r="H76" s="639">
        <v>7</v>
      </c>
      <c r="I76" s="612" t="s">
        <v>883</v>
      </c>
      <c r="J76" s="607">
        <f t="shared" si="19"/>
        <v>0.1</v>
      </c>
      <c r="K76" s="609">
        <v>10</v>
      </c>
      <c r="L76" s="609" t="s">
        <v>1127</v>
      </c>
      <c r="M76" s="496" t="s">
        <v>884</v>
      </c>
      <c r="N76" s="496" t="s">
        <v>1100</v>
      </c>
      <c r="O76" s="506">
        <v>0</v>
      </c>
      <c r="P76" s="611">
        <v>3</v>
      </c>
      <c r="Q76" s="611">
        <v>3</v>
      </c>
      <c r="R76" s="611">
        <v>4</v>
      </c>
      <c r="S76" s="511"/>
      <c r="T76" s="369"/>
      <c r="U76" s="399"/>
      <c r="V76" s="401"/>
      <c r="W76" s="400"/>
      <c r="X76" s="403"/>
      <c r="Y76" s="430">
        <f t="shared" si="15"/>
        <v>0</v>
      </c>
      <c r="Z76" s="383" t="str">
        <f t="shared" si="16"/>
        <v>MALO</v>
      </c>
      <c r="AA76" s="384" t="str">
        <f t="shared" si="17"/>
        <v>SIN EJECUTAR</v>
      </c>
      <c r="AB76" s="385">
        <f t="shared" si="18"/>
        <v>0</v>
      </c>
    </row>
    <row r="77" spans="1:16360" ht="80.099999999999994" customHeight="1" x14ac:dyDescent="0.25">
      <c r="B77" s="490" t="s">
        <v>391</v>
      </c>
      <c r="C77" s="490" t="s">
        <v>764</v>
      </c>
      <c r="D77" s="520" t="s">
        <v>130</v>
      </c>
      <c r="E77" s="491" t="s">
        <v>538</v>
      </c>
      <c r="F77" s="325" t="s">
        <v>538</v>
      </c>
      <c r="G77" s="325" t="s">
        <v>131</v>
      </c>
      <c r="H77" s="639">
        <v>8</v>
      </c>
      <c r="I77" s="329" t="s">
        <v>885</v>
      </c>
      <c r="J77" s="517">
        <f t="shared" si="19"/>
        <v>0.1</v>
      </c>
      <c r="K77" s="510">
        <v>2</v>
      </c>
      <c r="L77" s="510" t="s">
        <v>886</v>
      </c>
      <c r="M77" s="498" t="s">
        <v>887</v>
      </c>
      <c r="N77" s="498" t="s">
        <v>1100</v>
      </c>
      <c r="O77" s="509">
        <v>0</v>
      </c>
      <c r="P77" s="360">
        <v>1</v>
      </c>
      <c r="Q77" s="360">
        <v>0</v>
      </c>
      <c r="R77" s="360">
        <v>2</v>
      </c>
      <c r="S77" s="511"/>
      <c r="T77" s="369"/>
      <c r="U77" s="399"/>
      <c r="V77" s="396"/>
      <c r="W77" s="401"/>
      <c r="X77" s="402"/>
      <c r="Y77" s="430">
        <f t="shared" si="15"/>
        <v>0</v>
      </c>
      <c r="Z77" s="383" t="str">
        <f t="shared" si="16"/>
        <v>MALO</v>
      </c>
      <c r="AA77" s="384" t="str">
        <f t="shared" si="17"/>
        <v>SIN EJECUTAR</v>
      </c>
      <c r="AB77" s="385">
        <f t="shared" si="18"/>
        <v>0</v>
      </c>
    </row>
    <row r="78" spans="1:16360" ht="80.099999999999994" customHeight="1" x14ac:dyDescent="0.25">
      <c r="B78" s="58" t="s">
        <v>391</v>
      </c>
      <c r="C78" s="58" t="s">
        <v>764</v>
      </c>
      <c r="D78" s="519" t="s">
        <v>130</v>
      </c>
      <c r="E78" s="494" t="s">
        <v>538</v>
      </c>
      <c r="F78" s="615" t="s">
        <v>538</v>
      </c>
      <c r="G78" s="615" t="s">
        <v>131</v>
      </c>
      <c r="H78" s="639">
        <v>9</v>
      </c>
      <c r="I78" s="612" t="s">
        <v>888</v>
      </c>
      <c r="J78" s="607">
        <f t="shared" si="19"/>
        <v>0.1</v>
      </c>
      <c r="K78" s="607">
        <v>1</v>
      </c>
      <c r="L78" s="607" t="s">
        <v>184</v>
      </c>
      <c r="M78" s="496" t="s">
        <v>889</v>
      </c>
      <c r="N78" s="496" t="s">
        <v>1100</v>
      </c>
      <c r="O78" s="613">
        <v>0</v>
      </c>
      <c r="P78" s="613">
        <v>0.34</v>
      </c>
      <c r="Q78" s="613">
        <v>0.55000000000000004</v>
      </c>
      <c r="R78" s="613">
        <v>1</v>
      </c>
      <c r="S78" s="511"/>
      <c r="T78" s="369"/>
      <c r="U78" s="399"/>
      <c r="V78" s="396"/>
      <c r="W78" s="400"/>
      <c r="X78" s="402"/>
      <c r="Y78" s="430">
        <f t="shared" si="15"/>
        <v>0</v>
      </c>
      <c r="Z78" s="383" t="str">
        <f t="shared" si="16"/>
        <v>MALO</v>
      </c>
      <c r="AA78" s="384" t="str">
        <f t="shared" si="17"/>
        <v>SIN EJECUTAR</v>
      </c>
      <c r="AB78" s="385">
        <f t="shared" si="18"/>
        <v>0</v>
      </c>
    </row>
    <row r="79" spans="1:16360" ht="80.099999999999994" customHeight="1" x14ac:dyDescent="0.25">
      <c r="B79" s="490" t="s">
        <v>391</v>
      </c>
      <c r="C79" s="490" t="s">
        <v>764</v>
      </c>
      <c r="D79" s="520" t="s">
        <v>130</v>
      </c>
      <c r="E79" s="491" t="s">
        <v>538</v>
      </c>
      <c r="F79" s="325" t="s">
        <v>538</v>
      </c>
      <c r="G79" s="325" t="s">
        <v>131</v>
      </c>
      <c r="H79" s="639">
        <v>10</v>
      </c>
      <c r="I79" s="329" t="s">
        <v>890</v>
      </c>
      <c r="J79" s="517">
        <f t="shared" si="19"/>
        <v>0.1</v>
      </c>
      <c r="K79" s="517">
        <v>1</v>
      </c>
      <c r="L79" s="517" t="s">
        <v>184</v>
      </c>
      <c r="M79" s="498" t="s">
        <v>891</v>
      </c>
      <c r="N79" s="498" t="s">
        <v>1100</v>
      </c>
      <c r="O79" s="501">
        <v>0</v>
      </c>
      <c r="P79" s="501">
        <v>0.35</v>
      </c>
      <c r="Q79" s="501">
        <v>0.7</v>
      </c>
      <c r="R79" s="501">
        <v>1</v>
      </c>
      <c r="S79" s="511"/>
      <c r="T79" s="369"/>
      <c r="U79" s="399"/>
      <c r="V79" s="396"/>
      <c r="W79" s="400"/>
      <c r="X79" s="402"/>
      <c r="Y79" s="430">
        <f t="shared" si="15"/>
        <v>0</v>
      </c>
      <c r="Z79" s="383" t="str">
        <f t="shared" si="16"/>
        <v>MALO</v>
      </c>
      <c r="AA79" s="384" t="str">
        <f t="shared" si="17"/>
        <v>SIN EJECUTAR</v>
      </c>
      <c r="AB79" s="385">
        <f t="shared" si="18"/>
        <v>0</v>
      </c>
    </row>
    <row r="81" spans="2:23" x14ac:dyDescent="0.25">
      <c r="B81" s="281" t="s">
        <v>659</v>
      </c>
    </row>
    <row r="82" spans="2:23" x14ac:dyDescent="0.25">
      <c r="F82" s="228"/>
      <c r="G82" s="228"/>
    </row>
    <row r="83" spans="2:23" x14ac:dyDescent="0.25">
      <c r="B83" t="s">
        <v>660</v>
      </c>
      <c r="E83" s="228"/>
    </row>
    <row r="84" spans="2:23" x14ac:dyDescent="0.25">
      <c r="B84" t="s">
        <v>661</v>
      </c>
    </row>
    <row r="85" spans="2:23" x14ac:dyDescent="0.25">
      <c r="B85" t="s">
        <v>662</v>
      </c>
      <c r="W85" s="278"/>
    </row>
  </sheetData>
  <autoFilter ref="B6:AC79"/>
  <mergeCells count="4">
    <mergeCell ref="Y1:Y5"/>
    <mergeCell ref="B2:R2"/>
    <mergeCell ref="B3:R3"/>
    <mergeCell ref="B4:R5"/>
  </mergeCells>
  <conditionalFormatting sqref="Y70:Y79 Y7:Y27 Y37:Y50 Y30:Y32">
    <cfRule type="iconSet" priority="109">
      <iconSet>
        <cfvo type="percent" val="0"/>
        <cfvo type="num" val="0.6" gte="0"/>
        <cfvo type="num" val="0.8" gte="0"/>
      </iconSet>
    </cfRule>
  </conditionalFormatting>
  <conditionalFormatting sqref="Y28">
    <cfRule type="iconSet" priority="17">
      <iconSet>
        <cfvo type="percent" val="0"/>
        <cfvo type="num" val="0.6" gte="0"/>
        <cfvo type="num" val="0.8" gte="0"/>
      </iconSet>
    </cfRule>
  </conditionalFormatting>
  <conditionalFormatting sqref="Y29">
    <cfRule type="iconSet" priority="16">
      <iconSet>
        <cfvo type="percent" val="0"/>
        <cfvo type="num" val="0.6" gte="0"/>
        <cfvo type="num" val="0.8" gte="0"/>
      </iconSet>
    </cfRule>
  </conditionalFormatting>
  <conditionalFormatting sqref="Y51">
    <cfRule type="iconSet" priority="15">
      <iconSet>
        <cfvo type="percent" val="0"/>
        <cfvo type="num" val="0.6" gte="0"/>
        <cfvo type="num" val="0.8" gte="0"/>
      </iconSet>
    </cfRule>
  </conditionalFormatting>
  <conditionalFormatting sqref="Y52">
    <cfRule type="iconSet" priority="14">
      <iconSet>
        <cfvo type="percent" val="0"/>
        <cfvo type="num" val="0.6" gte="0"/>
        <cfvo type="num" val="0.8" gte="0"/>
      </iconSet>
    </cfRule>
  </conditionalFormatting>
  <conditionalFormatting sqref="Y53">
    <cfRule type="iconSet" priority="13">
      <iconSet>
        <cfvo type="percent" val="0"/>
        <cfvo type="num" val="0.6" gte="0"/>
        <cfvo type="num" val="0.8" gte="0"/>
      </iconSet>
    </cfRule>
  </conditionalFormatting>
  <conditionalFormatting sqref="Y54">
    <cfRule type="iconSet" priority="12">
      <iconSet>
        <cfvo type="percent" val="0"/>
        <cfvo type="num" val="0.6" gte="0"/>
        <cfvo type="num" val="0.8" gte="0"/>
      </iconSet>
    </cfRule>
  </conditionalFormatting>
  <conditionalFormatting sqref="Y55">
    <cfRule type="iconSet" priority="11">
      <iconSet>
        <cfvo type="percent" val="0"/>
        <cfvo type="num" val="0.6" gte="0"/>
        <cfvo type="num" val="0.8" gte="0"/>
      </iconSet>
    </cfRule>
  </conditionalFormatting>
  <conditionalFormatting sqref="Y56">
    <cfRule type="iconSet" priority="10">
      <iconSet>
        <cfvo type="percent" val="0"/>
        <cfvo type="num" val="0.6" gte="0"/>
        <cfvo type="num" val="0.8" gte="0"/>
      </iconSet>
    </cfRule>
  </conditionalFormatting>
  <conditionalFormatting sqref="Y57">
    <cfRule type="iconSet" priority="9">
      <iconSet>
        <cfvo type="percent" val="0"/>
        <cfvo type="num" val="0.6" gte="0"/>
        <cfvo type="num" val="0.8" gte="0"/>
      </iconSet>
    </cfRule>
  </conditionalFormatting>
  <conditionalFormatting sqref="S58">
    <cfRule type="iconSet" priority="8">
      <iconSet>
        <cfvo type="percent" val="0"/>
        <cfvo type="num" val="0.6" gte="0"/>
        <cfvo type="num" val="0.8" gte="0"/>
      </iconSet>
    </cfRule>
  </conditionalFormatting>
  <conditionalFormatting sqref="W59">
    <cfRule type="iconSet" priority="7">
      <iconSet>
        <cfvo type="percent" val="0"/>
        <cfvo type="num" val="0.6" gte="0"/>
        <cfvo type="num" val="0.8" gte="0"/>
      </iconSet>
    </cfRule>
  </conditionalFormatting>
  <conditionalFormatting sqref="S60">
    <cfRule type="iconSet" priority="6">
      <iconSet>
        <cfvo type="percent" val="0"/>
        <cfvo type="num" val="0.6" gte="0"/>
        <cfvo type="num" val="0.8" gte="0"/>
      </iconSet>
    </cfRule>
  </conditionalFormatting>
  <conditionalFormatting sqref="U61">
    <cfRule type="iconSet" priority="5">
      <iconSet>
        <cfvo type="percent" val="0"/>
        <cfvo type="num" val="0.6" gte="0"/>
        <cfvo type="num" val="0.8" gte="0"/>
      </iconSet>
    </cfRule>
  </conditionalFormatting>
  <conditionalFormatting sqref="S62">
    <cfRule type="iconSet" priority="4">
      <iconSet>
        <cfvo type="percent" val="0"/>
        <cfvo type="num" val="0.6" gte="0"/>
        <cfvo type="num" val="0.8" gte="0"/>
      </iconSet>
    </cfRule>
  </conditionalFormatting>
  <conditionalFormatting sqref="Y63">
    <cfRule type="iconSet" priority="3">
      <iconSet>
        <cfvo type="percent" val="0"/>
        <cfvo type="num" val="0.6" gte="0"/>
        <cfvo type="num" val="0.8" gte="0"/>
      </iconSet>
    </cfRule>
  </conditionalFormatting>
  <conditionalFormatting sqref="W65">
    <cfRule type="iconSet" priority="2">
      <iconSet>
        <cfvo type="percent" val="0"/>
        <cfvo type="num" val="0.6" gte="0"/>
        <cfvo type="num" val="0.8" gte="0"/>
      </iconSet>
    </cfRule>
  </conditionalFormatting>
  <conditionalFormatting sqref="Y69">
    <cfRule type="iconSet" priority="1">
      <iconSet>
        <cfvo type="percent" val="0"/>
        <cfvo type="num" val="0.6" gte="0"/>
        <cfvo type="num" val="0.8" gte="0"/>
      </iconSet>
    </cfRule>
  </conditionalFormatting>
  <pageMargins left="0.7" right="0.7" top="0.75" bottom="0.75" header="0.3" footer="0.3"/>
  <pageSetup scale="65" orientation="landscape" horizontalDpi="4294967294" verticalDpi="4294967294"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[4]listas!#REF!</xm:f>
          </x14:formula1>
          <xm:sqref>G43:G53 G40:G41 E40:F49 E7:E27 G55:G79 E31:E38 B40:D79 E51:F79 B7:D38 F7:G38</xm:sqref>
        </x14:dataValidation>
        <x14:dataValidation type="list" allowBlank="1" showInputMessage="1" showErrorMessage="1">
          <x14:formula1>
            <xm:f>[5]listas!#REF!</xm:f>
          </x14:formula1>
          <xm:sqref>B39:G39</xm:sqref>
        </x14:dataValidation>
        <x14:dataValidation type="list" allowBlank="1" showInputMessage="1" showErrorMessage="1">
          <x14:formula1>
            <xm:f>[6]listas!#REF!</xm:f>
          </x14:formula1>
          <xm:sqref>G54</xm:sqref>
        </x14:dataValidation>
        <x14:dataValidation type="list" allowBlank="1" showInputMessage="1" showErrorMessage="1">
          <x14:formula1>
            <xm:f>[4]listas!#REF!</xm:f>
          </x14:formula1>
          <xm:sqref>G42</xm:sqref>
        </x14:dataValidation>
        <x14:dataValidation type="list" errorStyle="information" allowBlank="1" showInputMessage="1" showErrorMessage="1">
          <x14:formula1>
            <xm:f>[7]listas!#REF!</xm:f>
          </x14:formula1>
          <xm:sqref>E50:F50</xm:sqref>
        </x14:dataValidation>
        <x14:dataValidation type="list" errorStyle="information" allowBlank="1" showInputMessage="1" showErrorMessage="1">
          <x14:formula1>
            <xm:f>[4]listas!#REF!</xm:f>
          </x14:formula1>
          <xm:sqref>E28:E30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sheetPr>
  <dimension ref="B1:AC265"/>
  <sheetViews>
    <sheetView showGridLines="0" zoomScale="70" zoomScaleNormal="70" workbookViewId="0">
      <selection activeCell="AB5" sqref="AB5"/>
    </sheetView>
  </sheetViews>
  <sheetFormatPr baseColWidth="10" defaultColWidth="11" defaultRowHeight="15" x14ac:dyDescent="0.25"/>
  <cols>
    <col min="1" max="1" width="5.28515625" style="322" customWidth="1"/>
    <col min="2" max="3" width="29.7109375" style="322" customWidth="1"/>
    <col min="4" max="4" width="38.5703125" style="322" customWidth="1"/>
    <col min="5" max="5" width="26.42578125" style="322" customWidth="1"/>
    <col min="6" max="7" width="30.7109375" style="322" hidden="1" customWidth="1"/>
    <col min="8" max="8" width="8.42578125" style="322" customWidth="1"/>
    <col min="9" max="9" width="31.5703125" style="322" customWidth="1"/>
    <col min="10" max="10" width="25.42578125" style="322" customWidth="1"/>
    <col min="11" max="11" width="31.5703125" style="322" customWidth="1"/>
    <col min="12" max="12" width="26.42578125" style="322" customWidth="1"/>
    <col min="13" max="13" width="31.5703125" style="322" customWidth="1"/>
    <col min="14" max="14" width="60.42578125" style="322" customWidth="1"/>
    <col min="15" max="15" width="11.42578125" style="322" customWidth="1"/>
    <col min="16" max="17" width="30.7109375" style="322" customWidth="1"/>
    <col min="18" max="18" width="26.85546875" style="322" customWidth="1"/>
    <col min="19" max="19" width="25.7109375" style="322" customWidth="1"/>
    <col min="20" max="20" width="32.5703125" style="322" customWidth="1"/>
    <col min="21" max="21" width="30.7109375" style="592" customWidth="1"/>
    <col min="22" max="22" width="22.140625" style="322" hidden="1" customWidth="1"/>
    <col min="23" max="23" width="28.42578125" style="322" hidden="1" customWidth="1"/>
    <col min="24" max="24" width="25.7109375" style="322" hidden="1" customWidth="1"/>
    <col min="25" max="26" width="33.7109375" style="322" hidden="1" customWidth="1"/>
    <col min="27" max="16384" width="11" style="322"/>
  </cols>
  <sheetData>
    <row r="1" spans="2:29" ht="15.75" thickBot="1" x14ac:dyDescent="0.3"/>
    <row r="2" spans="2:29" ht="96" customHeight="1" thickBot="1" x14ac:dyDescent="0.3">
      <c r="B2" s="944" t="s">
        <v>1139</v>
      </c>
      <c r="C2" s="945"/>
      <c r="D2" s="945"/>
      <c r="E2" s="945"/>
      <c r="F2" s="945"/>
      <c r="G2" s="945"/>
      <c r="H2" s="945"/>
      <c r="I2" s="945"/>
      <c r="J2" s="945"/>
      <c r="K2" s="945"/>
      <c r="L2" s="945"/>
      <c r="M2" s="945"/>
      <c r="N2" s="945"/>
      <c r="O2" s="945"/>
      <c r="P2" s="945"/>
      <c r="Q2" s="945"/>
      <c r="R2" s="945"/>
      <c r="S2" s="945"/>
      <c r="T2" s="945"/>
      <c r="U2" s="946"/>
    </row>
    <row r="3" spans="2:29" ht="19.5" customHeight="1" x14ac:dyDescent="0.25">
      <c r="B3" s="950" t="s">
        <v>1138</v>
      </c>
      <c r="C3" s="950"/>
      <c r="D3" s="950"/>
      <c r="E3" s="950"/>
      <c r="F3" s="950"/>
      <c r="G3" s="950"/>
      <c r="H3" s="950"/>
      <c r="I3" s="950"/>
      <c r="J3" s="950"/>
      <c r="K3" s="950"/>
      <c r="L3" s="950"/>
      <c r="M3" s="950"/>
      <c r="N3" s="950"/>
      <c r="O3" s="950"/>
      <c r="P3" s="950"/>
      <c r="Q3" s="950"/>
      <c r="R3" s="950"/>
      <c r="S3" s="950"/>
      <c r="T3" s="950"/>
      <c r="U3" s="950"/>
    </row>
    <row r="4" spans="2:29" ht="30.75" customHeight="1" x14ac:dyDescent="0.25">
      <c r="B4" s="951" t="s">
        <v>1141</v>
      </c>
      <c r="C4" s="951"/>
      <c r="D4" s="951"/>
      <c r="E4" s="951"/>
      <c r="F4" s="951"/>
      <c r="G4" s="951"/>
      <c r="H4" s="951"/>
      <c r="I4" s="951"/>
      <c r="J4" s="951"/>
      <c r="K4" s="951"/>
      <c r="L4" s="951"/>
      <c r="M4" s="951"/>
      <c r="N4" s="951"/>
      <c r="O4" s="951"/>
      <c r="P4" s="951"/>
      <c r="Q4" s="951"/>
      <c r="R4" s="951"/>
      <c r="S4" s="951"/>
      <c r="T4" s="951"/>
      <c r="U4" s="951"/>
    </row>
    <row r="5" spans="2:29" ht="66.75" customHeight="1" x14ac:dyDescent="0.25">
      <c r="B5" s="474" t="s">
        <v>386</v>
      </c>
      <c r="C5" s="598" t="s">
        <v>387</v>
      </c>
      <c r="D5" s="598" t="s">
        <v>4</v>
      </c>
      <c r="E5" s="599" t="s">
        <v>5</v>
      </c>
      <c r="F5" s="598" t="s">
        <v>6</v>
      </c>
      <c r="G5" s="598" t="s">
        <v>689</v>
      </c>
      <c r="H5" s="600" t="s">
        <v>7</v>
      </c>
      <c r="I5" s="600" t="s">
        <v>8</v>
      </c>
      <c r="J5" s="601" t="s">
        <v>9</v>
      </c>
      <c r="K5" s="600" t="s">
        <v>10</v>
      </c>
      <c r="L5" s="600" t="s">
        <v>11</v>
      </c>
      <c r="M5" s="600" t="s">
        <v>12</v>
      </c>
      <c r="N5" s="601" t="s">
        <v>13</v>
      </c>
      <c r="O5" s="602" t="s">
        <v>7</v>
      </c>
      <c r="P5" s="603" t="s">
        <v>18</v>
      </c>
      <c r="Q5" s="603" t="s">
        <v>19</v>
      </c>
      <c r="R5" s="603" t="s">
        <v>20</v>
      </c>
      <c r="S5" s="603" t="s">
        <v>21</v>
      </c>
      <c r="T5" s="604" t="s">
        <v>614</v>
      </c>
      <c r="U5" s="603" t="s">
        <v>22</v>
      </c>
      <c r="V5" s="605" t="s">
        <v>468</v>
      </c>
      <c r="W5" s="605" t="s">
        <v>470</v>
      </c>
      <c r="X5" s="605" t="s">
        <v>611</v>
      </c>
      <c r="Y5" s="604" t="s">
        <v>613</v>
      </c>
      <c r="Z5" s="606" t="s">
        <v>612</v>
      </c>
    </row>
    <row r="6" spans="2:29" ht="76.5" customHeight="1" x14ac:dyDescent="0.25">
      <c r="B6" s="963" t="s">
        <v>391</v>
      </c>
      <c r="C6" s="960" t="s">
        <v>392</v>
      </c>
      <c r="D6" s="960" t="s">
        <v>130</v>
      </c>
      <c r="E6" s="326" t="s">
        <v>869</v>
      </c>
      <c r="F6" s="447" t="s">
        <v>869</v>
      </c>
      <c r="G6" s="447" t="s">
        <v>131</v>
      </c>
      <c r="H6" s="680">
        <v>1</v>
      </c>
      <c r="I6" s="994" t="s">
        <v>892</v>
      </c>
      <c r="J6" s="324">
        <v>0.25</v>
      </c>
      <c r="K6" s="968">
        <v>1</v>
      </c>
      <c r="L6" s="968" t="s">
        <v>184</v>
      </c>
      <c r="M6" s="968" t="s">
        <v>893</v>
      </c>
      <c r="N6" s="451" t="s">
        <v>900</v>
      </c>
      <c r="O6" s="446">
        <v>1</v>
      </c>
      <c r="P6" s="456" t="s">
        <v>936</v>
      </c>
      <c r="Q6" s="432">
        <v>0.25</v>
      </c>
      <c r="R6" s="444">
        <v>43845</v>
      </c>
      <c r="S6" s="444">
        <v>43905</v>
      </c>
      <c r="T6" s="359">
        <f t="shared" ref="T6:T19" si="0">+J6*Q6</f>
        <v>6.25E-2</v>
      </c>
      <c r="U6" s="454" t="s">
        <v>900</v>
      </c>
      <c r="V6" s="43"/>
      <c r="W6" s="480"/>
      <c r="X6" s="333"/>
      <c r="Y6" s="445">
        <f t="shared" ref="Y6:Y37" si="1">X6*V6</f>
        <v>0</v>
      </c>
      <c r="Z6" s="596">
        <f t="shared" ref="Z6:Z37" si="2">X6*J6</f>
        <v>0</v>
      </c>
      <c r="AA6" s="593"/>
      <c r="AB6" s="593"/>
      <c r="AC6" s="593"/>
    </row>
    <row r="7" spans="2:29" ht="76.5" customHeight="1" x14ac:dyDescent="0.25">
      <c r="B7" s="963" t="s">
        <v>391</v>
      </c>
      <c r="C7" s="961" t="s">
        <v>392</v>
      </c>
      <c r="D7" s="961"/>
      <c r="E7" s="326" t="s">
        <v>869</v>
      </c>
      <c r="F7" s="447" t="s">
        <v>869</v>
      </c>
      <c r="G7" s="447" t="s">
        <v>131</v>
      </c>
      <c r="H7" s="955"/>
      <c r="I7" s="995"/>
      <c r="J7" s="324">
        <v>0.25</v>
      </c>
      <c r="K7" s="969"/>
      <c r="L7" s="969"/>
      <c r="M7" s="969"/>
      <c r="N7" s="451" t="s">
        <v>900</v>
      </c>
      <c r="O7" s="446">
        <v>2</v>
      </c>
      <c r="P7" s="456" t="s">
        <v>937</v>
      </c>
      <c r="Q7" s="432">
        <v>0.25</v>
      </c>
      <c r="R7" s="444">
        <v>43906</v>
      </c>
      <c r="S7" s="444">
        <v>44012</v>
      </c>
      <c r="T7" s="359">
        <f t="shared" si="0"/>
        <v>6.25E-2</v>
      </c>
      <c r="U7" s="454" t="s">
        <v>900</v>
      </c>
      <c r="V7" s="43"/>
      <c r="W7" s="366"/>
      <c r="X7" s="333"/>
      <c r="Y7" s="445">
        <f t="shared" si="1"/>
        <v>0</v>
      </c>
      <c r="Z7" s="596">
        <f t="shared" si="2"/>
        <v>0</v>
      </c>
      <c r="AA7" s="593"/>
      <c r="AB7" s="593"/>
      <c r="AC7" s="593"/>
    </row>
    <row r="8" spans="2:29" ht="76.5" customHeight="1" x14ac:dyDescent="0.25">
      <c r="B8" s="963" t="s">
        <v>391</v>
      </c>
      <c r="C8" s="961" t="s">
        <v>392</v>
      </c>
      <c r="D8" s="961"/>
      <c r="E8" s="326" t="s">
        <v>869</v>
      </c>
      <c r="F8" s="447" t="s">
        <v>869</v>
      </c>
      <c r="G8" s="447" t="s">
        <v>131</v>
      </c>
      <c r="H8" s="955"/>
      <c r="I8" s="995"/>
      <c r="J8" s="324">
        <v>0.25</v>
      </c>
      <c r="K8" s="969"/>
      <c r="L8" s="969"/>
      <c r="M8" s="969"/>
      <c r="N8" s="451" t="s">
        <v>900</v>
      </c>
      <c r="O8" s="446">
        <v>3</v>
      </c>
      <c r="P8" s="456" t="s">
        <v>938</v>
      </c>
      <c r="Q8" s="432">
        <v>0.4</v>
      </c>
      <c r="R8" s="444">
        <v>44013</v>
      </c>
      <c r="S8" s="444">
        <v>44119</v>
      </c>
      <c r="T8" s="359">
        <f t="shared" si="0"/>
        <v>0.1</v>
      </c>
      <c r="U8" s="454" t="s">
        <v>900</v>
      </c>
      <c r="V8" s="43"/>
      <c r="W8" s="366"/>
      <c r="X8" s="333"/>
      <c r="Y8" s="445">
        <f t="shared" si="1"/>
        <v>0</v>
      </c>
      <c r="Z8" s="596">
        <f t="shared" si="2"/>
        <v>0</v>
      </c>
      <c r="AA8" s="593"/>
      <c r="AB8" s="593"/>
      <c r="AC8" s="593"/>
    </row>
    <row r="9" spans="2:29" ht="76.5" customHeight="1" x14ac:dyDescent="0.25">
      <c r="B9" s="963" t="s">
        <v>391</v>
      </c>
      <c r="C9" s="962" t="s">
        <v>392</v>
      </c>
      <c r="D9" s="962"/>
      <c r="E9" s="326" t="s">
        <v>869</v>
      </c>
      <c r="F9" s="447" t="s">
        <v>869</v>
      </c>
      <c r="G9" s="447" t="s">
        <v>131</v>
      </c>
      <c r="H9" s="681"/>
      <c r="I9" s="1001"/>
      <c r="J9" s="324">
        <v>0.25</v>
      </c>
      <c r="K9" s="970"/>
      <c r="L9" s="970"/>
      <c r="M9" s="970"/>
      <c r="N9" s="451" t="s">
        <v>900</v>
      </c>
      <c r="O9" s="446">
        <v>4</v>
      </c>
      <c r="P9" s="456" t="s">
        <v>939</v>
      </c>
      <c r="Q9" s="432">
        <v>0.1</v>
      </c>
      <c r="R9" s="444">
        <v>44120</v>
      </c>
      <c r="S9" s="444">
        <v>44196</v>
      </c>
      <c r="T9" s="359">
        <f t="shared" si="0"/>
        <v>2.5000000000000001E-2</v>
      </c>
      <c r="U9" s="454" t="s">
        <v>900</v>
      </c>
      <c r="V9" s="43"/>
      <c r="W9" s="366"/>
      <c r="X9" s="333"/>
      <c r="Y9" s="445">
        <f t="shared" si="1"/>
        <v>0</v>
      </c>
      <c r="Z9" s="596">
        <f t="shared" si="2"/>
        <v>0</v>
      </c>
      <c r="AA9" s="593"/>
      <c r="AB9" s="593"/>
      <c r="AC9" s="593"/>
    </row>
    <row r="10" spans="2:29" ht="76.5" customHeight="1" x14ac:dyDescent="0.25">
      <c r="B10" s="963" t="s">
        <v>391</v>
      </c>
      <c r="C10" s="960" t="s">
        <v>392</v>
      </c>
      <c r="D10" s="960" t="s">
        <v>142</v>
      </c>
      <c r="E10" s="326" t="s">
        <v>869</v>
      </c>
      <c r="F10" s="447" t="s">
        <v>869</v>
      </c>
      <c r="G10" s="447" t="s">
        <v>131</v>
      </c>
      <c r="H10" s="680">
        <v>2</v>
      </c>
      <c r="I10" s="983" t="s">
        <v>940</v>
      </c>
      <c r="J10" s="324">
        <v>0.25</v>
      </c>
      <c r="K10" s="968">
        <v>1</v>
      </c>
      <c r="L10" s="983" t="s">
        <v>184</v>
      </c>
      <c r="M10" s="983" t="s">
        <v>941</v>
      </c>
      <c r="N10" s="451" t="s">
        <v>900</v>
      </c>
      <c r="O10" s="446">
        <v>1</v>
      </c>
      <c r="P10" s="456" t="s">
        <v>942</v>
      </c>
      <c r="Q10" s="343">
        <v>0.3</v>
      </c>
      <c r="R10" s="444">
        <v>43845</v>
      </c>
      <c r="S10" s="444">
        <v>43966</v>
      </c>
      <c r="T10" s="359">
        <f t="shared" si="0"/>
        <v>7.4999999999999997E-2</v>
      </c>
      <c r="U10" s="454" t="s">
        <v>900</v>
      </c>
      <c r="V10" s="346"/>
      <c r="W10" s="366"/>
      <c r="X10" s="333"/>
      <c r="Y10" s="445">
        <f t="shared" si="1"/>
        <v>0</v>
      </c>
      <c r="Z10" s="596">
        <f t="shared" si="2"/>
        <v>0</v>
      </c>
      <c r="AA10" s="593"/>
      <c r="AB10" s="593"/>
      <c r="AC10" s="593"/>
    </row>
    <row r="11" spans="2:29" ht="76.5" customHeight="1" x14ac:dyDescent="0.25">
      <c r="B11" s="963" t="s">
        <v>391</v>
      </c>
      <c r="C11" s="961" t="s">
        <v>392</v>
      </c>
      <c r="D11" s="961"/>
      <c r="E11" s="326" t="s">
        <v>869</v>
      </c>
      <c r="F11" s="447" t="s">
        <v>869</v>
      </c>
      <c r="G11" s="447" t="s">
        <v>131</v>
      </c>
      <c r="H11" s="955"/>
      <c r="I11" s="984"/>
      <c r="J11" s="324">
        <v>0.25</v>
      </c>
      <c r="K11" s="969"/>
      <c r="L11" s="984"/>
      <c r="M11" s="984"/>
      <c r="N11" s="451" t="s">
        <v>900</v>
      </c>
      <c r="O11" s="446">
        <v>2</v>
      </c>
      <c r="P11" s="456" t="s">
        <v>943</v>
      </c>
      <c r="Q11" s="343">
        <v>0.1</v>
      </c>
      <c r="R11" s="444">
        <v>43967</v>
      </c>
      <c r="S11" s="444">
        <v>43997</v>
      </c>
      <c r="T11" s="359">
        <f t="shared" si="0"/>
        <v>2.5000000000000001E-2</v>
      </c>
      <c r="U11" s="454" t="s">
        <v>900</v>
      </c>
      <c r="V11" s="346"/>
      <c r="W11" s="366"/>
      <c r="X11" s="333"/>
      <c r="Y11" s="445">
        <f t="shared" si="1"/>
        <v>0</v>
      </c>
      <c r="Z11" s="596">
        <f t="shared" si="2"/>
        <v>0</v>
      </c>
      <c r="AA11" s="593"/>
      <c r="AB11" s="593"/>
      <c r="AC11" s="593"/>
    </row>
    <row r="12" spans="2:29" ht="76.5" customHeight="1" x14ac:dyDescent="0.25">
      <c r="B12" s="963" t="s">
        <v>391</v>
      </c>
      <c r="C12" s="961" t="s">
        <v>392</v>
      </c>
      <c r="D12" s="961"/>
      <c r="E12" s="326" t="s">
        <v>869</v>
      </c>
      <c r="F12" s="447" t="s">
        <v>869</v>
      </c>
      <c r="G12" s="447" t="s">
        <v>131</v>
      </c>
      <c r="H12" s="955"/>
      <c r="I12" s="984"/>
      <c r="J12" s="324">
        <v>0.25</v>
      </c>
      <c r="K12" s="969"/>
      <c r="L12" s="984"/>
      <c r="M12" s="984"/>
      <c r="N12" s="451" t="s">
        <v>900</v>
      </c>
      <c r="O12" s="446">
        <v>3</v>
      </c>
      <c r="P12" s="456" t="s">
        <v>944</v>
      </c>
      <c r="Q12" s="343">
        <v>0.1</v>
      </c>
      <c r="R12" s="444">
        <v>43998</v>
      </c>
      <c r="S12" s="444">
        <v>44027</v>
      </c>
      <c r="T12" s="359">
        <f t="shared" si="0"/>
        <v>2.5000000000000001E-2</v>
      </c>
      <c r="U12" s="454" t="s">
        <v>900</v>
      </c>
      <c r="V12" s="43"/>
      <c r="W12" s="366"/>
      <c r="X12" s="333"/>
      <c r="Y12" s="445">
        <f t="shared" si="1"/>
        <v>0</v>
      </c>
      <c r="Z12" s="596">
        <f t="shared" si="2"/>
        <v>0</v>
      </c>
      <c r="AA12" s="593"/>
      <c r="AB12" s="593"/>
      <c r="AC12" s="593"/>
    </row>
    <row r="13" spans="2:29" ht="76.5" customHeight="1" x14ac:dyDescent="0.25">
      <c r="B13" s="963" t="s">
        <v>391</v>
      </c>
      <c r="C13" s="962" t="s">
        <v>392</v>
      </c>
      <c r="D13" s="962"/>
      <c r="E13" s="326" t="s">
        <v>869</v>
      </c>
      <c r="F13" s="447" t="s">
        <v>869</v>
      </c>
      <c r="G13" s="447" t="s">
        <v>131</v>
      </c>
      <c r="H13" s="681"/>
      <c r="I13" s="985"/>
      <c r="J13" s="324">
        <v>0.25</v>
      </c>
      <c r="K13" s="970"/>
      <c r="L13" s="985"/>
      <c r="M13" s="985"/>
      <c r="N13" s="451" t="s">
        <v>900</v>
      </c>
      <c r="O13" s="446">
        <v>4</v>
      </c>
      <c r="P13" s="456" t="s">
        <v>945</v>
      </c>
      <c r="Q13" s="343">
        <v>0.5</v>
      </c>
      <c r="R13" s="444">
        <v>44028</v>
      </c>
      <c r="S13" s="444">
        <v>44196</v>
      </c>
      <c r="T13" s="359">
        <f t="shared" si="0"/>
        <v>0.125</v>
      </c>
      <c r="U13" s="454" t="s">
        <v>900</v>
      </c>
      <c r="V13" s="43"/>
      <c r="W13" s="366"/>
      <c r="X13" s="333"/>
      <c r="Y13" s="445">
        <f t="shared" si="1"/>
        <v>0</v>
      </c>
      <c r="Z13" s="596">
        <f t="shared" si="2"/>
        <v>0</v>
      </c>
      <c r="AA13" s="593"/>
      <c r="AB13" s="593"/>
      <c r="AC13" s="593"/>
    </row>
    <row r="14" spans="2:29" ht="76.5" customHeight="1" x14ac:dyDescent="0.25">
      <c r="B14" s="963" t="s">
        <v>391</v>
      </c>
      <c r="C14" s="960" t="s">
        <v>392</v>
      </c>
      <c r="D14" s="960" t="s">
        <v>130</v>
      </c>
      <c r="E14" s="326" t="s">
        <v>869</v>
      </c>
      <c r="F14" s="447" t="s">
        <v>869</v>
      </c>
      <c r="G14" s="447" t="s">
        <v>131</v>
      </c>
      <c r="H14" s="680">
        <v>3</v>
      </c>
      <c r="I14" s="960" t="s">
        <v>896</v>
      </c>
      <c r="J14" s="324">
        <v>0.25</v>
      </c>
      <c r="K14" s="1002">
        <v>1</v>
      </c>
      <c r="L14" s="960" t="s">
        <v>184</v>
      </c>
      <c r="M14" s="960" t="s">
        <v>897</v>
      </c>
      <c r="N14" s="451" t="s">
        <v>900</v>
      </c>
      <c r="O14" s="446">
        <v>1</v>
      </c>
      <c r="P14" s="456" t="s">
        <v>946</v>
      </c>
      <c r="Q14" s="330">
        <v>0.33</v>
      </c>
      <c r="R14" s="338">
        <v>43845</v>
      </c>
      <c r="S14" s="332">
        <v>44196</v>
      </c>
      <c r="T14" s="359">
        <f t="shared" si="0"/>
        <v>8.2500000000000004E-2</v>
      </c>
      <c r="U14" s="454" t="s">
        <v>900</v>
      </c>
      <c r="V14" s="43"/>
      <c r="W14" s="366"/>
      <c r="X14" s="333"/>
      <c r="Y14" s="445">
        <f t="shared" si="1"/>
        <v>0</v>
      </c>
      <c r="Z14" s="596">
        <f t="shared" si="2"/>
        <v>0</v>
      </c>
      <c r="AA14" s="593"/>
      <c r="AB14" s="593"/>
      <c r="AC14" s="593"/>
    </row>
    <row r="15" spans="2:29" ht="76.5" customHeight="1" x14ac:dyDescent="0.25">
      <c r="B15" s="963" t="s">
        <v>391</v>
      </c>
      <c r="C15" s="961" t="s">
        <v>392</v>
      </c>
      <c r="D15" s="961"/>
      <c r="E15" s="326" t="s">
        <v>869</v>
      </c>
      <c r="F15" s="447" t="s">
        <v>869</v>
      </c>
      <c r="G15" s="447" t="s">
        <v>131</v>
      </c>
      <c r="H15" s="955"/>
      <c r="I15" s="961"/>
      <c r="J15" s="324">
        <v>0.25</v>
      </c>
      <c r="K15" s="1003"/>
      <c r="L15" s="961"/>
      <c r="M15" s="961"/>
      <c r="N15" s="451" t="s">
        <v>900</v>
      </c>
      <c r="O15" s="446">
        <v>2</v>
      </c>
      <c r="P15" s="456" t="s">
        <v>947</v>
      </c>
      <c r="Q15" s="330">
        <v>0.33</v>
      </c>
      <c r="R15" s="338">
        <v>43845</v>
      </c>
      <c r="S15" s="332">
        <v>44196</v>
      </c>
      <c r="T15" s="359">
        <f t="shared" si="0"/>
        <v>8.2500000000000004E-2</v>
      </c>
      <c r="U15" s="454" t="s">
        <v>900</v>
      </c>
      <c r="V15" s="43"/>
      <c r="W15" s="366"/>
      <c r="X15" s="333"/>
      <c r="Y15" s="445">
        <f t="shared" si="1"/>
        <v>0</v>
      </c>
      <c r="Z15" s="596">
        <f t="shared" si="2"/>
        <v>0</v>
      </c>
      <c r="AA15" s="593"/>
      <c r="AB15" s="593"/>
      <c r="AC15" s="593"/>
    </row>
    <row r="16" spans="2:29" ht="76.5" customHeight="1" x14ac:dyDescent="0.25">
      <c r="B16" s="963" t="s">
        <v>391</v>
      </c>
      <c r="C16" s="962" t="s">
        <v>392</v>
      </c>
      <c r="D16" s="962"/>
      <c r="E16" s="326" t="s">
        <v>869</v>
      </c>
      <c r="F16" s="447" t="s">
        <v>869</v>
      </c>
      <c r="G16" s="447" t="s">
        <v>131</v>
      </c>
      <c r="H16" s="681"/>
      <c r="I16" s="962"/>
      <c r="J16" s="324">
        <v>0.25</v>
      </c>
      <c r="K16" s="1004"/>
      <c r="L16" s="962"/>
      <c r="M16" s="962"/>
      <c r="N16" s="451" t="s">
        <v>900</v>
      </c>
      <c r="O16" s="446">
        <v>3</v>
      </c>
      <c r="P16" s="456" t="s">
        <v>948</v>
      </c>
      <c r="Q16" s="330">
        <v>0.34</v>
      </c>
      <c r="R16" s="338">
        <v>43845</v>
      </c>
      <c r="S16" s="332">
        <v>44196</v>
      </c>
      <c r="T16" s="359">
        <f t="shared" si="0"/>
        <v>8.5000000000000006E-2</v>
      </c>
      <c r="U16" s="454" t="s">
        <v>900</v>
      </c>
      <c r="V16" s="43"/>
      <c r="W16" s="366"/>
      <c r="X16" s="333"/>
      <c r="Y16" s="445">
        <f t="shared" si="1"/>
        <v>0</v>
      </c>
      <c r="Z16" s="596">
        <f t="shared" si="2"/>
        <v>0</v>
      </c>
      <c r="AA16" s="593"/>
      <c r="AB16" s="593"/>
      <c r="AC16" s="593"/>
    </row>
    <row r="17" spans="2:29" ht="76.5" customHeight="1" x14ac:dyDescent="0.25">
      <c r="B17" s="963" t="s">
        <v>391</v>
      </c>
      <c r="C17" s="960" t="s">
        <v>392</v>
      </c>
      <c r="D17" s="960" t="s">
        <v>142</v>
      </c>
      <c r="E17" s="326" t="s">
        <v>869</v>
      </c>
      <c r="F17" s="447" t="s">
        <v>869</v>
      </c>
      <c r="G17" s="447" t="s">
        <v>131</v>
      </c>
      <c r="H17" s="680">
        <v>4</v>
      </c>
      <c r="I17" s="960" t="s">
        <v>898</v>
      </c>
      <c r="J17" s="324">
        <v>0.25</v>
      </c>
      <c r="K17" s="1002">
        <v>1</v>
      </c>
      <c r="L17" s="1002" t="s">
        <v>184</v>
      </c>
      <c r="M17" s="1002" t="s">
        <v>899</v>
      </c>
      <c r="N17" s="451" t="s">
        <v>900</v>
      </c>
      <c r="O17" s="446">
        <v>1</v>
      </c>
      <c r="P17" s="456" t="s">
        <v>949</v>
      </c>
      <c r="Q17" s="445">
        <v>0.45</v>
      </c>
      <c r="R17" s="23">
        <v>43922</v>
      </c>
      <c r="S17" s="442" t="s">
        <v>950</v>
      </c>
      <c r="T17" s="359">
        <f t="shared" si="0"/>
        <v>0.1125</v>
      </c>
      <c r="U17" s="454" t="s">
        <v>900</v>
      </c>
      <c r="V17" s="43"/>
      <c r="W17" s="366"/>
      <c r="X17" s="333"/>
      <c r="Y17" s="445">
        <f t="shared" si="1"/>
        <v>0</v>
      </c>
      <c r="Z17" s="596">
        <f t="shared" si="2"/>
        <v>0</v>
      </c>
      <c r="AA17" s="593"/>
      <c r="AB17" s="593"/>
      <c r="AC17" s="593"/>
    </row>
    <row r="18" spans="2:29" ht="76.5" customHeight="1" x14ac:dyDescent="0.25">
      <c r="B18" s="963" t="s">
        <v>391</v>
      </c>
      <c r="C18" s="961" t="s">
        <v>392</v>
      </c>
      <c r="D18" s="961"/>
      <c r="E18" s="326" t="s">
        <v>869</v>
      </c>
      <c r="F18" s="447" t="s">
        <v>869</v>
      </c>
      <c r="G18" s="447" t="s">
        <v>131</v>
      </c>
      <c r="H18" s="955"/>
      <c r="I18" s="961"/>
      <c r="J18" s="324">
        <v>0.25</v>
      </c>
      <c r="K18" s="1003"/>
      <c r="L18" s="1003"/>
      <c r="M18" s="1003"/>
      <c r="N18" s="451" t="s">
        <v>900</v>
      </c>
      <c r="O18" s="446">
        <v>2</v>
      </c>
      <c r="P18" s="456" t="s">
        <v>951</v>
      </c>
      <c r="Q18" s="445">
        <v>0.45</v>
      </c>
      <c r="R18" s="23">
        <v>44013</v>
      </c>
      <c r="S18" s="442">
        <v>44165</v>
      </c>
      <c r="T18" s="359">
        <f t="shared" si="0"/>
        <v>0.1125</v>
      </c>
      <c r="U18" s="454" t="s">
        <v>900</v>
      </c>
      <c r="V18" s="43"/>
      <c r="W18" s="366"/>
      <c r="X18" s="333"/>
      <c r="Y18" s="445">
        <f t="shared" si="1"/>
        <v>0</v>
      </c>
      <c r="Z18" s="596">
        <f t="shared" si="2"/>
        <v>0</v>
      </c>
      <c r="AA18" s="593"/>
      <c r="AB18" s="593"/>
      <c r="AC18" s="593"/>
    </row>
    <row r="19" spans="2:29" ht="76.5" customHeight="1" x14ac:dyDescent="0.25">
      <c r="B19" s="963" t="s">
        <v>391</v>
      </c>
      <c r="C19" s="962" t="s">
        <v>392</v>
      </c>
      <c r="D19" s="962"/>
      <c r="E19" s="326" t="s">
        <v>869</v>
      </c>
      <c r="F19" s="447" t="s">
        <v>869</v>
      </c>
      <c r="G19" s="447" t="s">
        <v>131</v>
      </c>
      <c r="H19" s="681"/>
      <c r="I19" s="962"/>
      <c r="J19" s="324">
        <v>0.25</v>
      </c>
      <c r="K19" s="1004"/>
      <c r="L19" s="1004"/>
      <c r="M19" s="1004"/>
      <c r="N19" s="451" t="s">
        <v>900</v>
      </c>
      <c r="O19" s="446">
        <v>3</v>
      </c>
      <c r="P19" s="456" t="s">
        <v>952</v>
      </c>
      <c r="Q19" s="445">
        <v>0.1</v>
      </c>
      <c r="R19" s="23">
        <v>44166</v>
      </c>
      <c r="S19" s="442">
        <v>44196</v>
      </c>
      <c r="T19" s="359">
        <f t="shared" si="0"/>
        <v>2.5000000000000001E-2</v>
      </c>
      <c r="U19" s="454" t="s">
        <v>900</v>
      </c>
      <c r="V19" s="43"/>
      <c r="W19" s="366"/>
      <c r="X19" s="333"/>
      <c r="Y19" s="445">
        <f t="shared" si="1"/>
        <v>0</v>
      </c>
      <c r="Z19" s="596">
        <f t="shared" si="2"/>
        <v>0</v>
      </c>
      <c r="AA19" s="593"/>
      <c r="AB19" s="593"/>
      <c r="AC19" s="593"/>
    </row>
    <row r="20" spans="2:29" ht="76.5" customHeight="1" x14ac:dyDescent="0.25">
      <c r="B20" s="972" t="s">
        <v>388</v>
      </c>
      <c r="C20" s="983" t="s">
        <v>389</v>
      </c>
      <c r="D20" s="983" t="s">
        <v>23</v>
      </c>
      <c r="E20" s="443" t="s">
        <v>533</v>
      </c>
      <c r="F20" s="447" t="s">
        <v>533</v>
      </c>
      <c r="G20" s="447" t="s">
        <v>53</v>
      </c>
      <c r="H20" s="680">
        <v>1</v>
      </c>
      <c r="I20" s="682" t="s">
        <v>782</v>
      </c>
      <c r="J20" s="483">
        <v>1</v>
      </c>
      <c r="K20" s="671">
        <v>1</v>
      </c>
      <c r="L20" s="671" t="s">
        <v>184</v>
      </c>
      <c r="M20" s="671" t="s">
        <v>783</v>
      </c>
      <c r="N20" s="345" t="s">
        <v>56</v>
      </c>
      <c r="O20" s="446">
        <v>1</v>
      </c>
      <c r="P20" s="448" t="s">
        <v>785</v>
      </c>
      <c r="Q20" s="445">
        <v>0.25</v>
      </c>
      <c r="R20" s="444">
        <v>43831</v>
      </c>
      <c r="S20" s="442">
        <v>43921</v>
      </c>
      <c r="T20" s="359">
        <f>J20*Q20</f>
        <v>0.25</v>
      </c>
      <c r="U20" s="351" t="s">
        <v>784</v>
      </c>
      <c r="V20" s="434"/>
      <c r="W20" s="366"/>
      <c r="X20" s="333"/>
      <c r="Y20" s="445">
        <f t="shared" si="1"/>
        <v>0</v>
      </c>
      <c r="Z20" s="596">
        <f t="shared" si="2"/>
        <v>0</v>
      </c>
      <c r="AA20" s="593"/>
      <c r="AB20" s="593"/>
      <c r="AC20" s="593"/>
    </row>
    <row r="21" spans="2:29" ht="76.5" customHeight="1" x14ac:dyDescent="0.25">
      <c r="B21" s="972" t="s">
        <v>388</v>
      </c>
      <c r="C21" s="984" t="s">
        <v>389</v>
      </c>
      <c r="D21" s="984"/>
      <c r="E21" s="443" t="s">
        <v>533</v>
      </c>
      <c r="F21" s="447" t="s">
        <v>533</v>
      </c>
      <c r="G21" s="447" t="s">
        <v>53</v>
      </c>
      <c r="H21" s="955"/>
      <c r="I21" s="698"/>
      <c r="J21" s="483">
        <v>1</v>
      </c>
      <c r="K21" s="687"/>
      <c r="L21" s="687"/>
      <c r="M21" s="687"/>
      <c r="N21" s="345" t="s">
        <v>56</v>
      </c>
      <c r="O21" s="446">
        <v>2</v>
      </c>
      <c r="P21" s="448" t="s">
        <v>786</v>
      </c>
      <c r="Q21" s="445">
        <v>0.5</v>
      </c>
      <c r="R21" s="444">
        <v>43922</v>
      </c>
      <c r="S21" s="442">
        <v>44012</v>
      </c>
      <c r="T21" s="359">
        <f>J21*Q21</f>
        <v>0.5</v>
      </c>
      <c r="U21" s="351" t="s">
        <v>784</v>
      </c>
      <c r="V21" s="346"/>
      <c r="W21" s="366"/>
      <c r="X21" s="333"/>
      <c r="Y21" s="445">
        <f t="shared" si="1"/>
        <v>0</v>
      </c>
      <c r="Z21" s="596">
        <f t="shared" si="2"/>
        <v>0</v>
      </c>
      <c r="AA21" s="593"/>
      <c r="AB21" s="593"/>
      <c r="AC21" s="593"/>
    </row>
    <row r="22" spans="2:29" ht="76.5" customHeight="1" x14ac:dyDescent="0.25">
      <c r="B22" s="972" t="s">
        <v>388</v>
      </c>
      <c r="C22" s="984" t="s">
        <v>389</v>
      </c>
      <c r="D22" s="984"/>
      <c r="E22" s="443" t="s">
        <v>533</v>
      </c>
      <c r="F22" s="447" t="s">
        <v>533</v>
      </c>
      <c r="G22" s="447" t="s">
        <v>53</v>
      </c>
      <c r="H22" s="955"/>
      <c r="I22" s="698"/>
      <c r="J22" s="483">
        <v>1</v>
      </c>
      <c r="K22" s="687"/>
      <c r="L22" s="687"/>
      <c r="M22" s="687"/>
      <c r="N22" s="345" t="s">
        <v>56</v>
      </c>
      <c r="O22" s="446">
        <v>3</v>
      </c>
      <c r="P22" s="448" t="s">
        <v>787</v>
      </c>
      <c r="Q22" s="445">
        <v>0.75</v>
      </c>
      <c r="R22" s="444">
        <v>44013</v>
      </c>
      <c r="S22" s="442">
        <v>44104</v>
      </c>
      <c r="T22" s="359">
        <f>J22*Q22</f>
        <v>0.75</v>
      </c>
      <c r="U22" s="351" t="s">
        <v>784</v>
      </c>
      <c r="V22" s="333"/>
      <c r="W22" s="366"/>
      <c r="X22" s="333"/>
      <c r="Y22" s="445">
        <f t="shared" si="1"/>
        <v>0</v>
      </c>
      <c r="Z22" s="596">
        <f t="shared" si="2"/>
        <v>0</v>
      </c>
      <c r="AA22" s="593"/>
      <c r="AB22" s="593"/>
      <c r="AC22" s="593"/>
    </row>
    <row r="23" spans="2:29" ht="76.5" customHeight="1" x14ac:dyDescent="0.25">
      <c r="B23" s="972" t="s">
        <v>388</v>
      </c>
      <c r="C23" s="985" t="s">
        <v>389</v>
      </c>
      <c r="D23" s="985"/>
      <c r="E23" s="443" t="s">
        <v>533</v>
      </c>
      <c r="F23" s="447" t="s">
        <v>533</v>
      </c>
      <c r="G23" s="447" t="s">
        <v>53</v>
      </c>
      <c r="H23" s="681"/>
      <c r="I23" s="683"/>
      <c r="J23" s="483">
        <v>1</v>
      </c>
      <c r="K23" s="672"/>
      <c r="L23" s="672"/>
      <c r="M23" s="672"/>
      <c r="N23" s="345" t="s">
        <v>56</v>
      </c>
      <c r="O23" s="446">
        <v>4</v>
      </c>
      <c r="P23" s="448" t="s">
        <v>788</v>
      </c>
      <c r="Q23" s="445">
        <v>1</v>
      </c>
      <c r="R23" s="444">
        <v>44105</v>
      </c>
      <c r="S23" s="442">
        <v>44196</v>
      </c>
      <c r="T23" s="359">
        <f>J23*Q23</f>
        <v>1</v>
      </c>
      <c r="U23" s="351" t="s">
        <v>784</v>
      </c>
      <c r="V23" s="346"/>
      <c r="W23" s="366"/>
      <c r="X23" s="333"/>
      <c r="Y23" s="445">
        <f t="shared" si="1"/>
        <v>0</v>
      </c>
      <c r="Z23" s="596">
        <f t="shared" si="2"/>
        <v>0</v>
      </c>
      <c r="AA23" s="593"/>
      <c r="AB23" s="593"/>
      <c r="AC23" s="593"/>
    </row>
    <row r="24" spans="2:29" ht="76.5" customHeight="1" x14ac:dyDescent="0.25">
      <c r="B24" s="972" t="s">
        <v>388</v>
      </c>
      <c r="C24" s="983" t="s">
        <v>389</v>
      </c>
      <c r="D24" s="983" t="s">
        <v>23</v>
      </c>
      <c r="E24" s="443" t="s">
        <v>536</v>
      </c>
      <c r="F24" s="443" t="s">
        <v>536</v>
      </c>
      <c r="G24" s="447" t="s">
        <v>115</v>
      </c>
      <c r="H24" s="680">
        <v>1</v>
      </c>
      <c r="I24" s="682" t="s">
        <v>997</v>
      </c>
      <c r="J24" s="431">
        <v>0.25</v>
      </c>
      <c r="K24" s="988">
        <v>1</v>
      </c>
      <c r="L24" s="988" t="s">
        <v>184</v>
      </c>
      <c r="M24" s="988" t="s">
        <v>998</v>
      </c>
      <c r="N24" s="335" t="s">
        <v>117</v>
      </c>
      <c r="O24" s="356">
        <v>1</v>
      </c>
      <c r="P24" s="457" t="s">
        <v>1004</v>
      </c>
      <c r="Q24" s="445">
        <v>0.5</v>
      </c>
      <c r="R24" s="444">
        <v>43831</v>
      </c>
      <c r="S24" s="442">
        <v>44196</v>
      </c>
      <c r="T24" s="359">
        <f t="shared" ref="T24:T31" si="3">+J24*Q24</f>
        <v>0.125</v>
      </c>
      <c r="U24" s="82" t="s">
        <v>1005</v>
      </c>
      <c r="V24" s="346"/>
      <c r="W24" s="366"/>
      <c r="X24" s="333"/>
      <c r="Y24" s="445">
        <f t="shared" si="1"/>
        <v>0</v>
      </c>
      <c r="Z24" s="596">
        <f t="shared" si="2"/>
        <v>0</v>
      </c>
      <c r="AA24" s="593"/>
      <c r="AB24" s="593"/>
      <c r="AC24" s="593"/>
    </row>
    <row r="25" spans="2:29" ht="76.5" customHeight="1" x14ac:dyDescent="0.25">
      <c r="B25" s="972" t="s">
        <v>388</v>
      </c>
      <c r="C25" s="985" t="s">
        <v>389</v>
      </c>
      <c r="D25" s="985"/>
      <c r="E25" s="443" t="s">
        <v>536</v>
      </c>
      <c r="F25" s="443" t="s">
        <v>536</v>
      </c>
      <c r="G25" s="447" t="s">
        <v>115</v>
      </c>
      <c r="H25" s="681"/>
      <c r="I25" s="683"/>
      <c r="J25" s="431">
        <v>0.25</v>
      </c>
      <c r="K25" s="997">
        <v>1</v>
      </c>
      <c r="L25" s="997"/>
      <c r="M25" s="997"/>
      <c r="N25" s="335" t="s">
        <v>117</v>
      </c>
      <c r="O25" s="356">
        <v>2</v>
      </c>
      <c r="P25" s="457" t="s">
        <v>1006</v>
      </c>
      <c r="Q25" s="445">
        <v>0.5</v>
      </c>
      <c r="R25" s="444">
        <v>43831</v>
      </c>
      <c r="S25" s="442">
        <f>S24</f>
        <v>44196</v>
      </c>
      <c r="T25" s="359">
        <f t="shared" si="3"/>
        <v>0.125</v>
      </c>
      <c r="U25" s="82" t="s">
        <v>1005</v>
      </c>
      <c r="V25" s="346"/>
      <c r="W25" s="366"/>
      <c r="X25" s="333"/>
      <c r="Y25" s="445">
        <f t="shared" si="1"/>
        <v>0</v>
      </c>
      <c r="Z25" s="596">
        <f t="shared" si="2"/>
        <v>0</v>
      </c>
      <c r="AA25" s="593"/>
      <c r="AB25" s="593"/>
      <c r="AC25" s="593"/>
    </row>
    <row r="26" spans="2:29" ht="76.5" customHeight="1" x14ac:dyDescent="0.25">
      <c r="B26" s="972" t="s">
        <v>388</v>
      </c>
      <c r="C26" s="983" t="s">
        <v>389</v>
      </c>
      <c r="D26" s="983" t="s">
        <v>23</v>
      </c>
      <c r="E26" s="443" t="s">
        <v>536</v>
      </c>
      <c r="F26" s="443" t="s">
        <v>536</v>
      </c>
      <c r="G26" s="447" t="s">
        <v>115</v>
      </c>
      <c r="H26" s="680">
        <v>2</v>
      </c>
      <c r="I26" s="682" t="s">
        <v>999</v>
      </c>
      <c r="J26" s="431">
        <v>0.25</v>
      </c>
      <c r="K26" s="988">
        <v>1</v>
      </c>
      <c r="L26" s="988" t="s">
        <v>184</v>
      </c>
      <c r="M26" s="988" t="s">
        <v>1000</v>
      </c>
      <c r="N26" s="335" t="s">
        <v>117</v>
      </c>
      <c r="O26" s="356">
        <v>1</v>
      </c>
      <c r="P26" s="457" t="s">
        <v>1007</v>
      </c>
      <c r="Q26" s="445">
        <v>0.5</v>
      </c>
      <c r="R26" s="444">
        <v>43831</v>
      </c>
      <c r="S26" s="442">
        <f>S25</f>
        <v>44196</v>
      </c>
      <c r="T26" s="359">
        <f t="shared" si="3"/>
        <v>0.125</v>
      </c>
      <c r="U26" s="82" t="s">
        <v>1005</v>
      </c>
      <c r="V26" s="333"/>
      <c r="W26" s="366"/>
      <c r="X26" s="333"/>
      <c r="Y26" s="445">
        <f t="shared" si="1"/>
        <v>0</v>
      </c>
      <c r="Z26" s="596">
        <f t="shared" si="2"/>
        <v>0</v>
      </c>
      <c r="AA26" s="593"/>
      <c r="AB26" s="593"/>
      <c r="AC26" s="593"/>
    </row>
    <row r="27" spans="2:29" ht="76.5" customHeight="1" x14ac:dyDescent="0.25">
      <c r="B27" s="972" t="s">
        <v>388</v>
      </c>
      <c r="C27" s="985" t="s">
        <v>389</v>
      </c>
      <c r="D27" s="985" t="s">
        <v>23</v>
      </c>
      <c r="E27" s="443" t="s">
        <v>536</v>
      </c>
      <c r="F27" s="443" t="s">
        <v>536</v>
      </c>
      <c r="G27" s="447" t="s">
        <v>115</v>
      </c>
      <c r="H27" s="681"/>
      <c r="I27" s="683"/>
      <c r="J27" s="431">
        <v>0.25</v>
      </c>
      <c r="K27" s="997">
        <v>1</v>
      </c>
      <c r="L27" s="997"/>
      <c r="M27" s="997"/>
      <c r="N27" s="335" t="s">
        <v>117</v>
      </c>
      <c r="O27" s="356">
        <v>2</v>
      </c>
      <c r="P27" s="457" t="s">
        <v>1008</v>
      </c>
      <c r="Q27" s="445">
        <v>0.5</v>
      </c>
      <c r="R27" s="444">
        <v>43831</v>
      </c>
      <c r="S27" s="442">
        <f>S26</f>
        <v>44196</v>
      </c>
      <c r="T27" s="359">
        <f t="shared" si="3"/>
        <v>0.125</v>
      </c>
      <c r="U27" s="82" t="s">
        <v>1005</v>
      </c>
      <c r="V27" s="333"/>
      <c r="W27" s="366"/>
      <c r="X27" s="333"/>
      <c r="Y27" s="445">
        <f t="shared" si="1"/>
        <v>0</v>
      </c>
      <c r="Z27" s="596">
        <f t="shared" si="2"/>
        <v>0</v>
      </c>
      <c r="AA27" s="593"/>
      <c r="AB27" s="593"/>
      <c r="AC27" s="593"/>
    </row>
    <row r="28" spans="2:29" ht="76.5" customHeight="1" x14ac:dyDescent="0.25">
      <c r="B28" s="972" t="s">
        <v>388</v>
      </c>
      <c r="C28" s="983" t="s">
        <v>389</v>
      </c>
      <c r="D28" s="983" t="s">
        <v>23</v>
      </c>
      <c r="E28" s="443" t="s">
        <v>536</v>
      </c>
      <c r="F28" s="443" t="s">
        <v>536</v>
      </c>
      <c r="G28" s="447" t="s">
        <v>115</v>
      </c>
      <c r="H28" s="680">
        <v>3</v>
      </c>
      <c r="I28" s="682" t="s">
        <v>1001</v>
      </c>
      <c r="J28" s="431">
        <v>0.25</v>
      </c>
      <c r="K28" s="988">
        <v>1</v>
      </c>
      <c r="L28" s="988" t="s">
        <v>184</v>
      </c>
      <c r="M28" s="988" t="s">
        <v>1002</v>
      </c>
      <c r="N28" s="335" t="s">
        <v>117</v>
      </c>
      <c r="O28" s="356">
        <v>1</v>
      </c>
      <c r="P28" s="457" t="s">
        <v>1009</v>
      </c>
      <c r="Q28" s="445">
        <v>0.5</v>
      </c>
      <c r="R28" s="444">
        <v>43831</v>
      </c>
      <c r="S28" s="442">
        <f>S27</f>
        <v>44196</v>
      </c>
      <c r="T28" s="359">
        <f t="shared" si="3"/>
        <v>0.125</v>
      </c>
      <c r="U28" s="82" t="s">
        <v>1005</v>
      </c>
      <c r="V28" s="333"/>
      <c r="W28" s="366"/>
      <c r="X28" s="333"/>
      <c r="Y28" s="445">
        <f t="shared" si="1"/>
        <v>0</v>
      </c>
      <c r="Z28" s="596">
        <f t="shared" si="2"/>
        <v>0</v>
      </c>
      <c r="AA28" s="593"/>
      <c r="AB28" s="593"/>
      <c r="AC28" s="593"/>
    </row>
    <row r="29" spans="2:29" ht="76.5" customHeight="1" x14ac:dyDescent="0.25">
      <c r="B29" s="972" t="s">
        <v>388</v>
      </c>
      <c r="C29" s="985" t="s">
        <v>389</v>
      </c>
      <c r="D29" s="985" t="s">
        <v>23</v>
      </c>
      <c r="E29" s="443" t="s">
        <v>536</v>
      </c>
      <c r="F29" s="443" t="s">
        <v>536</v>
      </c>
      <c r="G29" s="447" t="s">
        <v>115</v>
      </c>
      <c r="H29" s="681"/>
      <c r="I29" s="683"/>
      <c r="J29" s="431">
        <v>0.25</v>
      </c>
      <c r="K29" s="997">
        <v>1</v>
      </c>
      <c r="L29" s="997"/>
      <c r="M29" s="997"/>
      <c r="N29" s="335" t="s">
        <v>117</v>
      </c>
      <c r="O29" s="356">
        <v>2</v>
      </c>
      <c r="P29" s="457" t="s">
        <v>1010</v>
      </c>
      <c r="Q29" s="445">
        <v>0.5</v>
      </c>
      <c r="R29" s="444">
        <v>43831</v>
      </c>
      <c r="S29" s="442">
        <v>44196</v>
      </c>
      <c r="T29" s="359">
        <f t="shared" si="3"/>
        <v>0.125</v>
      </c>
      <c r="U29" s="82" t="s">
        <v>1005</v>
      </c>
      <c r="V29" s="333"/>
      <c r="W29" s="366"/>
      <c r="X29" s="333"/>
      <c r="Y29" s="445">
        <f t="shared" si="1"/>
        <v>0</v>
      </c>
      <c r="Z29" s="596">
        <f t="shared" si="2"/>
        <v>0</v>
      </c>
      <c r="AA29" s="593"/>
      <c r="AB29" s="593"/>
      <c r="AC29" s="593"/>
    </row>
    <row r="30" spans="2:29" ht="76.5" customHeight="1" x14ac:dyDescent="0.25">
      <c r="B30" s="972" t="s">
        <v>388</v>
      </c>
      <c r="C30" s="983" t="s">
        <v>389</v>
      </c>
      <c r="D30" s="983" t="s">
        <v>23</v>
      </c>
      <c r="E30" s="443" t="s">
        <v>536</v>
      </c>
      <c r="F30" s="443" t="s">
        <v>536</v>
      </c>
      <c r="G30" s="447" t="s">
        <v>115</v>
      </c>
      <c r="H30" s="680">
        <v>4</v>
      </c>
      <c r="I30" s="682" t="s">
        <v>1003</v>
      </c>
      <c r="J30" s="431">
        <v>0.25</v>
      </c>
      <c r="K30" s="988">
        <v>1</v>
      </c>
      <c r="L30" s="988" t="s">
        <v>184</v>
      </c>
      <c r="M30" s="988" t="s">
        <v>1002</v>
      </c>
      <c r="N30" s="335" t="s">
        <v>117</v>
      </c>
      <c r="O30" s="356">
        <v>1</v>
      </c>
      <c r="P30" s="457" t="str">
        <f>P28</f>
        <v>Agenda de la Jornada Acadamica</v>
      </c>
      <c r="Q30" s="445">
        <v>0.5</v>
      </c>
      <c r="R30" s="444">
        <v>43831</v>
      </c>
      <c r="S30" s="442">
        <f>S29</f>
        <v>44196</v>
      </c>
      <c r="T30" s="359">
        <f t="shared" si="3"/>
        <v>0.125</v>
      </c>
      <c r="U30" s="82" t="s">
        <v>1005</v>
      </c>
      <c r="V30" s="333"/>
      <c r="W30" s="366"/>
      <c r="X30" s="333"/>
      <c r="Y30" s="445">
        <f t="shared" si="1"/>
        <v>0</v>
      </c>
      <c r="Z30" s="596">
        <f t="shared" si="2"/>
        <v>0</v>
      </c>
      <c r="AA30" s="593"/>
      <c r="AB30" s="593"/>
      <c r="AC30" s="593"/>
    </row>
    <row r="31" spans="2:29" ht="76.5" customHeight="1" x14ac:dyDescent="0.25">
      <c r="B31" s="972" t="s">
        <v>388</v>
      </c>
      <c r="C31" s="985" t="s">
        <v>389</v>
      </c>
      <c r="D31" s="985" t="s">
        <v>23</v>
      </c>
      <c r="E31" s="443" t="s">
        <v>536</v>
      </c>
      <c r="F31" s="443" t="s">
        <v>536</v>
      </c>
      <c r="G31" s="447" t="s">
        <v>115</v>
      </c>
      <c r="H31" s="681"/>
      <c r="I31" s="683"/>
      <c r="J31" s="431">
        <v>0.25</v>
      </c>
      <c r="K31" s="997">
        <v>1</v>
      </c>
      <c r="L31" s="997"/>
      <c r="M31" s="997"/>
      <c r="N31" s="335" t="s">
        <v>117</v>
      </c>
      <c r="O31" s="356">
        <v>2</v>
      </c>
      <c r="P31" s="457" t="str">
        <f>P29</f>
        <v>Memorias de la reunión</v>
      </c>
      <c r="Q31" s="445">
        <v>0.5</v>
      </c>
      <c r="R31" s="444">
        <v>43831</v>
      </c>
      <c r="S31" s="442">
        <f>S30</f>
        <v>44196</v>
      </c>
      <c r="T31" s="359">
        <f t="shared" si="3"/>
        <v>0.125</v>
      </c>
      <c r="U31" s="82" t="s">
        <v>1005</v>
      </c>
      <c r="V31" s="477"/>
      <c r="W31" s="350"/>
      <c r="X31" s="333"/>
      <c r="Y31" s="445">
        <f t="shared" si="1"/>
        <v>0</v>
      </c>
      <c r="Z31" s="596">
        <f t="shared" si="2"/>
        <v>0</v>
      </c>
      <c r="AA31" s="593"/>
      <c r="AB31" s="593"/>
      <c r="AC31" s="593"/>
    </row>
    <row r="32" spans="2:29" ht="76.5" customHeight="1" x14ac:dyDescent="0.25">
      <c r="B32" s="972" t="s">
        <v>388</v>
      </c>
      <c r="C32" s="983" t="s">
        <v>389</v>
      </c>
      <c r="D32" s="972" t="s">
        <v>23</v>
      </c>
      <c r="E32" s="443" t="s">
        <v>546</v>
      </c>
      <c r="F32" s="334" t="s">
        <v>546</v>
      </c>
      <c r="G32" s="334" t="s">
        <v>186</v>
      </c>
      <c r="H32" s="881">
        <v>1</v>
      </c>
      <c r="I32" s="884" t="s">
        <v>240</v>
      </c>
      <c r="J32" s="581">
        <f>(100/6)/100</f>
        <v>0.16666666666666669</v>
      </c>
      <c r="K32" s="992">
        <v>1</v>
      </c>
      <c r="L32" s="992" t="s">
        <v>184</v>
      </c>
      <c r="M32" s="992" t="s">
        <v>241</v>
      </c>
      <c r="N32" s="336" t="s">
        <v>704</v>
      </c>
      <c r="O32" s="356">
        <v>1</v>
      </c>
      <c r="P32" s="632" t="s">
        <v>738</v>
      </c>
      <c r="Q32" s="330">
        <v>0.25</v>
      </c>
      <c r="R32" s="331">
        <v>43831</v>
      </c>
      <c r="S32" s="332">
        <v>44043</v>
      </c>
      <c r="T32" s="359">
        <f t="shared" ref="T32:T54" si="4">J32*Q32</f>
        <v>4.1666666666666671E-2</v>
      </c>
      <c r="U32" s="352" t="s">
        <v>667</v>
      </c>
      <c r="V32" s="43"/>
      <c r="W32" s="366"/>
      <c r="X32" s="333"/>
      <c r="Y32" s="445">
        <f t="shared" si="1"/>
        <v>0</v>
      </c>
      <c r="Z32" s="596">
        <f t="shared" si="2"/>
        <v>0</v>
      </c>
      <c r="AA32" s="593"/>
      <c r="AB32" s="593"/>
      <c r="AC32" s="593"/>
    </row>
    <row r="33" spans="2:29" ht="76.5" customHeight="1" x14ac:dyDescent="0.25">
      <c r="B33" s="972" t="s">
        <v>388</v>
      </c>
      <c r="C33" s="984" t="s">
        <v>389</v>
      </c>
      <c r="D33" s="972"/>
      <c r="E33" s="443" t="s">
        <v>546</v>
      </c>
      <c r="F33" s="334" t="s">
        <v>546</v>
      </c>
      <c r="G33" s="334" t="s">
        <v>186</v>
      </c>
      <c r="H33" s="881"/>
      <c r="I33" s="884"/>
      <c r="J33" s="581">
        <f t="shared" ref="J33:J54" si="5">(100/6)/100</f>
        <v>0.16666666666666669</v>
      </c>
      <c r="K33" s="992"/>
      <c r="L33" s="992"/>
      <c r="M33" s="992"/>
      <c r="N33" s="336" t="s">
        <v>704</v>
      </c>
      <c r="O33" s="356">
        <v>2</v>
      </c>
      <c r="P33" s="632" t="s">
        <v>668</v>
      </c>
      <c r="Q33" s="330">
        <v>0.25</v>
      </c>
      <c r="R33" s="332">
        <v>44044</v>
      </c>
      <c r="S33" s="332">
        <v>44135</v>
      </c>
      <c r="T33" s="359">
        <f t="shared" si="4"/>
        <v>4.1666666666666671E-2</v>
      </c>
      <c r="U33" s="352" t="s">
        <v>667</v>
      </c>
      <c r="V33" s="333"/>
      <c r="W33" s="366"/>
      <c r="X33" s="333"/>
      <c r="Y33" s="445">
        <f t="shared" si="1"/>
        <v>0</v>
      </c>
      <c r="Z33" s="596">
        <f t="shared" si="2"/>
        <v>0</v>
      </c>
      <c r="AA33" s="593"/>
      <c r="AB33" s="593"/>
      <c r="AC33" s="593"/>
    </row>
    <row r="34" spans="2:29" ht="76.5" customHeight="1" x14ac:dyDescent="0.25">
      <c r="B34" s="972" t="s">
        <v>388</v>
      </c>
      <c r="C34" s="985" t="s">
        <v>389</v>
      </c>
      <c r="D34" s="972"/>
      <c r="E34" s="443" t="s">
        <v>546</v>
      </c>
      <c r="F34" s="447" t="s">
        <v>546</v>
      </c>
      <c r="G34" s="447" t="s">
        <v>186</v>
      </c>
      <c r="H34" s="881"/>
      <c r="I34" s="884"/>
      <c r="J34" s="581">
        <f t="shared" si="5"/>
        <v>0.16666666666666669</v>
      </c>
      <c r="K34" s="992"/>
      <c r="L34" s="992"/>
      <c r="M34" s="992"/>
      <c r="N34" s="336" t="s">
        <v>704</v>
      </c>
      <c r="O34" s="356">
        <v>3</v>
      </c>
      <c r="P34" s="632" t="s">
        <v>669</v>
      </c>
      <c r="Q34" s="330">
        <v>0.5</v>
      </c>
      <c r="R34" s="331">
        <v>44136</v>
      </c>
      <c r="S34" s="332">
        <v>44196</v>
      </c>
      <c r="T34" s="359">
        <f t="shared" si="4"/>
        <v>8.3333333333333343E-2</v>
      </c>
      <c r="U34" s="352" t="s">
        <v>667</v>
      </c>
      <c r="V34" s="346"/>
      <c r="W34" s="349"/>
      <c r="X34" s="333"/>
      <c r="Y34" s="445">
        <f t="shared" si="1"/>
        <v>0</v>
      </c>
      <c r="Z34" s="596">
        <f t="shared" si="2"/>
        <v>0</v>
      </c>
      <c r="AA34" s="593"/>
      <c r="AB34" s="593"/>
      <c r="AC34" s="593"/>
    </row>
    <row r="35" spans="2:29" ht="76.5" customHeight="1" x14ac:dyDescent="0.25">
      <c r="B35" s="972" t="s">
        <v>388</v>
      </c>
      <c r="C35" s="972" t="s">
        <v>389</v>
      </c>
      <c r="D35" s="972" t="s">
        <v>23</v>
      </c>
      <c r="E35" s="443" t="s">
        <v>546</v>
      </c>
      <c r="F35" s="447" t="s">
        <v>546</v>
      </c>
      <c r="G35" s="447" t="s">
        <v>186</v>
      </c>
      <c r="H35" s="881">
        <v>2</v>
      </c>
      <c r="I35" s="884" t="s">
        <v>250</v>
      </c>
      <c r="J35" s="581">
        <f t="shared" si="5"/>
        <v>0.16666666666666669</v>
      </c>
      <c r="K35" s="990">
        <v>1</v>
      </c>
      <c r="L35" s="1009" t="s">
        <v>184</v>
      </c>
      <c r="M35" s="1006" t="s">
        <v>705</v>
      </c>
      <c r="N35" s="531" t="s">
        <v>704</v>
      </c>
      <c r="O35" s="356">
        <v>1</v>
      </c>
      <c r="P35" s="632" t="s">
        <v>670</v>
      </c>
      <c r="Q35" s="330">
        <v>0.3</v>
      </c>
      <c r="R35" s="331">
        <v>43831</v>
      </c>
      <c r="S35" s="332">
        <v>43921</v>
      </c>
      <c r="T35" s="359">
        <f t="shared" si="4"/>
        <v>0.05</v>
      </c>
      <c r="U35" s="352" t="s">
        <v>667</v>
      </c>
      <c r="V35" s="346"/>
      <c r="W35" s="366"/>
      <c r="X35" s="333"/>
      <c r="Y35" s="445">
        <f t="shared" si="1"/>
        <v>0</v>
      </c>
      <c r="Z35" s="596">
        <f t="shared" si="2"/>
        <v>0</v>
      </c>
      <c r="AA35" s="593"/>
      <c r="AB35" s="593"/>
      <c r="AC35" s="593"/>
    </row>
    <row r="36" spans="2:29" ht="76.5" customHeight="1" x14ac:dyDescent="0.25">
      <c r="B36" s="972" t="s">
        <v>388</v>
      </c>
      <c r="C36" s="972" t="s">
        <v>389</v>
      </c>
      <c r="D36" s="972"/>
      <c r="E36" s="443" t="s">
        <v>546</v>
      </c>
      <c r="F36" s="447" t="s">
        <v>546</v>
      </c>
      <c r="G36" s="447" t="s">
        <v>186</v>
      </c>
      <c r="H36" s="881"/>
      <c r="I36" s="884"/>
      <c r="J36" s="581">
        <f t="shared" si="5"/>
        <v>0.16666666666666669</v>
      </c>
      <c r="K36" s="990"/>
      <c r="L36" s="1009"/>
      <c r="M36" s="1007"/>
      <c r="N36" s="336" t="s">
        <v>704</v>
      </c>
      <c r="O36" s="356">
        <v>2</v>
      </c>
      <c r="P36" s="632" t="s">
        <v>739</v>
      </c>
      <c r="Q36" s="330">
        <v>0.3</v>
      </c>
      <c r="R36" s="332">
        <v>43922</v>
      </c>
      <c r="S36" s="332">
        <v>44012</v>
      </c>
      <c r="T36" s="359">
        <f t="shared" si="4"/>
        <v>0.05</v>
      </c>
      <c r="U36" s="352" t="s">
        <v>667</v>
      </c>
      <c r="V36" s="346"/>
      <c r="W36" s="366"/>
      <c r="X36" s="333"/>
      <c r="Y36" s="445">
        <f t="shared" si="1"/>
        <v>0</v>
      </c>
      <c r="Z36" s="596">
        <f t="shared" si="2"/>
        <v>0</v>
      </c>
      <c r="AA36" s="593"/>
      <c r="AB36" s="593"/>
      <c r="AC36" s="593"/>
    </row>
    <row r="37" spans="2:29" ht="76.5" customHeight="1" x14ac:dyDescent="0.25">
      <c r="B37" s="972" t="s">
        <v>388</v>
      </c>
      <c r="C37" s="972" t="s">
        <v>389</v>
      </c>
      <c r="D37" s="972"/>
      <c r="E37" s="443" t="s">
        <v>546</v>
      </c>
      <c r="F37" s="447" t="s">
        <v>546</v>
      </c>
      <c r="G37" s="447" t="s">
        <v>186</v>
      </c>
      <c r="H37" s="881"/>
      <c r="I37" s="884"/>
      <c r="J37" s="581">
        <f t="shared" si="5"/>
        <v>0.16666666666666669</v>
      </c>
      <c r="K37" s="990"/>
      <c r="L37" s="1009"/>
      <c r="M37" s="1007"/>
      <c r="N37" s="336" t="s">
        <v>704</v>
      </c>
      <c r="O37" s="356">
        <v>3</v>
      </c>
      <c r="P37" s="632" t="s">
        <v>740</v>
      </c>
      <c r="Q37" s="330">
        <v>0.2</v>
      </c>
      <c r="R37" s="331">
        <v>44013</v>
      </c>
      <c r="S37" s="332">
        <v>44104</v>
      </c>
      <c r="T37" s="359">
        <f t="shared" si="4"/>
        <v>3.333333333333334E-2</v>
      </c>
      <c r="U37" s="352" t="s">
        <v>667</v>
      </c>
      <c r="V37" s="346"/>
      <c r="W37" s="366"/>
      <c r="X37" s="333"/>
      <c r="Y37" s="445">
        <f t="shared" si="1"/>
        <v>0</v>
      </c>
      <c r="Z37" s="596">
        <f t="shared" si="2"/>
        <v>0</v>
      </c>
      <c r="AA37" s="593"/>
      <c r="AB37" s="593"/>
      <c r="AC37" s="593"/>
    </row>
    <row r="38" spans="2:29" ht="76.5" customHeight="1" x14ac:dyDescent="0.25">
      <c r="B38" s="972" t="s">
        <v>388</v>
      </c>
      <c r="C38" s="972" t="s">
        <v>389</v>
      </c>
      <c r="D38" s="972"/>
      <c r="E38" s="443" t="s">
        <v>546</v>
      </c>
      <c r="F38" s="447" t="s">
        <v>546</v>
      </c>
      <c r="G38" s="447" t="s">
        <v>186</v>
      </c>
      <c r="H38" s="881"/>
      <c r="I38" s="884"/>
      <c r="J38" s="581">
        <f t="shared" si="5"/>
        <v>0.16666666666666669</v>
      </c>
      <c r="K38" s="990"/>
      <c r="L38" s="1009"/>
      <c r="M38" s="1008"/>
      <c r="N38" s="336" t="s">
        <v>704</v>
      </c>
      <c r="O38" s="356">
        <v>4</v>
      </c>
      <c r="P38" s="632" t="s">
        <v>741</v>
      </c>
      <c r="Q38" s="330">
        <v>0.2</v>
      </c>
      <c r="R38" s="331">
        <v>44105</v>
      </c>
      <c r="S38" s="332">
        <v>44196</v>
      </c>
      <c r="T38" s="359">
        <f t="shared" si="4"/>
        <v>3.333333333333334E-2</v>
      </c>
      <c r="U38" s="352" t="s">
        <v>667</v>
      </c>
      <c r="V38" s="333"/>
      <c r="W38" s="366"/>
      <c r="X38" s="333"/>
      <c r="Y38" s="445">
        <f t="shared" ref="Y38:Y69" si="6">X38*V38</f>
        <v>0</v>
      </c>
      <c r="Z38" s="596">
        <f t="shared" ref="Z38:Z69" si="7">X38*J38</f>
        <v>0</v>
      </c>
      <c r="AA38" s="593"/>
      <c r="AB38" s="593"/>
      <c r="AC38" s="593"/>
    </row>
    <row r="39" spans="2:29" ht="76.5" customHeight="1" x14ac:dyDescent="0.25">
      <c r="B39" s="972" t="s">
        <v>388</v>
      </c>
      <c r="C39" s="972" t="s">
        <v>389</v>
      </c>
      <c r="D39" s="972" t="s">
        <v>23</v>
      </c>
      <c r="E39" s="529" t="s">
        <v>546</v>
      </c>
      <c r="F39" s="530" t="s">
        <v>546</v>
      </c>
      <c r="G39" s="530" t="s">
        <v>186</v>
      </c>
      <c r="H39" s="881">
        <v>3</v>
      </c>
      <c r="I39" s="994" t="s">
        <v>369</v>
      </c>
      <c r="J39" s="581">
        <f t="shared" si="5"/>
        <v>0.16666666666666669</v>
      </c>
      <c r="K39" s="990">
        <v>1</v>
      </c>
      <c r="L39" s="1005" t="s">
        <v>184</v>
      </c>
      <c r="M39" s="990" t="s">
        <v>706</v>
      </c>
      <c r="N39" s="336" t="s">
        <v>704</v>
      </c>
      <c r="O39" s="356">
        <v>1</v>
      </c>
      <c r="P39" s="632" t="s">
        <v>671</v>
      </c>
      <c r="Q39" s="330">
        <v>0.2</v>
      </c>
      <c r="R39" s="331">
        <v>43831</v>
      </c>
      <c r="S39" s="332">
        <v>43921</v>
      </c>
      <c r="T39" s="359">
        <f t="shared" si="4"/>
        <v>3.333333333333334E-2</v>
      </c>
      <c r="U39" s="352" t="s">
        <v>667</v>
      </c>
      <c r="V39" s="333"/>
      <c r="W39" s="366"/>
      <c r="X39" s="333"/>
      <c r="Y39" s="445">
        <f t="shared" si="6"/>
        <v>0</v>
      </c>
      <c r="Z39" s="596">
        <f t="shared" si="7"/>
        <v>0</v>
      </c>
      <c r="AA39" s="593"/>
      <c r="AB39" s="593"/>
      <c r="AC39" s="593"/>
    </row>
    <row r="40" spans="2:29" ht="76.5" customHeight="1" x14ac:dyDescent="0.25">
      <c r="B40" s="972" t="s">
        <v>388</v>
      </c>
      <c r="C40" s="972" t="s">
        <v>389</v>
      </c>
      <c r="D40" s="972" t="s">
        <v>23</v>
      </c>
      <c r="E40" s="443" t="s">
        <v>546</v>
      </c>
      <c r="F40" s="447" t="s">
        <v>546</v>
      </c>
      <c r="G40" s="447" t="s">
        <v>186</v>
      </c>
      <c r="H40" s="881"/>
      <c r="I40" s="995"/>
      <c r="J40" s="581">
        <f t="shared" si="5"/>
        <v>0.16666666666666669</v>
      </c>
      <c r="K40" s="990"/>
      <c r="L40" s="1005"/>
      <c r="M40" s="990"/>
      <c r="N40" s="336" t="s">
        <v>704</v>
      </c>
      <c r="O40" s="356">
        <v>2</v>
      </c>
      <c r="P40" s="632" t="s">
        <v>672</v>
      </c>
      <c r="Q40" s="330">
        <v>0.3</v>
      </c>
      <c r="R40" s="332">
        <v>43922</v>
      </c>
      <c r="S40" s="332">
        <v>44012</v>
      </c>
      <c r="T40" s="359">
        <f t="shared" si="4"/>
        <v>0.05</v>
      </c>
      <c r="U40" s="352" t="s">
        <v>667</v>
      </c>
      <c r="V40" s="333"/>
      <c r="W40" s="366"/>
      <c r="X40" s="333"/>
      <c r="Y40" s="445">
        <f t="shared" si="6"/>
        <v>0</v>
      </c>
      <c r="Z40" s="596">
        <f t="shared" si="7"/>
        <v>0</v>
      </c>
      <c r="AA40" s="593"/>
      <c r="AB40" s="593"/>
      <c r="AC40" s="593"/>
    </row>
    <row r="41" spans="2:29" ht="76.5" customHeight="1" x14ac:dyDescent="0.25">
      <c r="B41" s="972" t="s">
        <v>388</v>
      </c>
      <c r="C41" s="972" t="s">
        <v>389</v>
      </c>
      <c r="D41" s="972" t="s">
        <v>23</v>
      </c>
      <c r="E41" s="443" t="s">
        <v>546</v>
      </c>
      <c r="F41" s="447" t="s">
        <v>546</v>
      </c>
      <c r="G41" s="447" t="s">
        <v>186</v>
      </c>
      <c r="H41" s="881"/>
      <c r="I41" s="995"/>
      <c r="J41" s="581">
        <f t="shared" si="5"/>
        <v>0.16666666666666669</v>
      </c>
      <c r="K41" s="990"/>
      <c r="L41" s="1005"/>
      <c r="M41" s="990"/>
      <c r="N41" s="336" t="s">
        <v>704</v>
      </c>
      <c r="O41" s="356">
        <v>3</v>
      </c>
      <c r="P41" s="632" t="s">
        <v>672</v>
      </c>
      <c r="Q41" s="330">
        <v>0.3</v>
      </c>
      <c r="R41" s="331">
        <v>44013</v>
      </c>
      <c r="S41" s="332">
        <v>44104</v>
      </c>
      <c r="T41" s="359">
        <f t="shared" si="4"/>
        <v>0.05</v>
      </c>
      <c r="U41" s="352" t="s">
        <v>667</v>
      </c>
      <c r="V41" s="333"/>
      <c r="W41" s="366"/>
      <c r="X41" s="333"/>
      <c r="Y41" s="445">
        <f t="shared" si="6"/>
        <v>0</v>
      </c>
      <c r="Z41" s="596">
        <f t="shared" si="7"/>
        <v>0</v>
      </c>
      <c r="AA41" s="593"/>
      <c r="AB41" s="593"/>
      <c r="AC41" s="593"/>
    </row>
    <row r="42" spans="2:29" ht="76.5" customHeight="1" x14ac:dyDescent="0.25">
      <c r="B42" s="972" t="s">
        <v>388</v>
      </c>
      <c r="C42" s="972" t="s">
        <v>389</v>
      </c>
      <c r="D42" s="972" t="s">
        <v>23</v>
      </c>
      <c r="E42" s="443" t="s">
        <v>546</v>
      </c>
      <c r="F42" s="447" t="s">
        <v>546</v>
      </c>
      <c r="G42" s="447" t="s">
        <v>186</v>
      </c>
      <c r="H42" s="881"/>
      <c r="I42" s="995"/>
      <c r="J42" s="581">
        <f t="shared" si="5"/>
        <v>0.16666666666666669</v>
      </c>
      <c r="K42" s="990"/>
      <c r="L42" s="1005"/>
      <c r="M42" s="990"/>
      <c r="N42" s="336" t="s">
        <v>704</v>
      </c>
      <c r="O42" s="356">
        <v>4</v>
      </c>
      <c r="P42" s="632" t="s">
        <v>671</v>
      </c>
      <c r="Q42" s="330">
        <v>0.2</v>
      </c>
      <c r="R42" s="331">
        <v>44105</v>
      </c>
      <c r="S42" s="332">
        <v>44196</v>
      </c>
      <c r="T42" s="359">
        <f t="shared" si="4"/>
        <v>3.333333333333334E-2</v>
      </c>
      <c r="U42" s="352" t="s">
        <v>667</v>
      </c>
      <c r="V42" s="333"/>
      <c r="W42" s="366"/>
      <c r="X42" s="333"/>
      <c r="Y42" s="445">
        <f t="shared" si="6"/>
        <v>0</v>
      </c>
      <c r="Z42" s="596">
        <f t="shared" si="7"/>
        <v>0</v>
      </c>
      <c r="AA42" s="593"/>
      <c r="AB42" s="593"/>
      <c r="AC42" s="593"/>
    </row>
    <row r="43" spans="2:29" ht="76.5" customHeight="1" x14ac:dyDescent="0.25">
      <c r="B43" s="972" t="s">
        <v>388</v>
      </c>
      <c r="C43" s="972" t="s">
        <v>389</v>
      </c>
      <c r="D43" s="972" t="s">
        <v>23</v>
      </c>
      <c r="E43" s="443" t="s">
        <v>546</v>
      </c>
      <c r="F43" s="447" t="s">
        <v>546</v>
      </c>
      <c r="G43" s="447" t="s">
        <v>186</v>
      </c>
      <c r="H43" s="881">
        <v>4</v>
      </c>
      <c r="I43" s="996" t="s">
        <v>256</v>
      </c>
      <c r="J43" s="581">
        <f t="shared" si="5"/>
        <v>0.16666666666666669</v>
      </c>
      <c r="K43" s="990">
        <v>1</v>
      </c>
      <c r="L43" s="990" t="s">
        <v>184</v>
      </c>
      <c r="M43" s="990" t="s">
        <v>658</v>
      </c>
      <c r="N43" s="336" t="s">
        <v>704</v>
      </c>
      <c r="O43" s="356">
        <v>1</v>
      </c>
      <c r="P43" s="632" t="s">
        <v>673</v>
      </c>
      <c r="Q43" s="359">
        <v>0.3</v>
      </c>
      <c r="R43" s="331">
        <v>43466</v>
      </c>
      <c r="S43" s="332">
        <v>43555</v>
      </c>
      <c r="T43" s="359">
        <f t="shared" si="4"/>
        <v>0.05</v>
      </c>
      <c r="U43" s="352" t="s">
        <v>667</v>
      </c>
      <c r="V43" s="346"/>
      <c r="W43" s="366"/>
      <c r="X43" s="333"/>
      <c r="Y43" s="445">
        <f t="shared" si="6"/>
        <v>0</v>
      </c>
      <c r="Z43" s="596">
        <f t="shared" si="7"/>
        <v>0</v>
      </c>
      <c r="AA43" s="593"/>
      <c r="AB43" s="593"/>
      <c r="AC43" s="593"/>
    </row>
    <row r="44" spans="2:29" ht="76.5" customHeight="1" x14ac:dyDescent="0.25">
      <c r="B44" s="972" t="s">
        <v>388</v>
      </c>
      <c r="C44" s="972" t="s">
        <v>389</v>
      </c>
      <c r="D44" s="972" t="s">
        <v>23</v>
      </c>
      <c r="E44" s="443" t="s">
        <v>546</v>
      </c>
      <c r="F44" s="447" t="s">
        <v>546</v>
      </c>
      <c r="G44" s="447" t="s">
        <v>186</v>
      </c>
      <c r="H44" s="881"/>
      <c r="I44" s="996"/>
      <c r="J44" s="581">
        <f t="shared" si="5"/>
        <v>0.16666666666666669</v>
      </c>
      <c r="K44" s="990">
        <v>100</v>
      </c>
      <c r="L44" s="990"/>
      <c r="M44" s="990"/>
      <c r="N44" s="336" t="s">
        <v>704</v>
      </c>
      <c r="O44" s="356">
        <v>2</v>
      </c>
      <c r="P44" s="632" t="s">
        <v>674</v>
      </c>
      <c r="Q44" s="359">
        <v>0.3</v>
      </c>
      <c r="R44" s="332">
        <v>43556</v>
      </c>
      <c r="S44" s="332">
        <v>43646</v>
      </c>
      <c r="T44" s="359">
        <f t="shared" si="4"/>
        <v>0.05</v>
      </c>
      <c r="U44" s="352" t="s">
        <v>667</v>
      </c>
      <c r="V44" s="346"/>
      <c r="W44" s="366"/>
      <c r="X44" s="333"/>
      <c r="Y44" s="445">
        <f t="shared" si="6"/>
        <v>0</v>
      </c>
      <c r="Z44" s="596">
        <f t="shared" si="7"/>
        <v>0</v>
      </c>
      <c r="AA44" s="593"/>
      <c r="AB44" s="593"/>
      <c r="AC44" s="593"/>
    </row>
    <row r="45" spans="2:29" ht="76.5" customHeight="1" x14ac:dyDescent="0.25">
      <c r="B45" s="972" t="s">
        <v>388</v>
      </c>
      <c r="C45" s="972" t="s">
        <v>389</v>
      </c>
      <c r="D45" s="972" t="s">
        <v>23</v>
      </c>
      <c r="E45" s="443" t="s">
        <v>546</v>
      </c>
      <c r="F45" s="447" t="s">
        <v>546</v>
      </c>
      <c r="G45" s="447" t="s">
        <v>186</v>
      </c>
      <c r="H45" s="881"/>
      <c r="I45" s="996"/>
      <c r="J45" s="581">
        <f t="shared" si="5"/>
        <v>0.16666666666666669</v>
      </c>
      <c r="K45" s="990">
        <v>100</v>
      </c>
      <c r="L45" s="990"/>
      <c r="M45" s="990"/>
      <c r="N45" s="336" t="s">
        <v>704</v>
      </c>
      <c r="O45" s="356">
        <v>3</v>
      </c>
      <c r="P45" s="632" t="s">
        <v>675</v>
      </c>
      <c r="Q45" s="359">
        <v>0.3</v>
      </c>
      <c r="R45" s="331">
        <v>43647</v>
      </c>
      <c r="S45" s="332">
        <v>43738</v>
      </c>
      <c r="T45" s="359">
        <f t="shared" si="4"/>
        <v>0.05</v>
      </c>
      <c r="U45" s="352" t="s">
        <v>667</v>
      </c>
      <c r="V45" s="346"/>
      <c r="W45" s="366"/>
      <c r="X45" s="333"/>
      <c r="Y45" s="445">
        <f t="shared" si="6"/>
        <v>0</v>
      </c>
      <c r="Z45" s="596">
        <f t="shared" si="7"/>
        <v>0</v>
      </c>
      <c r="AA45" s="593"/>
      <c r="AB45" s="593"/>
      <c r="AC45" s="593"/>
    </row>
    <row r="46" spans="2:29" ht="76.5" customHeight="1" x14ac:dyDescent="0.25">
      <c r="B46" s="972" t="s">
        <v>388</v>
      </c>
      <c r="C46" s="972" t="s">
        <v>389</v>
      </c>
      <c r="D46" s="972" t="s">
        <v>23</v>
      </c>
      <c r="E46" s="443" t="s">
        <v>546</v>
      </c>
      <c r="F46" s="447" t="s">
        <v>546</v>
      </c>
      <c r="G46" s="447" t="s">
        <v>186</v>
      </c>
      <c r="H46" s="881"/>
      <c r="I46" s="996"/>
      <c r="J46" s="581">
        <f t="shared" si="5"/>
        <v>0.16666666666666669</v>
      </c>
      <c r="K46" s="990">
        <v>100</v>
      </c>
      <c r="L46" s="990"/>
      <c r="M46" s="990"/>
      <c r="N46" s="336" t="s">
        <v>704</v>
      </c>
      <c r="O46" s="356">
        <v>4</v>
      </c>
      <c r="P46" s="632" t="s">
        <v>676</v>
      </c>
      <c r="Q46" s="359">
        <v>0.1</v>
      </c>
      <c r="R46" s="331">
        <v>43739</v>
      </c>
      <c r="S46" s="332">
        <v>43830</v>
      </c>
      <c r="T46" s="359">
        <f t="shared" si="4"/>
        <v>1.666666666666667E-2</v>
      </c>
      <c r="U46" s="352" t="s">
        <v>667</v>
      </c>
      <c r="V46" s="346"/>
      <c r="W46" s="366"/>
      <c r="X46" s="333"/>
      <c r="Y46" s="445">
        <f t="shared" si="6"/>
        <v>0</v>
      </c>
      <c r="Z46" s="596">
        <f t="shared" si="7"/>
        <v>0</v>
      </c>
      <c r="AA46" s="593"/>
      <c r="AB46" s="593"/>
      <c r="AC46" s="593"/>
    </row>
    <row r="47" spans="2:29" ht="76.5" customHeight="1" x14ac:dyDescent="0.25">
      <c r="B47" s="972" t="s">
        <v>388</v>
      </c>
      <c r="C47" s="972" t="s">
        <v>389</v>
      </c>
      <c r="D47" s="972" t="s">
        <v>23</v>
      </c>
      <c r="E47" s="443" t="s">
        <v>546</v>
      </c>
      <c r="F47" s="447" t="s">
        <v>546</v>
      </c>
      <c r="G47" s="447" t="s">
        <v>186</v>
      </c>
      <c r="H47" s="881">
        <v>5</v>
      </c>
      <c r="I47" s="993" t="s">
        <v>261</v>
      </c>
      <c r="J47" s="581">
        <f t="shared" si="5"/>
        <v>0.16666666666666669</v>
      </c>
      <c r="K47" s="990">
        <v>1</v>
      </c>
      <c r="L47" s="990" t="s">
        <v>184</v>
      </c>
      <c r="M47" s="990" t="s">
        <v>707</v>
      </c>
      <c r="N47" s="336" t="s">
        <v>704</v>
      </c>
      <c r="O47" s="356">
        <v>1</v>
      </c>
      <c r="P47" s="632" t="s">
        <v>677</v>
      </c>
      <c r="Q47" s="359">
        <v>0.4</v>
      </c>
      <c r="R47" s="331">
        <v>43831</v>
      </c>
      <c r="S47" s="332">
        <v>43921</v>
      </c>
      <c r="T47" s="359">
        <f t="shared" si="4"/>
        <v>6.666666666666668E-2</v>
      </c>
      <c r="U47" s="352" t="s">
        <v>667</v>
      </c>
      <c r="V47" s="346"/>
      <c r="W47" s="366"/>
      <c r="X47" s="333"/>
      <c r="Y47" s="445">
        <f t="shared" si="6"/>
        <v>0</v>
      </c>
      <c r="Z47" s="596">
        <f t="shared" si="7"/>
        <v>0</v>
      </c>
      <c r="AA47" s="593"/>
      <c r="AB47" s="593"/>
      <c r="AC47" s="593"/>
    </row>
    <row r="48" spans="2:29" ht="76.5" customHeight="1" x14ac:dyDescent="0.25">
      <c r="B48" s="972" t="s">
        <v>388</v>
      </c>
      <c r="C48" s="972" t="s">
        <v>389</v>
      </c>
      <c r="D48" s="972" t="s">
        <v>23</v>
      </c>
      <c r="E48" s="443" t="s">
        <v>546</v>
      </c>
      <c r="F48" s="447" t="s">
        <v>546</v>
      </c>
      <c r="G48" s="447" t="s">
        <v>186</v>
      </c>
      <c r="H48" s="881"/>
      <c r="I48" s="993"/>
      <c r="J48" s="581">
        <f t="shared" si="5"/>
        <v>0.16666666666666669</v>
      </c>
      <c r="K48" s="990">
        <v>100</v>
      </c>
      <c r="L48" s="990"/>
      <c r="M48" s="990"/>
      <c r="N48" s="336" t="s">
        <v>704</v>
      </c>
      <c r="O48" s="356">
        <v>2</v>
      </c>
      <c r="P48" s="632" t="s">
        <v>678</v>
      </c>
      <c r="Q48" s="359">
        <v>0.2</v>
      </c>
      <c r="R48" s="332">
        <v>43922</v>
      </c>
      <c r="S48" s="332">
        <v>44012</v>
      </c>
      <c r="T48" s="359">
        <f t="shared" si="4"/>
        <v>3.333333333333334E-2</v>
      </c>
      <c r="U48" s="352" t="s">
        <v>667</v>
      </c>
      <c r="V48" s="346"/>
      <c r="W48" s="366"/>
      <c r="X48" s="333"/>
      <c r="Y48" s="445">
        <f t="shared" si="6"/>
        <v>0</v>
      </c>
      <c r="Z48" s="596">
        <f t="shared" si="7"/>
        <v>0</v>
      </c>
      <c r="AA48" s="593"/>
      <c r="AB48" s="593"/>
      <c r="AC48" s="593"/>
    </row>
    <row r="49" spans="2:29" ht="76.5" customHeight="1" x14ac:dyDescent="0.25">
      <c r="B49" s="972" t="s">
        <v>388</v>
      </c>
      <c r="C49" s="972" t="s">
        <v>389</v>
      </c>
      <c r="D49" s="972" t="s">
        <v>23</v>
      </c>
      <c r="E49" s="443" t="s">
        <v>546</v>
      </c>
      <c r="F49" s="447" t="s">
        <v>546</v>
      </c>
      <c r="G49" s="447" t="s">
        <v>186</v>
      </c>
      <c r="H49" s="881"/>
      <c r="I49" s="993"/>
      <c r="J49" s="581">
        <f t="shared" si="5"/>
        <v>0.16666666666666669</v>
      </c>
      <c r="K49" s="990">
        <v>100</v>
      </c>
      <c r="L49" s="990"/>
      <c r="M49" s="990"/>
      <c r="N49" s="336" t="s">
        <v>704</v>
      </c>
      <c r="O49" s="356">
        <v>3</v>
      </c>
      <c r="P49" s="632" t="s">
        <v>742</v>
      </c>
      <c r="Q49" s="359">
        <v>0.2</v>
      </c>
      <c r="R49" s="331">
        <v>44013</v>
      </c>
      <c r="S49" s="332">
        <v>44104</v>
      </c>
      <c r="T49" s="359">
        <f t="shared" si="4"/>
        <v>3.333333333333334E-2</v>
      </c>
      <c r="U49" s="352" t="s">
        <v>667</v>
      </c>
      <c r="V49" s="481"/>
      <c r="W49" s="366"/>
      <c r="X49" s="333"/>
      <c r="Y49" s="445">
        <f t="shared" si="6"/>
        <v>0</v>
      </c>
      <c r="Z49" s="596">
        <f t="shared" si="7"/>
        <v>0</v>
      </c>
      <c r="AA49" s="593"/>
      <c r="AB49" s="593"/>
      <c r="AC49" s="593"/>
    </row>
    <row r="50" spans="2:29" ht="76.5" customHeight="1" x14ac:dyDescent="0.25">
      <c r="B50" s="972" t="s">
        <v>388</v>
      </c>
      <c r="C50" s="972" t="s">
        <v>389</v>
      </c>
      <c r="D50" s="972" t="s">
        <v>23</v>
      </c>
      <c r="E50" s="443" t="s">
        <v>546</v>
      </c>
      <c r="F50" s="447" t="s">
        <v>546</v>
      </c>
      <c r="G50" s="447" t="s">
        <v>186</v>
      </c>
      <c r="H50" s="881"/>
      <c r="I50" s="993"/>
      <c r="J50" s="581">
        <f t="shared" si="5"/>
        <v>0.16666666666666669</v>
      </c>
      <c r="K50" s="990">
        <v>100</v>
      </c>
      <c r="L50" s="990"/>
      <c r="M50" s="990"/>
      <c r="N50" s="336" t="s">
        <v>704</v>
      </c>
      <c r="O50" s="356">
        <v>4</v>
      </c>
      <c r="P50" s="632" t="s">
        <v>743</v>
      </c>
      <c r="Q50" s="359">
        <v>0.2</v>
      </c>
      <c r="R50" s="331">
        <v>44105</v>
      </c>
      <c r="S50" s="332">
        <v>44196</v>
      </c>
      <c r="T50" s="359">
        <f t="shared" si="4"/>
        <v>3.333333333333334E-2</v>
      </c>
      <c r="U50" s="352" t="s">
        <v>667</v>
      </c>
      <c r="V50" s="481"/>
      <c r="W50" s="366"/>
      <c r="X50" s="333"/>
      <c r="Y50" s="445">
        <f t="shared" si="6"/>
        <v>0</v>
      </c>
      <c r="Z50" s="596">
        <f t="shared" si="7"/>
        <v>0</v>
      </c>
      <c r="AA50" s="593"/>
      <c r="AB50" s="593"/>
      <c r="AC50" s="593"/>
    </row>
    <row r="51" spans="2:29" ht="76.5" customHeight="1" x14ac:dyDescent="0.25">
      <c r="B51" s="972" t="s">
        <v>388</v>
      </c>
      <c r="C51" s="972" t="s">
        <v>389</v>
      </c>
      <c r="D51" s="972" t="s">
        <v>23</v>
      </c>
      <c r="E51" s="443" t="s">
        <v>546</v>
      </c>
      <c r="F51" s="447" t="s">
        <v>546</v>
      </c>
      <c r="G51" s="447" t="s">
        <v>186</v>
      </c>
      <c r="H51" s="881">
        <v>6</v>
      </c>
      <c r="I51" s="991" t="s">
        <v>266</v>
      </c>
      <c r="J51" s="581">
        <f t="shared" si="5"/>
        <v>0.16666666666666669</v>
      </c>
      <c r="K51" s="990">
        <v>100</v>
      </c>
      <c r="L51" s="990" t="s">
        <v>184</v>
      </c>
      <c r="M51" s="990" t="s">
        <v>708</v>
      </c>
      <c r="N51" s="531" t="s">
        <v>704</v>
      </c>
      <c r="O51" s="356">
        <v>1</v>
      </c>
      <c r="P51" s="633" t="s">
        <v>744</v>
      </c>
      <c r="Q51" s="359">
        <v>0.4</v>
      </c>
      <c r="R51" s="331">
        <v>43831</v>
      </c>
      <c r="S51" s="332">
        <v>43921</v>
      </c>
      <c r="T51" s="359">
        <f t="shared" si="4"/>
        <v>6.666666666666668E-2</v>
      </c>
      <c r="U51" s="352" t="s">
        <v>667</v>
      </c>
      <c r="V51" s="333"/>
      <c r="W51" s="366"/>
      <c r="X51" s="333"/>
      <c r="Y51" s="445">
        <f t="shared" si="6"/>
        <v>0</v>
      </c>
      <c r="Z51" s="596">
        <f t="shared" si="7"/>
        <v>0</v>
      </c>
      <c r="AA51" s="593"/>
      <c r="AB51" s="593"/>
      <c r="AC51" s="593"/>
    </row>
    <row r="52" spans="2:29" ht="76.5" customHeight="1" x14ac:dyDescent="0.25">
      <c r="B52" s="972" t="s">
        <v>388</v>
      </c>
      <c r="C52" s="972" t="s">
        <v>389</v>
      </c>
      <c r="D52" s="972" t="s">
        <v>23</v>
      </c>
      <c r="E52" s="443" t="s">
        <v>546</v>
      </c>
      <c r="F52" s="447" t="s">
        <v>546</v>
      </c>
      <c r="G52" s="447" t="s">
        <v>186</v>
      </c>
      <c r="H52" s="881"/>
      <c r="I52" s="991"/>
      <c r="J52" s="581">
        <f t="shared" si="5"/>
        <v>0.16666666666666669</v>
      </c>
      <c r="K52" s="990"/>
      <c r="L52" s="990"/>
      <c r="M52" s="990"/>
      <c r="N52" s="336" t="s">
        <v>704</v>
      </c>
      <c r="O52" s="356">
        <v>2</v>
      </c>
      <c r="P52" s="633" t="s">
        <v>745</v>
      </c>
      <c r="Q52" s="359">
        <v>0.2</v>
      </c>
      <c r="R52" s="332">
        <v>43922</v>
      </c>
      <c r="S52" s="332">
        <v>44012</v>
      </c>
      <c r="T52" s="359">
        <f t="shared" si="4"/>
        <v>3.333333333333334E-2</v>
      </c>
      <c r="U52" s="352" t="s">
        <v>667</v>
      </c>
      <c r="V52" s="333"/>
      <c r="W52" s="366"/>
      <c r="X52" s="333"/>
      <c r="Y52" s="445">
        <f t="shared" si="6"/>
        <v>0</v>
      </c>
      <c r="Z52" s="596">
        <f t="shared" si="7"/>
        <v>0</v>
      </c>
      <c r="AA52" s="593"/>
      <c r="AB52" s="593"/>
      <c r="AC52" s="593"/>
    </row>
    <row r="53" spans="2:29" ht="76.5" customHeight="1" x14ac:dyDescent="0.25">
      <c r="B53" s="972" t="s">
        <v>388</v>
      </c>
      <c r="C53" s="972" t="s">
        <v>389</v>
      </c>
      <c r="D53" s="972" t="s">
        <v>23</v>
      </c>
      <c r="E53" s="443" t="s">
        <v>546</v>
      </c>
      <c r="F53" s="447" t="s">
        <v>546</v>
      </c>
      <c r="G53" s="447" t="s">
        <v>186</v>
      </c>
      <c r="H53" s="881"/>
      <c r="I53" s="991"/>
      <c r="J53" s="581">
        <f t="shared" si="5"/>
        <v>0.16666666666666669</v>
      </c>
      <c r="K53" s="990"/>
      <c r="L53" s="990"/>
      <c r="M53" s="990"/>
      <c r="N53" s="336" t="s">
        <v>704</v>
      </c>
      <c r="O53" s="356">
        <v>3</v>
      </c>
      <c r="P53" s="633" t="s">
        <v>746</v>
      </c>
      <c r="Q53" s="359">
        <v>0.2</v>
      </c>
      <c r="R53" s="331">
        <v>44013</v>
      </c>
      <c r="S53" s="332">
        <v>44104</v>
      </c>
      <c r="T53" s="359">
        <f t="shared" si="4"/>
        <v>3.333333333333334E-2</v>
      </c>
      <c r="U53" s="352" t="s">
        <v>667</v>
      </c>
      <c r="V53" s="333"/>
      <c r="W53" s="366"/>
      <c r="X53" s="333"/>
      <c r="Y53" s="445">
        <f t="shared" si="6"/>
        <v>0</v>
      </c>
      <c r="Z53" s="596">
        <f t="shared" si="7"/>
        <v>0</v>
      </c>
      <c r="AA53" s="593"/>
      <c r="AB53" s="593"/>
      <c r="AC53" s="593"/>
    </row>
    <row r="54" spans="2:29" ht="76.5" customHeight="1" x14ac:dyDescent="0.25">
      <c r="B54" s="972" t="s">
        <v>388</v>
      </c>
      <c r="C54" s="972" t="s">
        <v>389</v>
      </c>
      <c r="D54" s="972" t="s">
        <v>23</v>
      </c>
      <c r="E54" s="443" t="s">
        <v>546</v>
      </c>
      <c r="F54" s="447" t="s">
        <v>546</v>
      </c>
      <c r="G54" s="447" t="s">
        <v>186</v>
      </c>
      <c r="H54" s="881"/>
      <c r="I54" s="991"/>
      <c r="J54" s="581">
        <f t="shared" si="5"/>
        <v>0.16666666666666669</v>
      </c>
      <c r="K54" s="990"/>
      <c r="L54" s="990"/>
      <c r="M54" s="990"/>
      <c r="N54" s="336" t="s">
        <v>704</v>
      </c>
      <c r="O54" s="356">
        <v>4</v>
      </c>
      <c r="P54" s="633" t="s">
        <v>747</v>
      </c>
      <c r="Q54" s="359">
        <v>0.2</v>
      </c>
      <c r="R54" s="331">
        <v>44105</v>
      </c>
      <c r="S54" s="332">
        <v>44196</v>
      </c>
      <c r="T54" s="359">
        <f t="shared" si="4"/>
        <v>3.333333333333334E-2</v>
      </c>
      <c r="U54" s="352" t="s">
        <v>667</v>
      </c>
      <c r="V54" s="346"/>
      <c r="W54" s="366"/>
      <c r="X54" s="333"/>
      <c r="Y54" s="445">
        <f t="shared" si="6"/>
        <v>0</v>
      </c>
      <c r="Z54" s="596">
        <f t="shared" si="7"/>
        <v>0</v>
      </c>
      <c r="AA54" s="593"/>
      <c r="AB54" s="593"/>
      <c r="AC54" s="593"/>
    </row>
    <row r="55" spans="2:29" ht="76.5" customHeight="1" x14ac:dyDescent="0.25">
      <c r="B55" s="882" t="s">
        <v>388</v>
      </c>
      <c r="C55" s="682" t="s">
        <v>389</v>
      </c>
      <c r="D55" s="682" t="s">
        <v>23</v>
      </c>
      <c r="E55" s="443" t="s">
        <v>953</v>
      </c>
      <c r="F55" s="447" t="s">
        <v>953</v>
      </c>
      <c r="G55" s="447" t="s">
        <v>24</v>
      </c>
      <c r="H55" s="680">
        <v>1</v>
      </c>
      <c r="I55" s="698" t="s">
        <v>25</v>
      </c>
      <c r="J55" s="483">
        <v>0.2</v>
      </c>
      <c r="K55" s="686">
        <v>12</v>
      </c>
      <c r="L55" s="687" t="s">
        <v>954</v>
      </c>
      <c r="M55" s="688" t="s">
        <v>27</v>
      </c>
      <c r="N55" s="335" t="s">
        <v>28</v>
      </c>
      <c r="O55" s="446">
        <v>1</v>
      </c>
      <c r="P55" s="457" t="s">
        <v>965</v>
      </c>
      <c r="Q55" s="616">
        <f t="shared" ref="Q55:Q78" si="8">+(100/4)/100</f>
        <v>0.25</v>
      </c>
      <c r="R55" s="444">
        <v>43831</v>
      </c>
      <c r="S55" s="442">
        <v>43921</v>
      </c>
      <c r="T55" s="359">
        <f t="shared" ref="T55:T99" si="9">+J55*Q55</f>
        <v>0.05</v>
      </c>
      <c r="U55" s="351" t="s">
        <v>28</v>
      </c>
      <c r="V55" s="43"/>
      <c r="W55" s="366"/>
      <c r="X55" s="333"/>
      <c r="Y55" s="445">
        <f t="shared" si="6"/>
        <v>0</v>
      </c>
      <c r="Z55" s="596">
        <f t="shared" si="7"/>
        <v>0</v>
      </c>
      <c r="AA55" s="593"/>
      <c r="AB55" s="593"/>
      <c r="AC55" s="593"/>
    </row>
    <row r="56" spans="2:29" ht="76.5" customHeight="1" x14ac:dyDescent="0.25">
      <c r="B56" s="882" t="s">
        <v>388</v>
      </c>
      <c r="C56" s="698" t="s">
        <v>389</v>
      </c>
      <c r="D56" s="698"/>
      <c r="E56" s="443" t="s">
        <v>953</v>
      </c>
      <c r="F56" s="447" t="s">
        <v>953</v>
      </c>
      <c r="G56" s="447" t="s">
        <v>24</v>
      </c>
      <c r="H56" s="955"/>
      <c r="I56" s="698"/>
      <c r="J56" s="483">
        <v>0.2</v>
      </c>
      <c r="K56" s="686"/>
      <c r="L56" s="687"/>
      <c r="M56" s="688"/>
      <c r="N56" s="335" t="s">
        <v>28</v>
      </c>
      <c r="O56" s="446">
        <v>2</v>
      </c>
      <c r="P56" s="457" t="s">
        <v>966</v>
      </c>
      <c r="Q56" s="616">
        <f t="shared" si="8"/>
        <v>0.25</v>
      </c>
      <c r="R56" s="444">
        <v>43922</v>
      </c>
      <c r="S56" s="442">
        <v>44012</v>
      </c>
      <c r="T56" s="359">
        <f t="shared" si="9"/>
        <v>0.05</v>
      </c>
      <c r="U56" s="351" t="s">
        <v>28</v>
      </c>
      <c r="V56" s="43"/>
      <c r="W56" s="366"/>
      <c r="X56" s="333"/>
      <c r="Y56" s="445">
        <f t="shared" si="6"/>
        <v>0</v>
      </c>
      <c r="Z56" s="596">
        <f t="shared" si="7"/>
        <v>0</v>
      </c>
      <c r="AA56" s="593"/>
      <c r="AB56" s="593"/>
      <c r="AC56" s="593"/>
    </row>
    <row r="57" spans="2:29" ht="76.5" customHeight="1" x14ac:dyDescent="0.25">
      <c r="B57" s="882" t="s">
        <v>388</v>
      </c>
      <c r="C57" s="698" t="s">
        <v>389</v>
      </c>
      <c r="D57" s="698"/>
      <c r="E57" s="443" t="s">
        <v>953</v>
      </c>
      <c r="F57" s="447" t="s">
        <v>953</v>
      </c>
      <c r="G57" s="447" t="s">
        <v>24</v>
      </c>
      <c r="H57" s="955"/>
      <c r="I57" s="698"/>
      <c r="J57" s="483">
        <v>0.2</v>
      </c>
      <c r="K57" s="686"/>
      <c r="L57" s="687"/>
      <c r="M57" s="688"/>
      <c r="N57" s="335" t="s">
        <v>28</v>
      </c>
      <c r="O57" s="446">
        <v>3</v>
      </c>
      <c r="P57" s="457" t="s">
        <v>967</v>
      </c>
      <c r="Q57" s="616">
        <f t="shared" si="8"/>
        <v>0.25</v>
      </c>
      <c r="R57" s="444">
        <v>44013</v>
      </c>
      <c r="S57" s="442">
        <v>44104</v>
      </c>
      <c r="T57" s="359">
        <f t="shared" si="9"/>
        <v>0.05</v>
      </c>
      <c r="U57" s="351" t="s">
        <v>28</v>
      </c>
      <c r="V57" s="43"/>
      <c r="W57" s="366"/>
      <c r="X57" s="333"/>
      <c r="Y57" s="445">
        <f t="shared" si="6"/>
        <v>0</v>
      </c>
      <c r="Z57" s="596">
        <f t="shared" si="7"/>
        <v>0</v>
      </c>
      <c r="AA57" s="593"/>
      <c r="AB57" s="593"/>
      <c r="AC57" s="593"/>
    </row>
    <row r="58" spans="2:29" ht="76.5" customHeight="1" x14ac:dyDescent="0.25">
      <c r="B58" s="882" t="s">
        <v>388</v>
      </c>
      <c r="C58" s="683" t="s">
        <v>389</v>
      </c>
      <c r="D58" s="683"/>
      <c r="E58" s="443" t="s">
        <v>953</v>
      </c>
      <c r="F58" s="447" t="s">
        <v>953</v>
      </c>
      <c r="G58" s="447" t="s">
        <v>24</v>
      </c>
      <c r="H58" s="681"/>
      <c r="I58" s="683"/>
      <c r="J58" s="483">
        <v>0.2</v>
      </c>
      <c r="K58" s="685"/>
      <c r="L58" s="672"/>
      <c r="M58" s="688"/>
      <c r="N58" s="335" t="s">
        <v>28</v>
      </c>
      <c r="O58" s="446">
        <v>4</v>
      </c>
      <c r="P58" s="457" t="s">
        <v>968</v>
      </c>
      <c r="Q58" s="616">
        <f t="shared" si="8"/>
        <v>0.25</v>
      </c>
      <c r="R58" s="444">
        <v>44105</v>
      </c>
      <c r="S58" s="442">
        <v>44196</v>
      </c>
      <c r="T58" s="359">
        <f t="shared" si="9"/>
        <v>0.05</v>
      </c>
      <c r="U58" s="351" t="s">
        <v>28</v>
      </c>
      <c r="V58" s="346"/>
      <c r="W58" s="366"/>
      <c r="X58" s="333"/>
      <c r="Y58" s="445">
        <f t="shared" si="6"/>
        <v>0</v>
      </c>
      <c r="Z58" s="596">
        <f t="shared" si="7"/>
        <v>0</v>
      </c>
      <c r="AA58" s="593"/>
      <c r="AB58" s="593"/>
      <c r="AC58" s="593"/>
    </row>
    <row r="59" spans="2:29" ht="76.5" customHeight="1" x14ac:dyDescent="0.25">
      <c r="B59" s="882" t="s">
        <v>388</v>
      </c>
      <c r="C59" s="682" t="s">
        <v>389</v>
      </c>
      <c r="D59" s="682" t="s">
        <v>23</v>
      </c>
      <c r="E59" s="443" t="s">
        <v>953</v>
      </c>
      <c r="F59" s="447" t="s">
        <v>953</v>
      </c>
      <c r="G59" s="447" t="s">
        <v>24</v>
      </c>
      <c r="H59" s="680">
        <v>2</v>
      </c>
      <c r="I59" s="698" t="s">
        <v>645</v>
      </c>
      <c r="J59" s="483">
        <v>0.2</v>
      </c>
      <c r="K59" s="686">
        <v>50</v>
      </c>
      <c r="L59" s="671" t="s">
        <v>955</v>
      </c>
      <c r="M59" s="671" t="s">
        <v>956</v>
      </c>
      <c r="N59" s="335" t="s">
        <v>28</v>
      </c>
      <c r="O59" s="446">
        <v>1</v>
      </c>
      <c r="P59" s="457" t="s">
        <v>969</v>
      </c>
      <c r="Q59" s="616">
        <f t="shared" si="8"/>
        <v>0.25</v>
      </c>
      <c r="R59" s="444">
        <v>43831</v>
      </c>
      <c r="S59" s="442">
        <v>43921</v>
      </c>
      <c r="T59" s="359">
        <f t="shared" si="9"/>
        <v>0.05</v>
      </c>
      <c r="U59" s="351" t="s">
        <v>28</v>
      </c>
      <c r="V59" s="346"/>
      <c r="W59" s="366"/>
      <c r="X59" s="333"/>
      <c r="Y59" s="445">
        <f t="shared" si="6"/>
        <v>0</v>
      </c>
      <c r="Z59" s="596">
        <f t="shared" si="7"/>
        <v>0</v>
      </c>
      <c r="AA59" s="593"/>
      <c r="AB59" s="593"/>
      <c r="AC59" s="593"/>
    </row>
    <row r="60" spans="2:29" ht="76.5" customHeight="1" x14ac:dyDescent="0.25">
      <c r="B60" s="882" t="s">
        <v>388</v>
      </c>
      <c r="C60" s="698" t="s">
        <v>389</v>
      </c>
      <c r="D60" s="698" t="s">
        <v>23</v>
      </c>
      <c r="E60" s="443" t="s">
        <v>953</v>
      </c>
      <c r="F60" s="447" t="s">
        <v>953</v>
      </c>
      <c r="G60" s="447" t="s">
        <v>24</v>
      </c>
      <c r="H60" s="955"/>
      <c r="I60" s="698"/>
      <c r="J60" s="483">
        <v>0.2</v>
      </c>
      <c r="K60" s="686"/>
      <c r="L60" s="687"/>
      <c r="M60" s="687"/>
      <c r="N60" s="335" t="s">
        <v>28</v>
      </c>
      <c r="O60" s="446">
        <v>2</v>
      </c>
      <c r="P60" s="457" t="s">
        <v>970</v>
      </c>
      <c r="Q60" s="616">
        <f t="shared" si="8"/>
        <v>0.25</v>
      </c>
      <c r="R60" s="444">
        <v>43922</v>
      </c>
      <c r="S60" s="442">
        <v>44012</v>
      </c>
      <c r="T60" s="359">
        <f t="shared" si="9"/>
        <v>0.05</v>
      </c>
      <c r="U60" s="351" t="s">
        <v>28</v>
      </c>
      <c r="V60" s="346"/>
      <c r="W60" s="366"/>
      <c r="X60" s="333"/>
      <c r="Y60" s="445">
        <f t="shared" si="6"/>
        <v>0</v>
      </c>
      <c r="Z60" s="596">
        <f t="shared" si="7"/>
        <v>0</v>
      </c>
      <c r="AA60" s="593"/>
      <c r="AB60" s="593"/>
      <c r="AC60" s="593"/>
    </row>
    <row r="61" spans="2:29" ht="76.5" customHeight="1" x14ac:dyDescent="0.25">
      <c r="B61" s="882" t="s">
        <v>388</v>
      </c>
      <c r="C61" s="698" t="s">
        <v>389</v>
      </c>
      <c r="D61" s="698" t="s">
        <v>23</v>
      </c>
      <c r="E61" s="443" t="s">
        <v>953</v>
      </c>
      <c r="F61" s="447" t="s">
        <v>953</v>
      </c>
      <c r="G61" s="447" t="s">
        <v>24</v>
      </c>
      <c r="H61" s="955"/>
      <c r="I61" s="698"/>
      <c r="J61" s="483">
        <v>0.2</v>
      </c>
      <c r="K61" s="686"/>
      <c r="L61" s="687"/>
      <c r="M61" s="687"/>
      <c r="N61" s="335" t="s">
        <v>28</v>
      </c>
      <c r="O61" s="446">
        <v>3</v>
      </c>
      <c r="P61" s="457" t="s">
        <v>970</v>
      </c>
      <c r="Q61" s="616">
        <f t="shared" si="8"/>
        <v>0.25</v>
      </c>
      <c r="R61" s="444">
        <v>44013</v>
      </c>
      <c r="S61" s="442">
        <v>44104</v>
      </c>
      <c r="T61" s="359">
        <f t="shared" si="9"/>
        <v>0.05</v>
      </c>
      <c r="U61" s="351" t="s">
        <v>28</v>
      </c>
      <c r="V61" s="346"/>
      <c r="W61" s="366"/>
      <c r="X61" s="333"/>
      <c r="Y61" s="445">
        <f t="shared" si="6"/>
        <v>0</v>
      </c>
      <c r="Z61" s="596">
        <f t="shared" si="7"/>
        <v>0</v>
      </c>
      <c r="AA61" s="593"/>
      <c r="AB61" s="593"/>
      <c r="AC61" s="593"/>
    </row>
    <row r="62" spans="2:29" ht="76.5" customHeight="1" x14ac:dyDescent="0.25">
      <c r="B62" s="882" t="s">
        <v>388</v>
      </c>
      <c r="C62" s="683" t="s">
        <v>389</v>
      </c>
      <c r="D62" s="683" t="s">
        <v>23</v>
      </c>
      <c r="E62" s="443" t="s">
        <v>953</v>
      </c>
      <c r="F62" s="447" t="s">
        <v>953</v>
      </c>
      <c r="G62" s="447" t="s">
        <v>24</v>
      </c>
      <c r="H62" s="681"/>
      <c r="I62" s="683"/>
      <c r="J62" s="483">
        <v>0.2</v>
      </c>
      <c r="K62" s="685"/>
      <c r="L62" s="672"/>
      <c r="M62" s="672"/>
      <c r="N62" s="335" t="s">
        <v>28</v>
      </c>
      <c r="O62" s="446">
        <v>4</v>
      </c>
      <c r="P62" s="457" t="s">
        <v>969</v>
      </c>
      <c r="Q62" s="616">
        <f t="shared" si="8"/>
        <v>0.25</v>
      </c>
      <c r="R62" s="444">
        <v>44105</v>
      </c>
      <c r="S62" s="442">
        <v>44196</v>
      </c>
      <c r="T62" s="359">
        <f t="shared" si="9"/>
        <v>0.05</v>
      </c>
      <c r="U62" s="351" t="s">
        <v>28</v>
      </c>
      <c r="V62" s="346"/>
      <c r="W62" s="366"/>
      <c r="X62" s="333"/>
      <c r="Y62" s="445">
        <f t="shared" si="6"/>
        <v>0</v>
      </c>
      <c r="Z62" s="596">
        <f t="shared" si="7"/>
        <v>0</v>
      </c>
      <c r="AA62" s="593"/>
      <c r="AB62" s="593"/>
      <c r="AC62" s="593"/>
    </row>
    <row r="63" spans="2:29" ht="76.5" customHeight="1" x14ac:dyDescent="0.25">
      <c r="B63" s="882" t="s">
        <v>388</v>
      </c>
      <c r="C63" s="682" t="s">
        <v>389</v>
      </c>
      <c r="D63" s="682" t="s">
        <v>23</v>
      </c>
      <c r="E63" s="443" t="s">
        <v>953</v>
      </c>
      <c r="F63" s="447" t="s">
        <v>953</v>
      </c>
      <c r="G63" s="447" t="s">
        <v>24</v>
      </c>
      <c r="H63" s="680">
        <v>3</v>
      </c>
      <c r="I63" s="698" t="s">
        <v>964</v>
      </c>
      <c r="J63" s="483">
        <v>0.15</v>
      </c>
      <c r="K63" s="686">
        <v>50</v>
      </c>
      <c r="L63" s="686" t="s">
        <v>957</v>
      </c>
      <c r="M63" s="686" t="s">
        <v>958</v>
      </c>
      <c r="N63" s="335" t="s">
        <v>28</v>
      </c>
      <c r="O63" s="446">
        <v>1</v>
      </c>
      <c r="P63" s="457" t="s">
        <v>971</v>
      </c>
      <c r="Q63" s="616">
        <f t="shared" si="8"/>
        <v>0.25</v>
      </c>
      <c r="R63" s="444">
        <v>43831</v>
      </c>
      <c r="S63" s="442">
        <v>43921</v>
      </c>
      <c r="T63" s="359">
        <f t="shared" si="9"/>
        <v>3.7499999999999999E-2</v>
      </c>
      <c r="U63" s="351" t="s">
        <v>28</v>
      </c>
      <c r="V63" s="346"/>
      <c r="W63" s="366"/>
      <c r="X63" s="333"/>
      <c r="Y63" s="445">
        <f t="shared" si="6"/>
        <v>0</v>
      </c>
      <c r="Z63" s="596">
        <f t="shared" si="7"/>
        <v>0</v>
      </c>
      <c r="AA63" s="593"/>
      <c r="AB63" s="593"/>
      <c r="AC63" s="593"/>
    </row>
    <row r="64" spans="2:29" ht="76.5" customHeight="1" x14ac:dyDescent="0.25">
      <c r="B64" s="882" t="s">
        <v>388</v>
      </c>
      <c r="C64" s="698" t="s">
        <v>389</v>
      </c>
      <c r="D64" s="698" t="s">
        <v>23</v>
      </c>
      <c r="E64" s="443" t="s">
        <v>953</v>
      </c>
      <c r="F64" s="447" t="s">
        <v>953</v>
      </c>
      <c r="G64" s="447" t="s">
        <v>24</v>
      </c>
      <c r="H64" s="955"/>
      <c r="I64" s="698"/>
      <c r="J64" s="483">
        <v>0.15</v>
      </c>
      <c r="K64" s="686"/>
      <c r="L64" s="686"/>
      <c r="M64" s="686"/>
      <c r="N64" s="335" t="s">
        <v>28</v>
      </c>
      <c r="O64" s="446">
        <v>2</v>
      </c>
      <c r="P64" s="457" t="s">
        <v>972</v>
      </c>
      <c r="Q64" s="616">
        <f t="shared" si="8"/>
        <v>0.25</v>
      </c>
      <c r="R64" s="444">
        <v>43922</v>
      </c>
      <c r="S64" s="442">
        <v>44012</v>
      </c>
      <c r="T64" s="359">
        <f t="shared" si="9"/>
        <v>3.7499999999999999E-2</v>
      </c>
      <c r="U64" s="351" t="s">
        <v>28</v>
      </c>
      <c r="V64" s="346"/>
      <c r="W64" s="366"/>
      <c r="X64" s="333"/>
      <c r="Y64" s="445">
        <f t="shared" si="6"/>
        <v>0</v>
      </c>
      <c r="Z64" s="596">
        <f t="shared" si="7"/>
        <v>0</v>
      </c>
      <c r="AA64" s="593"/>
      <c r="AB64" s="593"/>
      <c r="AC64" s="593"/>
    </row>
    <row r="65" spans="2:29" ht="76.5" customHeight="1" x14ac:dyDescent="0.25">
      <c r="B65" s="882" t="s">
        <v>388</v>
      </c>
      <c r="C65" s="698" t="s">
        <v>389</v>
      </c>
      <c r="D65" s="698" t="s">
        <v>23</v>
      </c>
      <c r="E65" s="443" t="s">
        <v>953</v>
      </c>
      <c r="F65" s="447" t="s">
        <v>953</v>
      </c>
      <c r="G65" s="447" t="s">
        <v>24</v>
      </c>
      <c r="H65" s="955"/>
      <c r="I65" s="698"/>
      <c r="J65" s="483">
        <v>0.15</v>
      </c>
      <c r="K65" s="686"/>
      <c r="L65" s="686"/>
      <c r="M65" s="686"/>
      <c r="N65" s="335" t="s">
        <v>28</v>
      </c>
      <c r="O65" s="446">
        <v>3</v>
      </c>
      <c r="P65" s="457" t="s">
        <v>972</v>
      </c>
      <c r="Q65" s="616">
        <f t="shared" si="8"/>
        <v>0.25</v>
      </c>
      <c r="R65" s="444">
        <v>44013</v>
      </c>
      <c r="S65" s="442">
        <v>44104</v>
      </c>
      <c r="T65" s="359">
        <f t="shared" si="9"/>
        <v>3.7499999999999999E-2</v>
      </c>
      <c r="U65" s="351" t="s">
        <v>28</v>
      </c>
      <c r="V65" s="346"/>
      <c r="W65" s="366"/>
      <c r="X65" s="333"/>
      <c r="Y65" s="445">
        <f t="shared" si="6"/>
        <v>0</v>
      </c>
      <c r="Z65" s="596">
        <f t="shared" si="7"/>
        <v>0</v>
      </c>
      <c r="AA65" s="593"/>
      <c r="AB65" s="593"/>
      <c r="AC65" s="593"/>
    </row>
    <row r="66" spans="2:29" ht="76.5" customHeight="1" x14ac:dyDescent="0.25">
      <c r="B66" s="882" t="s">
        <v>388</v>
      </c>
      <c r="C66" s="683" t="s">
        <v>389</v>
      </c>
      <c r="D66" s="683" t="s">
        <v>23</v>
      </c>
      <c r="E66" s="443" t="s">
        <v>953</v>
      </c>
      <c r="F66" s="447" t="s">
        <v>953</v>
      </c>
      <c r="G66" s="447" t="s">
        <v>24</v>
      </c>
      <c r="H66" s="681"/>
      <c r="I66" s="683"/>
      <c r="J66" s="483">
        <v>0.15</v>
      </c>
      <c r="K66" s="685"/>
      <c r="L66" s="685"/>
      <c r="M66" s="685"/>
      <c r="N66" s="335" t="s">
        <v>28</v>
      </c>
      <c r="O66" s="446">
        <v>4</v>
      </c>
      <c r="P66" s="457" t="s">
        <v>971</v>
      </c>
      <c r="Q66" s="616">
        <f t="shared" si="8"/>
        <v>0.25</v>
      </c>
      <c r="R66" s="444">
        <v>44105</v>
      </c>
      <c r="S66" s="442">
        <v>44196</v>
      </c>
      <c r="T66" s="359">
        <f t="shared" si="9"/>
        <v>3.7499999999999999E-2</v>
      </c>
      <c r="U66" s="351" t="s">
        <v>28</v>
      </c>
      <c r="V66" s="476"/>
      <c r="W66" s="350"/>
      <c r="X66" s="333"/>
      <c r="Y66" s="445">
        <f t="shared" si="6"/>
        <v>0</v>
      </c>
      <c r="Z66" s="596">
        <f t="shared" si="7"/>
        <v>0</v>
      </c>
      <c r="AA66" s="593"/>
      <c r="AB66" s="593"/>
      <c r="AC66" s="593"/>
    </row>
    <row r="67" spans="2:29" ht="76.5" customHeight="1" x14ac:dyDescent="0.25">
      <c r="B67" s="882" t="s">
        <v>388</v>
      </c>
      <c r="C67" s="882" t="s">
        <v>389</v>
      </c>
      <c r="D67" s="882" t="s">
        <v>23</v>
      </c>
      <c r="E67" s="443" t="s">
        <v>953</v>
      </c>
      <c r="F67" s="447" t="s">
        <v>953</v>
      </c>
      <c r="G67" s="447" t="s">
        <v>24</v>
      </c>
      <c r="H67" s="881">
        <v>4</v>
      </c>
      <c r="I67" s="882" t="s">
        <v>647</v>
      </c>
      <c r="J67" s="483">
        <v>0.2</v>
      </c>
      <c r="K67" s="864">
        <v>50</v>
      </c>
      <c r="L67" s="864" t="s">
        <v>959</v>
      </c>
      <c r="M67" s="864" t="s">
        <v>960</v>
      </c>
      <c r="N67" s="335" t="s">
        <v>28</v>
      </c>
      <c r="O67" s="446">
        <v>1</v>
      </c>
      <c r="P67" s="457" t="s">
        <v>973</v>
      </c>
      <c r="Q67" s="616">
        <f t="shared" si="8"/>
        <v>0.25</v>
      </c>
      <c r="R67" s="444">
        <v>43831</v>
      </c>
      <c r="S67" s="442">
        <v>43921</v>
      </c>
      <c r="T67" s="359">
        <f t="shared" si="9"/>
        <v>0.05</v>
      </c>
      <c r="U67" s="351" t="s">
        <v>28</v>
      </c>
      <c r="V67" s="476"/>
      <c r="W67" s="350"/>
      <c r="X67" s="333"/>
      <c r="Y67" s="445">
        <f t="shared" si="6"/>
        <v>0</v>
      </c>
      <c r="Z67" s="596">
        <f t="shared" si="7"/>
        <v>0</v>
      </c>
      <c r="AA67" s="593"/>
      <c r="AB67" s="593"/>
      <c r="AC67" s="593"/>
    </row>
    <row r="68" spans="2:29" ht="76.5" customHeight="1" x14ac:dyDescent="0.25">
      <c r="B68" s="882" t="s">
        <v>388</v>
      </c>
      <c r="C68" s="882" t="s">
        <v>389</v>
      </c>
      <c r="D68" s="882" t="s">
        <v>23</v>
      </c>
      <c r="E68" s="443" t="s">
        <v>953</v>
      </c>
      <c r="F68" s="447" t="s">
        <v>953</v>
      </c>
      <c r="G68" s="447" t="s">
        <v>24</v>
      </c>
      <c r="H68" s="881"/>
      <c r="I68" s="882"/>
      <c r="J68" s="483">
        <v>0.2</v>
      </c>
      <c r="K68" s="864"/>
      <c r="L68" s="864"/>
      <c r="M68" s="864"/>
      <c r="N68" s="335" t="s">
        <v>28</v>
      </c>
      <c r="O68" s="446">
        <v>2</v>
      </c>
      <c r="P68" s="457" t="s">
        <v>974</v>
      </c>
      <c r="Q68" s="616">
        <f t="shared" si="8"/>
        <v>0.25</v>
      </c>
      <c r="R68" s="444">
        <v>43922</v>
      </c>
      <c r="S68" s="442">
        <v>44012</v>
      </c>
      <c r="T68" s="359">
        <f t="shared" si="9"/>
        <v>0.05</v>
      </c>
      <c r="U68" s="351" t="s">
        <v>28</v>
      </c>
      <c r="V68" s="476"/>
      <c r="W68" s="366"/>
      <c r="X68" s="333"/>
      <c r="Y68" s="445">
        <f t="shared" si="6"/>
        <v>0</v>
      </c>
      <c r="Z68" s="596">
        <f t="shared" si="7"/>
        <v>0</v>
      </c>
      <c r="AA68" s="593"/>
      <c r="AB68" s="593"/>
      <c r="AC68" s="593"/>
    </row>
    <row r="69" spans="2:29" ht="76.5" customHeight="1" x14ac:dyDescent="0.25">
      <c r="B69" s="882" t="s">
        <v>388</v>
      </c>
      <c r="C69" s="882" t="s">
        <v>389</v>
      </c>
      <c r="D69" s="882" t="s">
        <v>23</v>
      </c>
      <c r="E69" s="443" t="s">
        <v>953</v>
      </c>
      <c r="F69" s="447" t="s">
        <v>953</v>
      </c>
      <c r="G69" s="447" t="s">
        <v>24</v>
      </c>
      <c r="H69" s="881"/>
      <c r="I69" s="882"/>
      <c r="J69" s="483">
        <v>0.2</v>
      </c>
      <c r="K69" s="864"/>
      <c r="L69" s="864"/>
      <c r="M69" s="864"/>
      <c r="N69" s="335" t="s">
        <v>28</v>
      </c>
      <c r="O69" s="446">
        <v>3</v>
      </c>
      <c r="P69" s="457" t="s">
        <v>974</v>
      </c>
      <c r="Q69" s="616">
        <f t="shared" si="8"/>
        <v>0.25</v>
      </c>
      <c r="R69" s="444">
        <v>44013</v>
      </c>
      <c r="S69" s="442">
        <v>44104</v>
      </c>
      <c r="T69" s="359">
        <f t="shared" si="9"/>
        <v>0.05</v>
      </c>
      <c r="U69" s="351" t="s">
        <v>28</v>
      </c>
      <c r="V69" s="476"/>
      <c r="W69" s="350"/>
      <c r="X69" s="333"/>
      <c r="Y69" s="445">
        <f t="shared" si="6"/>
        <v>0</v>
      </c>
      <c r="Z69" s="596">
        <f t="shared" si="7"/>
        <v>0</v>
      </c>
      <c r="AA69" s="593"/>
      <c r="AB69" s="593"/>
      <c r="AC69" s="593"/>
    </row>
    <row r="70" spans="2:29" ht="76.5" customHeight="1" x14ac:dyDescent="0.25">
      <c r="B70" s="882" t="s">
        <v>388</v>
      </c>
      <c r="C70" s="882" t="s">
        <v>389</v>
      </c>
      <c r="D70" s="882" t="s">
        <v>23</v>
      </c>
      <c r="E70" s="443" t="s">
        <v>953</v>
      </c>
      <c r="F70" s="447" t="s">
        <v>953</v>
      </c>
      <c r="G70" s="447" t="s">
        <v>24</v>
      </c>
      <c r="H70" s="881"/>
      <c r="I70" s="882"/>
      <c r="J70" s="483">
        <v>0.2</v>
      </c>
      <c r="K70" s="864"/>
      <c r="L70" s="864"/>
      <c r="M70" s="864"/>
      <c r="N70" s="335" t="s">
        <v>28</v>
      </c>
      <c r="O70" s="446">
        <v>4</v>
      </c>
      <c r="P70" s="457" t="s">
        <v>973</v>
      </c>
      <c r="Q70" s="616">
        <f t="shared" si="8"/>
        <v>0.25</v>
      </c>
      <c r="R70" s="444">
        <v>44105</v>
      </c>
      <c r="S70" s="442">
        <v>44196</v>
      </c>
      <c r="T70" s="359">
        <f t="shared" si="9"/>
        <v>0.05</v>
      </c>
      <c r="U70" s="351" t="s">
        <v>28</v>
      </c>
      <c r="V70" s="476"/>
      <c r="W70" s="350"/>
      <c r="X70" s="333"/>
      <c r="Y70" s="445">
        <f t="shared" ref="Y70:Y78" si="10">X70*V70</f>
        <v>0</v>
      </c>
      <c r="Z70" s="596">
        <f t="shared" ref="Z70:Z78" si="11">X70*J70</f>
        <v>0</v>
      </c>
      <c r="AA70" s="593"/>
      <c r="AB70" s="593"/>
      <c r="AC70" s="593"/>
    </row>
    <row r="71" spans="2:29" ht="76.5" customHeight="1" x14ac:dyDescent="0.25">
      <c r="B71" s="882" t="s">
        <v>388</v>
      </c>
      <c r="C71" s="882" t="s">
        <v>389</v>
      </c>
      <c r="D71" s="882" t="s">
        <v>23</v>
      </c>
      <c r="E71" s="443" t="s">
        <v>953</v>
      </c>
      <c r="F71" s="447" t="s">
        <v>953</v>
      </c>
      <c r="G71" s="447" t="s">
        <v>24</v>
      </c>
      <c r="H71" s="881">
        <v>5</v>
      </c>
      <c r="I71" s="882" t="s">
        <v>648</v>
      </c>
      <c r="J71" s="483">
        <v>0.1</v>
      </c>
      <c r="K71" s="864">
        <v>50</v>
      </c>
      <c r="L71" s="864" t="s">
        <v>961</v>
      </c>
      <c r="M71" s="864" t="s">
        <v>962</v>
      </c>
      <c r="N71" s="335" t="s">
        <v>28</v>
      </c>
      <c r="O71" s="446">
        <v>1</v>
      </c>
      <c r="P71" s="457" t="s">
        <v>975</v>
      </c>
      <c r="Q71" s="616">
        <f t="shared" si="8"/>
        <v>0.25</v>
      </c>
      <c r="R71" s="444">
        <v>43831</v>
      </c>
      <c r="S71" s="442">
        <v>43921</v>
      </c>
      <c r="T71" s="359">
        <f t="shared" si="9"/>
        <v>2.5000000000000001E-2</v>
      </c>
      <c r="U71" s="351" t="s">
        <v>28</v>
      </c>
      <c r="V71" s="476"/>
      <c r="W71" s="366"/>
      <c r="X71" s="333"/>
      <c r="Y71" s="445">
        <f t="shared" si="10"/>
        <v>0</v>
      </c>
      <c r="Z71" s="596">
        <f t="shared" si="11"/>
        <v>0</v>
      </c>
      <c r="AA71" s="593"/>
      <c r="AB71" s="593"/>
      <c r="AC71" s="593"/>
    </row>
    <row r="72" spans="2:29" ht="76.5" customHeight="1" x14ac:dyDescent="0.25">
      <c r="B72" s="882" t="s">
        <v>388</v>
      </c>
      <c r="C72" s="882" t="s">
        <v>389</v>
      </c>
      <c r="D72" s="882" t="s">
        <v>23</v>
      </c>
      <c r="E72" s="443" t="s">
        <v>953</v>
      </c>
      <c r="F72" s="447" t="s">
        <v>953</v>
      </c>
      <c r="G72" s="447" t="s">
        <v>24</v>
      </c>
      <c r="H72" s="881"/>
      <c r="I72" s="882"/>
      <c r="J72" s="483">
        <v>0.1</v>
      </c>
      <c r="K72" s="864"/>
      <c r="L72" s="864"/>
      <c r="M72" s="864"/>
      <c r="N72" s="335" t="s">
        <v>28</v>
      </c>
      <c r="O72" s="446">
        <v>2</v>
      </c>
      <c r="P72" s="457" t="s">
        <v>976</v>
      </c>
      <c r="Q72" s="616">
        <f t="shared" si="8"/>
        <v>0.25</v>
      </c>
      <c r="R72" s="444">
        <v>43922</v>
      </c>
      <c r="S72" s="442">
        <v>44012</v>
      </c>
      <c r="T72" s="359">
        <f t="shared" si="9"/>
        <v>2.5000000000000001E-2</v>
      </c>
      <c r="U72" s="351" t="s">
        <v>28</v>
      </c>
      <c r="V72" s="476"/>
      <c r="W72" s="350"/>
      <c r="X72" s="333"/>
      <c r="Y72" s="445">
        <f t="shared" si="10"/>
        <v>0</v>
      </c>
      <c r="Z72" s="596">
        <f t="shared" si="11"/>
        <v>0</v>
      </c>
      <c r="AA72" s="593"/>
      <c r="AB72" s="593"/>
      <c r="AC72" s="593"/>
    </row>
    <row r="73" spans="2:29" ht="76.5" customHeight="1" x14ac:dyDescent="0.25">
      <c r="B73" s="882" t="s">
        <v>388</v>
      </c>
      <c r="C73" s="882" t="s">
        <v>389</v>
      </c>
      <c r="D73" s="882" t="s">
        <v>23</v>
      </c>
      <c r="E73" s="443" t="s">
        <v>953</v>
      </c>
      <c r="F73" s="447" t="s">
        <v>953</v>
      </c>
      <c r="G73" s="447" t="s">
        <v>24</v>
      </c>
      <c r="H73" s="881"/>
      <c r="I73" s="882"/>
      <c r="J73" s="483">
        <v>0.1</v>
      </c>
      <c r="K73" s="864"/>
      <c r="L73" s="864"/>
      <c r="M73" s="864"/>
      <c r="N73" s="335" t="s">
        <v>28</v>
      </c>
      <c r="O73" s="446">
        <v>3</v>
      </c>
      <c r="P73" s="457" t="s">
        <v>976</v>
      </c>
      <c r="Q73" s="616">
        <f t="shared" si="8"/>
        <v>0.25</v>
      </c>
      <c r="R73" s="444">
        <v>44013</v>
      </c>
      <c r="S73" s="442">
        <v>44104</v>
      </c>
      <c r="T73" s="359">
        <f t="shared" si="9"/>
        <v>2.5000000000000001E-2</v>
      </c>
      <c r="U73" s="351" t="s">
        <v>28</v>
      </c>
      <c r="V73" s="476"/>
      <c r="W73" s="366"/>
      <c r="X73" s="333"/>
      <c r="Y73" s="445">
        <f t="shared" si="10"/>
        <v>0</v>
      </c>
      <c r="Z73" s="596">
        <f t="shared" si="11"/>
        <v>0</v>
      </c>
      <c r="AA73" s="593"/>
      <c r="AB73" s="593"/>
      <c r="AC73" s="593"/>
    </row>
    <row r="74" spans="2:29" ht="76.5" customHeight="1" x14ac:dyDescent="0.25">
      <c r="B74" s="882" t="s">
        <v>388</v>
      </c>
      <c r="C74" s="882" t="s">
        <v>389</v>
      </c>
      <c r="D74" s="882" t="s">
        <v>23</v>
      </c>
      <c r="E74" s="443" t="s">
        <v>953</v>
      </c>
      <c r="F74" s="447" t="s">
        <v>953</v>
      </c>
      <c r="G74" s="447" t="s">
        <v>24</v>
      </c>
      <c r="H74" s="881"/>
      <c r="I74" s="882"/>
      <c r="J74" s="483">
        <v>0.1</v>
      </c>
      <c r="K74" s="864"/>
      <c r="L74" s="864"/>
      <c r="M74" s="864"/>
      <c r="N74" s="335" t="s">
        <v>28</v>
      </c>
      <c r="O74" s="446">
        <v>4</v>
      </c>
      <c r="P74" s="457" t="s">
        <v>975</v>
      </c>
      <c r="Q74" s="616">
        <f t="shared" si="8"/>
        <v>0.25</v>
      </c>
      <c r="R74" s="444">
        <v>44105</v>
      </c>
      <c r="S74" s="442">
        <v>44196</v>
      </c>
      <c r="T74" s="359">
        <f t="shared" si="9"/>
        <v>2.5000000000000001E-2</v>
      </c>
      <c r="U74" s="351" t="s">
        <v>28</v>
      </c>
      <c r="V74" s="333"/>
      <c r="W74" s="366"/>
      <c r="X74" s="333"/>
      <c r="Y74" s="445">
        <f t="shared" si="10"/>
        <v>0</v>
      </c>
      <c r="Z74" s="596">
        <f t="shared" si="11"/>
        <v>0</v>
      </c>
      <c r="AA74" s="593"/>
      <c r="AB74" s="593"/>
      <c r="AC74" s="593"/>
    </row>
    <row r="75" spans="2:29" ht="76.5" customHeight="1" x14ac:dyDescent="0.25">
      <c r="B75" s="882" t="s">
        <v>388</v>
      </c>
      <c r="C75" s="882" t="s">
        <v>389</v>
      </c>
      <c r="D75" s="882" t="s">
        <v>23</v>
      </c>
      <c r="E75" s="443" t="s">
        <v>953</v>
      </c>
      <c r="F75" s="447" t="s">
        <v>953</v>
      </c>
      <c r="G75" s="447" t="s">
        <v>24</v>
      </c>
      <c r="H75" s="881">
        <v>6</v>
      </c>
      <c r="I75" s="882" t="s">
        <v>649</v>
      </c>
      <c r="J75" s="483">
        <v>0.15</v>
      </c>
      <c r="K75" s="864">
        <v>50</v>
      </c>
      <c r="L75" s="864" t="s">
        <v>959</v>
      </c>
      <c r="M75" s="864" t="s">
        <v>963</v>
      </c>
      <c r="N75" s="335" t="s">
        <v>28</v>
      </c>
      <c r="O75" s="446">
        <v>1</v>
      </c>
      <c r="P75" s="457" t="s">
        <v>977</v>
      </c>
      <c r="Q75" s="616">
        <f t="shared" si="8"/>
        <v>0.25</v>
      </c>
      <c r="R75" s="444">
        <v>43831</v>
      </c>
      <c r="S75" s="442">
        <v>43921</v>
      </c>
      <c r="T75" s="359">
        <f t="shared" si="9"/>
        <v>3.7499999999999999E-2</v>
      </c>
      <c r="U75" s="351" t="s">
        <v>28</v>
      </c>
      <c r="V75" s="346"/>
      <c r="W75" s="366"/>
      <c r="X75" s="333"/>
      <c r="Y75" s="445">
        <f t="shared" si="10"/>
        <v>0</v>
      </c>
      <c r="Z75" s="596">
        <f t="shared" si="11"/>
        <v>0</v>
      </c>
      <c r="AA75" s="593"/>
      <c r="AB75" s="593"/>
      <c r="AC75" s="593"/>
    </row>
    <row r="76" spans="2:29" ht="76.5" customHeight="1" x14ac:dyDescent="0.25">
      <c r="B76" s="882" t="s">
        <v>388</v>
      </c>
      <c r="C76" s="882" t="s">
        <v>389</v>
      </c>
      <c r="D76" s="882" t="s">
        <v>23</v>
      </c>
      <c r="E76" s="443" t="s">
        <v>953</v>
      </c>
      <c r="F76" s="447" t="s">
        <v>953</v>
      </c>
      <c r="G76" s="447" t="s">
        <v>24</v>
      </c>
      <c r="H76" s="881"/>
      <c r="I76" s="882"/>
      <c r="J76" s="483">
        <v>0.15</v>
      </c>
      <c r="K76" s="864"/>
      <c r="L76" s="864"/>
      <c r="M76" s="864"/>
      <c r="N76" s="335" t="s">
        <v>28</v>
      </c>
      <c r="O76" s="446">
        <v>2</v>
      </c>
      <c r="P76" s="457" t="s">
        <v>978</v>
      </c>
      <c r="Q76" s="616">
        <f t="shared" si="8"/>
        <v>0.25</v>
      </c>
      <c r="R76" s="444">
        <v>43922</v>
      </c>
      <c r="S76" s="442">
        <v>44012</v>
      </c>
      <c r="T76" s="359">
        <f t="shared" si="9"/>
        <v>3.7499999999999999E-2</v>
      </c>
      <c r="U76" s="351" t="s">
        <v>28</v>
      </c>
      <c r="V76" s="346"/>
      <c r="W76" s="366"/>
      <c r="X76" s="333"/>
      <c r="Y76" s="445">
        <f t="shared" si="10"/>
        <v>0</v>
      </c>
      <c r="Z76" s="596">
        <f t="shared" si="11"/>
        <v>0</v>
      </c>
      <c r="AA76" s="593"/>
      <c r="AB76" s="593"/>
      <c r="AC76" s="593"/>
    </row>
    <row r="77" spans="2:29" ht="76.5" customHeight="1" x14ac:dyDescent="0.25">
      <c r="B77" s="882" t="s">
        <v>388</v>
      </c>
      <c r="C77" s="882" t="s">
        <v>389</v>
      </c>
      <c r="D77" s="882" t="s">
        <v>23</v>
      </c>
      <c r="E77" s="443" t="s">
        <v>953</v>
      </c>
      <c r="F77" s="447" t="s">
        <v>953</v>
      </c>
      <c r="G77" s="447" t="s">
        <v>24</v>
      </c>
      <c r="H77" s="881"/>
      <c r="I77" s="882"/>
      <c r="J77" s="483">
        <v>0.15</v>
      </c>
      <c r="K77" s="864"/>
      <c r="L77" s="864"/>
      <c r="M77" s="864"/>
      <c r="N77" s="335" t="s">
        <v>28</v>
      </c>
      <c r="O77" s="446">
        <v>3</v>
      </c>
      <c r="P77" s="457" t="s">
        <v>978</v>
      </c>
      <c r="Q77" s="616">
        <f t="shared" si="8"/>
        <v>0.25</v>
      </c>
      <c r="R77" s="444">
        <v>44013</v>
      </c>
      <c r="S77" s="442">
        <v>44104</v>
      </c>
      <c r="T77" s="359">
        <f t="shared" si="9"/>
        <v>3.7499999999999999E-2</v>
      </c>
      <c r="U77" s="351" t="s">
        <v>28</v>
      </c>
      <c r="V77" s="346"/>
      <c r="W77" s="366"/>
      <c r="X77" s="333"/>
      <c r="Y77" s="445">
        <f t="shared" si="10"/>
        <v>0</v>
      </c>
      <c r="Z77" s="596">
        <f t="shared" si="11"/>
        <v>0</v>
      </c>
      <c r="AA77" s="593"/>
      <c r="AB77" s="593"/>
      <c r="AC77" s="593"/>
    </row>
    <row r="78" spans="2:29" ht="76.5" customHeight="1" x14ac:dyDescent="0.25">
      <c r="B78" s="882" t="s">
        <v>388</v>
      </c>
      <c r="C78" s="882" t="s">
        <v>389</v>
      </c>
      <c r="D78" s="882" t="s">
        <v>23</v>
      </c>
      <c r="E78" s="443" t="s">
        <v>953</v>
      </c>
      <c r="F78" s="447" t="s">
        <v>953</v>
      </c>
      <c r="G78" s="447" t="s">
        <v>24</v>
      </c>
      <c r="H78" s="881"/>
      <c r="I78" s="882"/>
      <c r="J78" s="483">
        <v>0.15</v>
      </c>
      <c r="K78" s="864"/>
      <c r="L78" s="864"/>
      <c r="M78" s="864"/>
      <c r="N78" s="335" t="s">
        <v>28</v>
      </c>
      <c r="O78" s="446">
        <v>4</v>
      </c>
      <c r="P78" s="457" t="s">
        <v>977</v>
      </c>
      <c r="Q78" s="616">
        <f t="shared" si="8"/>
        <v>0.25</v>
      </c>
      <c r="R78" s="444">
        <v>44105</v>
      </c>
      <c r="S78" s="442">
        <v>44196</v>
      </c>
      <c r="T78" s="359">
        <f t="shared" si="9"/>
        <v>3.7499999999999999E-2</v>
      </c>
      <c r="U78" s="351" t="s">
        <v>28</v>
      </c>
      <c r="V78" s="333"/>
      <c r="W78" s="366"/>
      <c r="X78" s="333"/>
      <c r="Y78" s="445">
        <f t="shared" si="10"/>
        <v>0</v>
      </c>
      <c r="Z78" s="596">
        <f t="shared" si="11"/>
        <v>0</v>
      </c>
      <c r="AA78" s="593"/>
      <c r="AB78" s="593"/>
      <c r="AC78" s="593"/>
    </row>
    <row r="79" spans="2:29" ht="76.5" customHeight="1" x14ac:dyDescent="0.25">
      <c r="B79" s="882" t="s">
        <v>388</v>
      </c>
      <c r="C79" s="882" t="s">
        <v>389</v>
      </c>
      <c r="D79" s="882" t="s">
        <v>23</v>
      </c>
      <c r="E79" s="443" t="s">
        <v>1013</v>
      </c>
      <c r="F79" s="447" t="s">
        <v>1013</v>
      </c>
      <c r="G79" s="447" t="s">
        <v>59</v>
      </c>
      <c r="H79" s="881">
        <v>1</v>
      </c>
      <c r="I79" s="882" t="s">
        <v>985</v>
      </c>
      <c r="J79" s="560">
        <f>(100/5)/100</f>
        <v>0.2</v>
      </c>
      <c r="K79" s="864">
        <v>2</v>
      </c>
      <c r="L79" s="864" t="s">
        <v>26</v>
      </c>
      <c r="M79" s="864" t="s">
        <v>980</v>
      </c>
      <c r="N79" s="345" t="s">
        <v>981</v>
      </c>
      <c r="O79" s="446">
        <v>1</v>
      </c>
      <c r="P79" s="457" t="s">
        <v>986</v>
      </c>
      <c r="Q79" s="445">
        <v>0.3</v>
      </c>
      <c r="R79" s="444">
        <v>43862</v>
      </c>
      <c r="S79" s="442">
        <v>43951</v>
      </c>
      <c r="T79" s="359">
        <f t="shared" si="9"/>
        <v>0.06</v>
      </c>
      <c r="U79" s="485" t="s">
        <v>981</v>
      </c>
      <c r="V79" s="485"/>
      <c r="W79" s="485"/>
      <c r="X79" s="484"/>
      <c r="Y79" s="484"/>
      <c r="Z79" s="561"/>
      <c r="AA79" s="593"/>
      <c r="AB79" s="593"/>
      <c r="AC79" s="593"/>
    </row>
    <row r="80" spans="2:29" ht="76.5" customHeight="1" x14ac:dyDescent="0.25">
      <c r="B80" s="882"/>
      <c r="C80" s="882"/>
      <c r="D80" s="882"/>
      <c r="E80" s="443" t="s">
        <v>1013</v>
      </c>
      <c r="F80" s="447" t="s">
        <v>1013</v>
      </c>
      <c r="G80" s="447" t="s">
        <v>59</v>
      </c>
      <c r="H80" s="881"/>
      <c r="I80" s="882"/>
      <c r="J80" s="607">
        <f t="shared" ref="J80:J99" si="12">(100/5)/100</f>
        <v>0.2</v>
      </c>
      <c r="K80" s="864"/>
      <c r="L80" s="864"/>
      <c r="M80" s="864"/>
      <c r="N80" s="345" t="s">
        <v>981</v>
      </c>
      <c r="O80" s="446">
        <v>2</v>
      </c>
      <c r="P80" s="457" t="s">
        <v>987</v>
      </c>
      <c r="Q80" s="445">
        <v>0.2</v>
      </c>
      <c r="R80" s="444">
        <v>43951</v>
      </c>
      <c r="S80" s="442">
        <v>43982</v>
      </c>
      <c r="T80" s="359">
        <f t="shared" si="9"/>
        <v>4.0000000000000008E-2</v>
      </c>
      <c r="U80" s="485" t="s">
        <v>981</v>
      </c>
      <c r="V80" s="485"/>
      <c r="W80" s="485"/>
      <c r="X80" s="484"/>
      <c r="Y80" s="484"/>
      <c r="Z80" s="561"/>
      <c r="AA80" s="593"/>
      <c r="AB80" s="593"/>
      <c r="AC80" s="593"/>
    </row>
    <row r="81" spans="2:29" ht="76.5" customHeight="1" x14ac:dyDescent="0.25">
      <c r="B81" s="882"/>
      <c r="C81" s="882"/>
      <c r="D81" s="882"/>
      <c r="E81" s="443" t="s">
        <v>1013</v>
      </c>
      <c r="F81" s="447" t="s">
        <v>1013</v>
      </c>
      <c r="G81" s="447" t="s">
        <v>59</v>
      </c>
      <c r="H81" s="881"/>
      <c r="I81" s="882"/>
      <c r="J81" s="607">
        <f t="shared" si="12"/>
        <v>0.2</v>
      </c>
      <c r="K81" s="864"/>
      <c r="L81" s="864"/>
      <c r="M81" s="864"/>
      <c r="N81" s="345" t="s">
        <v>981</v>
      </c>
      <c r="O81" s="446">
        <v>3</v>
      </c>
      <c r="P81" s="457" t="s">
        <v>988</v>
      </c>
      <c r="Q81" s="445">
        <v>0.4</v>
      </c>
      <c r="R81" s="444">
        <v>43983</v>
      </c>
      <c r="S81" s="442">
        <v>44073</v>
      </c>
      <c r="T81" s="359">
        <f t="shared" si="9"/>
        <v>8.0000000000000016E-2</v>
      </c>
      <c r="U81" s="485" t="s">
        <v>981</v>
      </c>
      <c r="V81" s="485"/>
      <c r="W81" s="485"/>
      <c r="X81" s="484"/>
      <c r="Y81" s="484"/>
      <c r="Z81" s="561"/>
      <c r="AA81" s="593"/>
      <c r="AB81" s="593"/>
      <c r="AC81" s="593"/>
    </row>
    <row r="82" spans="2:29" ht="76.5" customHeight="1" x14ac:dyDescent="0.25">
      <c r="B82" s="882"/>
      <c r="C82" s="882"/>
      <c r="D82" s="882"/>
      <c r="E82" s="443" t="s">
        <v>1013</v>
      </c>
      <c r="F82" s="447" t="s">
        <v>1013</v>
      </c>
      <c r="G82" s="447" t="s">
        <v>59</v>
      </c>
      <c r="H82" s="881"/>
      <c r="I82" s="882"/>
      <c r="J82" s="607">
        <f t="shared" si="12"/>
        <v>0.2</v>
      </c>
      <c r="K82" s="864"/>
      <c r="L82" s="864"/>
      <c r="M82" s="864"/>
      <c r="N82" s="345" t="s">
        <v>981</v>
      </c>
      <c r="O82" s="446">
        <v>4</v>
      </c>
      <c r="P82" s="457" t="s">
        <v>989</v>
      </c>
      <c r="Q82" s="445">
        <v>0.1</v>
      </c>
      <c r="R82" s="444">
        <v>44075</v>
      </c>
      <c r="S82" s="442">
        <v>44104</v>
      </c>
      <c r="T82" s="359">
        <f t="shared" si="9"/>
        <v>2.0000000000000004E-2</v>
      </c>
      <c r="U82" s="485" t="s">
        <v>981</v>
      </c>
      <c r="V82" s="485"/>
      <c r="W82" s="485"/>
      <c r="X82" s="484"/>
      <c r="Y82" s="484"/>
      <c r="Z82" s="561"/>
      <c r="AA82" s="593"/>
      <c r="AB82" s="593"/>
      <c r="AC82" s="593"/>
    </row>
    <row r="83" spans="2:29" ht="76.5" customHeight="1" x14ac:dyDescent="0.25">
      <c r="B83" s="882"/>
      <c r="C83" s="882"/>
      <c r="D83" s="882"/>
      <c r="E83" s="443" t="s">
        <v>1013</v>
      </c>
      <c r="F83" s="447" t="s">
        <v>1013</v>
      </c>
      <c r="G83" s="447" t="s">
        <v>59</v>
      </c>
      <c r="H83" s="881"/>
      <c r="I83" s="882"/>
      <c r="J83" s="607">
        <f t="shared" si="12"/>
        <v>0.2</v>
      </c>
      <c r="K83" s="864"/>
      <c r="L83" s="864"/>
      <c r="M83" s="864"/>
      <c r="N83" s="345" t="s">
        <v>981</v>
      </c>
      <c r="O83" s="446">
        <v>5</v>
      </c>
      <c r="P83" s="457" t="s">
        <v>990</v>
      </c>
      <c r="Q83" s="445">
        <v>0.3</v>
      </c>
      <c r="R83" s="444">
        <v>43862</v>
      </c>
      <c r="S83" s="442">
        <v>43951</v>
      </c>
      <c r="T83" s="359">
        <f t="shared" si="9"/>
        <v>0.06</v>
      </c>
      <c r="U83" s="485" t="s">
        <v>981</v>
      </c>
      <c r="V83" s="485"/>
      <c r="W83" s="485"/>
      <c r="X83" s="484"/>
      <c r="Y83" s="484"/>
      <c r="Z83" s="561"/>
      <c r="AA83" s="593"/>
      <c r="AB83" s="593"/>
      <c r="AC83" s="593"/>
    </row>
    <row r="84" spans="2:29" ht="76.5" customHeight="1" x14ac:dyDescent="0.25">
      <c r="B84" s="882"/>
      <c r="C84" s="882"/>
      <c r="D84" s="882"/>
      <c r="E84" s="443" t="s">
        <v>1013</v>
      </c>
      <c r="F84" s="447" t="s">
        <v>1013</v>
      </c>
      <c r="G84" s="447" t="s">
        <v>59</v>
      </c>
      <c r="H84" s="881"/>
      <c r="I84" s="882"/>
      <c r="J84" s="607">
        <f t="shared" si="12"/>
        <v>0.2</v>
      </c>
      <c r="K84" s="864"/>
      <c r="L84" s="864"/>
      <c r="M84" s="864"/>
      <c r="N84" s="345" t="s">
        <v>981</v>
      </c>
      <c r="O84" s="446">
        <v>6</v>
      </c>
      <c r="P84" s="457" t="s">
        <v>987</v>
      </c>
      <c r="Q84" s="445">
        <v>0.2</v>
      </c>
      <c r="R84" s="444">
        <v>43951</v>
      </c>
      <c r="S84" s="442">
        <v>43982</v>
      </c>
      <c r="T84" s="359">
        <f t="shared" si="9"/>
        <v>4.0000000000000008E-2</v>
      </c>
      <c r="U84" s="485" t="s">
        <v>981</v>
      </c>
      <c r="V84" s="485"/>
      <c r="W84" s="485"/>
      <c r="X84" s="484"/>
      <c r="Y84" s="484"/>
      <c r="Z84" s="561"/>
      <c r="AA84" s="593"/>
      <c r="AB84" s="593"/>
      <c r="AC84" s="593"/>
    </row>
    <row r="85" spans="2:29" ht="76.5" customHeight="1" x14ac:dyDescent="0.25">
      <c r="B85" s="882"/>
      <c r="C85" s="882"/>
      <c r="D85" s="882"/>
      <c r="E85" s="443" t="s">
        <v>1013</v>
      </c>
      <c r="F85" s="447" t="s">
        <v>1013</v>
      </c>
      <c r="G85" s="447" t="s">
        <v>59</v>
      </c>
      <c r="H85" s="881"/>
      <c r="I85" s="882"/>
      <c r="J85" s="607">
        <f t="shared" si="12"/>
        <v>0.2</v>
      </c>
      <c r="K85" s="864"/>
      <c r="L85" s="864"/>
      <c r="M85" s="864"/>
      <c r="N85" s="345" t="s">
        <v>981</v>
      </c>
      <c r="O85" s="446">
        <v>7</v>
      </c>
      <c r="P85" s="457" t="s">
        <v>988</v>
      </c>
      <c r="Q85" s="445">
        <v>0.4</v>
      </c>
      <c r="R85" s="444">
        <v>43983</v>
      </c>
      <c r="S85" s="442">
        <v>44073</v>
      </c>
      <c r="T85" s="359">
        <f t="shared" si="9"/>
        <v>8.0000000000000016E-2</v>
      </c>
      <c r="U85" s="485" t="s">
        <v>981</v>
      </c>
      <c r="V85" s="485"/>
      <c r="W85" s="485"/>
      <c r="X85" s="484"/>
      <c r="Y85" s="484"/>
      <c r="Z85" s="561"/>
      <c r="AA85" s="593"/>
      <c r="AB85" s="593"/>
      <c r="AC85" s="593"/>
    </row>
    <row r="86" spans="2:29" ht="76.5" customHeight="1" x14ac:dyDescent="0.25">
      <c r="B86" s="882"/>
      <c r="C86" s="882"/>
      <c r="D86" s="882"/>
      <c r="E86" s="443" t="s">
        <v>1013</v>
      </c>
      <c r="F86" s="447" t="s">
        <v>1013</v>
      </c>
      <c r="G86" s="447" t="s">
        <v>59</v>
      </c>
      <c r="H86" s="881"/>
      <c r="I86" s="882"/>
      <c r="J86" s="607">
        <f t="shared" si="12"/>
        <v>0.2</v>
      </c>
      <c r="K86" s="864"/>
      <c r="L86" s="864"/>
      <c r="M86" s="864"/>
      <c r="N86" s="345" t="s">
        <v>981</v>
      </c>
      <c r="O86" s="446">
        <v>8</v>
      </c>
      <c r="P86" s="457" t="s">
        <v>989</v>
      </c>
      <c r="Q86" s="445">
        <v>0.1</v>
      </c>
      <c r="R86" s="444">
        <v>44075</v>
      </c>
      <c r="S86" s="442">
        <v>44104</v>
      </c>
      <c r="T86" s="359">
        <f t="shared" si="9"/>
        <v>2.0000000000000004E-2</v>
      </c>
      <c r="U86" s="485" t="s">
        <v>981</v>
      </c>
      <c r="V86" s="485"/>
      <c r="W86" s="485"/>
      <c r="X86" s="484"/>
      <c r="Y86" s="484"/>
      <c r="Z86" s="561"/>
      <c r="AA86" s="593"/>
      <c r="AB86" s="593"/>
      <c r="AC86" s="593"/>
    </row>
    <row r="87" spans="2:29" ht="76.5" customHeight="1" x14ac:dyDescent="0.25">
      <c r="B87" s="956" t="s">
        <v>388</v>
      </c>
      <c r="C87" s="956" t="s">
        <v>389</v>
      </c>
      <c r="D87" s="956" t="s">
        <v>23</v>
      </c>
      <c r="E87" s="443" t="s">
        <v>1013</v>
      </c>
      <c r="F87" s="447" t="s">
        <v>1013</v>
      </c>
      <c r="G87" s="447" t="s">
        <v>59</v>
      </c>
      <c r="H87" s="881">
        <v>2</v>
      </c>
      <c r="I87" s="882" t="s">
        <v>650</v>
      </c>
      <c r="J87" s="607">
        <f t="shared" si="12"/>
        <v>0.2</v>
      </c>
      <c r="K87" s="864">
        <v>2</v>
      </c>
      <c r="L87" s="688" t="s">
        <v>26</v>
      </c>
      <c r="M87" s="688" t="s">
        <v>982</v>
      </c>
      <c r="N87" s="345" t="s">
        <v>981</v>
      </c>
      <c r="O87" s="446">
        <v>1</v>
      </c>
      <c r="P87" s="457" t="s">
        <v>991</v>
      </c>
      <c r="Q87" s="445">
        <v>0.5</v>
      </c>
      <c r="R87" s="444">
        <v>43466</v>
      </c>
      <c r="S87" s="442">
        <v>43615</v>
      </c>
      <c r="T87" s="359">
        <f t="shared" si="9"/>
        <v>0.1</v>
      </c>
      <c r="U87" s="485" t="s">
        <v>981</v>
      </c>
      <c r="V87" s="346"/>
      <c r="W87" s="350"/>
      <c r="X87" s="333"/>
      <c r="Y87" s="445">
        <f t="shared" ref="Y87:Y126" si="13">X87*V87</f>
        <v>0</v>
      </c>
      <c r="Z87" s="596">
        <f t="shared" ref="Z87:Z126" si="14">X87*J87</f>
        <v>0</v>
      </c>
      <c r="AA87" s="593"/>
      <c r="AB87" s="593"/>
      <c r="AC87" s="593"/>
    </row>
    <row r="88" spans="2:29" ht="76.5" customHeight="1" x14ac:dyDescent="0.25">
      <c r="B88" s="956" t="s">
        <v>388</v>
      </c>
      <c r="C88" s="956" t="s">
        <v>389</v>
      </c>
      <c r="D88" s="956"/>
      <c r="E88" s="443" t="s">
        <v>1013</v>
      </c>
      <c r="F88" s="447" t="s">
        <v>1013</v>
      </c>
      <c r="G88" s="447" t="s">
        <v>59</v>
      </c>
      <c r="H88" s="881"/>
      <c r="I88" s="882"/>
      <c r="J88" s="607">
        <f t="shared" si="12"/>
        <v>0.2</v>
      </c>
      <c r="K88" s="864"/>
      <c r="L88" s="688"/>
      <c r="M88" s="688"/>
      <c r="N88" s="345" t="s">
        <v>981</v>
      </c>
      <c r="O88" s="446">
        <v>2</v>
      </c>
      <c r="P88" s="457" t="s">
        <v>992</v>
      </c>
      <c r="Q88" s="445">
        <v>0.5</v>
      </c>
      <c r="R88" s="444">
        <v>43586</v>
      </c>
      <c r="S88" s="442">
        <v>43707</v>
      </c>
      <c r="T88" s="359">
        <f t="shared" si="9"/>
        <v>0.1</v>
      </c>
      <c r="U88" s="485" t="s">
        <v>981</v>
      </c>
      <c r="V88" s="346"/>
      <c r="W88" s="350"/>
      <c r="X88" s="333"/>
      <c r="Y88" s="445">
        <f t="shared" si="13"/>
        <v>0</v>
      </c>
      <c r="Z88" s="596">
        <f t="shared" si="14"/>
        <v>0</v>
      </c>
      <c r="AA88" s="593"/>
      <c r="AB88" s="593"/>
      <c r="AC88" s="593"/>
    </row>
    <row r="89" spans="2:29" ht="76.5" customHeight="1" x14ac:dyDescent="0.25">
      <c r="B89" s="956" t="s">
        <v>388</v>
      </c>
      <c r="C89" s="956" t="s">
        <v>389</v>
      </c>
      <c r="D89" s="956" t="s">
        <v>23</v>
      </c>
      <c r="E89" s="443" t="s">
        <v>1013</v>
      </c>
      <c r="F89" s="447" t="s">
        <v>1013</v>
      </c>
      <c r="G89" s="447" t="s">
        <v>59</v>
      </c>
      <c r="H89" s="881">
        <v>3</v>
      </c>
      <c r="I89" s="882" t="s">
        <v>983</v>
      </c>
      <c r="J89" s="607">
        <f t="shared" si="12"/>
        <v>0.2</v>
      </c>
      <c r="K89" s="864">
        <v>1</v>
      </c>
      <c r="L89" s="688" t="s">
        <v>26</v>
      </c>
      <c r="M89" s="688" t="s">
        <v>984</v>
      </c>
      <c r="N89" s="345" t="s">
        <v>981</v>
      </c>
      <c r="O89" s="356">
        <v>1</v>
      </c>
      <c r="P89" s="633" t="s">
        <v>993</v>
      </c>
      <c r="Q89" s="343">
        <v>0.25</v>
      </c>
      <c r="R89" s="341">
        <v>43862</v>
      </c>
      <c r="S89" s="341">
        <v>43921</v>
      </c>
      <c r="T89" s="359">
        <f t="shared" si="9"/>
        <v>0.05</v>
      </c>
      <c r="U89" s="485" t="s">
        <v>981</v>
      </c>
      <c r="V89" s="445"/>
      <c r="W89" s="366"/>
      <c r="X89" s="333"/>
      <c r="Y89" s="445">
        <f t="shared" si="13"/>
        <v>0</v>
      </c>
      <c r="Z89" s="596">
        <f t="shared" si="14"/>
        <v>0</v>
      </c>
      <c r="AA89" s="593"/>
      <c r="AB89" s="593"/>
      <c r="AC89" s="593"/>
    </row>
    <row r="90" spans="2:29" ht="76.5" customHeight="1" x14ac:dyDescent="0.25">
      <c r="B90" s="956" t="s">
        <v>388</v>
      </c>
      <c r="C90" s="956" t="s">
        <v>389</v>
      </c>
      <c r="D90" s="956"/>
      <c r="E90" s="443" t="s">
        <v>1013</v>
      </c>
      <c r="F90" s="447" t="s">
        <v>1013</v>
      </c>
      <c r="G90" s="447" t="s">
        <v>59</v>
      </c>
      <c r="H90" s="881"/>
      <c r="I90" s="882"/>
      <c r="J90" s="607">
        <f t="shared" si="12"/>
        <v>0.2</v>
      </c>
      <c r="K90" s="864"/>
      <c r="L90" s="688"/>
      <c r="M90" s="688"/>
      <c r="N90" s="345" t="s">
        <v>981</v>
      </c>
      <c r="O90" s="356">
        <v>2</v>
      </c>
      <c r="P90" s="633" t="s">
        <v>994</v>
      </c>
      <c r="Q90" s="343">
        <v>0.35</v>
      </c>
      <c r="R90" s="341">
        <v>43922</v>
      </c>
      <c r="S90" s="341">
        <v>43982</v>
      </c>
      <c r="T90" s="359">
        <f t="shared" si="9"/>
        <v>6.9999999999999993E-2</v>
      </c>
      <c r="U90" s="485" t="s">
        <v>981</v>
      </c>
      <c r="V90" s="346"/>
      <c r="W90" s="366"/>
      <c r="X90" s="333"/>
      <c r="Y90" s="445">
        <f t="shared" si="13"/>
        <v>0</v>
      </c>
      <c r="Z90" s="596">
        <f t="shared" si="14"/>
        <v>0</v>
      </c>
      <c r="AA90" s="593"/>
      <c r="AB90" s="593"/>
      <c r="AC90" s="593"/>
    </row>
    <row r="91" spans="2:29" ht="76.5" customHeight="1" x14ac:dyDescent="0.25">
      <c r="B91" s="956" t="s">
        <v>388</v>
      </c>
      <c r="C91" s="956" t="s">
        <v>389</v>
      </c>
      <c r="D91" s="956"/>
      <c r="E91" s="443" t="s">
        <v>1013</v>
      </c>
      <c r="F91" s="447" t="s">
        <v>1013</v>
      </c>
      <c r="G91" s="447" t="s">
        <v>59</v>
      </c>
      <c r="H91" s="881"/>
      <c r="I91" s="882"/>
      <c r="J91" s="607">
        <f t="shared" si="12"/>
        <v>0.2</v>
      </c>
      <c r="K91" s="864"/>
      <c r="L91" s="688"/>
      <c r="M91" s="688"/>
      <c r="N91" s="345" t="s">
        <v>981</v>
      </c>
      <c r="O91" s="356">
        <v>3</v>
      </c>
      <c r="P91" s="633" t="s">
        <v>995</v>
      </c>
      <c r="Q91" s="343">
        <v>0.25</v>
      </c>
      <c r="R91" s="341">
        <v>43617</v>
      </c>
      <c r="S91" s="341">
        <v>44043</v>
      </c>
      <c r="T91" s="359">
        <f t="shared" si="9"/>
        <v>0.05</v>
      </c>
      <c r="U91" s="485" t="s">
        <v>981</v>
      </c>
      <c r="V91" s="346"/>
      <c r="W91" s="366"/>
      <c r="X91" s="333"/>
      <c r="Y91" s="445">
        <f t="shared" si="13"/>
        <v>0</v>
      </c>
      <c r="Z91" s="596">
        <f t="shared" si="14"/>
        <v>0</v>
      </c>
      <c r="AA91" s="593"/>
      <c r="AB91" s="593"/>
      <c r="AC91" s="593"/>
    </row>
    <row r="92" spans="2:29" ht="76.5" customHeight="1" x14ac:dyDescent="0.25">
      <c r="B92" s="956" t="s">
        <v>388</v>
      </c>
      <c r="C92" s="956" t="s">
        <v>389</v>
      </c>
      <c r="D92" s="956"/>
      <c r="E92" s="443" t="s">
        <v>1013</v>
      </c>
      <c r="F92" s="447" t="s">
        <v>1013</v>
      </c>
      <c r="G92" s="447" t="s">
        <v>59</v>
      </c>
      <c r="H92" s="881"/>
      <c r="I92" s="882"/>
      <c r="J92" s="607">
        <f t="shared" si="12"/>
        <v>0.2</v>
      </c>
      <c r="K92" s="864"/>
      <c r="L92" s="688"/>
      <c r="M92" s="688"/>
      <c r="N92" s="345" t="s">
        <v>981</v>
      </c>
      <c r="O92" s="356">
        <v>4</v>
      </c>
      <c r="P92" s="634" t="s">
        <v>996</v>
      </c>
      <c r="Q92" s="343">
        <v>0.15</v>
      </c>
      <c r="R92" s="341">
        <v>43678</v>
      </c>
      <c r="S92" s="341">
        <v>44073</v>
      </c>
      <c r="T92" s="359">
        <f t="shared" si="9"/>
        <v>0.03</v>
      </c>
      <c r="U92" s="485" t="s">
        <v>981</v>
      </c>
      <c r="V92" s="346"/>
      <c r="W92" s="366"/>
      <c r="X92" s="333"/>
      <c r="Y92" s="445">
        <f t="shared" si="13"/>
        <v>0</v>
      </c>
      <c r="Z92" s="596">
        <f t="shared" si="14"/>
        <v>0</v>
      </c>
      <c r="AA92" s="593"/>
      <c r="AB92" s="593"/>
      <c r="AC92" s="593"/>
    </row>
    <row r="93" spans="2:29" ht="76.5" customHeight="1" x14ac:dyDescent="0.25">
      <c r="B93" s="956" t="s">
        <v>388</v>
      </c>
      <c r="C93" s="956" t="s">
        <v>389</v>
      </c>
      <c r="D93" s="956" t="s">
        <v>23</v>
      </c>
      <c r="E93" s="443" t="s">
        <v>1013</v>
      </c>
      <c r="F93" s="447" t="s">
        <v>1013</v>
      </c>
      <c r="G93" s="447" t="s">
        <v>59</v>
      </c>
      <c r="H93" s="680">
        <v>4</v>
      </c>
      <c r="I93" s="682" t="s">
        <v>1039</v>
      </c>
      <c r="J93" s="607">
        <f t="shared" si="12"/>
        <v>0.2</v>
      </c>
      <c r="K93" s="688">
        <v>1</v>
      </c>
      <c r="L93" s="688" t="s">
        <v>184</v>
      </c>
      <c r="M93" s="688" t="s">
        <v>1040</v>
      </c>
      <c r="N93" s="345" t="s">
        <v>1041</v>
      </c>
      <c r="O93" s="356">
        <v>1</v>
      </c>
      <c r="P93" s="634" t="s">
        <v>1049</v>
      </c>
      <c r="Q93" s="343">
        <v>0.25</v>
      </c>
      <c r="R93" s="341">
        <v>43466</v>
      </c>
      <c r="S93" s="341">
        <v>43555</v>
      </c>
      <c r="T93" s="359">
        <f t="shared" si="9"/>
        <v>0.05</v>
      </c>
      <c r="U93" s="558" t="s">
        <v>1053</v>
      </c>
      <c r="V93" s="346"/>
      <c r="W93" s="366"/>
      <c r="X93" s="333"/>
      <c r="Y93" s="445"/>
      <c r="Z93" s="596"/>
      <c r="AA93" s="593"/>
      <c r="AB93" s="593"/>
      <c r="AC93" s="593"/>
    </row>
    <row r="94" spans="2:29" ht="76.5" customHeight="1" x14ac:dyDescent="0.25">
      <c r="B94" s="956" t="s">
        <v>388</v>
      </c>
      <c r="C94" s="956" t="s">
        <v>389</v>
      </c>
      <c r="D94" s="956"/>
      <c r="E94" s="443" t="s">
        <v>1013</v>
      </c>
      <c r="F94" s="447" t="s">
        <v>1013</v>
      </c>
      <c r="G94" s="447" t="s">
        <v>59</v>
      </c>
      <c r="H94" s="955"/>
      <c r="I94" s="698"/>
      <c r="J94" s="607">
        <f t="shared" si="12"/>
        <v>0.2</v>
      </c>
      <c r="K94" s="688"/>
      <c r="L94" s="688"/>
      <c r="M94" s="688"/>
      <c r="N94" s="345" t="s">
        <v>1041</v>
      </c>
      <c r="O94" s="356">
        <v>2</v>
      </c>
      <c r="P94" s="634" t="s">
        <v>1050</v>
      </c>
      <c r="Q94" s="343">
        <v>0.25</v>
      </c>
      <c r="R94" s="341">
        <v>43556</v>
      </c>
      <c r="S94" s="341">
        <v>43646</v>
      </c>
      <c r="T94" s="359">
        <f t="shared" si="9"/>
        <v>0.05</v>
      </c>
      <c r="U94" s="558" t="s">
        <v>1053</v>
      </c>
      <c r="V94" s="346"/>
      <c r="W94" s="366"/>
      <c r="X94" s="333"/>
      <c r="Y94" s="445"/>
      <c r="Z94" s="596"/>
      <c r="AA94" s="593"/>
      <c r="AB94" s="593"/>
      <c r="AC94" s="593"/>
    </row>
    <row r="95" spans="2:29" ht="76.5" customHeight="1" x14ac:dyDescent="0.25">
      <c r="B95" s="956" t="s">
        <v>388</v>
      </c>
      <c r="C95" s="956" t="s">
        <v>389</v>
      </c>
      <c r="D95" s="956"/>
      <c r="E95" s="443" t="s">
        <v>1013</v>
      </c>
      <c r="F95" s="447" t="s">
        <v>1013</v>
      </c>
      <c r="G95" s="447" t="s">
        <v>59</v>
      </c>
      <c r="H95" s="955"/>
      <c r="I95" s="698"/>
      <c r="J95" s="607">
        <f t="shared" si="12"/>
        <v>0.2</v>
      </c>
      <c r="K95" s="688"/>
      <c r="L95" s="688"/>
      <c r="M95" s="688"/>
      <c r="N95" s="345" t="s">
        <v>1041</v>
      </c>
      <c r="O95" s="356">
        <v>3</v>
      </c>
      <c r="P95" s="634" t="s">
        <v>1051</v>
      </c>
      <c r="Q95" s="343">
        <v>0.25</v>
      </c>
      <c r="R95" s="341">
        <v>43647</v>
      </c>
      <c r="S95" s="341">
        <v>43738</v>
      </c>
      <c r="T95" s="359">
        <f t="shared" si="9"/>
        <v>0.05</v>
      </c>
      <c r="U95" s="558" t="s">
        <v>1053</v>
      </c>
      <c r="V95" s="346"/>
      <c r="W95" s="366"/>
      <c r="X95" s="333"/>
      <c r="Y95" s="445"/>
      <c r="Z95" s="596"/>
      <c r="AA95" s="593"/>
      <c r="AB95" s="593"/>
      <c r="AC95" s="593"/>
    </row>
    <row r="96" spans="2:29" ht="76.5" customHeight="1" x14ac:dyDescent="0.25">
      <c r="B96" s="956" t="s">
        <v>388</v>
      </c>
      <c r="C96" s="956" t="s">
        <v>389</v>
      </c>
      <c r="D96" s="956"/>
      <c r="E96" s="443" t="s">
        <v>1013</v>
      </c>
      <c r="F96" s="447" t="s">
        <v>1013</v>
      </c>
      <c r="G96" s="447" t="s">
        <v>59</v>
      </c>
      <c r="H96" s="681"/>
      <c r="I96" s="683"/>
      <c r="J96" s="607">
        <f t="shared" si="12"/>
        <v>0.2</v>
      </c>
      <c r="K96" s="688"/>
      <c r="L96" s="688"/>
      <c r="M96" s="688"/>
      <c r="N96" s="345" t="s">
        <v>1041</v>
      </c>
      <c r="O96" s="356">
        <v>4</v>
      </c>
      <c r="P96" s="634" t="s">
        <v>1052</v>
      </c>
      <c r="Q96" s="343">
        <v>0.25</v>
      </c>
      <c r="R96" s="341">
        <v>43739</v>
      </c>
      <c r="S96" s="341">
        <v>43830</v>
      </c>
      <c r="T96" s="359">
        <f t="shared" si="9"/>
        <v>0.05</v>
      </c>
      <c r="U96" s="558" t="s">
        <v>1053</v>
      </c>
      <c r="V96" s="346"/>
      <c r="W96" s="366"/>
      <c r="X96" s="333"/>
      <c r="Y96" s="445"/>
      <c r="Z96" s="596"/>
      <c r="AA96" s="593"/>
      <c r="AB96" s="593"/>
      <c r="AC96" s="593"/>
    </row>
    <row r="97" spans="2:29" ht="76.5" customHeight="1" x14ac:dyDescent="0.25">
      <c r="B97" s="956" t="s">
        <v>388</v>
      </c>
      <c r="C97" s="956" t="s">
        <v>389</v>
      </c>
      <c r="D97" s="956" t="s">
        <v>23</v>
      </c>
      <c r="E97" s="443" t="s">
        <v>1013</v>
      </c>
      <c r="F97" s="447" t="s">
        <v>1013</v>
      </c>
      <c r="G97" s="447" t="s">
        <v>59</v>
      </c>
      <c r="H97" s="680">
        <v>5</v>
      </c>
      <c r="I97" s="682" t="s">
        <v>1133</v>
      </c>
      <c r="J97" s="607">
        <f t="shared" si="12"/>
        <v>0.2</v>
      </c>
      <c r="K97" s="671">
        <v>1</v>
      </c>
      <c r="L97" s="682" t="s">
        <v>184</v>
      </c>
      <c r="M97" s="682" t="s">
        <v>1134</v>
      </c>
      <c r="N97" s="345" t="s">
        <v>1041</v>
      </c>
      <c r="O97" s="356">
        <v>1</v>
      </c>
      <c r="P97" s="635" t="s">
        <v>1135</v>
      </c>
      <c r="Q97" s="343">
        <v>0.33333333333333337</v>
      </c>
      <c r="R97" s="341">
        <v>43832</v>
      </c>
      <c r="S97" s="341">
        <v>44195</v>
      </c>
      <c r="T97" s="359">
        <f t="shared" si="9"/>
        <v>6.666666666666668E-2</v>
      </c>
      <c r="U97" s="611" t="s">
        <v>68</v>
      </c>
      <c r="V97" s="346"/>
      <c r="W97" s="366"/>
      <c r="X97" s="333"/>
      <c r="Y97" s="445"/>
      <c r="Z97" s="596"/>
      <c r="AA97" s="593"/>
      <c r="AB97" s="593"/>
      <c r="AC97" s="593"/>
    </row>
    <row r="98" spans="2:29" ht="76.5" customHeight="1" x14ac:dyDescent="0.25">
      <c r="B98" s="956" t="s">
        <v>388</v>
      </c>
      <c r="C98" s="956" t="s">
        <v>389</v>
      </c>
      <c r="D98" s="956"/>
      <c r="E98" s="443" t="s">
        <v>1013</v>
      </c>
      <c r="F98" s="447" t="s">
        <v>1013</v>
      </c>
      <c r="G98" s="447" t="s">
        <v>59</v>
      </c>
      <c r="H98" s="955"/>
      <c r="I98" s="698"/>
      <c r="J98" s="607">
        <f t="shared" si="12"/>
        <v>0.2</v>
      </c>
      <c r="K98" s="687"/>
      <c r="L98" s="698"/>
      <c r="M98" s="698"/>
      <c r="N98" s="345" t="s">
        <v>1041</v>
      </c>
      <c r="O98" s="356">
        <v>2</v>
      </c>
      <c r="P98" s="625" t="s">
        <v>1136</v>
      </c>
      <c r="Q98" s="339">
        <v>0.33333333333333337</v>
      </c>
      <c r="R98" s="341">
        <v>43832</v>
      </c>
      <c r="S98" s="341">
        <v>44195</v>
      </c>
      <c r="T98" s="359">
        <f t="shared" si="9"/>
        <v>6.666666666666668E-2</v>
      </c>
      <c r="U98" s="611" t="s">
        <v>68</v>
      </c>
      <c r="V98" s="346"/>
      <c r="W98" s="366"/>
      <c r="X98" s="333"/>
      <c r="Y98" s="445"/>
      <c r="Z98" s="596"/>
      <c r="AA98" s="593"/>
      <c r="AB98" s="593"/>
      <c r="AC98" s="593"/>
    </row>
    <row r="99" spans="2:29" ht="76.5" customHeight="1" x14ac:dyDescent="0.25">
      <c r="B99" s="956" t="s">
        <v>388</v>
      </c>
      <c r="C99" s="956" t="s">
        <v>389</v>
      </c>
      <c r="D99" s="956"/>
      <c r="E99" s="443" t="s">
        <v>1013</v>
      </c>
      <c r="F99" s="447" t="s">
        <v>1013</v>
      </c>
      <c r="G99" s="447" t="s">
        <v>59</v>
      </c>
      <c r="H99" s="681"/>
      <c r="I99" s="683"/>
      <c r="J99" s="607">
        <f t="shared" si="12"/>
        <v>0.2</v>
      </c>
      <c r="K99" s="672"/>
      <c r="L99" s="683"/>
      <c r="M99" s="683"/>
      <c r="N99" s="345" t="s">
        <v>1041</v>
      </c>
      <c r="O99" s="356">
        <v>3</v>
      </c>
      <c r="P99" s="344" t="s">
        <v>1137</v>
      </c>
      <c r="Q99" s="339">
        <v>0.33333333333333337</v>
      </c>
      <c r="R99" s="341">
        <v>43832</v>
      </c>
      <c r="S99" s="341">
        <v>44195</v>
      </c>
      <c r="T99" s="359">
        <f t="shared" si="9"/>
        <v>6.666666666666668E-2</v>
      </c>
      <c r="U99" s="611" t="s">
        <v>68</v>
      </c>
      <c r="V99" s="346"/>
      <c r="W99" s="366"/>
      <c r="X99" s="333"/>
      <c r="Y99" s="445"/>
      <c r="Z99" s="596"/>
      <c r="AA99" s="593"/>
      <c r="AB99" s="593"/>
      <c r="AC99" s="593"/>
    </row>
    <row r="100" spans="2:29" ht="76.5" customHeight="1" x14ac:dyDescent="0.25">
      <c r="B100" s="972" t="s">
        <v>388</v>
      </c>
      <c r="C100" s="983" t="s">
        <v>389</v>
      </c>
      <c r="D100" s="983" t="s">
        <v>23</v>
      </c>
      <c r="E100" s="443" t="s">
        <v>690</v>
      </c>
      <c r="F100" s="334" t="s">
        <v>690</v>
      </c>
      <c r="G100" s="334" t="s">
        <v>186</v>
      </c>
      <c r="H100" s="680">
        <v>1</v>
      </c>
      <c r="I100" s="766" t="s">
        <v>736</v>
      </c>
      <c r="J100" s="629">
        <v>0.5</v>
      </c>
      <c r="K100" s="766">
        <v>4</v>
      </c>
      <c r="L100" s="766" t="s">
        <v>737</v>
      </c>
      <c r="M100" s="766" t="s">
        <v>702</v>
      </c>
      <c r="N100" s="340" t="s">
        <v>665</v>
      </c>
      <c r="O100" s="356">
        <v>1</v>
      </c>
      <c r="P100" s="308" t="s">
        <v>680</v>
      </c>
      <c r="Q100" s="479">
        <v>0.25</v>
      </c>
      <c r="R100" s="627">
        <v>43832</v>
      </c>
      <c r="S100" s="627">
        <v>43920</v>
      </c>
      <c r="T100" s="445">
        <f t="shared" ref="T100:T131" si="15">J100*Q100</f>
        <v>0.125</v>
      </c>
      <c r="U100" s="613" t="s">
        <v>665</v>
      </c>
      <c r="V100" s="333"/>
      <c r="W100" s="366"/>
      <c r="X100" s="333"/>
      <c r="Y100" s="445">
        <f t="shared" si="13"/>
        <v>0</v>
      </c>
      <c r="Z100" s="596">
        <f t="shared" si="14"/>
        <v>0</v>
      </c>
      <c r="AA100" s="593"/>
      <c r="AB100" s="593"/>
      <c r="AC100" s="593"/>
    </row>
    <row r="101" spans="2:29" ht="76.5" customHeight="1" x14ac:dyDescent="0.25">
      <c r="B101" s="972" t="s">
        <v>388</v>
      </c>
      <c r="C101" s="984" t="s">
        <v>389</v>
      </c>
      <c r="D101" s="984"/>
      <c r="E101" s="443" t="s">
        <v>690</v>
      </c>
      <c r="F101" s="334" t="s">
        <v>690</v>
      </c>
      <c r="G101" s="334" t="s">
        <v>186</v>
      </c>
      <c r="H101" s="955"/>
      <c r="I101" s="800"/>
      <c r="J101" s="629">
        <v>0.5</v>
      </c>
      <c r="K101" s="800"/>
      <c r="L101" s="800"/>
      <c r="M101" s="800"/>
      <c r="N101" s="340" t="s">
        <v>665</v>
      </c>
      <c r="O101" s="356">
        <v>2</v>
      </c>
      <c r="P101" s="308" t="s">
        <v>680</v>
      </c>
      <c r="Q101" s="479">
        <v>0.25</v>
      </c>
      <c r="R101" s="627">
        <v>43923</v>
      </c>
      <c r="S101" s="627">
        <v>44012</v>
      </c>
      <c r="T101" s="445">
        <f t="shared" si="15"/>
        <v>0.125</v>
      </c>
      <c r="U101" s="613" t="s">
        <v>665</v>
      </c>
      <c r="V101" s="333"/>
      <c r="W101" s="366"/>
      <c r="X101" s="333"/>
      <c r="Y101" s="445">
        <f t="shared" si="13"/>
        <v>0</v>
      </c>
      <c r="Z101" s="596">
        <f t="shared" si="14"/>
        <v>0</v>
      </c>
      <c r="AA101" s="593"/>
      <c r="AB101" s="593"/>
      <c r="AC101" s="593"/>
    </row>
    <row r="102" spans="2:29" ht="76.5" customHeight="1" x14ac:dyDescent="0.25">
      <c r="B102" s="972" t="s">
        <v>388</v>
      </c>
      <c r="C102" s="984" t="s">
        <v>389</v>
      </c>
      <c r="D102" s="984"/>
      <c r="E102" s="443" t="s">
        <v>690</v>
      </c>
      <c r="F102" s="334" t="s">
        <v>690</v>
      </c>
      <c r="G102" s="334" t="s">
        <v>186</v>
      </c>
      <c r="H102" s="955"/>
      <c r="I102" s="800"/>
      <c r="J102" s="629">
        <v>0.5</v>
      </c>
      <c r="K102" s="800"/>
      <c r="L102" s="800"/>
      <c r="M102" s="800"/>
      <c r="N102" s="340" t="s">
        <v>665</v>
      </c>
      <c r="O102" s="356">
        <v>3</v>
      </c>
      <c r="P102" s="308" t="s">
        <v>680</v>
      </c>
      <c r="Q102" s="479">
        <v>0.25</v>
      </c>
      <c r="R102" s="627">
        <v>44014</v>
      </c>
      <c r="S102" s="627">
        <v>44104</v>
      </c>
      <c r="T102" s="445">
        <f t="shared" si="15"/>
        <v>0.125</v>
      </c>
      <c r="U102" s="613" t="s">
        <v>665</v>
      </c>
      <c r="V102" s="333"/>
      <c r="W102" s="366"/>
      <c r="X102" s="333"/>
      <c r="Y102" s="445">
        <f t="shared" si="13"/>
        <v>0</v>
      </c>
      <c r="Z102" s="596">
        <f t="shared" si="14"/>
        <v>0</v>
      </c>
      <c r="AA102" s="593"/>
      <c r="AB102" s="593"/>
      <c r="AC102" s="593"/>
    </row>
    <row r="103" spans="2:29" ht="76.5" customHeight="1" x14ac:dyDescent="0.25">
      <c r="B103" s="972" t="s">
        <v>388</v>
      </c>
      <c r="C103" s="985" t="s">
        <v>389</v>
      </c>
      <c r="D103" s="985"/>
      <c r="E103" s="443" t="s">
        <v>690</v>
      </c>
      <c r="F103" s="334" t="s">
        <v>690</v>
      </c>
      <c r="G103" s="334" t="s">
        <v>186</v>
      </c>
      <c r="H103" s="681"/>
      <c r="I103" s="767"/>
      <c r="J103" s="629">
        <v>0.5</v>
      </c>
      <c r="K103" s="767"/>
      <c r="L103" s="767"/>
      <c r="M103" s="767"/>
      <c r="N103" s="340" t="s">
        <v>665</v>
      </c>
      <c r="O103" s="356">
        <v>4</v>
      </c>
      <c r="P103" s="308" t="s">
        <v>680</v>
      </c>
      <c r="Q103" s="479">
        <v>0.25</v>
      </c>
      <c r="R103" s="627">
        <v>44106</v>
      </c>
      <c r="S103" s="627">
        <v>44195</v>
      </c>
      <c r="T103" s="445">
        <f t="shared" si="15"/>
        <v>0.125</v>
      </c>
      <c r="U103" s="613" t="s">
        <v>665</v>
      </c>
      <c r="V103" s="346"/>
      <c r="W103" s="366"/>
      <c r="X103" s="333"/>
      <c r="Y103" s="445">
        <f t="shared" si="13"/>
        <v>0</v>
      </c>
      <c r="Z103" s="596">
        <f t="shared" si="14"/>
        <v>0</v>
      </c>
      <c r="AA103" s="593"/>
      <c r="AB103" s="593"/>
      <c r="AC103" s="593"/>
    </row>
    <row r="104" spans="2:29" ht="76.5" customHeight="1" x14ac:dyDescent="0.25">
      <c r="B104" s="972" t="s">
        <v>388</v>
      </c>
      <c r="C104" s="983" t="s">
        <v>389</v>
      </c>
      <c r="D104" s="983" t="s">
        <v>23</v>
      </c>
      <c r="E104" s="443" t="s">
        <v>690</v>
      </c>
      <c r="F104" s="334" t="s">
        <v>690</v>
      </c>
      <c r="G104" s="334" t="s">
        <v>186</v>
      </c>
      <c r="H104" s="680">
        <v>2</v>
      </c>
      <c r="I104" s="766" t="s">
        <v>211</v>
      </c>
      <c r="J104" s="629">
        <v>0.5</v>
      </c>
      <c r="K104" s="737">
        <v>2</v>
      </c>
      <c r="L104" s="737" t="s">
        <v>220</v>
      </c>
      <c r="M104" s="766" t="s">
        <v>679</v>
      </c>
      <c r="N104" s="342" t="s">
        <v>665</v>
      </c>
      <c r="O104" s="356">
        <v>1</v>
      </c>
      <c r="P104" s="308" t="s">
        <v>579</v>
      </c>
      <c r="Q104" s="479">
        <v>0.25</v>
      </c>
      <c r="R104" s="627">
        <v>43832</v>
      </c>
      <c r="S104" s="627">
        <v>44187</v>
      </c>
      <c r="T104" s="445">
        <f t="shared" si="15"/>
        <v>0.125</v>
      </c>
      <c r="U104" s="613" t="s">
        <v>665</v>
      </c>
      <c r="V104" s="333"/>
      <c r="W104" s="366"/>
      <c r="X104" s="333"/>
      <c r="Y104" s="445">
        <f t="shared" si="13"/>
        <v>0</v>
      </c>
      <c r="Z104" s="596">
        <f t="shared" si="14"/>
        <v>0</v>
      </c>
      <c r="AA104" s="593"/>
      <c r="AB104" s="593"/>
      <c r="AC104" s="593"/>
    </row>
    <row r="105" spans="2:29" ht="76.5" customHeight="1" x14ac:dyDescent="0.25">
      <c r="B105" s="972" t="s">
        <v>388</v>
      </c>
      <c r="C105" s="984" t="s">
        <v>389</v>
      </c>
      <c r="D105" s="984"/>
      <c r="E105" s="443" t="s">
        <v>690</v>
      </c>
      <c r="F105" s="334" t="s">
        <v>690</v>
      </c>
      <c r="G105" s="334" t="s">
        <v>186</v>
      </c>
      <c r="H105" s="955"/>
      <c r="I105" s="800"/>
      <c r="J105" s="629">
        <v>0.5</v>
      </c>
      <c r="K105" s="738"/>
      <c r="L105" s="738"/>
      <c r="M105" s="800"/>
      <c r="N105" s="342" t="s">
        <v>665</v>
      </c>
      <c r="O105" s="356">
        <v>2</v>
      </c>
      <c r="P105" s="308" t="s">
        <v>580</v>
      </c>
      <c r="Q105" s="479">
        <v>0.25</v>
      </c>
      <c r="R105" s="627">
        <v>43832</v>
      </c>
      <c r="S105" s="627">
        <v>44187</v>
      </c>
      <c r="T105" s="445">
        <f t="shared" si="15"/>
        <v>0.125</v>
      </c>
      <c r="U105" s="613" t="s">
        <v>665</v>
      </c>
      <c r="V105" s="333"/>
      <c r="W105" s="366"/>
      <c r="X105" s="333"/>
      <c r="Y105" s="445">
        <f t="shared" si="13"/>
        <v>0</v>
      </c>
      <c r="Z105" s="596">
        <f t="shared" si="14"/>
        <v>0</v>
      </c>
      <c r="AA105" s="593"/>
      <c r="AB105" s="593"/>
      <c r="AC105" s="593"/>
    </row>
    <row r="106" spans="2:29" ht="76.5" customHeight="1" x14ac:dyDescent="0.25">
      <c r="B106" s="972" t="s">
        <v>388</v>
      </c>
      <c r="C106" s="985" t="s">
        <v>389</v>
      </c>
      <c r="D106" s="985"/>
      <c r="E106" s="443" t="s">
        <v>690</v>
      </c>
      <c r="F106" s="334" t="s">
        <v>690</v>
      </c>
      <c r="G106" s="334" t="s">
        <v>186</v>
      </c>
      <c r="H106" s="681"/>
      <c r="I106" s="767"/>
      <c r="J106" s="629">
        <v>0.5</v>
      </c>
      <c r="K106" s="739"/>
      <c r="L106" s="739"/>
      <c r="M106" s="767"/>
      <c r="N106" s="342" t="s">
        <v>665</v>
      </c>
      <c r="O106" s="356">
        <v>3</v>
      </c>
      <c r="P106" s="630" t="s">
        <v>581</v>
      </c>
      <c r="Q106" s="479">
        <v>0.5</v>
      </c>
      <c r="R106" s="627">
        <v>43832</v>
      </c>
      <c r="S106" s="627">
        <v>44187</v>
      </c>
      <c r="T106" s="445">
        <f t="shared" si="15"/>
        <v>0.25</v>
      </c>
      <c r="U106" s="613" t="s">
        <v>665</v>
      </c>
      <c r="V106" s="333"/>
      <c r="W106" s="366"/>
      <c r="X106" s="333"/>
      <c r="Y106" s="445">
        <f t="shared" si="13"/>
        <v>0</v>
      </c>
      <c r="Z106" s="596">
        <f t="shared" si="14"/>
        <v>0</v>
      </c>
      <c r="AA106" s="593"/>
      <c r="AB106" s="593"/>
      <c r="AC106" s="593"/>
    </row>
    <row r="107" spans="2:29" ht="76.5" customHeight="1" x14ac:dyDescent="0.25">
      <c r="B107" s="972" t="s">
        <v>388</v>
      </c>
      <c r="C107" s="983" t="s">
        <v>389</v>
      </c>
      <c r="D107" s="983" t="s">
        <v>23</v>
      </c>
      <c r="E107" s="443" t="s">
        <v>748</v>
      </c>
      <c r="F107" s="447" t="s">
        <v>748</v>
      </c>
      <c r="G107" s="447" t="s">
        <v>271</v>
      </c>
      <c r="H107" s="680">
        <v>1</v>
      </c>
      <c r="I107" s="988" t="s">
        <v>750</v>
      </c>
      <c r="J107" s="607">
        <v>0.5</v>
      </c>
      <c r="K107" s="988">
        <v>1</v>
      </c>
      <c r="L107" s="988" t="s">
        <v>184</v>
      </c>
      <c r="M107" s="988" t="s">
        <v>751</v>
      </c>
      <c r="N107" s="528" t="s">
        <v>752</v>
      </c>
      <c r="O107" s="446">
        <v>1</v>
      </c>
      <c r="P107" s="457" t="s">
        <v>755</v>
      </c>
      <c r="Q107" s="445">
        <v>0.25</v>
      </c>
      <c r="R107" s="444">
        <v>43831</v>
      </c>
      <c r="S107" s="442">
        <v>43921</v>
      </c>
      <c r="T107" s="445">
        <f t="shared" si="15"/>
        <v>0.125</v>
      </c>
      <c r="U107" s="434" t="s">
        <v>752</v>
      </c>
      <c r="V107" s="346"/>
      <c r="W107" s="366"/>
      <c r="X107" s="333"/>
      <c r="Y107" s="445">
        <f t="shared" si="13"/>
        <v>0</v>
      </c>
      <c r="Z107" s="596">
        <f t="shared" si="14"/>
        <v>0</v>
      </c>
      <c r="AA107" s="593"/>
      <c r="AB107" s="593"/>
      <c r="AC107" s="593"/>
    </row>
    <row r="108" spans="2:29" ht="76.5" customHeight="1" x14ac:dyDescent="0.25">
      <c r="B108" s="972" t="s">
        <v>388</v>
      </c>
      <c r="C108" s="984" t="s">
        <v>389</v>
      </c>
      <c r="D108" s="984"/>
      <c r="E108" s="443" t="s">
        <v>748</v>
      </c>
      <c r="F108" s="447" t="s">
        <v>748</v>
      </c>
      <c r="G108" s="447" t="s">
        <v>271</v>
      </c>
      <c r="H108" s="955"/>
      <c r="I108" s="989"/>
      <c r="J108" s="607">
        <v>0.5</v>
      </c>
      <c r="K108" s="989"/>
      <c r="L108" s="989"/>
      <c r="M108" s="989"/>
      <c r="N108" s="528" t="s">
        <v>752</v>
      </c>
      <c r="O108" s="446">
        <v>2</v>
      </c>
      <c r="P108" s="457" t="s">
        <v>756</v>
      </c>
      <c r="Q108" s="445">
        <v>0.25</v>
      </c>
      <c r="R108" s="444">
        <v>43922</v>
      </c>
      <c r="S108" s="442">
        <v>44012</v>
      </c>
      <c r="T108" s="445">
        <f t="shared" si="15"/>
        <v>0.125</v>
      </c>
      <c r="U108" s="434" t="s">
        <v>752</v>
      </c>
      <c r="V108" s="346"/>
      <c r="W108" s="366"/>
      <c r="X108" s="333"/>
      <c r="Y108" s="445">
        <f t="shared" si="13"/>
        <v>0</v>
      </c>
      <c r="Z108" s="596">
        <f t="shared" si="14"/>
        <v>0</v>
      </c>
      <c r="AA108" s="593"/>
      <c r="AB108" s="593"/>
      <c r="AC108" s="593"/>
    </row>
    <row r="109" spans="2:29" ht="76.5" customHeight="1" x14ac:dyDescent="0.25">
      <c r="B109" s="972" t="s">
        <v>388</v>
      </c>
      <c r="C109" s="984" t="s">
        <v>389</v>
      </c>
      <c r="D109" s="984"/>
      <c r="E109" s="443" t="s">
        <v>748</v>
      </c>
      <c r="F109" s="447" t="s">
        <v>748</v>
      </c>
      <c r="G109" s="447" t="s">
        <v>271</v>
      </c>
      <c r="H109" s="955"/>
      <c r="I109" s="989"/>
      <c r="J109" s="607">
        <v>0.5</v>
      </c>
      <c r="K109" s="989"/>
      <c r="L109" s="989"/>
      <c r="M109" s="989"/>
      <c r="N109" s="528" t="s">
        <v>752</v>
      </c>
      <c r="O109" s="446">
        <v>3</v>
      </c>
      <c r="P109" s="457" t="s">
        <v>757</v>
      </c>
      <c r="Q109" s="445">
        <v>0.25</v>
      </c>
      <c r="R109" s="444">
        <v>44013</v>
      </c>
      <c r="S109" s="442">
        <v>44104</v>
      </c>
      <c r="T109" s="445">
        <f t="shared" si="15"/>
        <v>0.125</v>
      </c>
      <c r="U109" s="434" t="s">
        <v>752</v>
      </c>
      <c r="V109" s="305"/>
      <c r="W109" s="482"/>
      <c r="X109" s="333"/>
      <c r="Y109" s="445">
        <f t="shared" si="13"/>
        <v>0</v>
      </c>
      <c r="Z109" s="596">
        <f t="shared" si="14"/>
        <v>0</v>
      </c>
      <c r="AA109" s="593"/>
      <c r="AB109" s="593"/>
      <c r="AC109" s="593"/>
    </row>
    <row r="110" spans="2:29" ht="76.5" customHeight="1" x14ac:dyDescent="0.25">
      <c r="B110" s="972" t="s">
        <v>388</v>
      </c>
      <c r="C110" s="985" t="s">
        <v>389</v>
      </c>
      <c r="D110" s="985"/>
      <c r="E110" s="443" t="s">
        <v>748</v>
      </c>
      <c r="F110" s="447" t="s">
        <v>748</v>
      </c>
      <c r="G110" s="447" t="s">
        <v>271</v>
      </c>
      <c r="H110" s="955"/>
      <c r="I110" s="989"/>
      <c r="J110" s="607">
        <v>0.5</v>
      </c>
      <c r="K110" s="989"/>
      <c r="L110" s="989"/>
      <c r="M110" s="989"/>
      <c r="N110" s="475" t="s">
        <v>752</v>
      </c>
      <c r="O110" s="446">
        <v>4</v>
      </c>
      <c r="P110" s="457" t="s">
        <v>758</v>
      </c>
      <c r="Q110" s="445">
        <v>0.25</v>
      </c>
      <c r="R110" s="444">
        <v>44105</v>
      </c>
      <c r="S110" s="442">
        <v>44196</v>
      </c>
      <c r="T110" s="445">
        <f t="shared" si="15"/>
        <v>0.125</v>
      </c>
      <c r="U110" s="434" t="s">
        <v>752</v>
      </c>
      <c r="V110" s="346"/>
      <c r="W110" s="366"/>
      <c r="X110" s="333"/>
      <c r="Y110" s="445">
        <f t="shared" si="13"/>
        <v>0</v>
      </c>
      <c r="Z110" s="596">
        <f t="shared" si="14"/>
        <v>0</v>
      </c>
      <c r="AA110" s="593"/>
      <c r="AB110" s="593"/>
      <c r="AC110" s="593"/>
    </row>
    <row r="111" spans="2:29" ht="76.5" customHeight="1" x14ac:dyDescent="0.25">
      <c r="B111" s="972" t="s">
        <v>391</v>
      </c>
      <c r="C111" s="983" t="s">
        <v>749</v>
      </c>
      <c r="D111" s="983" t="s">
        <v>23</v>
      </c>
      <c r="E111" s="443" t="s">
        <v>748</v>
      </c>
      <c r="F111" s="447" t="s">
        <v>748</v>
      </c>
      <c r="G111" s="447" t="s">
        <v>271</v>
      </c>
      <c r="H111" s="680">
        <v>2</v>
      </c>
      <c r="I111" s="988" t="s">
        <v>753</v>
      </c>
      <c r="J111" s="607">
        <v>0.5</v>
      </c>
      <c r="K111" s="988">
        <v>1</v>
      </c>
      <c r="L111" s="988" t="s">
        <v>184</v>
      </c>
      <c r="M111" s="988" t="s">
        <v>27</v>
      </c>
      <c r="N111" s="345" t="s">
        <v>763</v>
      </c>
      <c r="O111" s="446">
        <v>1</v>
      </c>
      <c r="P111" s="433" t="s">
        <v>759</v>
      </c>
      <c r="Q111" s="445">
        <v>0.25</v>
      </c>
      <c r="R111" s="444">
        <v>43831</v>
      </c>
      <c r="S111" s="442">
        <v>43921</v>
      </c>
      <c r="T111" s="445">
        <f t="shared" si="15"/>
        <v>0.125</v>
      </c>
      <c r="U111" s="434" t="s">
        <v>763</v>
      </c>
      <c r="V111" s="346"/>
      <c r="W111" s="366"/>
      <c r="X111" s="333"/>
      <c r="Y111" s="445">
        <f t="shared" si="13"/>
        <v>0</v>
      </c>
      <c r="Z111" s="596">
        <f t="shared" si="14"/>
        <v>0</v>
      </c>
      <c r="AA111" s="593"/>
      <c r="AB111" s="593"/>
      <c r="AC111" s="593"/>
    </row>
    <row r="112" spans="2:29" ht="76.5" customHeight="1" x14ac:dyDescent="0.25">
      <c r="B112" s="972" t="s">
        <v>391</v>
      </c>
      <c r="C112" s="984" t="s">
        <v>749</v>
      </c>
      <c r="D112" s="984" t="s">
        <v>23</v>
      </c>
      <c r="E112" s="443" t="s">
        <v>748</v>
      </c>
      <c r="F112" s="447" t="s">
        <v>748</v>
      </c>
      <c r="G112" s="447" t="s">
        <v>271</v>
      </c>
      <c r="H112" s="955"/>
      <c r="I112" s="989"/>
      <c r="J112" s="607">
        <v>0.5</v>
      </c>
      <c r="K112" s="989"/>
      <c r="L112" s="989"/>
      <c r="M112" s="989"/>
      <c r="N112" s="345" t="s">
        <v>763</v>
      </c>
      <c r="O112" s="446">
        <v>2</v>
      </c>
      <c r="P112" s="433" t="s">
        <v>760</v>
      </c>
      <c r="Q112" s="445">
        <v>0.25</v>
      </c>
      <c r="R112" s="444">
        <v>43922</v>
      </c>
      <c r="S112" s="442">
        <v>44012</v>
      </c>
      <c r="T112" s="445">
        <f t="shared" si="15"/>
        <v>0.125</v>
      </c>
      <c r="U112" s="434" t="s">
        <v>763</v>
      </c>
      <c r="V112" s="346"/>
      <c r="W112" s="366"/>
      <c r="X112" s="333"/>
      <c r="Y112" s="445">
        <f t="shared" si="13"/>
        <v>0</v>
      </c>
      <c r="Z112" s="596">
        <f t="shared" si="14"/>
        <v>0</v>
      </c>
      <c r="AA112" s="593"/>
      <c r="AB112" s="593"/>
      <c r="AC112" s="593"/>
    </row>
    <row r="113" spans="2:29" ht="76.5" customHeight="1" x14ac:dyDescent="0.25">
      <c r="B113" s="972" t="s">
        <v>391</v>
      </c>
      <c r="C113" s="984" t="s">
        <v>749</v>
      </c>
      <c r="D113" s="984" t="s">
        <v>23</v>
      </c>
      <c r="E113" s="443" t="s">
        <v>748</v>
      </c>
      <c r="F113" s="447" t="s">
        <v>748</v>
      </c>
      <c r="G113" s="447" t="s">
        <v>271</v>
      </c>
      <c r="H113" s="955"/>
      <c r="I113" s="989"/>
      <c r="J113" s="607">
        <v>0.5</v>
      </c>
      <c r="K113" s="989"/>
      <c r="L113" s="989"/>
      <c r="M113" s="989"/>
      <c r="N113" s="345" t="s">
        <v>763</v>
      </c>
      <c r="O113" s="446">
        <v>3</v>
      </c>
      <c r="P113" s="433" t="s">
        <v>761</v>
      </c>
      <c r="Q113" s="445">
        <v>0.25</v>
      </c>
      <c r="R113" s="444">
        <v>44013</v>
      </c>
      <c r="S113" s="442">
        <v>44104</v>
      </c>
      <c r="T113" s="445">
        <f t="shared" si="15"/>
        <v>0.125</v>
      </c>
      <c r="U113" s="434" t="s">
        <v>763</v>
      </c>
      <c r="V113" s="333"/>
      <c r="W113" s="366"/>
      <c r="X113" s="333"/>
      <c r="Y113" s="445">
        <f t="shared" si="13"/>
        <v>0</v>
      </c>
      <c r="Z113" s="596">
        <f t="shared" si="14"/>
        <v>0</v>
      </c>
      <c r="AA113" s="593"/>
      <c r="AB113" s="593"/>
      <c r="AC113" s="593"/>
    </row>
    <row r="114" spans="2:29" ht="76.5" customHeight="1" x14ac:dyDescent="0.25">
      <c r="B114" s="972" t="s">
        <v>391</v>
      </c>
      <c r="C114" s="985" t="s">
        <v>749</v>
      </c>
      <c r="D114" s="985" t="s">
        <v>23</v>
      </c>
      <c r="E114" s="443" t="s">
        <v>748</v>
      </c>
      <c r="F114" s="447" t="s">
        <v>748</v>
      </c>
      <c r="G114" s="447" t="s">
        <v>271</v>
      </c>
      <c r="H114" s="955"/>
      <c r="I114" s="989"/>
      <c r="J114" s="607">
        <v>0.5</v>
      </c>
      <c r="K114" s="989"/>
      <c r="L114" s="989"/>
      <c r="M114" s="989"/>
      <c r="N114" s="345" t="s">
        <v>763</v>
      </c>
      <c r="O114" s="446">
        <v>4</v>
      </c>
      <c r="P114" s="433" t="s">
        <v>762</v>
      </c>
      <c r="Q114" s="445">
        <v>0.25</v>
      </c>
      <c r="R114" s="444">
        <v>44105</v>
      </c>
      <c r="S114" s="442">
        <v>44196</v>
      </c>
      <c r="T114" s="445">
        <f t="shared" si="15"/>
        <v>0.125</v>
      </c>
      <c r="U114" s="434" t="s">
        <v>763</v>
      </c>
      <c r="V114" s="333"/>
      <c r="W114" s="366"/>
      <c r="X114" s="333"/>
      <c r="Y114" s="445">
        <f t="shared" si="13"/>
        <v>0</v>
      </c>
      <c r="Z114" s="596">
        <f t="shared" si="14"/>
        <v>0</v>
      </c>
      <c r="AA114" s="593"/>
      <c r="AB114" s="593"/>
      <c r="AC114" s="593"/>
    </row>
    <row r="115" spans="2:29" ht="76.5" customHeight="1" x14ac:dyDescent="0.25">
      <c r="B115" s="972" t="s">
        <v>388</v>
      </c>
      <c r="C115" s="983" t="s">
        <v>389</v>
      </c>
      <c r="D115" s="983" t="s">
        <v>23</v>
      </c>
      <c r="E115" s="443" t="s">
        <v>543</v>
      </c>
      <c r="F115" s="56" t="s">
        <v>543</v>
      </c>
      <c r="G115" s="56"/>
      <c r="H115" s="881">
        <v>1</v>
      </c>
      <c r="I115" s="1000" t="s">
        <v>691</v>
      </c>
      <c r="J115" s="629">
        <f>(100/6)/100</f>
        <v>0.16666666666666669</v>
      </c>
      <c r="K115" s="688">
        <v>1</v>
      </c>
      <c r="L115" s="688" t="s">
        <v>184</v>
      </c>
      <c r="M115" s="1000" t="s">
        <v>714</v>
      </c>
      <c r="N115" s="345" t="s">
        <v>653</v>
      </c>
      <c r="O115" s="446">
        <v>1</v>
      </c>
      <c r="P115" s="308" t="s">
        <v>715</v>
      </c>
      <c r="Q115" s="479">
        <v>0.5</v>
      </c>
      <c r="R115" s="627">
        <v>43860</v>
      </c>
      <c r="S115" s="627">
        <v>44012</v>
      </c>
      <c r="T115" s="445">
        <f t="shared" si="15"/>
        <v>8.3333333333333343E-2</v>
      </c>
      <c r="U115" s="628" t="s">
        <v>653</v>
      </c>
      <c r="V115" s="333"/>
      <c r="W115" s="366"/>
      <c r="X115" s="333"/>
      <c r="Y115" s="445">
        <f t="shared" si="13"/>
        <v>0</v>
      </c>
      <c r="Z115" s="596">
        <f t="shared" si="14"/>
        <v>0</v>
      </c>
      <c r="AA115" s="593"/>
      <c r="AB115" s="593"/>
      <c r="AC115" s="593"/>
    </row>
    <row r="116" spans="2:29" ht="76.5" customHeight="1" x14ac:dyDescent="0.25">
      <c r="B116" s="972"/>
      <c r="C116" s="985" t="s">
        <v>389</v>
      </c>
      <c r="D116" s="985" t="s">
        <v>23</v>
      </c>
      <c r="E116" s="443" t="s">
        <v>543</v>
      </c>
      <c r="F116" s="56" t="s">
        <v>543</v>
      </c>
      <c r="G116" s="56"/>
      <c r="H116" s="881"/>
      <c r="I116" s="1000"/>
      <c r="J116" s="629">
        <f t="shared" ref="J116:J129" si="16">(100/6)/100</f>
        <v>0.16666666666666669</v>
      </c>
      <c r="K116" s="688"/>
      <c r="L116" s="688"/>
      <c r="M116" s="1000"/>
      <c r="N116" s="345" t="s">
        <v>653</v>
      </c>
      <c r="O116" s="446">
        <v>2</v>
      </c>
      <c r="P116" s="308" t="s">
        <v>716</v>
      </c>
      <c r="Q116" s="479">
        <v>0.5</v>
      </c>
      <c r="R116" s="627">
        <v>44014</v>
      </c>
      <c r="S116" s="627">
        <v>44196</v>
      </c>
      <c r="T116" s="445">
        <f t="shared" si="15"/>
        <v>8.3333333333333343E-2</v>
      </c>
      <c r="U116" s="628" t="s">
        <v>653</v>
      </c>
      <c r="V116" s="333"/>
      <c r="W116" s="366"/>
      <c r="X116" s="333"/>
      <c r="Y116" s="445">
        <f t="shared" si="13"/>
        <v>0</v>
      </c>
      <c r="Z116" s="596">
        <f t="shared" si="14"/>
        <v>0</v>
      </c>
      <c r="AA116" s="593"/>
      <c r="AB116" s="593"/>
      <c r="AC116" s="593"/>
    </row>
    <row r="117" spans="2:29" ht="76.5" customHeight="1" x14ac:dyDescent="0.25">
      <c r="B117" s="972" t="s">
        <v>388</v>
      </c>
      <c r="C117" s="983" t="s">
        <v>389</v>
      </c>
      <c r="D117" s="983" t="s">
        <v>23</v>
      </c>
      <c r="E117" s="443" t="s">
        <v>543</v>
      </c>
      <c r="F117" s="56" t="s">
        <v>543</v>
      </c>
      <c r="G117" s="56"/>
      <c r="H117" s="680">
        <v>2</v>
      </c>
      <c r="I117" s="1000" t="s">
        <v>692</v>
      </c>
      <c r="J117" s="629">
        <f t="shared" si="16"/>
        <v>0.16666666666666669</v>
      </c>
      <c r="K117" s="689">
        <v>1</v>
      </c>
      <c r="L117" s="689" t="s">
        <v>184</v>
      </c>
      <c r="M117" s="858" t="s">
        <v>717</v>
      </c>
      <c r="N117" s="340" t="s">
        <v>653</v>
      </c>
      <c r="O117" s="446">
        <v>1</v>
      </c>
      <c r="P117" s="308" t="s">
        <v>718</v>
      </c>
      <c r="Q117" s="479">
        <v>0.25</v>
      </c>
      <c r="R117" s="627">
        <v>43860</v>
      </c>
      <c r="S117" s="627">
        <v>43921</v>
      </c>
      <c r="T117" s="445">
        <f t="shared" si="15"/>
        <v>4.1666666666666671E-2</v>
      </c>
      <c r="U117" s="628" t="s">
        <v>653</v>
      </c>
      <c r="V117" s="333"/>
      <c r="W117" s="366"/>
      <c r="X117" s="333"/>
      <c r="Y117" s="445">
        <f t="shared" si="13"/>
        <v>0</v>
      </c>
      <c r="Z117" s="596">
        <f t="shared" si="14"/>
        <v>0</v>
      </c>
      <c r="AA117" s="593"/>
      <c r="AB117" s="593"/>
      <c r="AC117" s="593"/>
    </row>
    <row r="118" spans="2:29" ht="76.5" customHeight="1" x14ac:dyDescent="0.25">
      <c r="B118" s="972" t="s">
        <v>388</v>
      </c>
      <c r="C118" s="984" t="s">
        <v>389</v>
      </c>
      <c r="D118" s="984"/>
      <c r="E118" s="443" t="s">
        <v>543</v>
      </c>
      <c r="F118" s="56" t="s">
        <v>543</v>
      </c>
      <c r="G118" s="56"/>
      <c r="H118" s="955"/>
      <c r="I118" s="1000"/>
      <c r="J118" s="629">
        <f t="shared" si="16"/>
        <v>0.16666666666666669</v>
      </c>
      <c r="K118" s="689">
        <v>1</v>
      </c>
      <c r="L118" s="689"/>
      <c r="M118" s="858"/>
      <c r="N118" s="340" t="s">
        <v>653</v>
      </c>
      <c r="O118" s="446">
        <v>2</v>
      </c>
      <c r="P118" s="308" t="s">
        <v>719</v>
      </c>
      <c r="Q118" s="479">
        <v>0.25</v>
      </c>
      <c r="R118" s="627">
        <v>43922</v>
      </c>
      <c r="S118" s="627">
        <v>44012</v>
      </c>
      <c r="T118" s="445">
        <f t="shared" si="15"/>
        <v>4.1666666666666671E-2</v>
      </c>
      <c r="U118" s="628" t="s">
        <v>653</v>
      </c>
      <c r="V118" s="333"/>
      <c r="W118" s="366"/>
      <c r="X118" s="333"/>
      <c r="Y118" s="445">
        <f t="shared" si="13"/>
        <v>0</v>
      </c>
      <c r="Z118" s="596">
        <f t="shared" si="14"/>
        <v>0</v>
      </c>
      <c r="AA118" s="593"/>
      <c r="AB118" s="593"/>
      <c r="AC118" s="593"/>
    </row>
    <row r="119" spans="2:29" ht="76.5" customHeight="1" x14ac:dyDescent="0.25">
      <c r="B119" s="972" t="s">
        <v>388</v>
      </c>
      <c r="C119" s="984" t="s">
        <v>389</v>
      </c>
      <c r="D119" s="984"/>
      <c r="E119" s="443" t="s">
        <v>543</v>
      </c>
      <c r="F119" s="334" t="s">
        <v>543</v>
      </c>
      <c r="G119" s="334"/>
      <c r="H119" s="955"/>
      <c r="I119" s="1000"/>
      <c r="J119" s="629">
        <f t="shared" si="16"/>
        <v>0.16666666666666669</v>
      </c>
      <c r="K119" s="689">
        <v>1</v>
      </c>
      <c r="L119" s="689"/>
      <c r="M119" s="858"/>
      <c r="N119" s="340" t="s">
        <v>653</v>
      </c>
      <c r="O119" s="446">
        <v>3</v>
      </c>
      <c r="P119" s="308" t="s">
        <v>720</v>
      </c>
      <c r="Q119" s="479">
        <v>0.25</v>
      </c>
      <c r="R119" s="627">
        <v>44013</v>
      </c>
      <c r="S119" s="627">
        <v>44104</v>
      </c>
      <c r="T119" s="445">
        <f t="shared" si="15"/>
        <v>4.1666666666666671E-2</v>
      </c>
      <c r="U119" s="628" t="s">
        <v>653</v>
      </c>
      <c r="V119" s="333"/>
      <c r="W119" s="366"/>
      <c r="X119" s="333"/>
      <c r="Y119" s="445">
        <f t="shared" si="13"/>
        <v>0</v>
      </c>
      <c r="Z119" s="596">
        <f t="shared" si="14"/>
        <v>0</v>
      </c>
      <c r="AA119" s="593"/>
      <c r="AB119" s="593"/>
      <c r="AC119" s="593"/>
    </row>
    <row r="120" spans="2:29" ht="76.5" customHeight="1" x14ac:dyDescent="0.25">
      <c r="B120" s="972" t="s">
        <v>388</v>
      </c>
      <c r="C120" s="985" t="s">
        <v>389</v>
      </c>
      <c r="D120" s="985"/>
      <c r="E120" s="443" t="s">
        <v>543</v>
      </c>
      <c r="F120" s="334" t="s">
        <v>543</v>
      </c>
      <c r="G120" s="334"/>
      <c r="H120" s="681"/>
      <c r="I120" s="1000"/>
      <c r="J120" s="629">
        <f t="shared" si="16"/>
        <v>0.16666666666666669</v>
      </c>
      <c r="K120" s="689">
        <v>1</v>
      </c>
      <c r="L120" s="689"/>
      <c r="M120" s="858"/>
      <c r="N120" s="340" t="s">
        <v>653</v>
      </c>
      <c r="O120" s="446">
        <v>4</v>
      </c>
      <c r="P120" s="308" t="s">
        <v>721</v>
      </c>
      <c r="Q120" s="479">
        <v>0.25</v>
      </c>
      <c r="R120" s="627">
        <v>43740</v>
      </c>
      <c r="S120" s="627">
        <v>44195</v>
      </c>
      <c r="T120" s="445">
        <f t="shared" si="15"/>
        <v>4.1666666666666671E-2</v>
      </c>
      <c r="U120" s="628" t="s">
        <v>653</v>
      </c>
      <c r="V120" s="333"/>
      <c r="W120" s="366"/>
      <c r="X120" s="333"/>
      <c r="Y120" s="445">
        <f t="shared" si="13"/>
        <v>0</v>
      </c>
      <c r="Z120" s="596">
        <f t="shared" si="14"/>
        <v>0</v>
      </c>
      <c r="AA120" s="593"/>
      <c r="AB120" s="593"/>
      <c r="AC120" s="593"/>
    </row>
    <row r="121" spans="2:29" ht="76.5" customHeight="1" x14ac:dyDescent="0.25">
      <c r="B121" s="972" t="s">
        <v>388</v>
      </c>
      <c r="C121" s="983" t="s">
        <v>389</v>
      </c>
      <c r="D121" s="983" t="s">
        <v>23</v>
      </c>
      <c r="E121" s="443" t="s">
        <v>543</v>
      </c>
      <c r="F121" s="334" t="s">
        <v>543</v>
      </c>
      <c r="G121" s="334"/>
      <c r="H121" s="680">
        <v>3</v>
      </c>
      <c r="I121" s="998" t="s">
        <v>693</v>
      </c>
      <c r="J121" s="629">
        <f t="shared" si="16"/>
        <v>0.16666666666666669</v>
      </c>
      <c r="K121" s="723">
        <v>1</v>
      </c>
      <c r="L121" s="723" t="s">
        <v>184</v>
      </c>
      <c r="M121" s="766" t="s">
        <v>722</v>
      </c>
      <c r="N121" s="340" t="s">
        <v>699</v>
      </c>
      <c r="O121" s="446">
        <v>1</v>
      </c>
      <c r="P121" s="308" t="s">
        <v>666</v>
      </c>
      <c r="Q121" s="479">
        <v>0.5</v>
      </c>
      <c r="R121" s="627">
        <v>43831</v>
      </c>
      <c r="S121" s="627">
        <v>43861</v>
      </c>
      <c r="T121" s="445">
        <f t="shared" si="15"/>
        <v>8.3333333333333343E-2</v>
      </c>
      <c r="U121" s="23" t="s">
        <v>198</v>
      </c>
      <c r="V121" s="333"/>
      <c r="W121" s="366"/>
      <c r="X121" s="333"/>
      <c r="Y121" s="445">
        <f t="shared" si="13"/>
        <v>0</v>
      </c>
      <c r="Z121" s="596">
        <f t="shared" si="14"/>
        <v>0</v>
      </c>
      <c r="AA121" s="593"/>
      <c r="AB121" s="593"/>
      <c r="AC121" s="593"/>
    </row>
    <row r="122" spans="2:29" ht="76.5" customHeight="1" x14ac:dyDescent="0.25">
      <c r="B122" s="972" t="s">
        <v>388</v>
      </c>
      <c r="C122" s="985" t="s">
        <v>389</v>
      </c>
      <c r="D122" s="985"/>
      <c r="E122" s="443" t="s">
        <v>543</v>
      </c>
      <c r="F122" s="334" t="s">
        <v>543</v>
      </c>
      <c r="G122" s="334"/>
      <c r="H122" s="681"/>
      <c r="I122" s="999"/>
      <c r="J122" s="629">
        <f t="shared" si="16"/>
        <v>0.16666666666666669</v>
      </c>
      <c r="K122" s="725"/>
      <c r="L122" s="725"/>
      <c r="M122" s="767"/>
      <c r="N122" s="340" t="s">
        <v>699</v>
      </c>
      <c r="O122" s="446">
        <v>2</v>
      </c>
      <c r="P122" s="308" t="s">
        <v>723</v>
      </c>
      <c r="Q122" s="479">
        <v>0.5</v>
      </c>
      <c r="R122" s="627">
        <v>43862</v>
      </c>
      <c r="S122" s="627">
        <v>44196</v>
      </c>
      <c r="T122" s="445">
        <f t="shared" si="15"/>
        <v>8.3333333333333343E-2</v>
      </c>
      <c r="U122" s="23" t="s">
        <v>200</v>
      </c>
      <c r="V122" s="333"/>
      <c r="W122" s="366"/>
      <c r="X122" s="333"/>
      <c r="Y122" s="445">
        <f t="shared" si="13"/>
        <v>0</v>
      </c>
      <c r="Z122" s="596">
        <f t="shared" si="14"/>
        <v>0</v>
      </c>
      <c r="AA122" s="593"/>
      <c r="AB122" s="593"/>
      <c r="AC122" s="593"/>
    </row>
    <row r="123" spans="2:29" ht="76.5" customHeight="1" x14ac:dyDescent="0.25">
      <c r="B123" s="972" t="s">
        <v>388</v>
      </c>
      <c r="C123" s="983" t="s">
        <v>389</v>
      </c>
      <c r="D123" s="983" t="s">
        <v>23</v>
      </c>
      <c r="E123" s="443" t="s">
        <v>543</v>
      </c>
      <c r="F123" s="334" t="s">
        <v>543</v>
      </c>
      <c r="G123" s="334"/>
      <c r="H123" s="881">
        <v>4</v>
      </c>
      <c r="I123" s="858" t="s">
        <v>655</v>
      </c>
      <c r="J123" s="629">
        <f t="shared" si="16"/>
        <v>0.16666666666666669</v>
      </c>
      <c r="K123" s="688">
        <v>1</v>
      </c>
      <c r="L123" s="688" t="s">
        <v>184</v>
      </c>
      <c r="M123" s="858" t="s">
        <v>724</v>
      </c>
      <c r="N123" s="327" t="s">
        <v>725</v>
      </c>
      <c r="O123" s="356">
        <v>1</v>
      </c>
      <c r="P123" s="631" t="s">
        <v>726</v>
      </c>
      <c r="Q123" s="479">
        <v>0.25</v>
      </c>
      <c r="R123" s="627">
        <v>43862</v>
      </c>
      <c r="S123" s="627">
        <v>43921</v>
      </c>
      <c r="T123" s="445">
        <f t="shared" si="15"/>
        <v>4.1666666666666671E-2</v>
      </c>
      <c r="U123" s="43" t="s">
        <v>656</v>
      </c>
      <c r="V123" s="333"/>
      <c r="W123" s="366"/>
      <c r="X123" s="333"/>
      <c r="Y123" s="445">
        <f t="shared" si="13"/>
        <v>0</v>
      </c>
      <c r="Z123" s="596">
        <f t="shared" si="14"/>
        <v>0</v>
      </c>
      <c r="AA123" s="593"/>
      <c r="AB123" s="593"/>
      <c r="AC123" s="593"/>
    </row>
    <row r="124" spans="2:29" ht="76.5" customHeight="1" x14ac:dyDescent="0.25">
      <c r="B124" s="972" t="s">
        <v>388</v>
      </c>
      <c r="C124" s="984" t="s">
        <v>389</v>
      </c>
      <c r="D124" s="984"/>
      <c r="E124" s="443" t="s">
        <v>543</v>
      </c>
      <c r="F124" s="334" t="s">
        <v>543</v>
      </c>
      <c r="G124" s="334"/>
      <c r="H124" s="881"/>
      <c r="I124" s="858"/>
      <c r="J124" s="629">
        <f t="shared" si="16"/>
        <v>0.16666666666666669</v>
      </c>
      <c r="K124" s="688"/>
      <c r="L124" s="688"/>
      <c r="M124" s="858"/>
      <c r="N124" s="327" t="s">
        <v>725</v>
      </c>
      <c r="O124" s="356">
        <v>2</v>
      </c>
      <c r="P124" s="631" t="s">
        <v>727</v>
      </c>
      <c r="Q124" s="479">
        <v>0.25</v>
      </c>
      <c r="R124" s="627">
        <v>43922</v>
      </c>
      <c r="S124" s="627">
        <v>44012</v>
      </c>
      <c r="T124" s="445">
        <f t="shared" si="15"/>
        <v>4.1666666666666671E-2</v>
      </c>
      <c r="U124" s="43" t="s">
        <v>656</v>
      </c>
      <c r="V124" s="333"/>
      <c r="W124" s="366"/>
      <c r="X124" s="333"/>
      <c r="Y124" s="445">
        <f t="shared" si="13"/>
        <v>0</v>
      </c>
      <c r="Z124" s="596">
        <f t="shared" si="14"/>
        <v>0</v>
      </c>
      <c r="AA124" s="593"/>
      <c r="AB124" s="593"/>
      <c r="AC124" s="593"/>
    </row>
    <row r="125" spans="2:29" ht="76.5" customHeight="1" x14ac:dyDescent="0.25">
      <c r="B125" s="972" t="s">
        <v>388</v>
      </c>
      <c r="C125" s="985" t="s">
        <v>389</v>
      </c>
      <c r="D125" s="985"/>
      <c r="E125" s="443" t="s">
        <v>543</v>
      </c>
      <c r="F125" s="334" t="s">
        <v>543</v>
      </c>
      <c r="G125" s="334"/>
      <c r="H125" s="881"/>
      <c r="I125" s="858"/>
      <c r="J125" s="629">
        <f t="shared" si="16"/>
        <v>0.16666666666666669</v>
      </c>
      <c r="K125" s="688"/>
      <c r="L125" s="688"/>
      <c r="M125" s="858"/>
      <c r="N125" s="327" t="s">
        <v>725</v>
      </c>
      <c r="O125" s="356">
        <v>3</v>
      </c>
      <c r="P125" s="631" t="s">
        <v>728</v>
      </c>
      <c r="Q125" s="479">
        <v>0.25</v>
      </c>
      <c r="R125" s="627">
        <v>44013</v>
      </c>
      <c r="S125" s="627">
        <v>44196</v>
      </c>
      <c r="T125" s="445">
        <f t="shared" si="15"/>
        <v>4.1666666666666671E-2</v>
      </c>
      <c r="U125" s="43" t="s">
        <v>656</v>
      </c>
      <c r="V125" s="333"/>
      <c r="W125" s="366"/>
      <c r="X125" s="333"/>
      <c r="Y125" s="445">
        <f t="shared" si="13"/>
        <v>0</v>
      </c>
      <c r="Z125" s="596">
        <f t="shared" si="14"/>
        <v>0</v>
      </c>
      <c r="AA125" s="593"/>
      <c r="AB125" s="593"/>
      <c r="AC125" s="593"/>
    </row>
    <row r="126" spans="2:29" ht="76.5" customHeight="1" x14ac:dyDescent="0.25">
      <c r="B126" s="972" t="s">
        <v>388</v>
      </c>
      <c r="C126" s="983" t="s">
        <v>389</v>
      </c>
      <c r="D126" s="983" t="s">
        <v>23</v>
      </c>
      <c r="E126" s="443" t="s">
        <v>543</v>
      </c>
      <c r="F126" s="334" t="s">
        <v>543</v>
      </c>
      <c r="G126" s="334"/>
      <c r="H126" s="881">
        <v>5</v>
      </c>
      <c r="I126" s="858" t="s">
        <v>729</v>
      </c>
      <c r="J126" s="629">
        <f t="shared" si="16"/>
        <v>0.16666666666666669</v>
      </c>
      <c r="K126" s="987">
        <v>0.8</v>
      </c>
      <c r="L126" s="986" t="s">
        <v>184</v>
      </c>
      <c r="M126" s="858" t="s">
        <v>730</v>
      </c>
      <c r="N126" s="327" t="s">
        <v>731</v>
      </c>
      <c r="O126" s="356">
        <v>1</v>
      </c>
      <c r="P126" s="349" t="s">
        <v>732</v>
      </c>
      <c r="Q126" s="479">
        <v>0.25</v>
      </c>
      <c r="R126" s="627">
        <v>43862</v>
      </c>
      <c r="S126" s="627">
        <v>44196</v>
      </c>
      <c r="T126" s="445">
        <f t="shared" si="15"/>
        <v>4.1666666666666671E-2</v>
      </c>
      <c r="U126" s="43" t="s">
        <v>656</v>
      </c>
      <c r="V126" s="333"/>
      <c r="W126" s="366"/>
      <c r="X126" s="333"/>
      <c r="Y126" s="445">
        <f t="shared" si="13"/>
        <v>0</v>
      </c>
      <c r="Z126" s="596">
        <f t="shared" si="14"/>
        <v>0</v>
      </c>
      <c r="AA126" s="593"/>
      <c r="AB126" s="593"/>
      <c r="AC126" s="593"/>
    </row>
    <row r="127" spans="2:29" ht="76.5" customHeight="1" x14ac:dyDescent="0.25">
      <c r="B127" s="972" t="s">
        <v>388</v>
      </c>
      <c r="C127" s="985" t="s">
        <v>389</v>
      </c>
      <c r="D127" s="985"/>
      <c r="E127" s="443" t="s">
        <v>543</v>
      </c>
      <c r="F127" s="334" t="s">
        <v>543</v>
      </c>
      <c r="G127" s="334"/>
      <c r="H127" s="881"/>
      <c r="I127" s="858"/>
      <c r="J127" s="629">
        <f t="shared" si="16"/>
        <v>0.16666666666666669</v>
      </c>
      <c r="K127" s="987"/>
      <c r="L127" s="986"/>
      <c r="M127" s="858"/>
      <c r="N127" s="327" t="s">
        <v>731</v>
      </c>
      <c r="O127" s="356">
        <v>2</v>
      </c>
      <c r="P127" s="631" t="s">
        <v>733</v>
      </c>
      <c r="Q127" s="339">
        <v>0.75</v>
      </c>
      <c r="R127" s="341">
        <v>43862</v>
      </c>
      <c r="S127" s="341">
        <v>44196</v>
      </c>
      <c r="T127" s="359">
        <f t="shared" si="15"/>
        <v>0.125</v>
      </c>
      <c r="U127" s="353" t="s">
        <v>656</v>
      </c>
      <c r="V127" s="333"/>
      <c r="W127" s="366"/>
      <c r="X127" s="333"/>
      <c r="Y127" s="445"/>
      <c r="Z127" s="596"/>
      <c r="AA127" s="593"/>
      <c r="AB127" s="593"/>
      <c r="AC127" s="593"/>
    </row>
    <row r="128" spans="2:29" ht="76.5" customHeight="1" x14ac:dyDescent="0.25">
      <c r="B128" s="972" t="s">
        <v>388</v>
      </c>
      <c r="C128" s="983" t="s">
        <v>389</v>
      </c>
      <c r="D128" s="983" t="s">
        <v>23</v>
      </c>
      <c r="E128" s="443" t="s">
        <v>543</v>
      </c>
      <c r="F128" s="334" t="s">
        <v>543</v>
      </c>
      <c r="G128" s="334" t="s">
        <v>186</v>
      </c>
      <c r="H128" s="881">
        <v>6</v>
      </c>
      <c r="I128" s="858" t="s">
        <v>657</v>
      </c>
      <c r="J128" s="629">
        <f t="shared" si="16"/>
        <v>0.16666666666666669</v>
      </c>
      <c r="K128" s="987">
        <v>1</v>
      </c>
      <c r="L128" s="986" t="s">
        <v>184</v>
      </c>
      <c r="M128" s="858" t="s">
        <v>701</v>
      </c>
      <c r="N128" s="327" t="s">
        <v>656</v>
      </c>
      <c r="O128" s="356">
        <v>1</v>
      </c>
      <c r="P128" s="504" t="s">
        <v>734</v>
      </c>
      <c r="Q128" s="339">
        <v>0.16</v>
      </c>
      <c r="R128" s="341">
        <v>43832</v>
      </c>
      <c r="S128" s="341">
        <v>44012</v>
      </c>
      <c r="T128" s="359">
        <f t="shared" si="15"/>
        <v>2.6666666666666672E-2</v>
      </c>
      <c r="U128" s="353" t="s">
        <v>656</v>
      </c>
      <c r="V128" s="333"/>
      <c r="W128" s="366"/>
      <c r="X128" s="333"/>
      <c r="Y128" s="445"/>
      <c r="Z128" s="596"/>
      <c r="AA128" s="593"/>
      <c r="AB128" s="593"/>
      <c r="AC128" s="593"/>
    </row>
    <row r="129" spans="2:29" ht="76.5" customHeight="1" x14ac:dyDescent="0.25">
      <c r="B129" s="972" t="s">
        <v>388</v>
      </c>
      <c r="C129" s="985" t="s">
        <v>389</v>
      </c>
      <c r="D129" s="985"/>
      <c r="E129" s="443" t="s">
        <v>543</v>
      </c>
      <c r="F129" s="334" t="s">
        <v>543</v>
      </c>
      <c r="G129" s="334" t="s">
        <v>186</v>
      </c>
      <c r="H129" s="881"/>
      <c r="I129" s="858"/>
      <c r="J129" s="629">
        <f t="shared" si="16"/>
        <v>0.16666666666666669</v>
      </c>
      <c r="K129" s="987"/>
      <c r="L129" s="986"/>
      <c r="M129" s="858"/>
      <c r="N129" s="327" t="s">
        <v>656</v>
      </c>
      <c r="O129" s="356">
        <v>2</v>
      </c>
      <c r="P129" s="504" t="s">
        <v>735</v>
      </c>
      <c r="Q129" s="339">
        <v>0.16</v>
      </c>
      <c r="R129" s="341">
        <v>44013</v>
      </c>
      <c r="S129" s="341">
        <v>44073</v>
      </c>
      <c r="T129" s="359">
        <f t="shared" si="15"/>
        <v>2.6666666666666672E-2</v>
      </c>
      <c r="U129" s="353" t="s">
        <v>656</v>
      </c>
      <c r="V129" s="346"/>
      <c r="W129" s="366"/>
      <c r="X129" s="333"/>
      <c r="Y129" s="445" t="e">
        <f>#REF!*#REF!</f>
        <v>#REF!</v>
      </c>
      <c r="Z129" s="596" t="e">
        <f>#REF!*J127</f>
        <v>#REF!</v>
      </c>
      <c r="AA129" s="593"/>
      <c r="AB129" s="593"/>
      <c r="AC129" s="593"/>
    </row>
    <row r="130" spans="2:29" ht="76.5" customHeight="1" x14ac:dyDescent="0.25">
      <c r="B130" s="972" t="s">
        <v>391</v>
      </c>
      <c r="C130" s="972" t="s">
        <v>764</v>
      </c>
      <c r="D130" s="972" t="s">
        <v>52</v>
      </c>
      <c r="E130" s="443" t="s">
        <v>539</v>
      </c>
      <c r="F130" s="447" t="s">
        <v>539</v>
      </c>
      <c r="G130" s="447" t="s">
        <v>176</v>
      </c>
      <c r="H130" s="881">
        <v>1</v>
      </c>
      <c r="I130" s="882" t="s">
        <v>789</v>
      </c>
      <c r="J130" s="607">
        <v>0.2</v>
      </c>
      <c r="K130" s="864">
        <v>5</v>
      </c>
      <c r="L130" s="688" t="s">
        <v>91</v>
      </c>
      <c r="M130" s="688" t="s">
        <v>817</v>
      </c>
      <c r="N130" s="345" t="s">
        <v>790</v>
      </c>
      <c r="O130" s="446">
        <v>1</v>
      </c>
      <c r="P130" s="457" t="s">
        <v>826</v>
      </c>
      <c r="Q130" s="330">
        <v>0.2</v>
      </c>
      <c r="R130" s="331">
        <v>43831</v>
      </c>
      <c r="S130" s="332">
        <v>43921</v>
      </c>
      <c r="T130" s="359">
        <f t="shared" si="15"/>
        <v>4.0000000000000008E-2</v>
      </c>
      <c r="U130" s="351" t="s">
        <v>863</v>
      </c>
      <c r="V130" s="538"/>
      <c r="W130" s="366"/>
      <c r="X130" s="333"/>
      <c r="Y130" s="445">
        <f t="shared" ref="Y130:Y161" si="17">X130*V130</f>
        <v>0</v>
      </c>
      <c r="Z130" s="596">
        <f t="shared" ref="Z130:Z161" si="18">X130*J130</f>
        <v>0</v>
      </c>
      <c r="AA130" s="593"/>
      <c r="AB130" s="593"/>
      <c r="AC130" s="593"/>
    </row>
    <row r="131" spans="2:29" ht="76.5" customHeight="1" x14ac:dyDescent="0.25">
      <c r="B131" s="972" t="s">
        <v>391</v>
      </c>
      <c r="C131" s="972" t="s">
        <v>764</v>
      </c>
      <c r="D131" s="972"/>
      <c r="E131" s="443" t="s">
        <v>539</v>
      </c>
      <c r="F131" s="447" t="s">
        <v>539</v>
      </c>
      <c r="G131" s="447" t="s">
        <v>176</v>
      </c>
      <c r="H131" s="881"/>
      <c r="I131" s="882"/>
      <c r="J131" s="607">
        <v>0.2</v>
      </c>
      <c r="K131" s="864"/>
      <c r="L131" s="688"/>
      <c r="M131" s="688"/>
      <c r="N131" s="345" t="s">
        <v>790</v>
      </c>
      <c r="O131" s="446">
        <v>2</v>
      </c>
      <c r="P131" s="487" t="s">
        <v>827</v>
      </c>
      <c r="Q131" s="330">
        <v>0.6</v>
      </c>
      <c r="R131" s="331">
        <v>43922</v>
      </c>
      <c r="S131" s="332">
        <v>44165</v>
      </c>
      <c r="T131" s="359">
        <f t="shared" si="15"/>
        <v>0.12</v>
      </c>
      <c r="U131" s="351" t="s">
        <v>863</v>
      </c>
      <c r="V131" s="333"/>
      <c r="W131" s="366"/>
      <c r="X131" s="333"/>
      <c r="Y131" s="445">
        <f t="shared" si="17"/>
        <v>0</v>
      </c>
      <c r="Z131" s="596">
        <f t="shared" si="18"/>
        <v>0</v>
      </c>
      <c r="AA131" s="593"/>
      <c r="AB131" s="593"/>
      <c r="AC131" s="593"/>
    </row>
    <row r="132" spans="2:29" ht="76.5" customHeight="1" x14ac:dyDescent="0.25">
      <c r="B132" s="972" t="s">
        <v>391</v>
      </c>
      <c r="C132" s="972" t="s">
        <v>764</v>
      </c>
      <c r="D132" s="972"/>
      <c r="E132" s="443" t="s">
        <v>539</v>
      </c>
      <c r="F132" s="447" t="s">
        <v>539</v>
      </c>
      <c r="G132" s="447" t="s">
        <v>176</v>
      </c>
      <c r="H132" s="881"/>
      <c r="I132" s="882"/>
      <c r="J132" s="607">
        <v>0.2</v>
      </c>
      <c r="K132" s="864"/>
      <c r="L132" s="688"/>
      <c r="M132" s="688"/>
      <c r="N132" s="345" t="s">
        <v>790</v>
      </c>
      <c r="O132" s="446">
        <v>3</v>
      </c>
      <c r="P132" s="487" t="s">
        <v>828</v>
      </c>
      <c r="Q132" s="330">
        <v>0.2</v>
      </c>
      <c r="R132" s="331">
        <v>44166</v>
      </c>
      <c r="S132" s="332">
        <v>44175</v>
      </c>
      <c r="T132" s="359">
        <f t="shared" ref="T132:T163" si="19">J132*Q132</f>
        <v>4.0000000000000008E-2</v>
      </c>
      <c r="U132" s="351" t="s">
        <v>863</v>
      </c>
      <c r="V132" s="305"/>
      <c r="W132" s="366"/>
      <c r="X132" s="333"/>
      <c r="Y132" s="445">
        <f t="shared" si="17"/>
        <v>0</v>
      </c>
      <c r="Z132" s="596">
        <f t="shared" si="18"/>
        <v>0</v>
      </c>
      <c r="AA132" s="593"/>
      <c r="AB132" s="593"/>
      <c r="AC132" s="593"/>
    </row>
    <row r="133" spans="2:29" ht="76.5" customHeight="1" x14ac:dyDescent="0.25">
      <c r="B133" s="972" t="s">
        <v>391</v>
      </c>
      <c r="C133" s="972" t="s">
        <v>764</v>
      </c>
      <c r="D133" s="972" t="s">
        <v>52</v>
      </c>
      <c r="E133" s="443" t="s">
        <v>539</v>
      </c>
      <c r="F133" s="447" t="s">
        <v>539</v>
      </c>
      <c r="G133" s="447" t="s">
        <v>176</v>
      </c>
      <c r="H133" s="881">
        <v>2</v>
      </c>
      <c r="I133" s="684" t="s">
        <v>791</v>
      </c>
      <c r="J133" s="607">
        <v>0.2</v>
      </c>
      <c r="K133" s="684">
        <v>2</v>
      </c>
      <c r="L133" s="684" t="s">
        <v>91</v>
      </c>
      <c r="M133" s="684" t="s">
        <v>818</v>
      </c>
      <c r="N133" s="345" t="s">
        <v>819</v>
      </c>
      <c r="O133" s="446">
        <v>1</v>
      </c>
      <c r="P133" s="448" t="s">
        <v>829</v>
      </c>
      <c r="Q133" s="330">
        <v>0.2</v>
      </c>
      <c r="R133" s="331">
        <v>43831</v>
      </c>
      <c r="S133" s="332">
        <v>43921</v>
      </c>
      <c r="T133" s="359">
        <f t="shared" si="19"/>
        <v>4.0000000000000008E-2</v>
      </c>
      <c r="U133" s="351" t="s">
        <v>863</v>
      </c>
      <c r="V133" s="346"/>
      <c r="W133" s="366"/>
      <c r="X133" s="333"/>
      <c r="Y133" s="445">
        <f t="shared" si="17"/>
        <v>0</v>
      </c>
      <c r="Z133" s="596">
        <f t="shared" si="18"/>
        <v>0</v>
      </c>
      <c r="AA133" s="593"/>
      <c r="AB133" s="593"/>
      <c r="AC133" s="593"/>
    </row>
    <row r="134" spans="2:29" ht="76.5" customHeight="1" x14ac:dyDescent="0.25">
      <c r="B134" s="972" t="s">
        <v>391</v>
      </c>
      <c r="C134" s="972" t="s">
        <v>764</v>
      </c>
      <c r="D134" s="972" t="s">
        <v>52</v>
      </c>
      <c r="E134" s="443" t="s">
        <v>539</v>
      </c>
      <c r="F134" s="447" t="s">
        <v>539</v>
      </c>
      <c r="G134" s="447" t="s">
        <v>176</v>
      </c>
      <c r="H134" s="881"/>
      <c r="I134" s="686"/>
      <c r="J134" s="607">
        <v>0.2</v>
      </c>
      <c r="K134" s="686"/>
      <c r="L134" s="686"/>
      <c r="M134" s="686"/>
      <c r="N134" s="345" t="s">
        <v>819</v>
      </c>
      <c r="O134" s="446">
        <v>2</v>
      </c>
      <c r="P134" s="448" t="s">
        <v>830</v>
      </c>
      <c r="Q134" s="330">
        <v>0.6</v>
      </c>
      <c r="R134" s="331">
        <v>43922</v>
      </c>
      <c r="S134" s="332">
        <v>44165</v>
      </c>
      <c r="T134" s="359">
        <f t="shared" si="19"/>
        <v>0.12</v>
      </c>
      <c r="U134" s="351" t="s">
        <v>863</v>
      </c>
      <c r="V134" s="346"/>
      <c r="W134" s="366"/>
      <c r="X134" s="333"/>
      <c r="Y134" s="445">
        <f t="shared" si="17"/>
        <v>0</v>
      </c>
      <c r="Z134" s="596">
        <f t="shared" si="18"/>
        <v>0</v>
      </c>
      <c r="AA134" s="593"/>
      <c r="AB134" s="593"/>
      <c r="AC134" s="593"/>
    </row>
    <row r="135" spans="2:29" ht="76.5" customHeight="1" x14ac:dyDescent="0.25">
      <c r="B135" s="972" t="s">
        <v>391</v>
      </c>
      <c r="C135" s="972" t="s">
        <v>764</v>
      </c>
      <c r="D135" s="972" t="s">
        <v>52</v>
      </c>
      <c r="E135" s="443" t="s">
        <v>539</v>
      </c>
      <c r="F135" s="447" t="s">
        <v>539</v>
      </c>
      <c r="G135" s="447" t="s">
        <v>176</v>
      </c>
      <c r="H135" s="881"/>
      <c r="I135" s="685"/>
      <c r="J135" s="607">
        <v>0.2</v>
      </c>
      <c r="K135" s="685"/>
      <c r="L135" s="685"/>
      <c r="M135" s="685"/>
      <c r="N135" s="345" t="s">
        <v>819</v>
      </c>
      <c r="O135" s="446">
        <v>3</v>
      </c>
      <c r="P135" s="448" t="s">
        <v>831</v>
      </c>
      <c r="Q135" s="330">
        <v>0.2</v>
      </c>
      <c r="R135" s="331">
        <v>44166</v>
      </c>
      <c r="S135" s="332">
        <v>44175</v>
      </c>
      <c r="T135" s="359">
        <f t="shared" si="19"/>
        <v>4.0000000000000008E-2</v>
      </c>
      <c r="U135" s="351" t="s">
        <v>863</v>
      </c>
      <c r="V135" s="346"/>
      <c r="W135" s="366"/>
      <c r="X135" s="333"/>
      <c r="Y135" s="445">
        <f t="shared" si="17"/>
        <v>0</v>
      </c>
      <c r="Z135" s="596">
        <f t="shared" si="18"/>
        <v>0</v>
      </c>
      <c r="AA135" s="593"/>
      <c r="AB135" s="593"/>
      <c r="AC135" s="593"/>
    </row>
    <row r="136" spans="2:29" ht="76.5" customHeight="1" x14ac:dyDescent="0.25">
      <c r="B136" s="972" t="s">
        <v>391</v>
      </c>
      <c r="C136" s="972" t="s">
        <v>764</v>
      </c>
      <c r="D136" s="972" t="s">
        <v>52</v>
      </c>
      <c r="E136" s="347" t="s">
        <v>539</v>
      </c>
      <c r="F136" s="447" t="s">
        <v>539</v>
      </c>
      <c r="G136" s="447" t="s">
        <v>176</v>
      </c>
      <c r="H136" s="881">
        <v>3</v>
      </c>
      <c r="I136" s="684" t="s">
        <v>807</v>
      </c>
      <c r="J136" s="560">
        <v>0.2</v>
      </c>
      <c r="K136" s="684">
        <v>5</v>
      </c>
      <c r="L136" s="684" t="s">
        <v>91</v>
      </c>
      <c r="M136" s="684" t="s">
        <v>808</v>
      </c>
      <c r="N136" s="345" t="s">
        <v>819</v>
      </c>
      <c r="O136" s="446">
        <v>1</v>
      </c>
      <c r="P136" s="433" t="s">
        <v>853</v>
      </c>
      <c r="Q136" s="330">
        <v>0.2</v>
      </c>
      <c r="R136" s="331">
        <v>43831</v>
      </c>
      <c r="S136" s="332">
        <v>43921</v>
      </c>
      <c r="T136" s="359">
        <f t="shared" si="19"/>
        <v>4.0000000000000008E-2</v>
      </c>
      <c r="U136" s="487" t="s">
        <v>863</v>
      </c>
      <c r="V136" s="346"/>
      <c r="W136" s="478"/>
      <c r="X136" s="333"/>
      <c r="Y136" s="445">
        <f t="shared" si="17"/>
        <v>0</v>
      </c>
      <c r="Z136" s="596">
        <f t="shared" si="18"/>
        <v>0</v>
      </c>
      <c r="AA136" s="593"/>
      <c r="AB136" s="593"/>
      <c r="AC136" s="593"/>
    </row>
    <row r="137" spans="2:29" ht="76.5" customHeight="1" x14ac:dyDescent="0.25">
      <c r="B137" s="972" t="s">
        <v>391</v>
      </c>
      <c r="C137" s="972" t="s">
        <v>764</v>
      </c>
      <c r="D137" s="972" t="s">
        <v>52</v>
      </c>
      <c r="E137" s="487" t="s">
        <v>539</v>
      </c>
      <c r="F137" s="488" t="s">
        <v>539</v>
      </c>
      <c r="G137" s="447" t="s">
        <v>176</v>
      </c>
      <c r="H137" s="881"/>
      <c r="I137" s="686"/>
      <c r="J137" s="560">
        <v>0.2</v>
      </c>
      <c r="K137" s="686"/>
      <c r="L137" s="686"/>
      <c r="M137" s="686"/>
      <c r="N137" s="345" t="s">
        <v>819</v>
      </c>
      <c r="O137" s="446">
        <v>2</v>
      </c>
      <c r="P137" s="487" t="s">
        <v>854</v>
      </c>
      <c r="Q137" s="330">
        <v>0.6</v>
      </c>
      <c r="R137" s="331">
        <v>43922</v>
      </c>
      <c r="S137" s="332">
        <v>44165</v>
      </c>
      <c r="T137" s="359">
        <f t="shared" si="19"/>
        <v>0.12</v>
      </c>
      <c r="U137" s="487" t="s">
        <v>863</v>
      </c>
      <c r="V137" s="346"/>
      <c r="W137" s="478"/>
      <c r="X137" s="333"/>
      <c r="Y137" s="445">
        <f t="shared" si="17"/>
        <v>0</v>
      </c>
      <c r="Z137" s="596">
        <f t="shared" si="18"/>
        <v>0</v>
      </c>
      <c r="AA137" s="593"/>
      <c r="AB137" s="593"/>
      <c r="AC137" s="593"/>
    </row>
    <row r="138" spans="2:29" ht="76.5" customHeight="1" x14ac:dyDescent="0.25">
      <c r="B138" s="972" t="s">
        <v>391</v>
      </c>
      <c r="C138" s="972" t="s">
        <v>764</v>
      </c>
      <c r="D138" s="972" t="s">
        <v>52</v>
      </c>
      <c r="E138" s="348" t="s">
        <v>539</v>
      </c>
      <c r="F138" s="447" t="s">
        <v>539</v>
      </c>
      <c r="G138" s="447" t="s">
        <v>176</v>
      </c>
      <c r="H138" s="881"/>
      <c r="I138" s="685"/>
      <c r="J138" s="560">
        <v>0.2</v>
      </c>
      <c r="K138" s="685"/>
      <c r="L138" s="685"/>
      <c r="M138" s="685"/>
      <c r="N138" s="345" t="s">
        <v>819</v>
      </c>
      <c r="O138" s="446">
        <v>3</v>
      </c>
      <c r="P138" s="433" t="s">
        <v>855</v>
      </c>
      <c r="Q138" s="330">
        <v>0.2</v>
      </c>
      <c r="R138" s="331">
        <v>44166</v>
      </c>
      <c r="S138" s="332">
        <v>44175</v>
      </c>
      <c r="T138" s="359">
        <f t="shared" si="19"/>
        <v>4.0000000000000008E-2</v>
      </c>
      <c r="U138" s="487" t="s">
        <v>863</v>
      </c>
      <c r="V138" s="346"/>
      <c r="W138" s="478"/>
      <c r="X138" s="333"/>
      <c r="Y138" s="445">
        <f t="shared" si="17"/>
        <v>0</v>
      </c>
      <c r="Z138" s="596">
        <f t="shared" si="18"/>
        <v>0</v>
      </c>
      <c r="AA138" s="593"/>
      <c r="AB138" s="593"/>
      <c r="AC138" s="593"/>
    </row>
    <row r="139" spans="2:29" ht="76.5" customHeight="1" x14ac:dyDescent="0.25">
      <c r="B139" s="972" t="s">
        <v>391</v>
      </c>
      <c r="C139" s="972" t="s">
        <v>764</v>
      </c>
      <c r="D139" s="972" t="s">
        <v>52</v>
      </c>
      <c r="E139" s="348" t="s">
        <v>539</v>
      </c>
      <c r="F139" s="447" t="s">
        <v>539</v>
      </c>
      <c r="G139" s="447" t="s">
        <v>176</v>
      </c>
      <c r="H139" s="881">
        <v>4</v>
      </c>
      <c r="I139" s="684" t="s">
        <v>651</v>
      </c>
      <c r="J139" s="560">
        <v>0.2</v>
      </c>
      <c r="K139" s="684">
        <v>2</v>
      </c>
      <c r="L139" s="684" t="s">
        <v>91</v>
      </c>
      <c r="M139" s="684" t="s">
        <v>810</v>
      </c>
      <c r="N139" s="345" t="s">
        <v>819</v>
      </c>
      <c r="O139" s="446">
        <v>1</v>
      </c>
      <c r="P139" s="433" t="s">
        <v>856</v>
      </c>
      <c r="Q139" s="330">
        <v>0.1</v>
      </c>
      <c r="R139" s="331">
        <v>43952</v>
      </c>
      <c r="S139" s="332">
        <v>43981</v>
      </c>
      <c r="T139" s="359">
        <f t="shared" si="19"/>
        <v>2.0000000000000004E-2</v>
      </c>
      <c r="U139" s="487" t="s">
        <v>863</v>
      </c>
      <c r="V139" s="346"/>
      <c r="W139" s="478"/>
      <c r="X139" s="333"/>
      <c r="Y139" s="445">
        <f t="shared" si="17"/>
        <v>0</v>
      </c>
      <c r="Z139" s="596">
        <f t="shared" si="18"/>
        <v>0</v>
      </c>
      <c r="AA139" s="593"/>
      <c r="AB139" s="593"/>
      <c r="AC139" s="593"/>
    </row>
    <row r="140" spans="2:29" ht="76.5" customHeight="1" x14ac:dyDescent="0.25">
      <c r="B140" s="972" t="s">
        <v>391</v>
      </c>
      <c r="C140" s="972" t="s">
        <v>764</v>
      </c>
      <c r="D140" s="972" t="s">
        <v>52</v>
      </c>
      <c r="E140" s="348" t="s">
        <v>539</v>
      </c>
      <c r="F140" s="447" t="s">
        <v>539</v>
      </c>
      <c r="G140" s="447" t="s">
        <v>176</v>
      </c>
      <c r="H140" s="881"/>
      <c r="I140" s="686"/>
      <c r="J140" s="560">
        <v>0.2</v>
      </c>
      <c r="K140" s="686"/>
      <c r="L140" s="686"/>
      <c r="M140" s="686"/>
      <c r="N140" s="345" t="s">
        <v>819</v>
      </c>
      <c r="O140" s="446">
        <v>2</v>
      </c>
      <c r="P140" s="433" t="s">
        <v>857</v>
      </c>
      <c r="Q140" s="330">
        <v>0.35</v>
      </c>
      <c r="R140" s="331">
        <v>43983</v>
      </c>
      <c r="S140" s="332">
        <v>44012</v>
      </c>
      <c r="T140" s="359">
        <f t="shared" si="19"/>
        <v>6.9999999999999993E-2</v>
      </c>
      <c r="U140" s="487" t="s">
        <v>863</v>
      </c>
      <c r="V140" s="346"/>
      <c r="W140" s="478"/>
      <c r="X140" s="333"/>
      <c r="Y140" s="445">
        <f t="shared" si="17"/>
        <v>0</v>
      </c>
      <c r="Z140" s="596">
        <f t="shared" si="18"/>
        <v>0</v>
      </c>
      <c r="AA140" s="593"/>
      <c r="AB140" s="593"/>
      <c r="AC140" s="593"/>
    </row>
    <row r="141" spans="2:29" ht="76.5" customHeight="1" x14ac:dyDescent="0.25">
      <c r="B141" s="972" t="s">
        <v>391</v>
      </c>
      <c r="C141" s="972" t="s">
        <v>764</v>
      </c>
      <c r="D141" s="972" t="s">
        <v>52</v>
      </c>
      <c r="E141" s="348" t="s">
        <v>539</v>
      </c>
      <c r="F141" s="447" t="s">
        <v>539</v>
      </c>
      <c r="G141" s="447" t="s">
        <v>176</v>
      </c>
      <c r="H141" s="881"/>
      <c r="I141" s="685"/>
      <c r="J141" s="560">
        <v>0.2</v>
      </c>
      <c r="K141" s="685"/>
      <c r="L141" s="685"/>
      <c r="M141" s="685"/>
      <c r="N141" s="345" t="s">
        <v>819</v>
      </c>
      <c r="O141" s="446">
        <v>3</v>
      </c>
      <c r="P141" s="433" t="s">
        <v>858</v>
      </c>
      <c r="Q141" s="330">
        <v>0.05</v>
      </c>
      <c r="R141" s="331">
        <v>44013</v>
      </c>
      <c r="S141" s="332">
        <v>44027</v>
      </c>
      <c r="T141" s="359">
        <f t="shared" si="19"/>
        <v>1.0000000000000002E-2</v>
      </c>
      <c r="U141" s="487" t="s">
        <v>863</v>
      </c>
      <c r="V141" s="346"/>
      <c r="W141" s="478"/>
      <c r="X141" s="333"/>
      <c r="Y141" s="445">
        <f t="shared" si="17"/>
        <v>0</v>
      </c>
      <c r="Z141" s="596">
        <f t="shared" si="18"/>
        <v>0</v>
      </c>
      <c r="AA141" s="593"/>
      <c r="AB141" s="593"/>
      <c r="AC141" s="593"/>
    </row>
    <row r="142" spans="2:29" ht="76.5" customHeight="1" x14ac:dyDescent="0.25">
      <c r="B142" s="899" t="s">
        <v>391</v>
      </c>
      <c r="C142" s="981" t="s">
        <v>392</v>
      </c>
      <c r="D142" s="671" t="s">
        <v>52</v>
      </c>
      <c r="E142" s="348" t="s">
        <v>539</v>
      </c>
      <c r="F142" s="447" t="s">
        <v>539</v>
      </c>
      <c r="G142" s="447" t="s">
        <v>176</v>
      </c>
      <c r="H142" s="680">
        <v>5</v>
      </c>
      <c r="I142" s="671" t="s">
        <v>652</v>
      </c>
      <c r="J142" s="560">
        <v>0.2</v>
      </c>
      <c r="K142" s="671">
        <v>1</v>
      </c>
      <c r="L142" s="671" t="s">
        <v>184</v>
      </c>
      <c r="M142" s="671" t="s">
        <v>812</v>
      </c>
      <c r="N142" s="345" t="s">
        <v>819</v>
      </c>
      <c r="O142" s="446">
        <v>1</v>
      </c>
      <c r="P142" s="433" t="s">
        <v>859</v>
      </c>
      <c r="Q142" s="330">
        <v>0.2</v>
      </c>
      <c r="R142" s="331">
        <v>43831</v>
      </c>
      <c r="S142" s="332">
        <v>43890</v>
      </c>
      <c r="T142" s="359">
        <f t="shared" si="19"/>
        <v>4.0000000000000008E-2</v>
      </c>
      <c r="U142" s="487" t="s">
        <v>863</v>
      </c>
      <c r="V142" s="346"/>
      <c r="W142" s="478"/>
      <c r="X142" s="333"/>
      <c r="Y142" s="445">
        <f t="shared" si="17"/>
        <v>0</v>
      </c>
      <c r="Z142" s="596">
        <f t="shared" si="18"/>
        <v>0</v>
      </c>
      <c r="AA142" s="593"/>
      <c r="AB142" s="593"/>
      <c r="AC142" s="593"/>
    </row>
    <row r="143" spans="2:29" ht="76.5" customHeight="1" x14ac:dyDescent="0.25">
      <c r="B143" s="899"/>
      <c r="C143" s="982"/>
      <c r="D143" s="687" t="s">
        <v>52</v>
      </c>
      <c r="E143" s="348" t="s">
        <v>539</v>
      </c>
      <c r="F143" s="447" t="s">
        <v>539</v>
      </c>
      <c r="G143" s="447" t="s">
        <v>176</v>
      </c>
      <c r="H143" s="955"/>
      <c r="I143" s="687"/>
      <c r="J143" s="560">
        <v>0.2</v>
      </c>
      <c r="K143" s="687"/>
      <c r="L143" s="687"/>
      <c r="M143" s="687"/>
      <c r="N143" s="345" t="s">
        <v>819</v>
      </c>
      <c r="O143" s="446">
        <v>2</v>
      </c>
      <c r="P143" s="433" t="s">
        <v>860</v>
      </c>
      <c r="Q143" s="330">
        <v>0.35</v>
      </c>
      <c r="R143" s="331">
        <v>43862</v>
      </c>
      <c r="S143" s="332">
        <v>44185</v>
      </c>
      <c r="T143" s="359">
        <f t="shared" si="19"/>
        <v>6.9999999999999993E-2</v>
      </c>
      <c r="U143" s="487" t="s">
        <v>863</v>
      </c>
      <c r="V143" s="346"/>
      <c r="W143" s="478"/>
      <c r="X143" s="333"/>
      <c r="Y143" s="445">
        <f t="shared" si="17"/>
        <v>0</v>
      </c>
      <c r="Z143" s="596">
        <f t="shared" si="18"/>
        <v>0</v>
      </c>
      <c r="AA143" s="593"/>
      <c r="AB143" s="593"/>
      <c r="AC143" s="593"/>
    </row>
    <row r="144" spans="2:29" ht="76.5" customHeight="1" x14ac:dyDescent="0.25">
      <c r="B144" s="899"/>
      <c r="C144" s="982"/>
      <c r="D144" s="687" t="s">
        <v>52</v>
      </c>
      <c r="E144" s="348" t="s">
        <v>539</v>
      </c>
      <c r="F144" s="447" t="s">
        <v>539</v>
      </c>
      <c r="G144" s="447" t="s">
        <v>176</v>
      </c>
      <c r="H144" s="955"/>
      <c r="I144" s="687"/>
      <c r="J144" s="560">
        <v>0.2</v>
      </c>
      <c r="K144" s="687"/>
      <c r="L144" s="687"/>
      <c r="M144" s="687"/>
      <c r="N144" s="345" t="s">
        <v>819</v>
      </c>
      <c r="O144" s="446">
        <v>3</v>
      </c>
      <c r="P144" s="433" t="s">
        <v>861</v>
      </c>
      <c r="Q144" s="330">
        <v>0.35</v>
      </c>
      <c r="R144" s="331">
        <v>43862</v>
      </c>
      <c r="S144" s="332">
        <v>44185</v>
      </c>
      <c r="T144" s="359">
        <f t="shared" si="19"/>
        <v>6.9999999999999993E-2</v>
      </c>
      <c r="U144" s="487" t="s">
        <v>863</v>
      </c>
      <c r="V144" s="346"/>
      <c r="W144" s="478"/>
      <c r="X144" s="333"/>
      <c r="Y144" s="445">
        <f t="shared" si="17"/>
        <v>0</v>
      </c>
      <c r="Z144" s="596">
        <f t="shared" si="18"/>
        <v>0</v>
      </c>
      <c r="AA144" s="593"/>
      <c r="AB144" s="593"/>
      <c r="AC144" s="593"/>
    </row>
    <row r="145" spans="2:29" ht="76.5" customHeight="1" x14ac:dyDescent="0.25">
      <c r="B145" s="899"/>
      <c r="C145" s="982"/>
      <c r="D145" s="672" t="s">
        <v>52</v>
      </c>
      <c r="E145" s="443" t="s">
        <v>539</v>
      </c>
      <c r="F145" s="447" t="s">
        <v>539</v>
      </c>
      <c r="G145" s="447" t="s">
        <v>176</v>
      </c>
      <c r="H145" s="681"/>
      <c r="I145" s="672"/>
      <c r="J145" s="560">
        <v>0.2</v>
      </c>
      <c r="K145" s="672"/>
      <c r="L145" s="672"/>
      <c r="M145" s="672"/>
      <c r="N145" s="345" t="s">
        <v>819</v>
      </c>
      <c r="O145" s="446">
        <v>4</v>
      </c>
      <c r="P145" s="487" t="s">
        <v>862</v>
      </c>
      <c r="Q145" s="330">
        <v>0.1</v>
      </c>
      <c r="R145" s="338">
        <v>43862</v>
      </c>
      <c r="S145" s="332">
        <v>44196</v>
      </c>
      <c r="T145" s="359">
        <f t="shared" si="19"/>
        <v>2.0000000000000004E-2</v>
      </c>
      <c r="U145" s="487" t="s">
        <v>863</v>
      </c>
      <c r="V145" s="346"/>
      <c r="W145" s="478"/>
      <c r="X145" s="333"/>
      <c r="Y145" s="445">
        <f t="shared" si="17"/>
        <v>0</v>
      </c>
      <c r="Z145" s="596">
        <f t="shared" si="18"/>
        <v>0</v>
      </c>
      <c r="AA145" s="593"/>
      <c r="AB145" s="593"/>
      <c r="AC145" s="593"/>
    </row>
    <row r="146" spans="2:29" ht="76.5" customHeight="1" x14ac:dyDescent="0.25">
      <c r="B146" s="976" t="s">
        <v>391</v>
      </c>
      <c r="C146" s="973" t="s">
        <v>529</v>
      </c>
      <c r="D146" s="973" t="s">
        <v>23</v>
      </c>
      <c r="E146" s="539" t="s">
        <v>864</v>
      </c>
      <c r="F146" s="539" t="s">
        <v>864</v>
      </c>
      <c r="G146" s="539" t="s">
        <v>176</v>
      </c>
      <c r="H146" s="881">
        <v>1</v>
      </c>
      <c r="I146" s="977" t="s">
        <v>865</v>
      </c>
      <c r="J146" s="540">
        <v>1</v>
      </c>
      <c r="K146" s="977">
        <v>100</v>
      </c>
      <c r="L146" s="977" t="s">
        <v>184</v>
      </c>
      <c r="M146" s="977" t="s">
        <v>815</v>
      </c>
      <c r="N146" s="541" t="s">
        <v>816</v>
      </c>
      <c r="O146" s="446">
        <v>1</v>
      </c>
      <c r="P146" s="542" t="s">
        <v>866</v>
      </c>
      <c r="Q146" s="543">
        <v>0.5</v>
      </c>
      <c r="R146" s="544">
        <v>43831</v>
      </c>
      <c r="S146" s="545">
        <v>43921</v>
      </c>
      <c r="T146" s="636">
        <f t="shared" si="19"/>
        <v>0.5</v>
      </c>
      <c r="U146" s="539" t="s">
        <v>176</v>
      </c>
      <c r="V146" s="346"/>
      <c r="W146" s="478"/>
      <c r="X146" s="333"/>
      <c r="Y146" s="445">
        <f t="shared" si="17"/>
        <v>0</v>
      </c>
      <c r="Z146" s="596">
        <f t="shared" si="18"/>
        <v>0</v>
      </c>
      <c r="AA146" s="593"/>
      <c r="AB146" s="593"/>
      <c r="AC146" s="593"/>
    </row>
    <row r="147" spans="2:29" ht="76.5" customHeight="1" x14ac:dyDescent="0.25">
      <c r="B147" s="976" t="s">
        <v>391</v>
      </c>
      <c r="C147" s="974" t="s">
        <v>1011</v>
      </c>
      <c r="D147" s="974"/>
      <c r="E147" s="449" t="s">
        <v>864</v>
      </c>
      <c r="F147" s="449" t="s">
        <v>864</v>
      </c>
      <c r="G147" s="449" t="s">
        <v>176</v>
      </c>
      <c r="H147" s="881"/>
      <c r="I147" s="978"/>
      <c r="J147" s="467">
        <v>1</v>
      </c>
      <c r="K147" s="978"/>
      <c r="L147" s="978"/>
      <c r="M147" s="978"/>
      <c r="N147" s="468" t="s">
        <v>816</v>
      </c>
      <c r="O147" s="446">
        <v>2</v>
      </c>
      <c r="P147" s="469" t="s">
        <v>867</v>
      </c>
      <c r="Q147" s="470">
        <v>0.25</v>
      </c>
      <c r="R147" s="472">
        <v>43922</v>
      </c>
      <c r="S147" s="473">
        <v>44012</v>
      </c>
      <c r="T147" s="637">
        <f t="shared" si="19"/>
        <v>0.25</v>
      </c>
      <c r="U147" s="449" t="s">
        <v>176</v>
      </c>
      <c r="V147" s="346"/>
      <c r="W147" s="478"/>
      <c r="X147" s="333"/>
      <c r="Y147" s="445">
        <f t="shared" si="17"/>
        <v>0</v>
      </c>
      <c r="Z147" s="596">
        <f t="shared" si="18"/>
        <v>0</v>
      </c>
      <c r="AA147" s="593"/>
      <c r="AB147" s="593"/>
      <c r="AC147" s="593"/>
    </row>
    <row r="148" spans="2:29" ht="76.5" customHeight="1" x14ac:dyDescent="0.25">
      <c r="B148" s="976" t="s">
        <v>391</v>
      </c>
      <c r="C148" s="975" t="s">
        <v>1012</v>
      </c>
      <c r="D148" s="975"/>
      <c r="E148" s="459" t="s">
        <v>864</v>
      </c>
      <c r="F148" s="459" t="s">
        <v>864</v>
      </c>
      <c r="G148" s="459" t="s">
        <v>176</v>
      </c>
      <c r="H148" s="881"/>
      <c r="I148" s="979"/>
      <c r="J148" s="546">
        <v>1</v>
      </c>
      <c r="K148" s="979"/>
      <c r="L148" s="979"/>
      <c r="M148" s="979"/>
      <c r="N148" s="547" t="s">
        <v>816</v>
      </c>
      <c r="O148" s="446">
        <v>3</v>
      </c>
      <c r="P148" s="548" t="s">
        <v>868</v>
      </c>
      <c r="Q148" s="549">
        <v>0.25</v>
      </c>
      <c r="R148" s="550">
        <v>44013</v>
      </c>
      <c r="S148" s="551">
        <v>44196</v>
      </c>
      <c r="T148" s="638">
        <f t="shared" si="19"/>
        <v>0.25</v>
      </c>
      <c r="U148" s="459" t="s">
        <v>176</v>
      </c>
      <c r="V148" s="346"/>
      <c r="W148" s="478"/>
      <c r="X148" s="333"/>
      <c r="Y148" s="445">
        <f t="shared" si="17"/>
        <v>0</v>
      </c>
      <c r="Z148" s="596">
        <f t="shared" si="18"/>
        <v>0</v>
      </c>
      <c r="AA148" s="593"/>
      <c r="AB148" s="593"/>
      <c r="AC148" s="593"/>
    </row>
    <row r="149" spans="2:29" ht="76.5" customHeight="1" x14ac:dyDescent="0.25">
      <c r="B149" s="980" t="s">
        <v>391</v>
      </c>
      <c r="C149" s="980" t="s">
        <v>764</v>
      </c>
      <c r="D149" s="980" t="s">
        <v>23</v>
      </c>
      <c r="E149" s="494" t="s">
        <v>765</v>
      </c>
      <c r="F149" s="447" t="s">
        <v>765</v>
      </c>
      <c r="G149" s="447" t="s">
        <v>183</v>
      </c>
      <c r="H149" s="881">
        <v>1</v>
      </c>
      <c r="I149" s="980" t="s">
        <v>770</v>
      </c>
      <c r="J149" s="441">
        <v>0.5</v>
      </c>
      <c r="K149" s="980">
        <v>1</v>
      </c>
      <c r="L149" s="980" t="s">
        <v>184</v>
      </c>
      <c r="M149" s="980" t="s">
        <v>771</v>
      </c>
      <c r="N149" s="354" t="s">
        <v>767</v>
      </c>
      <c r="O149" s="446">
        <v>1</v>
      </c>
      <c r="P149" s="487" t="s">
        <v>772</v>
      </c>
      <c r="Q149" s="330">
        <v>0.3</v>
      </c>
      <c r="R149" s="331">
        <v>43862</v>
      </c>
      <c r="S149" s="332">
        <v>43905</v>
      </c>
      <c r="T149" s="359">
        <f t="shared" si="19"/>
        <v>0.15</v>
      </c>
      <c r="U149" s="434" t="s">
        <v>776</v>
      </c>
      <c r="V149" s="333"/>
      <c r="W149" s="478"/>
      <c r="X149" s="333"/>
      <c r="Y149" s="445">
        <f t="shared" si="17"/>
        <v>0</v>
      </c>
      <c r="Z149" s="596">
        <f t="shared" si="18"/>
        <v>0</v>
      </c>
      <c r="AA149" s="593"/>
      <c r="AB149" s="593"/>
      <c r="AC149" s="593"/>
    </row>
    <row r="150" spans="2:29" ht="76.5" customHeight="1" x14ac:dyDescent="0.25">
      <c r="B150" s="980" t="s">
        <v>391</v>
      </c>
      <c r="C150" s="980" t="s">
        <v>764</v>
      </c>
      <c r="D150" s="980" t="s">
        <v>23</v>
      </c>
      <c r="E150" s="494" t="s">
        <v>765</v>
      </c>
      <c r="F150" s="56" t="s">
        <v>765</v>
      </c>
      <c r="G150" s="447" t="s">
        <v>183</v>
      </c>
      <c r="H150" s="881"/>
      <c r="I150" s="980"/>
      <c r="J150" s="441">
        <v>0.5</v>
      </c>
      <c r="K150" s="980">
        <v>100</v>
      </c>
      <c r="L150" s="980"/>
      <c r="M150" s="980"/>
      <c r="N150" s="354" t="s">
        <v>767</v>
      </c>
      <c r="O150" s="446">
        <v>2</v>
      </c>
      <c r="P150" s="487" t="s">
        <v>773</v>
      </c>
      <c r="Q150" s="330">
        <v>0.3</v>
      </c>
      <c r="R150" s="332">
        <v>43906</v>
      </c>
      <c r="S150" s="332">
        <v>44012</v>
      </c>
      <c r="T150" s="359">
        <f t="shared" si="19"/>
        <v>0.15</v>
      </c>
      <c r="U150" s="434" t="s">
        <v>776</v>
      </c>
      <c r="V150" s="333"/>
      <c r="W150" s="366"/>
      <c r="X150" s="333"/>
      <c r="Y150" s="445">
        <f t="shared" si="17"/>
        <v>0</v>
      </c>
      <c r="Z150" s="596">
        <f t="shared" si="18"/>
        <v>0</v>
      </c>
      <c r="AA150" s="593"/>
      <c r="AB150" s="593"/>
      <c r="AC150" s="593"/>
    </row>
    <row r="151" spans="2:29" ht="76.5" customHeight="1" x14ac:dyDescent="0.25">
      <c r="B151" s="980" t="s">
        <v>391</v>
      </c>
      <c r="C151" s="980" t="s">
        <v>764</v>
      </c>
      <c r="D151" s="980" t="s">
        <v>23</v>
      </c>
      <c r="E151" s="494" t="s">
        <v>765</v>
      </c>
      <c r="F151" s="56" t="s">
        <v>765</v>
      </c>
      <c r="G151" s="447" t="s">
        <v>183</v>
      </c>
      <c r="H151" s="881"/>
      <c r="I151" s="980"/>
      <c r="J151" s="441">
        <v>0.5</v>
      </c>
      <c r="K151" s="980">
        <v>100</v>
      </c>
      <c r="L151" s="980"/>
      <c r="M151" s="980"/>
      <c r="N151" s="354" t="s">
        <v>767</v>
      </c>
      <c r="O151" s="446">
        <v>3</v>
      </c>
      <c r="P151" s="487" t="s">
        <v>774</v>
      </c>
      <c r="Q151" s="330">
        <v>0.3</v>
      </c>
      <c r="R151" s="471">
        <v>44013</v>
      </c>
      <c r="S151" s="471">
        <v>44135</v>
      </c>
      <c r="T151" s="359">
        <f t="shared" si="19"/>
        <v>0.15</v>
      </c>
      <c r="U151" s="434" t="s">
        <v>776</v>
      </c>
      <c r="V151" s="333"/>
      <c r="W151" s="366"/>
      <c r="X151" s="333"/>
      <c r="Y151" s="445">
        <f t="shared" si="17"/>
        <v>0</v>
      </c>
      <c r="Z151" s="596">
        <f t="shared" si="18"/>
        <v>0</v>
      </c>
      <c r="AA151" s="593"/>
      <c r="AB151" s="593"/>
      <c r="AC151" s="593"/>
    </row>
    <row r="152" spans="2:29" ht="76.5" customHeight="1" x14ac:dyDescent="0.25">
      <c r="B152" s="980" t="s">
        <v>391</v>
      </c>
      <c r="C152" s="980" t="s">
        <v>764</v>
      </c>
      <c r="D152" s="980" t="s">
        <v>23</v>
      </c>
      <c r="E152" s="494" t="s">
        <v>765</v>
      </c>
      <c r="F152" s="447" t="s">
        <v>765</v>
      </c>
      <c r="G152" s="447" t="s">
        <v>183</v>
      </c>
      <c r="H152" s="881"/>
      <c r="I152" s="980"/>
      <c r="J152" s="441">
        <v>0.5</v>
      </c>
      <c r="K152" s="980">
        <v>100</v>
      </c>
      <c r="L152" s="980"/>
      <c r="M152" s="980"/>
      <c r="N152" s="354" t="s">
        <v>767</v>
      </c>
      <c r="O152" s="446">
        <v>4</v>
      </c>
      <c r="P152" s="56" t="s">
        <v>775</v>
      </c>
      <c r="Q152" s="330">
        <v>0.1</v>
      </c>
      <c r="R152" s="332">
        <v>44136</v>
      </c>
      <c r="S152" s="332">
        <v>44165</v>
      </c>
      <c r="T152" s="359">
        <f t="shared" si="19"/>
        <v>0.05</v>
      </c>
      <c r="U152" s="434" t="s">
        <v>776</v>
      </c>
      <c r="V152" s="333"/>
      <c r="W152" s="366"/>
      <c r="X152" s="333"/>
      <c r="Y152" s="445">
        <f t="shared" si="17"/>
        <v>0</v>
      </c>
      <c r="Z152" s="596">
        <f t="shared" si="18"/>
        <v>0</v>
      </c>
      <c r="AA152" s="593"/>
      <c r="AB152" s="593"/>
      <c r="AC152" s="593"/>
    </row>
    <row r="153" spans="2:29" ht="76.5" customHeight="1" x14ac:dyDescent="0.25">
      <c r="B153" s="972" t="s">
        <v>391</v>
      </c>
      <c r="C153" s="972" t="s">
        <v>764</v>
      </c>
      <c r="D153" s="972" t="s">
        <v>23</v>
      </c>
      <c r="E153" s="494" t="s">
        <v>765</v>
      </c>
      <c r="F153" s="447" t="s">
        <v>765</v>
      </c>
      <c r="G153" s="447" t="s">
        <v>183</v>
      </c>
      <c r="H153" s="881">
        <v>2</v>
      </c>
      <c r="I153" s="980" t="s">
        <v>777</v>
      </c>
      <c r="J153" s="441">
        <v>0.5</v>
      </c>
      <c r="K153" s="980">
        <v>1</v>
      </c>
      <c r="L153" s="980" t="s">
        <v>184</v>
      </c>
      <c r="M153" s="980" t="s">
        <v>769</v>
      </c>
      <c r="N153" s="354" t="s">
        <v>767</v>
      </c>
      <c r="O153" s="446">
        <v>1</v>
      </c>
      <c r="P153" s="437" t="s">
        <v>778</v>
      </c>
      <c r="Q153" s="438">
        <v>0.3</v>
      </c>
      <c r="R153" s="435">
        <v>43862</v>
      </c>
      <c r="S153" s="436">
        <v>43905</v>
      </c>
      <c r="T153" s="359">
        <f t="shared" si="19"/>
        <v>0.15</v>
      </c>
      <c r="U153" s="351" t="s">
        <v>781</v>
      </c>
      <c r="V153" s="333"/>
      <c r="W153" s="366"/>
      <c r="X153" s="333"/>
      <c r="Y153" s="445">
        <f t="shared" si="17"/>
        <v>0</v>
      </c>
      <c r="Z153" s="596">
        <f t="shared" si="18"/>
        <v>0</v>
      </c>
      <c r="AA153" s="593"/>
      <c r="AB153" s="593"/>
      <c r="AC153" s="593"/>
    </row>
    <row r="154" spans="2:29" ht="76.5" customHeight="1" x14ac:dyDescent="0.25">
      <c r="B154" s="972" t="s">
        <v>391</v>
      </c>
      <c r="C154" s="972" t="s">
        <v>764</v>
      </c>
      <c r="D154" s="972"/>
      <c r="E154" s="494" t="s">
        <v>765</v>
      </c>
      <c r="F154" s="447" t="s">
        <v>765</v>
      </c>
      <c r="G154" s="447" t="s">
        <v>183</v>
      </c>
      <c r="H154" s="881"/>
      <c r="I154" s="980"/>
      <c r="J154" s="441">
        <v>0.5</v>
      </c>
      <c r="K154" s="980"/>
      <c r="L154" s="980"/>
      <c r="M154" s="980"/>
      <c r="N154" s="354" t="s">
        <v>767</v>
      </c>
      <c r="O154" s="446">
        <v>2</v>
      </c>
      <c r="P154" s="437" t="s">
        <v>779</v>
      </c>
      <c r="Q154" s="438">
        <v>0.4</v>
      </c>
      <c r="R154" s="435">
        <v>43906</v>
      </c>
      <c r="S154" s="436">
        <v>44089</v>
      </c>
      <c r="T154" s="359">
        <f t="shared" si="19"/>
        <v>0.2</v>
      </c>
      <c r="U154" s="351" t="s">
        <v>781</v>
      </c>
      <c r="V154" s="333"/>
      <c r="W154" s="366"/>
      <c r="X154" s="333"/>
      <c r="Y154" s="445">
        <f t="shared" si="17"/>
        <v>0</v>
      </c>
      <c r="Z154" s="596">
        <f t="shared" si="18"/>
        <v>0</v>
      </c>
      <c r="AA154" s="593"/>
      <c r="AB154" s="593"/>
      <c r="AC154" s="593"/>
    </row>
    <row r="155" spans="2:29" ht="76.5" customHeight="1" x14ac:dyDescent="0.25">
      <c r="B155" s="972" t="s">
        <v>391</v>
      </c>
      <c r="C155" s="972" t="s">
        <v>764</v>
      </c>
      <c r="D155" s="972"/>
      <c r="E155" s="494" t="s">
        <v>765</v>
      </c>
      <c r="F155" s="447" t="s">
        <v>765</v>
      </c>
      <c r="G155" s="447" t="s">
        <v>183</v>
      </c>
      <c r="H155" s="881"/>
      <c r="I155" s="980"/>
      <c r="J155" s="441">
        <v>0.5</v>
      </c>
      <c r="K155" s="980"/>
      <c r="L155" s="980"/>
      <c r="M155" s="980"/>
      <c r="N155" s="354" t="s">
        <v>767</v>
      </c>
      <c r="O155" s="446">
        <v>3</v>
      </c>
      <c r="P155" s="437" t="s">
        <v>780</v>
      </c>
      <c r="Q155" s="438">
        <v>0.3</v>
      </c>
      <c r="R155" s="439">
        <v>44090</v>
      </c>
      <c r="S155" s="440">
        <v>44165</v>
      </c>
      <c r="T155" s="359">
        <f t="shared" si="19"/>
        <v>0.15</v>
      </c>
      <c r="U155" s="351" t="s">
        <v>781</v>
      </c>
      <c r="V155" s="434"/>
      <c r="W155" s="366"/>
      <c r="X155" s="333"/>
      <c r="Y155" s="445">
        <f t="shared" si="17"/>
        <v>0</v>
      </c>
      <c r="Z155" s="596">
        <f t="shared" si="18"/>
        <v>0</v>
      </c>
      <c r="AA155" s="593"/>
      <c r="AB155" s="593"/>
      <c r="AC155" s="593"/>
    </row>
    <row r="156" spans="2:29" ht="76.5" customHeight="1" x14ac:dyDescent="0.25">
      <c r="B156" s="864" t="s">
        <v>391</v>
      </c>
      <c r="C156" s="864" t="s">
        <v>764</v>
      </c>
      <c r="D156" s="864" t="s">
        <v>52</v>
      </c>
      <c r="E156" s="443" t="s">
        <v>540</v>
      </c>
      <c r="F156" s="447" t="s">
        <v>540</v>
      </c>
      <c r="G156" s="447" t="s">
        <v>176</v>
      </c>
      <c r="H156" s="881">
        <v>1</v>
      </c>
      <c r="I156" s="864" t="s">
        <v>820</v>
      </c>
      <c r="J156" s="483">
        <f>(100/6)/100</f>
        <v>0.16666666666666669</v>
      </c>
      <c r="K156" s="864">
        <v>5</v>
      </c>
      <c r="L156" s="688" t="s">
        <v>91</v>
      </c>
      <c r="M156" s="688" t="s">
        <v>795</v>
      </c>
      <c r="N156" s="345" t="s">
        <v>819</v>
      </c>
      <c r="O156" s="446">
        <v>1</v>
      </c>
      <c r="P156" s="448" t="s">
        <v>832</v>
      </c>
      <c r="Q156" s="533">
        <v>0.2</v>
      </c>
      <c r="R156" s="534">
        <v>43831</v>
      </c>
      <c r="S156" s="535">
        <v>43921</v>
      </c>
      <c r="T156" s="536">
        <f t="shared" si="19"/>
        <v>3.333333333333334E-2</v>
      </c>
      <c r="U156" s="537" t="s">
        <v>863</v>
      </c>
      <c r="V156" s="346"/>
      <c r="W156" s="366"/>
      <c r="X156" s="333"/>
      <c r="Y156" s="445">
        <f t="shared" si="17"/>
        <v>0</v>
      </c>
      <c r="Z156" s="596">
        <f t="shared" si="18"/>
        <v>0</v>
      </c>
      <c r="AA156" s="593"/>
      <c r="AB156" s="593"/>
      <c r="AC156" s="593"/>
    </row>
    <row r="157" spans="2:29" ht="76.5" customHeight="1" x14ac:dyDescent="0.25">
      <c r="B157" s="864" t="s">
        <v>391</v>
      </c>
      <c r="C157" s="864" t="s">
        <v>764</v>
      </c>
      <c r="D157" s="864" t="s">
        <v>52</v>
      </c>
      <c r="E157" s="443" t="s">
        <v>540</v>
      </c>
      <c r="F157" s="447" t="s">
        <v>540</v>
      </c>
      <c r="G157" s="447" t="s">
        <v>176</v>
      </c>
      <c r="H157" s="881"/>
      <c r="I157" s="864"/>
      <c r="J157" s="560">
        <f t="shared" ref="J157:J176" si="20">(100/6)/100</f>
        <v>0.16666666666666669</v>
      </c>
      <c r="K157" s="864"/>
      <c r="L157" s="688"/>
      <c r="M157" s="688"/>
      <c r="N157" s="345" t="s">
        <v>819</v>
      </c>
      <c r="O157" s="446">
        <v>2</v>
      </c>
      <c r="P157" s="487" t="s">
        <v>833</v>
      </c>
      <c r="Q157" s="330">
        <v>0.6</v>
      </c>
      <c r="R157" s="332">
        <v>43922</v>
      </c>
      <c r="S157" s="332">
        <v>44165</v>
      </c>
      <c r="T157" s="359">
        <f t="shared" si="19"/>
        <v>0.1</v>
      </c>
      <c r="U157" s="351" t="s">
        <v>863</v>
      </c>
      <c r="V157" s="445"/>
      <c r="W157" s="349"/>
      <c r="X157" s="333"/>
      <c r="Y157" s="445">
        <f t="shared" si="17"/>
        <v>0</v>
      </c>
      <c r="Z157" s="596">
        <f t="shared" si="18"/>
        <v>0</v>
      </c>
      <c r="AA157" s="593"/>
      <c r="AB157" s="593"/>
      <c r="AC157" s="593"/>
    </row>
    <row r="158" spans="2:29" ht="76.5" customHeight="1" x14ac:dyDescent="0.25">
      <c r="B158" s="864" t="s">
        <v>391</v>
      </c>
      <c r="C158" s="864" t="s">
        <v>764</v>
      </c>
      <c r="D158" s="864" t="s">
        <v>52</v>
      </c>
      <c r="E158" s="443" t="s">
        <v>540</v>
      </c>
      <c r="F158" s="447" t="s">
        <v>540</v>
      </c>
      <c r="G158" s="447" t="s">
        <v>176</v>
      </c>
      <c r="H158" s="881"/>
      <c r="I158" s="864"/>
      <c r="J158" s="560">
        <f t="shared" si="20"/>
        <v>0.16666666666666669</v>
      </c>
      <c r="K158" s="864"/>
      <c r="L158" s="688"/>
      <c r="M158" s="688"/>
      <c r="N158" s="345" t="s">
        <v>819</v>
      </c>
      <c r="O158" s="446">
        <v>3</v>
      </c>
      <c r="P158" s="487" t="s">
        <v>834</v>
      </c>
      <c r="Q158" s="330">
        <v>0.2</v>
      </c>
      <c r="R158" s="332">
        <v>44166</v>
      </c>
      <c r="S158" s="332">
        <v>44175</v>
      </c>
      <c r="T158" s="359">
        <f t="shared" si="19"/>
        <v>3.333333333333334E-2</v>
      </c>
      <c r="U158" s="351" t="s">
        <v>863</v>
      </c>
      <c r="V158" s="445"/>
      <c r="W158" s="349"/>
      <c r="X158" s="333"/>
      <c r="Y158" s="445">
        <f t="shared" si="17"/>
        <v>0</v>
      </c>
      <c r="Z158" s="596">
        <f t="shared" si="18"/>
        <v>0</v>
      </c>
      <c r="AA158" s="593"/>
      <c r="AB158" s="593"/>
      <c r="AC158" s="593"/>
    </row>
    <row r="159" spans="2:29" ht="76.5" customHeight="1" x14ac:dyDescent="0.25">
      <c r="B159" s="864" t="s">
        <v>391</v>
      </c>
      <c r="C159" s="864" t="s">
        <v>764</v>
      </c>
      <c r="D159" s="864" t="s">
        <v>52</v>
      </c>
      <c r="E159" s="443" t="s">
        <v>540</v>
      </c>
      <c r="F159" s="447" t="s">
        <v>540</v>
      </c>
      <c r="G159" s="447" t="s">
        <v>176</v>
      </c>
      <c r="H159" s="881">
        <v>2</v>
      </c>
      <c r="I159" s="864" t="s">
        <v>821</v>
      </c>
      <c r="J159" s="560">
        <f t="shared" si="20"/>
        <v>0.16666666666666669</v>
      </c>
      <c r="K159" s="864">
        <v>3</v>
      </c>
      <c r="L159" s="688" t="s">
        <v>91</v>
      </c>
      <c r="M159" s="688" t="s">
        <v>797</v>
      </c>
      <c r="N159" s="345" t="s">
        <v>819</v>
      </c>
      <c r="O159" s="446">
        <v>1</v>
      </c>
      <c r="P159" s="487" t="s">
        <v>835</v>
      </c>
      <c r="Q159" s="330">
        <v>0.2</v>
      </c>
      <c r="R159" s="332">
        <v>43831</v>
      </c>
      <c r="S159" s="332">
        <v>43921</v>
      </c>
      <c r="T159" s="359">
        <f t="shared" si="19"/>
        <v>3.333333333333334E-2</v>
      </c>
      <c r="U159" s="487" t="s">
        <v>863</v>
      </c>
      <c r="V159" s="445"/>
      <c r="W159" s="349"/>
      <c r="X159" s="333"/>
      <c r="Y159" s="445">
        <f t="shared" si="17"/>
        <v>0</v>
      </c>
      <c r="Z159" s="596">
        <f t="shared" si="18"/>
        <v>0</v>
      </c>
      <c r="AA159" s="593"/>
      <c r="AB159" s="593"/>
      <c r="AC159" s="593"/>
    </row>
    <row r="160" spans="2:29" ht="76.5" customHeight="1" x14ac:dyDescent="0.25">
      <c r="B160" s="864" t="s">
        <v>391</v>
      </c>
      <c r="C160" s="864" t="s">
        <v>764</v>
      </c>
      <c r="D160" s="864" t="s">
        <v>52</v>
      </c>
      <c r="E160" s="443" t="s">
        <v>540</v>
      </c>
      <c r="F160" s="447" t="s">
        <v>540</v>
      </c>
      <c r="G160" s="447" t="s">
        <v>176</v>
      </c>
      <c r="H160" s="881"/>
      <c r="I160" s="864"/>
      <c r="J160" s="560">
        <f t="shared" si="20"/>
        <v>0.16666666666666669</v>
      </c>
      <c r="K160" s="864"/>
      <c r="L160" s="688"/>
      <c r="M160" s="688"/>
      <c r="N160" s="345" t="s">
        <v>819</v>
      </c>
      <c r="O160" s="446">
        <v>2</v>
      </c>
      <c r="P160" s="487" t="s">
        <v>836</v>
      </c>
      <c r="Q160" s="330">
        <v>0.7</v>
      </c>
      <c r="R160" s="332">
        <v>43922</v>
      </c>
      <c r="S160" s="332">
        <v>44165</v>
      </c>
      <c r="T160" s="359">
        <f t="shared" si="19"/>
        <v>0.11666666666666667</v>
      </c>
      <c r="U160" s="487" t="s">
        <v>863</v>
      </c>
      <c r="V160" s="445"/>
      <c r="W160" s="349"/>
      <c r="X160" s="333"/>
      <c r="Y160" s="445">
        <f t="shared" si="17"/>
        <v>0</v>
      </c>
      <c r="Z160" s="596">
        <f t="shared" si="18"/>
        <v>0</v>
      </c>
      <c r="AA160" s="593"/>
      <c r="AB160" s="593"/>
      <c r="AC160" s="593"/>
    </row>
    <row r="161" spans="2:29" ht="76.5" customHeight="1" x14ac:dyDescent="0.25">
      <c r="B161" s="864" t="s">
        <v>391</v>
      </c>
      <c r="C161" s="864" t="s">
        <v>764</v>
      </c>
      <c r="D161" s="864" t="s">
        <v>52</v>
      </c>
      <c r="E161" s="443" t="s">
        <v>540</v>
      </c>
      <c r="F161" s="447" t="s">
        <v>540</v>
      </c>
      <c r="G161" s="447" t="s">
        <v>176</v>
      </c>
      <c r="H161" s="881"/>
      <c r="I161" s="864"/>
      <c r="J161" s="560">
        <f t="shared" si="20"/>
        <v>0.16666666666666669</v>
      </c>
      <c r="K161" s="864"/>
      <c r="L161" s="688"/>
      <c r="M161" s="688"/>
      <c r="N161" s="345" t="s">
        <v>819</v>
      </c>
      <c r="O161" s="446">
        <v>3</v>
      </c>
      <c r="P161" s="487" t="s">
        <v>834</v>
      </c>
      <c r="Q161" s="330">
        <v>0.1</v>
      </c>
      <c r="R161" s="332">
        <v>44166</v>
      </c>
      <c r="S161" s="332">
        <v>44175</v>
      </c>
      <c r="T161" s="359">
        <f t="shared" si="19"/>
        <v>1.666666666666667E-2</v>
      </c>
      <c r="U161" s="487" t="s">
        <v>863</v>
      </c>
      <c r="V161" s="445"/>
      <c r="W161" s="349"/>
      <c r="X161" s="333"/>
      <c r="Y161" s="445">
        <f t="shared" si="17"/>
        <v>0</v>
      </c>
      <c r="Z161" s="596">
        <f t="shared" si="18"/>
        <v>0</v>
      </c>
      <c r="AA161" s="593"/>
      <c r="AB161" s="593"/>
      <c r="AC161" s="593"/>
    </row>
    <row r="162" spans="2:29" ht="76.5" customHeight="1" x14ac:dyDescent="0.25">
      <c r="B162" s="864" t="s">
        <v>391</v>
      </c>
      <c r="C162" s="684" t="s">
        <v>764</v>
      </c>
      <c r="D162" s="684" t="s">
        <v>52</v>
      </c>
      <c r="E162" s="443" t="s">
        <v>540</v>
      </c>
      <c r="F162" s="447" t="s">
        <v>540</v>
      </c>
      <c r="G162" s="447" t="s">
        <v>176</v>
      </c>
      <c r="H162" s="680">
        <v>3</v>
      </c>
      <c r="I162" s="684" t="s">
        <v>822</v>
      </c>
      <c r="J162" s="560">
        <f t="shared" si="20"/>
        <v>0.16666666666666669</v>
      </c>
      <c r="K162" s="684">
        <v>1</v>
      </c>
      <c r="L162" s="684" t="s">
        <v>100</v>
      </c>
      <c r="M162" s="684" t="s">
        <v>823</v>
      </c>
      <c r="N162" s="345" t="s">
        <v>819</v>
      </c>
      <c r="O162" s="446">
        <v>1</v>
      </c>
      <c r="P162" s="487" t="s">
        <v>837</v>
      </c>
      <c r="Q162" s="330">
        <v>0.4</v>
      </c>
      <c r="R162" s="332">
        <v>43831</v>
      </c>
      <c r="S162" s="332">
        <v>43921</v>
      </c>
      <c r="T162" s="359">
        <f t="shared" si="19"/>
        <v>6.666666666666668E-2</v>
      </c>
      <c r="U162" s="487" t="s">
        <v>863</v>
      </c>
      <c r="V162" s="445"/>
      <c r="W162" s="349"/>
      <c r="X162" s="333"/>
      <c r="Y162" s="445">
        <f t="shared" ref="Y162:Y233" si="21">X162*V162</f>
        <v>0</v>
      </c>
      <c r="Z162" s="596">
        <f t="shared" ref="Z162:Z233" si="22">X162*J162</f>
        <v>0</v>
      </c>
      <c r="AA162" s="593"/>
      <c r="AB162" s="593"/>
      <c r="AC162" s="593"/>
    </row>
    <row r="163" spans="2:29" ht="76.5" customHeight="1" x14ac:dyDescent="0.25">
      <c r="B163" s="864" t="s">
        <v>391</v>
      </c>
      <c r="C163" s="686" t="s">
        <v>764</v>
      </c>
      <c r="D163" s="686" t="s">
        <v>52</v>
      </c>
      <c r="E163" s="443" t="s">
        <v>540</v>
      </c>
      <c r="F163" s="447" t="s">
        <v>540</v>
      </c>
      <c r="G163" s="447" t="s">
        <v>176</v>
      </c>
      <c r="H163" s="955"/>
      <c r="I163" s="686"/>
      <c r="J163" s="560">
        <f t="shared" si="20"/>
        <v>0.16666666666666669</v>
      </c>
      <c r="K163" s="686"/>
      <c r="L163" s="686"/>
      <c r="M163" s="686"/>
      <c r="N163" s="345" t="s">
        <v>819</v>
      </c>
      <c r="O163" s="446">
        <v>2</v>
      </c>
      <c r="P163" s="487" t="s">
        <v>838</v>
      </c>
      <c r="Q163" s="330">
        <v>0.4</v>
      </c>
      <c r="R163" s="332">
        <v>43922</v>
      </c>
      <c r="S163" s="332">
        <v>44074</v>
      </c>
      <c r="T163" s="359">
        <f t="shared" si="19"/>
        <v>6.666666666666668E-2</v>
      </c>
      <c r="U163" s="487" t="s">
        <v>863</v>
      </c>
      <c r="V163" s="333"/>
      <c r="W163" s="349"/>
      <c r="X163" s="333"/>
      <c r="Y163" s="445">
        <f t="shared" si="21"/>
        <v>0</v>
      </c>
      <c r="Z163" s="596">
        <f t="shared" si="22"/>
        <v>0</v>
      </c>
      <c r="AA163" s="593"/>
      <c r="AB163" s="593"/>
      <c r="AC163" s="593"/>
    </row>
    <row r="164" spans="2:29" ht="76.5" customHeight="1" x14ac:dyDescent="0.25">
      <c r="B164" s="864" t="s">
        <v>391</v>
      </c>
      <c r="C164" s="686" t="s">
        <v>764</v>
      </c>
      <c r="D164" s="686" t="s">
        <v>52</v>
      </c>
      <c r="E164" s="443" t="s">
        <v>540</v>
      </c>
      <c r="F164" s="447" t="s">
        <v>540</v>
      </c>
      <c r="G164" s="447" t="s">
        <v>176</v>
      </c>
      <c r="H164" s="955"/>
      <c r="I164" s="686"/>
      <c r="J164" s="560">
        <f t="shared" si="20"/>
        <v>0.16666666666666669</v>
      </c>
      <c r="K164" s="686"/>
      <c r="L164" s="686"/>
      <c r="M164" s="686"/>
      <c r="N164" s="345" t="s">
        <v>819</v>
      </c>
      <c r="O164" s="446">
        <v>3</v>
      </c>
      <c r="P164" s="487" t="s">
        <v>839</v>
      </c>
      <c r="Q164" s="330">
        <v>0.15</v>
      </c>
      <c r="R164" s="332">
        <v>44075</v>
      </c>
      <c r="S164" s="332">
        <v>44104</v>
      </c>
      <c r="T164" s="359">
        <f t="shared" ref="T164:T220" si="23">J164*Q164</f>
        <v>2.5000000000000001E-2</v>
      </c>
      <c r="U164" s="487" t="s">
        <v>863</v>
      </c>
      <c r="V164" s="333"/>
      <c r="W164" s="349"/>
      <c r="X164" s="333"/>
      <c r="Y164" s="445">
        <f t="shared" si="21"/>
        <v>0</v>
      </c>
      <c r="Z164" s="596">
        <f t="shared" si="22"/>
        <v>0</v>
      </c>
      <c r="AA164" s="593"/>
      <c r="AB164" s="593"/>
      <c r="AC164" s="593"/>
    </row>
    <row r="165" spans="2:29" ht="76.5" customHeight="1" x14ac:dyDescent="0.25">
      <c r="B165" s="864" t="s">
        <v>391</v>
      </c>
      <c r="C165" s="685" t="s">
        <v>764</v>
      </c>
      <c r="D165" s="685" t="s">
        <v>52</v>
      </c>
      <c r="E165" s="347" t="s">
        <v>540</v>
      </c>
      <c r="F165" s="447" t="s">
        <v>540</v>
      </c>
      <c r="G165" s="447" t="s">
        <v>176</v>
      </c>
      <c r="H165" s="681"/>
      <c r="I165" s="685"/>
      <c r="J165" s="560">
        <f t="shared" si="20"/>
        <v>0.16666666666666669</v>
      </c>
      <c r="K165" s="685"/>
      <c r="L165" s="685"/>
      <c r="M165" s="685"/>
      <c r="N165" s="345" t="s">
        <v>819</v>
      </c>
      <c r="O165" s="446">
        <v>4</v>
      </c>
      <c r="P165" s="487" t="s">
        <v>840</v>
      </c>
      <c r="Q165" s="330">
        <v>0.05</v>
      </c>
      <c r="R165" s="331">
        <v>44105</v>
      </c>
      <c r="S165" s="332">
        <v>44175</v>
      </c>
      <c r="T165" s="359">
        <f t="shared" si="23"/>
        <v>8.333333333333335E-3</v>
      </c>
      <c r="U165" s="487" t="s">
        <v>863</v>
      </c>
      <c r="V165" s="346"/>
      <c r="W165" s="478"/>
      <c r="X165" s="333"/>
      <c r="Y165" s="445">
        <f t="shared" si="21"/>
        <v>0</v>
      </c>
      <c r="Z165" s="596">
        <f t="shared" si="22"/>
        <v>0</v>
      </c>
      <c r="AA165" s="593"/>
      <c r="AB165" s="593"/>
      <c r="AC165" s="593"/>
    </row>
    <row r="166" spans="2:29" ht="76.5" customHeight="1" x14ac:dyDescent="0.25">
      <c r="B166" s="864" t="s">
        <v>391</v>
      </c>
      <c r="C166" s="684" t="s">
        <v>764</v>
      </c>
      <c r="D166" s="684" t="s">
        <v>52</v>
      </c>
      <c r="E166" s="347" t="s">
        <v>540</v>
      </c>
      <c r="F166" s="447" t="s">
        <v>540</v>
      </c>
      <c r="G166" s="447" t="s">
        <v>176</v>
      </c>
      <c r="H166" s="680">
        <v>4</v>
      </c>
      <c r="I166" s="684" t="s">
        <v>800</v>
      </c>
      <c r="J166" s="560">
        <f t="shared" si="20"/>
        <v>0.16666666666666669</v>
      </c>
      <c r="K166" s="684">
        <v>1</v>
      </c>
      <c r="L166" s="684" t="s">
        <v>100</v>
      </c>
      <c r="M166" s="684" t="s">
        <v>824</v>
      </c>
      <c r="N166" s="345" t="s">
        <v>801</v>
      </c>
      <c r="O166" s="446">
        <v>1</v>
      </c>
      <c r="P166" s="487" t="s">
        <v>841</v>
      </c>
      <c r="Q166" s="330">
        <v>0.4</v>
      </c>
      <c r="R166" s="331">
        <v>43831</v>
      </c>
      <c r="S166" s="332">
        <v>43890</v>
      </c>
      <c r="T166" s="359">
        <f t="shared" si="23"/>
        <v>6.666666666666668E-2</v>
      </c>
      <c r="U166" s="487" t="s">
        <v>801</v>
      </c>
      <c r="V166" s="346"/>
      <c r="W166" s="478"/>
      <c r="X166" s="333"/>
      <c r="Y166" s="445">
        <f t="shared" si="21"/>
        <v>0</v>
      </c>
      <c r="Z166" s="596">
        <f t="shared" si="22"/>
        <v>0</v>
      </c>
      <c r="AA166" s="593"/>
      <c r="AB166" s="593"/>
      <c r="AC166" s="593"/>
    </row>
    <row r="167" spans="2:29" ht="76.5" customHeight="1" x14ac:dyDescent="0.25">
      <c r="B167" s="864" t="s">
        <v>391</v>
      </c>
      <c r="C167" s="686" t="s">
        <v>764</v>
      </c>
      <c r="D167" s="686" t="s">
        <v>52</v>
      </c>
      <c r="E167" s="347" t="s">
        <v>540</v>
      </c>
      <c r="F167" s="447" t="s">
        <v>540</v>
      </c>
      <c r="G167" s="447" t="s">
        <v>176</v>
      </c>
      <c r="H167" s="955"/>
      <c r="I167" s="686"/>
      <c r="J167" s="560">
        <f t="shared" si="20"/>
        <v>0.16666666666666669</v>
      </c>
      <c r="K167" s="686"/>
      <c r="L167" s="686"/>
      <c r="M167" s="686"/>
      <c r="N167" s="345" t="s">
        <v>801</v>
      </c>
      <c r="O167" s="446">
        <v>2</v>
      </c>
      <c r="P167" s="487" t="s">
        <v>842</v>
      </c>
      <c r="Q167" s="330">
        <v>0.1</v>
      </c>
      <c r="R167" s="331">
        <v>43891</v>
      </c>
      <c r="S167" s="332">
        <v>43921</v>
      </c>
      <c r="T167" s="359">
        <f t="shared" si="23"/>
        <v>1.666666666666667E-2</v>
      </c>
      <c r="U167" s="487" t="s">
        <v>801</v>
      </c>
      <c r="V167" s="346"/>
      <c r="W167" s="478"/>
      <c r="X167" s="333"/>
      <c r="Y167" s="445">
        <f t="shared" si="21"/>
        <v>0</v>
      </c>
      <c r="Z167" s="596">
        <f t="shared" si="22"/>
        <v>0</v>
      </c>
      <c r="AA167" s="593"/>
      <c r="AB167" s="593"/>
      <c r="AC167" s="593"/>
    </row>
    <row r="168" spans="2:29" ht="76.5" customHeight="1" x14ac:dyDescent="0.25">
      <c r="B168" s="864" t="s">
        <v>391</v>
      </c>
      <c r="C168" s="686" t="s">
        <v>764</v>
      </c>
      <c r="D168" s="686" t="s">
        <v>52</v>
      </c>
      <c r="E168" s="347" t="s">
        <v>540</v>
      </c>
      <c r="F168" s="447" t="s">
        <v>540</v>
      </c>
      <c r="G168" s="447" t="s">
        <v>176</v>
      </c>
      <c r="H168" s="955"/>
      <c r="I168" s="686"/>
      <c r="J168" s="560">
        <f t="shared" si="20"/>
        <v>0.16666666666666669</v>
      </c>
      <c r="K168" s="686"/>
      <c r="L168" s="686"/>
      <c r="M168" s="686"/>
      <c r="N168" s="345" t="s">
        <v>801</v>
      </c>
      <c r="O168" s="446">
        <v>3</v>
      </c>
      <c r="P168" s="487" t="s">
        <v>843</v>
      </c>
      <c r="Q168" s="330">
        <v>0.4</v>
      </c>
      <c r="R168" s="331">
        <v>43922</v>
      </c>
      <c r="S168" s="332">
        <v>44012</v>
      </c>
      <c r="T168" s="359">
        <f t="shared" si="23"/>
        <v>6.666666666666668E-2</v>
      </c>
      <c r="U168" s="487" t="s">
        <v>801</v>
      </c>
      <c r="V168" s="346"/>
      <c r="W168" s="478"/>
      <c r="X168" s="333"/>
      <c r="Y168" s="445">
        <f t="shared" si="21"/>
        <v>0</v>
      </c>
      <c r="Z168" s="596">
        <f t="shared" si="22"/>
        <v>0</v>
      </c>
      <c r="AA168" s="593"/>
      <c r="AB168" s="593"/>
      <c r="AC168" s="593"/>
    </row>
    <row r="169" spans="2:29" ht="76.5" customHeight="1" x14ac:dyDescent="0.25">
      <c r="B169" s="864" t="s">
        <v>391</v>
      </c>
      <c r="C169" s="685" t="s">
        <v>764</v>
      </c>
      <c r="D169" s="685" t="s">
        <v>52</v>
      </c>
      <c r="E169" s="347" t="s">
        <v>540</v>
      </c>
      <c r="F169" s="447" t="s">
        <v>540</v>
      </c>
      <c r="G169" s="447" t="s">
        <v>176</v>
      </c>
      <c r="H169" s="681"/>
      <c r="I169" s="685"/>
      <c r="J169" s="560">
        <f t="shared" si="20"/>
        <v>0.16666666666666669</v>
      </c>
      <c r="K169" s="685"/>
      <c r="L169" s="685"/>
      <c r="M169" s="685"/>
      <c r="N169" s="345" t="s">
        <v>801</v>
      </c>
      <c r="O169" s="446">
        <v>4</v>
      </c>
      <c r="P169" s="487" t="s">
        <v>844</v>
      </c>
      <c r="Q169" s="330">
        <v>0.1</v>
      </c>
      <c r="R169" s="331">
        <v>44013</v>
      </c>
      <c r="S169" s="332">
        <v>44043</v>
      </c>
      <c r="T169" s="359">
        <f t="shared" si="23"/>
        <v>1.666666666666667E-2</v>
      </c>
      <c r="U169" s="487" t="s">
        <v>801</v>
      </c>
      <c r="V169" s="346"/>
      <c r="W169" s="478"/>
      <c r="X169" s="333"/>
      <c r="Y169" s="445">
        <f t="shared" si="21"/>
        <v>0</v>
      </c>
      <c r="Z169" s="596">
        <f t="shared" si="22"/>
        <v>0</v>
      </c>
      <c r="AA169" s="593"/>
      <c r="AB169" s="593"/>
      <c r="AC169" s="593"/>
    </row>
    <row r="170" spans="2:29" ht="76.5" customHeight="1" x14ac:dyDescent="0.25">
      <c r="B170" s="956" t="s">
        <v>391</v>
      </c>
      <c r="C170" s="952" t="s">
        <v>764</v>
      </c>
      <c r="D170" s="952" t="s">
        <v>52</v>
      </c>
      <c r="E170" s="347" t="s">
        <v>540</v>
      </c>
      <c r="F170" s="447" t="s">
        <v>540</v>
      </c>
      <c r="G170" s="447" t="s">
        <v>176</v>
      </c>
      <c r="H170" s="680">
        <v>5</v>
      </c>
      <c r="I170" s="682" t="s">
        <v>802</v>
      </c>
      <c r="J170" s="560">
        <f t="shared" si="20"/>
        <v>0.16666666666666669</v>
      </c>
      <c r="K170" s="684">
        <v>1</v>
      </c>
      <c r="L170" s="671" t="s">
        <v>100</v>
      </c>
      <c r="M170" s="671" t="s">
        <v>803</v>
      </c>
      <c r="N170" s="345" t="s">
        <v>801</v>
      </c>
      <c r="O170" s="446">
        <v>1</v>
      </c>
      <c r="P170" s="487" t="s">
        <v>845</v>
      </c>
      <c r="Q170" s="330">
        <v>0.4</v>
      </c>
      <c r="R170" s="331">
        <v>43831</v>
      </c>
      <c r="S170" s="332">
        <v>43921</v>
      </c>
      <c r="T170" s="359">
        <f t="shared" si="23"/>
        <v>6.666666666666668E-2</v>
      </c>
      <c r="U170" s="487" t="s">
        <v>801</v>
      </c>
      <c r="V170" s="346"/>
      <c r="W170" s="478"/>
      <c r="X170" s="333"/>
      <c r="Y170" s="445">
        <f t="shared" si="21"/>
        <v>0</v>
      </c>
      <c r="Z170" s="596">
        <f t="shared" si="22"/>
        <v>0</v>
      </c>
      <c r="AA170" s="593"/>
      <c r="AB170" s="593"/>
      <c r="AC170" s="593"/>
    </row>
    <row r="171" spans="2:29" ht="76.5" customHeight="1" x14ac:dyDescent="0.25">
      <c r="B171" s="956" t="s">
        <v>391</v>
      </c>
      <c r="C171" s="953" t="s">
        <v>764</v>
      </c>
      <c r="D171" s="953"/>
      <c r="E171" s="347" t="s">
        <v>540</v>
      </c>
      <c r="F171" s="447" t="s">
        <v>540</v>
      </c>
      <c r="G171" s="447" t="s">
        <v>176</v>
      </c>
      <c r="H171" s="955"/>
      <c r="I171" s="698"/>
      <c r="J171" s="560">
        <f t="shared" si="20"/>
        <v>0.16666666666666669</v>
      </c>
      <c r="K171" s="686"/>
      <c r="L171" s="687"/>
      <c r="M171" s="687"/>
      <c r="N171" s="345" t="s">
        <v>801</v>
      </c>
      <c r="O171" s="446">
        <v>2</v>
      </c>
      <c r="P171" s="487" t="s">
        <v>846</v>
      </c>
      <c r="Q171" s="330">
        <v>0.4</v>
      </c>
      <c r="R171" s="331">
        <v>43922</v>
      </c>
      <c r="S171" s="332">
        <v>44135</v>
      </c>
      <c r="T171" s="359">
        <f t="shared" si="23"/>
        <v>6.666666666666668E-2</v>
      </c>
      <c r="U171" s="487" t="s">
        <v>801</v>
      </c>
      <c r="V171" s="346"/>
      <c r="W171" s="478"/>
      <c r="X171" s="333"/>
      <c r="Y171" s="445">
        <f t="shared" si="21"/>
        <v>0</v>
      </c>
      <c r="Z171" s="596">
        <f t="shared" si="22"/>
        <v>0</v>
      </c>
      <c r="AA171" s="593"/>
      <c r="AB171" s="593"/>
      <c r="AC171" s="593"/>
    </row>
    <row r="172" spans="2:29" ht="76.5" customHeight="1" x14ac:dyDescent="0.25">
      <c r="B172" s="956" t="s">
        <v>391</v>
      </c>
      <c r="C172" s="954" t="s">
        <v>764</v>
      </c>
      <c r="D172" s="954"/>
      <c r="E172" s="347" t="s">
        <v>540</v>
      </c>
      <c r="F172" s="447" t="s">
        <v>540</v>
      </c>
      <c r="G172" s="447" t="s">
        <v>176</v>
      </c>
      <c r="H172" s="681"/>
      <c r="I172" s="683"/>
      <c r="J172" s="560">
        <f t="shared" si="20"/>
        <v>0.16666666666666669</v>
      </c>
      <c r="K172" s="685"/>
      <c r="L172" s="672"/>
      <c r="M172" s="672"/>
      <c r="N172" s="345" t="s">
        <v>801</v>
      </c>
      <c r="O172" s="446">
        <v>3</v>
      </c>
      <c r="P172" s="337" t="s">
        <v>847</v>
      </c>
      <c r="Q172" s="330">
        <v>0.2</v>
      </c>
      <c r="R172" s="338">
        <v>44136</v>
      </c>
      <c r="S172" s="332">
        <v>44165</v>
      </c>
      <c r="T172" s="359">
        <f t="shared" si="23"/>
        <v>3.333333333333334E-2</v>
      </c>
      <c r="U172" s="487" t="s">
        <v>801</v>
      </c>
      <c r="V172" s="346"/>
      <c r="W172" s="478"/>
      <c r="X172" s="333"/>
      <c r="Y172" s="445">
        <f t="shared" si="21"/>
        <v>0</v>
      </c>
      <c r="Z172" s="596">
        <f t="shared" si="22"/>
        <v>0</v>
      </c>
      <c r="AA172" s="593"/>
      <c r="AB172" s="593"/>
      <c r="AC172" s="593"/>
    </row>
    <row r="173" spans="2:29" ht="76.5" customHeight="1" x14ac:dyDescent="0.25">
      <c r="B173" s="956" t="s">
        <v>391</v>
      </c>
      <c r="C173" s="952" t="s">
        <v>764</v>
      </c>
      <c r="D173" s="952" t="s">
        <v>52</v>
      </c>
      <c r="E173" s="347" t="s">
        <v>540</v>
      </c>
      <c r="F173" s="447" t="s">
        <v>540</v>
      </c>
      <c r="G173" s="447" t="s">
        <v>176</v>
      </c>
      <c r="H173" s="680">
        <v>6</v>
      </c>
      <c r="I173" s="671" t="s">
        <v>804</v>
      </c>
      <c r="J173" s="560">
        <f t="shared" si="20"/>
        <v>0.16666666666666669</v>
      </c>
      <c r="K173" s="684">
        <v>1</v>
      </c>
      <c r="L173" s="671" t="s">
        <v>100</v>
      </c>
      <c r="M173" s="671" t="s">
        <v>825</v>
      </c>
      <c r="N173" s="345" t="s">
        <v>806</v>
      </c>
      <c r="O173" s="446">
        <v>1</v>
      </c>
      <c r="P173" s="487" t="s">
        <v>848</v>
      </c>
      <c r="Q173" s="330">
        <v>0.4</v>
      </c>
      <c r="R173" s="338">
        <v>43831</v>
      </c>
      <c r="S173" s="332" t="s">
        <v>849</v>
      </c>
      <c r="T173" s="359">
        <f t="shared" si="23"/>
        <v>6.666666666666668E-2</v>
      </c>
      <c r="U173" s="487" t="s">
        <v>806</v>
      </c>
      <c r="V173" s="346"/>
      <c r="W173" s="478"/>
      <c r="X173" s="333"/>
      <c r="Y173" s="445">
        <f t="shared" si="21"/>
        <v>0</v>
      </c>
      <c r="Z173" s="596">
        <f t="shared" si="22"/>
        <v>0</v>
      </c>
      <c r="AA173" s="593"/>
      <c r="AB173" s="593"/>
      <c r="AC173" s="593"/>
    </row>
    <row r="174" spans="2:29" ht="76.5" customHeight="1" x14ac:dyDescent="0.25">
      <c r="B174" s="956" t="s">
        <v>391</v>
      </c>
      <c r="C174" s="953" t="s">
        <v>764</v>
      </c>
      <c r="D174" s="953"/>
      <c r="E174" s="347" t="s">
        <v>540</v>
      </c>
      <c r="F174" s="447" t="s">
        <v>540</v>
      </c>
      <c r="G174" s="447" t="s">
        <v>176</v>
      </c>
      <c r="H174" s="955"/>
      <c r="I174" s="687"/>
      <c r="J174" s="560">
        <f t="shared" si="20"/>
        <v>0.16666666666666669</v>
      </c>
      <c r="K174" s="686"/>
      <c r="L174" s="687"/>
      <c r="M174" s="687"/>
      <c r="N174" s="345" t="s">
        <v>806</v>
      </c>
      <c r="O174" s="446">
        <v>2</v>
      </c>
      <c r="P174" s="487" t="s">
        <v>850</v>
      </c>
      <c r="Q174" s="330">
        <v>0.4</v>
      </c>
      <c r="R174" s="338">
        <v>43891</v>
      </c>
      <c r="S174" s="332">
        <v>44074</v>
      </c>
      <c r="T174" s="359">
        <f t="shared" si="23"/>
        <v>6.666666666666668E-2</v>
      </c>
      <c r="U174" s="487" t="s">
        <v>806</v>
      </c>
      <c r="V174" s="346"/>
      <c r="W174" s="478"/>
      <c r="X174" s="333"/>
      <c r="Y174" s="445">
        <f t="shared" si="21"/>
        <v>0</v>
      </c>
      <c r="Z174" s="596">
        <f t="shared" si="22"/>
        <v>0</v>
      </c>
      <c r="AA174" s="593"/>
      <c r="AB174" s="593"/>
      <c r="AC174" s="593"/>
    </row>
    <row r="175" spans="2:29" ht="76.5" customHeight="1" x14ac:dyDescent="0.25">
      <c r="B175" s="956" t="s">
        <v>391</v>
      </c>
      <c r="C175" s="953" t="s">
        <v>764</v>
      </c>
      <c r="D175" s="953"/>
      <c r="E175" s="347" t="s">
        <v>540</v>
      </c>
      <c r="F175" s="447" t="s">
        <v>540</v>
      </c>
      <c r="G175" s="447" t="s">
        <v>176</v>
      </c>
      <c r="H175" s="955"/>
      <c r="I175" s="687"/>
      <c r="J175" s="560">
        <f t="shared" si="20"/>
        <v>0.16666666666666669</v>
      </c>
      <c r="K175" s="686"/>
      <c r="L175" s="687"/>
      <c r="M175" s="687"/>
      <c r="N175" s="345" t="s">
        <v>806</v>
      </c>
      <c r="O175" s="446">
        <v>3</v>
      </c>
      <c r="P175" s="433" t="s">
        <v>851</v>
      </c>
      <c r="Q175" s="330">
        <v>0.15</v>
      </c>
      <c r="R175" s="331">
        <v>44075</v>
      </c>
      <c r="S175" s="332">
        <v>44104</v>
      </c>
      <c r="T175" s="359">
        <f t="shared" si="23"/>
        <v>2.5000000000000001E-2</v>
      </c>
      <c r="U175" s="487" t="s">
        <v>806</v>
      </c>
      <c r="V175" s="346"/>
      <c r="W175" s="478"/>
      <c r="X175" s="333"/>
      <c r="Y175" s="445">
        <f t="shared" si="21"/>
        <v>0</v>
      </c>
      <c r="Z175" s="596">
        <f t="shared" si="22"/>
        <v>0</v>
      </c>
      <c r="AA175" s="593"/>
      <c r="AB175" s="593"/>
      <c r="AC175" s="593"/>
    </row>
    <row r="176" spans="2:29" ht="76.5" customHeight="1" x14ac:dyDescent="0.25">
      <c r="B176" s="956" t="s">
        <v>391</v>
      </c>
      <c r="C176" s="954" t="s">
        <v>764</v>
      </c>
      <c r="D176" s="954"/>
      <c r="E176" s="347" t="s">
        <v>540</v>
      </c>
      <c r="F176" s="447" t="s">
        <v>540</v>
      </c>
      <c r="G176" s="447" t="s">
        <v>176</v>
      </c>
      <c r="H176" s="681"/>
      <c r="I176" s="672"/>
      <c r="J176" s="560">
        <f t="shared" si="20"/>
        <v>0.16666666666666669</v>
      </c>
      <c r="K176" s="685"/>
      <c r="L176" s="672"/>
      <c r="M176" s="672"/>
      <c r="N176" s="345" t="s">
        <v>806</v>
      </c>
      <c r="O176" s="446">
        <v>4</v>
      </c>
      <c r="P176" s="433" t="s">
        <v>852</v>
      </c>
      <c r="Q176" s="330">
        <v>0.05</v>
      </c>
      <c r="R176" s="331">
        <v>44105</v>
      </c>
      <c r="S176" s="332">
        <v>44175</v>
      </c>
      <c r="T176" s="359">
        <f t="shared" si="23"/>
        <v>8.333333333333335E-3</v>
      </c>
      <c r="U176" s="487" t="s">
        <v>806</v>
      </c>
      <c r="V176" s="346"/>
      <c r="W176" s="478"/>
      <c r="X176" s="333"/>
      <c r="Y176" s="445">
        <f t="shared" si="21"/>
        <v>0</v>
      </c>
      <c r="Z176" s="596">
        <f t="shared" si="22"/>
        <v>0</v>
      </c>
      <c r="AA176" s="593"/>
      <c r="AB176" s="593"/>
      <c r="AC176" s="593"/>
    </row>
    <row r="177" spans="2:29" ht="76.5" customHeight="1" x14ac:dyDescent="0.25">
      <c r="B177" s="956" t="s">
        <v>388</v>
      </c>
      <c r="C177" s="952" t="s">
        <v>1014</v>
      </c>
      <c r="D177" s="952" t="s">
        <v>23</v>
      </c>
      <c r="E177" s="443" t="s">
        <v>534</v>
      </c>
      <c r="F177" s="447" t="s">
        <v>534</v>
      </c>
      <c r="G177" s="447" t="s">
        <v>59</v>
      </c>
      <c r="H177" s="680">
        <v>1</v>
      </c>
      <c r="I177" s="952" t="s">
        <v>1015</v>
      </c>
      <c r="J177" s="557">
        <f>(100/13)/100</f>
        <v>7.6923076923076927E-2</v>
      </c>
      <c r="K177" s="957">
        <v>1</v>
      </c>
      <c r="L177" s="952" t="s">
        <v>184</v>
      </c>
      <c r="M177" s="952" t="s">
        <v>1071</v>
      </c>
      <c r="N177" s="345" t="s">
        <v>293</v>
      </c>
      <c r="O177" s="446">
        <v>1</v>
      </c>
      <c r="P177" s="223" t="s">
        <v>1022</v>
      </c>
      <c r="Q177" s="330">
        <v>0.3</v>
      </c>
      <c r="R177" s="332">
        <v>43876</v>
      </c>
      <c r="S177" s="332" t="s">
        <v>1033</v>
      </c>
      <c r="T177" s="359">
        <f t="shared" si="23"/>
        <v>2.3076923076923078E-2</v>
      </c>
      <c r="U177" s="359" t="s">
        <v>68</v>
      </c>
      <c r="V177" s="346"/>
      <c r="W177" s="478"/>
      <c r="X177" s="333"/>
      <c r="Y177" s="445"/>
      <c r="Z177" s="596"/>
      <c r="AA177" s="593"/>
      <c r="AB177" s="593"/>
      <c r="AC177" s="593"/>
    </row>
    <row r="178" spans="2:29" ht="76.5" customHeight="1" x14ac:dyDescent="0.25">
      <c r="B178" s="956"/>
      <c r="C178" s="953"/>
      <c r="D178" s="953"/>
      <c r="E178" s="443" t="s">
        <v>534</v>
      </c>
      <c r="F178" s="447" t="s">
        <v>534</v>
      </c>
      <c r="G178" s="447" t="s">
        <v>59</v>
      </c>
      <c r="H178" s="955"/>
      <c r="I178" s="953"/>
      <c r="J178" s="571">
        <f t="shared" ref="J178:J216" si="24">(100/13)/100</f>
        <v>7.6923076923076927E-2</v>
      </c>
      <c r="K178" s="958"/>
      <c r="L178" s="953"/>
      <c r="M178" s="953"/>
      <c r="N178" s="345" t="s">
        <v>293</v>
      </c>
      <c r="O178" s="446">
        <v>2</v>
      </c>
      <c r="P178" s="223" t="s">
        <v>1023</v>
      </c>
      <c r="Q178" s="330">
        <v>0.3</v>
      </c>
      <c r="R178" s="332">
        <v>43905</v>
      </c>
      <c r="S178" s="332">
        <v>44012</v>
      </c>
      <c r="T178" s="359">
        <f t="shared" si="23"/>
        <v>2.3076923076923078E-2</v>
      </c>
      <c r="U178" s="359" t="s">
        <v>68</v>
      </c>
      <c r="V178" s="346"/>
      <c r="W178" s="478"/>
      <c r="X178" s="333"/>
      <c r="Y178" s="445"/>
      <c r="Z178" s="596"/>
      <c r="AA178" s="593"/>
      <c r="AB178" s="593"/>
      <c r="AC178" s="593"/>
    </row>
    <row r="179" spans="2:29" ht="76.5" customHeight="1" x14ac:dyDescent="0.25">
      <c r="B179" s="956"/>
      <c r="C179" s="954"/>
      <c r="D179" s="954"/>
      <c r="E179" s="443" t="s">
        <v>534</v>
      </c>
      <c r="F179" s="447" t="s">
        <v>534</v>
      </c>
      <c r="G179" s="447" t="s">
        <v>59</v>
      </c>
      <c r="H179" s="681"/>
      <c r="I179" s="954"/>
      <c r="J179" s="571">
        <f t="shared" si="24"/>
        <v>7.6923076923076927E-2</v>
      </c>
      <c r="K179" s="959"/>
      <c r="L179" s="954"/>
      <c r="M179" s="954"/>
      <c r="N179" s="345" t="s">
        <v>293</v>
      </c>
      <c r="O179" s="446">
        <v>3</v>
      </c>
      <c r="P179" s="223" t="s">
        <v>1075</v>
      </c>
      <c r="Q179" s="330">
        <v>0.4</v>
      </c>
      <c r="R179" s="332">
        <v>44013</v>
      </c>
      <c r="S179" s="332">
        <v>44196</v>
      </c>
      <c r="T179" s="359">
        <f t="shared" si="23"/>
        <v>3.0769230769230771E-2</v>
      </c>
      <c r="U179" s="359" t="s">
        <v>68</v>
      </c>
      <c r="V179" s="346"/>
      <c r="W179" s="478"/>
      <c r="X179" s="333"/>
      <c r="Y179" s="445"/>
      <c r="Z179" s="596"/>
      <c r="AA179" s="593"/>
      <c r="AB179" s="593"/>
      <c r="AC179" s="593"/>
    </row>
    <row r="180" spans="2:29" ht="76.5" customHeight="1" x14ac:dyDescent="0.25">
      <c r="B180" s="956" t="s">
        <v>388</v>
      </c>
      <c r="C180" s="952" t="s">
        <v>1014</v>
      </c>
      <c r="D180" s="952" t="s">
        <v>23</v>
      </c>
      <c r="E180" s="443" t="s">
        <v>534</v>
      </c>
      <c r="F180" s="447" t="s">
        <v>534</v>
      </c>
      <c r="G180" s="447" t="s">
        <v>59</v>
      </c>
      <c r="H180" s="680">
        <v>2</v>
      </c>
      <c r="I180" s="952" t="s">
        <v>1128</v>
      </c>
      <c r="J180" s="571">
        <f t="shared" si="24"/>
        <v>7.6923076923076927E-2</v>
      </c>
      <c r="K180" s="957">
        <v>1</v>
      </c>
      <c r="L180" s="952" t="s">
        <v>184</v>
      </c>
      <c r="M180" s="952" t="s">
        <v>1129</v>
      </c>
      <c r="N180" s="345" t="s">
        <v>293</v>
      </c>
      <c r="O180" s="446">
        <v>1</v>
      </c>
      <c r="P180" s="223" t="s">
        <v>1130</v>
      </c>
      <c r="Q180" s="339">
        <v>0.5</v>
      </c>
      <c r="R180" s="331">
        <v>43831</v>
      </c>
      <c r="S180" s="572">
        <v>44012</v>
      </c>
      <c r="T180" s="359">
        <f t="shared" si="23"/>
        <v>3.8461538461538464E-2</v>
      </c>
      <c r="U180" s="359" t="s">
        <v>74</v>
      </c>
      <c r="V180" s="346"/>
      <c r="W180" s="478"/>
      <c r="X180" s="333"/>
      <c r="Y180" s="445"/>
      <c r="Z180" s="596"/>
      <c r="AA180" s="593"/>
      <c r="AB180" s="593"/>
      <c r="AC180" s="593"/>
    </row>
    <row r="181" spans="2:29" ht="76.5" customHeight="1" x14ac:dyDescent="0.25">
      <c r="B181" s="956"/>
      <c r="C181" s="954"/>
      <c r="D181" s="954"/>
      <c r="E181" s="443" t="s">
        <v>534</v>
      </c>
      <c r="F181" s="447" t="s">
        <v>534</v>
      </c>
      <c r="G181" s="447" t="s">
        <v>59</v>
      </c>
      <c r="H181" s="681"/>
      <c r="I181" s="954"/>
      <c r="J181" s="571">
        <f t="shared" si="24"/>
        <v>7.6923076923076927E-2</v>
      </c>
      <c r="K181" s="959"/>
      <c r="L181" s="954"/>
      <c r="M181" s="954"/>
      <c r="N181" s="345" t="s">
        <v>293</v>
      </c>
      <c r="O181" s="446">
        <v>2</v>
      </c>
      <c r="P181" s="223" t="s">
        <v>1131</v>
      </c>
      <c r="Q181" s="339">
        <v>0.5</v>
      </c>
      <c r="R181" s="331">
        <v>44013</v>
      </c>
      <c r="S181" s="572">
        <v>44166</v>
      </c>
      <c r="T181" s="359">
        <f t="shared" si="23"/>
        <v>3.8461538461538464E-2</v>
      </c>
      <c r="U181" s="359" t="s">
        <v>74</v>
      </c>
      <c r="V181" s="346"/>
      <c r="W181" s="478"/>
      <c r="X181" s="333"/>
      <c r="Y181" s="445"/>
      <c r="Z181" s="596"/>
      <c r="AA181" s="593"/>
      <c r="AB181" s="593"/>
      <c r="AC181" s="593"/>
    </row>
    <row r="182" spans="2:29" ht="76.5" customHeight="1" x14ac:dyDescent="0.25">
      <c r="B182" s="956" t="s">
        <v>388</v>
      </c>
      <c r="C182" s="952" t="s">
        <v>1014</v>
      </c>
      <c r="D182" s="952" t="s">
        <v>23</v>
      </c>
      <c r="E182" s="443" t="s">
        <v>534</v>
      </c>
      <c r="F182" s="447" t="s">
        <v>534</v>
      </c>
      <c r="G182" s="447" t="s">
        <v>59</v>
      </c>
      <c r="H182" s="680">
        <v>3</v>
      </c>
      <c r="I182" s="952" t="s">
        <v>1054</v>
      </c>
      <c r="J182" s="571">
        <f t="shared" si="24"/>
        <v>7.6923076923076927E-2</v>
      </c>
      <c r="K182" s="957">
        <v>1</v>
      </c>
      <c r="L182" s="952" t="s">
        <v>184</v>
      </c>
      <c r="M182" s="952" t="s">
        <v>1072</v>
      </c>
      <c r="N182" s="345" t="s">
        <v>293</v>
      </c>
      <c r="O182" s="446">
        <v>1</v>
      </c>
      <c r="P182" s="223" t="s">
        <v>1024</v>
      </c>
      <c r="Q182" s="330">
        <v>0.25</v>
      </c>
      <c r="R182" s="332">
        <v>43876</v>
      </c>
      <c r="S182" s="332" t="s">
        <v>1034</v>
      </c>
      <c r="T182" s="359">
        <f t="shared" si="23"/>
        <v>1.9230769230769232E-2</v>
      </c>
      <c r="U182" s="359" t="s">
        <v>1035</v>
      </c>
      <c r="V182" s="346"/>
      <c r="W182" s="478"/>
      <c r="X182" s="333"/>
      <c r="Y182" s="445"/>
      <c r="Z182" s="596"/>
      <c r="AA182" s="593"/>
      <c r="AB182" s="593"/>
      <c r="AC182" s="593"/>
    </row>
    <row r="183" spans="2:29" ht="76.5" customHeight="1" x14ac:dyDescent="0.25">
      <c r="B183" s="956"/>
      <c r="C183" s="953"/>
      <c r="D183" s="953"/>
      <c r="E183" s="443" t="s">
        <v>534</v>
      </c>
      <c r="F183" s="447" t="s">
        <v>534</v>
      </c>
      <c r="G183" s="447" t="s">
        <v>59</v>
      </c>
      <c r="H183" s="955"/>
      <c r="I183" s="953"/>
      <c r="J183" s="571">
        <f t="shared" si="24"/>
        <v>7.6923076923076927E-2</v>
      </c>
      <c r="K183" s="958"/>
      <c r="L183" s="953"/>
      <c r="M183" s="953"/>
      <c r="N183" s="345" t="s">
        <v>293</v>
      </c>
      <c r="O183" s="446">
        <v>2</v>
      </c>
      <c r="P183" s="223" t="s">
        <v>1025</v>
      </c>
      <c r="Q183" s="330">
        <v>0.25</v>
      </c>
      <c r="R183" s="332">
        <v>43952</v>
      </c>
      <c r="S183" s="332">
        <v>43981</v>
      </c>
      <c r="T183" s="359">
        <f t="shared" si="23"/>
        <v>1.9230769230769232E-2</v>
      </c>
      <c r="U183" s="359" t="s">
        <v>1035</v>
      </c>
      <c r="V183" s="346"/>
      <c r="W183" s="478"/>
      <c r="X183" s="333"/>
      <c r="Y183" s="445"/>
      <c r="Z183" s="596"/>
      <c r="AA183" s="593"/>
      <c r="AB183" s="593"/>
      <c r="AC183" s="593"/>
    </row>
    <row r="184" spans="2:29" ht="76.5" customHeight="1" x14ac:dyDescent="0.25">
      <c r="B184" s="956"/>
      <c r="C184" s="953"/>
      <c r="D184" s="953"/>
      <c r="E184" s="443" t="s">
        <v>534</v>
      </c>
      <c r="F184" s="447" t="s">
        <v>534</v>
      </c>
      <c r="G184" s="447" t="s">
        <v>59</v>
      </c>
      <c r="H184" s="955"/>
      <c r="I184" s="953"/>
      <c r="J184" s="571">
        <f t="shared" si="24"/>
        <v>7.6923076923076927E-2</v>
      </c>
      <c r="K184" s="958"/>
      <c r="L184" s="953"/>
      <c r="M184" s="953"/>
      <c r="N184" s="345" t="s">
        <v>293</v>
      </c>
      <c r="O184" s="446">
        <v>3</v>
      </c>
      <c r="P184" s="223" t="s">
        <v>1026</v>
      </c>
      <c r="Q184" s="330">
        <v>0.25</v>
      </c>
      <c r="R184" s="332">
        <v>43983</v>
      </c>
      <c r="S184" s="332">
        <v>44012</v>
      </c>
      <c r="T184" s="359">
        <f t="shared" si="23"/>
        <v>1.9230769230769232E-2</v>
      </c>
      <c r="U184" s="359" t="s">
        <v>1035</v>
      </c>
      <c r="V184" s="346"/>
      <c r="W184" s="478"/>
      <c r="X184" s="333"/>
      <c r="Y184" s="445"/>
      <c r="Z184" s="596"/>
      <c r="AA184" s="593"/>
      <c r="AB184" s="593"/>
      <c r="AC184" s="593"/>
    </row>
    <row r="185" spans="2:29" ht="76.5" customHeight="1" x14ac:dyDescent="0.25">
      <c r="B185" s="956"/>
      <c r="C185" s="954"/>
      <c r="D185" s="954"/>
      <c r="E185" s="443" t="s">
        <v>534</v>
      </c>
      <c r="F185" s="447" t="s">
        <v>534</v>
      </c>
      <c r="G185" s="447" t="s">
        <v>59</v>
      </c>
      <c r="H185" s="681"/>
      <c r="I185" s="954"/>
      <c r="J185" s="571">
        <f t="shared" si="24"/>
        <v>7.6923076923076927E-2</v>
      </c>
      <c r="K185" s="959"/>
      <c r="L185" s="954"/>
      <c r="M185" s="954"/>
      <c r="N185" s="345" t="s">
        <v>293</v>
      </c>
      <c r="O185" s="446">
        <v>4</v>
      </c>
      <c r="P185" s="223" t="s">
        <v>1027</v>
      </c>
      <c r="Q185" s="330">
        <v>0.25</v>
      </c>
      <c r="R185" s="331">
        <v>44013</v>
      </c>
      <c r="S185" s="572">
        <v>44166</v>
      </c>
      <c r="T185" s="359">
        <f t="shared" si="23"/>
        <v>1.9230769230769232E-2</v>
      </c>
      <c r="U185" s="359" t="s">
        <v>1035</v>
      </c>
      <c r="V185" s="346"/>
      <c r="W185" s="478"/>
      <c r="X185" s="333"/>
      <c r="Y185" s="445"/>
      <c r="Z185" s="596"/>
      <c r="AA185" s="593"/>
      <c r="AB185" s="593"/>
      <c r="AC185" s="593"/>
    </row>
    <row r="186" spans="2:29" ht="76.5" customHeight="1" x14ac:dyDescent="0.25">
      <c r="B186" s="956" t="s">
        <v>388</v>
      </c>
      <c r="C186" s="952" t="s">
        <v>1014</v>
      </c>
      <c r="D186" s="952" t="s">
        <v>23</v>
      </c>
      <c r="E186" s="443" t="s">
        <v>534</v>
      </c>
      <c r="F186" s="447" t="s">
        <v>534</v>
      </c>
      <c r="G186" s="447" t="s">
        <v>59</v>
      </c>
      <c r="H186" s="680">
        <v>4</v>
      </c>
      <c r="I186" s="952" t="s">
        <v>1055</v>
      </c>
      <c r="J186" s="571">
        <f t="shared" si="24"/>
        <v>7.6923076923076927E-2</v>
      </c>
      <c r="K186" s="957">
        <v>1</v>
      </c>
      <c r="L186" s="952" t="s">
        <v>184</v>
      </c>
      <c r="M186" s="952" t="s">
        <v>1019</v>
      </c>
      <c r="N186" s="345" t="s">
        <v>293</v>
      </c>
      <c r="O186" s="446">
        <v>1</v>
      </c>
      <c r="P186" s="223" t="s">
        <v>1076</v>
      </c>
      <c r="Q186" s="330">
        <f>+(33.3333333333333)/100</f>
        <v>0.33333333333333298</v>
      </c>
      <c r="R186" s="332">
        <v>43831</v>
      </c>
      <c r="S186" s="332">
        <v>43982</v>
      </c>
      <c r="T186" s="359">
        <f t="shared" si="23"/>
        <v>2.5641025641025616E-2</v>
      </c>
      <c r="U186" s="359" t="s">
        <v>1036</v>
      </c>
      <c r="V186" s="346"/>
      <c r="W186" s="478"/>
      <c r="X186" s="333"/>
      <c r="Y186" s="445"/>
      <c r="Z186" s="596"/>
      <c r="AA186" s="593"/>
      <c r="AB186" s="593"/>
      <c r="AC186" s="593"/>
    </row>
    <row r="187" spans="2:29" ht="76.5" customHeight="1" x14ac:dyDescent="0.25">
      <c r="B187" s="956"/>
      <c r="C187" s="953"/>
      <c r="D187" s="953"/>
      <c r="E187" s="443" t="s">
        <v>534</v>
      </c>
      <c r="F187" s="447" t="s">
        <v>534</v>
      </c>
      <c r="G187" s="447" t="s">
        <v>59</v>
      </c>
      <c r="H187" s="955"/>
      <c r="I187" s="953"/>
      <c r="J187" s="571">
        <f t="shared" si="24"/>
        <v>7.6923076923076927E-2</v>
      </c>
      <c r="K187" s="958"/>
      <c r="L187" s="953"/>
      <c r="M187" s="953"/>
      <c r="N187" s="345" t="s">
        <v>293</v>
      </c>
      <c r="O187" s="446">
        <v>2</v>
      </c>
      <c r="P187" s="223" t="s">
        <v>1028</v>
      </c>
      <c r="Q187" s="330">
        <f t="shared" ref="Q187:Q188" si="25">+(33.3333333333333)/100</f>
        <v>0.33333333333333298</v>
      </c>
      <c r="R187" s="332">
        <v>43983</v>
      </c>
      <c r="S187" s="332">
        <v>44043</v>
      </c>
      <c r="T187" s="359">
        <f t="shared" si="23"/>
        <v>2.5641025641025616E-2</v>
      </c>
      <c r="U187" s="359" t="s">
        <v>1036</v>
      </c>
      <c r="V187" s="346"/>
      <c r="W187" s="478"/>
      <c r="X187" s="333"/>
      <c r="Y187" s="445"/>
      <c r="Z187" s="596"/>
      <c r="AA187" s="593"/>
      <c r="AB187" s="593"/>
      <c r="AC187" s="593"/>
    </row>
    <row r="188" spans="2:29" ht="76.5" customHeight="1" x14ac:dyDescent="0.25">
      <c r="B188" s="956"/>
      <c r="C188" s="954"/>
      <c r="D188" s="954"/>
      <c r="E188" s="443" t="s">
        <v>534</v>
      </c>
      <c r="F188" s="447" t="s">
        <v>534</v>
      </c>
      <c r="G188" s="447" t="s">
        <v>59</v>
      </c>
      <c r="H188" s="681"/>
      <c r="I188" s="954"/>
      <c r="J188" s="571">
        <f t="shared" si="24"/>
        <v>7.6923076923076927E-2</v>
      </c>
      <c r="K188" s="959"/>
      <c r="L188" s="954"/>
      <c r="M188" s="954"/>
      <c r="N188" s="345" t="s">
        <v>293</v>
      </c>
      <c r="O188" s="446">
        <v>3</v>
      </c>
      <c r="P188" s="223" t="s">
        <v>1032</v>
      </c>
      <c r="Q188" s="330">
        <f t="shared" si="25"/>
        <v>0.33333333333333298</v>
      </c>
      <c r="R188" s="332">
        <v>44043</v>
      </c>
      <c r="S188" s="332">
        <v>44074</v>
      </c>
      <c r="T188" s="359">
        <f t="shared" si="23"/>
        <v>2.5641025641025616E-2</v>
      </c>
      <c r="U188" s="359" t="s">
        <v>1036</v>
      </c>
      <c r="V188" s="346"/>
      <c r="W188" s="478"/>
      <c r="X188" s="333"/>
      <c r="Y188" s="445"/>
      <c r="Z188" s="596"/>
      <c r="AA188" s="593"/>
      <c r="AB188" s="593"/>
      <c r="AC188" s="593"/>
    </row>
    <row r="189" spans="2:29" ht="76.5" customHeight="1" x14ac:dyDescent="0.25">
      <c r="B189" s="956" t="s">
        <v>388</v>
      </c>
      <c r="C189" s="952" t="s">
        <v>1014</v>
      </c>
      <c r="D189" s="952" t="s">
        <v>23</v>
      </c>
      <c r="E189" s="443" t="s">
        <v>534</v>
      </c>
      <c r="F189" s="447" t="s">
        <v>534</v>
      </c>
      <c r="G189" s="447" t="s">
        <v>59</v>
      </c>
      <c r="H189" s="680">
        <v>5</v>
      </c>
      <c r="I189" s="952" t="s">
        <v>1016</v>
      </c>
      <c r="J189" s="571">
        <f t="shared" si="24"/>
        <v>7.6923076923076927E-2</v>
      </c>
      <c r="K189" s="957">
        <v>1</v>
      </c>
      <c r="L189" s="952" t="s">
        <v>184</v>
      </c>
      <c r="M189" s="952" t="s">
        <v>1020</v>
      </c>
      <c r="N189" s="345" t="s">
        <v>293</v>
      </c>
      <c r="O189" s="446">
        <v>1</v>
      </c>
      <c r="P189" s="223" t="s">
        <v>1029</v>
      </c>
      <c r="Q189" s="330">
        <v>0.25</v>
      </c>
      <c r="R189" s="332">
        <v>43876</v>
      </c>
      <c r="S189" s="332" t="s">
        <v>1034</v>
      </c>
      <c r="T189" s="359">
        <f t="shared" si="23"/>
        <v>1.9230769230769232E-2</v>
      </c>
      <c r="U189" s="359" t="s">
        <v>1036</v>
      </c>
      <c r="V189" s="346"/>
      <c r="W189" s="478"/>
      <c r="X189" s="333"/>
      <c r="Y189" s="445"/>
      <c r="Z189" s="596"/>
      <c r="AA189" s="593"/>
      <c r="AB189" s="593"/>
      <c r="AC189" s="593"/>
    </row>
    <row r="190" spans="2:29" ht="76.5" customHeight="1" x14ac:dyDescent="0.25">
      <c r="B190" s="956"/>
      <c r="C190" s="953"/>
      <c r="D190" s="953"/>
      <c r="E190" s="443" t="s">
        <v>534</v>
      </c>
      <c r="F190" s="447" t="s">
        <v>534</v>
      </c>
      <c r="G190" s="447" t="s">
        <v>59</v>
      </c>
      <c r="H190" s="955"/>
      <c r="I190" s="953"/>
      <c r="J190" s="571">
        <f t="shared" si="24"/>
        <v>7.6923076923076927E-2</v>
      </c>
      <c r="K190" s="958"/>
      <c r="L190" s="953"/>
      <c r="M190" s="953"/>
      <c r="N190" s="345" t="s">
        <v>293</v>
      </c>
      <c r="O190" s="446">
        <v>2</v>
      </c>
      <c r="P190" s="223" t="s">
        <v>1030</v>
      </c>
      <c r="Q190" s="330">
        <v>0.25</v>
      </c>
      <c r="R190" s="332">
        <v>43922</v>
      </c>
      <c r="S190" s="332">
        <v>43981</v>
      </c>
      <c r="T190" s="359">
        <f t="shared" si="23"/>
        <v>1.9230769230769232E-2</v>
      </c>
      <c r="U190" s="359" t="s">
        <v>1036</v>
      </c>
      <c r="V190" s="346"/>
      <c r="W190" s="478"/>
      <c r="X190" s="333"/>
      <c r="Y190" s="445"/>
      <c r="Z190" s="596"/>
      <c r="AA190" s="593"/>
      <c r="AB190" s="593"/>
      <c r="AC190" s="593"/>
    </row>
    <row r="191" spans="2:29" ht="76.5" customHeight="1" x14ac:dyDescent="0.25">
      <c r="B191" s="956"/>
      <c r="C191" s="953"/>
      <c r="D191" s="953"/>
      <c r="E191" s="443" t="s">
        <v>534</v>
      </c>
      <c r="F191" s="447" t="s">
        <v>534</v>
      </c>
      <c r="G191" s="447" t="s">
        <v>59</v>
      </c>
      <c r="H191" s="955"/>
      <c r="I191" s="953"/>
      <c r="J191" s="571">
        <f t="shared" si="24"/>
        <v>7.6923076923076927E-2</v>
      </c>
      <c r="K191" s="958"/>
      <c r="L191" s="953"/>
      <c r="M191" s="953"/>
      <c r="N191" s="345" t="s">
        <v>293</v>
      </c>
      <c r="O191" s="446">
        <v>3</v>
      </c>
      <c r="P191" s="223" t="s">
        <v>1031</v>
      </c>
      <c r="Q191" s="330">
        <v>0.25</v>
      </c>
      <c r="R191" s="332">
        <v>43983</v>
      </c>
      <c r="S191" s="332">
        <v>44043</v>
      </c>
      <c r="T191" s="359">
        <f t="shared" si="23"/>
        <v>1.9230769230769232E-2</v>
      </c>
      <c r="U191" s="359" t="s">
        <v>1036</v>
      </c>
      <c r="V191" s="346"/>
      <c r="W191" s="478"/>
      <c r="X191" s="333"/>
      <c r="Y191" s="445"/>
      <c r="Z191" s="596"/>
      <c r="AA191" s="593"/>
      <c r="AB191" s="593"/>
      <c r="AC191" s="593"/>
    </row>
    <row r="192" spans="2:29" ht="76.5" customHeight="1" x14ac:dyDescent="0.25">
      <c r="B192" s="956"/>
      <c r="C192" s="954"/>
      <c r="D192" s="954"/>
      <c r="E192" s="443" t="s">
        <v>534</v>
      </c>
      <c r="F192" s="447" t="s">
        <v>534</v>
      </c>
      <c r="G192" s="447" t="s">
        <v>59</v>
      </c>
      <c r="H192" s="681"/>
      <c r="I192" s="954"/>
      <c r="J192" s="571">
        <f t="shared" si="24"/>
        <v>7.6923076923076927E-2</v>
      </c>
      <c r="K192" s="959"/>
      <c r="L192" s="954"/>
      <c r="M192" s="954"/>
      <c r="N192" s="345" t="s">
        <v>293</v>
      </c>
      <c r="O192" s="446">
        <v>4</v>
      </c>
      <c r="P192" s="223" t="s">
        <v>1077</v>
      </c>
      <c r="Q192" s="330">
        <v>0.25</v>
      </c>
      <c r="R192" s="332">
        <v>44044</v>
      </c>
      <c r="S192" s="332">
        <v>44180</v>
      </c>
      <c r="T192" s="359">
        <f t="shared" si="23"/>
        <v>1.9230769230769232E-2</v>
      </c>
      <c r="U192" s="359" t="s">
        <v>1036</v>
      </c>
      <c r="V192" s="346"/>
      <c r="W192" s="478"/>
      <c r="X192" s="333"/>
      <c r="Y192" s="445"/>
      <c r="Z192" s="596"/>
      <c r="AA192" s="593"/>
      <c r="AB192" s="593"/>
      <c r="AC192" s="593"/>
    </row>
    <row r="193" spans="2:29" ht="76.5" customHeight="1" x14ac:dyDescent="0.25">
      <c r="B193" s="956" t="s">
        <v>388</v>
      </c>
      <c r="C193" s="952" t="s">
        <v>1014</v>
      </c>
      <c r="D193" s="952" t="s">
        <v>23</v>
      </c>
      <c r="E193" s="443" t="s">
        <v>534</v>
      </c>
      <c r="F193" s="447" t="s">
        <v>534</v>
      </c>
      <c r="G193" s="447" t="s">
        <v>59</v>
      </c>
      <c r="H193" s="680">
        <v>6</v>
      </c>
      <c r="I193" s="952" t="s">
        <v>1057</v>
      </c>
      <c r="J193" s="571">
        <f t="shared" si="24"/>
        <v>7.6923076923076927E-2</v>
      </c>
      <c r="K193" s="957">
        <v>1</v>
      </c>
      <c r="L193" s="952" t="s">
        <v>184</v>
      </c>
      <c r="M193" s="952" t="s">
        <v>1065</v>
      </c>
      <c r="N193" s="345" t="s">
        <v>293</v>
      </c>
      <c r="O193" s="446">
        <v>1</v>
      </c>
      <c r="P193" s="223" t="s">
        <v>1078</v>
      </c>
      <c r="Q193" s="330">
        <f>(100/6)/100</f>
        <v>0.16666666666666669</v>
      </c>
      <c r="R193" s="332">
        <v>43831</v>
      </c>
      <c r="S193" s="332">
        <v>43861</v>
      </c>
      <c r="T193" s="359">
        <f t="shared" si="23"/>
        <v>1.2820512820512822E-2</v>
      </c>
      <c r="U193" s="359" t="s">
        <v>1037</v>
      </c>
      <c r="V193" s="346"/>
      <c r="W193" s="478"/>
      <c r="X193" s="333"/>
      <c r="Y193" s="445"/>
      <c r="Z193" s="596"/>
      <c r="AA193" s="593"/>
      <c r="AB193" s="593"/>
      <c r="AC193" s="593"/>
    </row>
    <row r="194" spans="2:29" ht="76.5" customHeight="1" x14ac:dyDescent="0.25">
      <c r="B194" s="956"/>
      <c r="C194" s="953"/>
      <c r="D194" s="953"/>
      <c r="E194" s="443" t="s">
        <v>534</v>
      </c>
      <c r="F194" s="447" t="s">
        <v>534</v>
      </c>
      <c r="G194" s="447" t="s">
        <v>59</v>
      </c>
      <c r="H194" s="955"/>
      <c r="I194" s="953"/>
      <c r="J194" s="571">
        <f t="shared" si="24"/>
        <v>7.6923076923076927E-2</v>
      </c>
      <c r="K194" s="958"/>
      <c r="L194" s="953"/>
      <c r="M194" s="953"/>
      <c r="N194" s="345" t="s">
        <v>293</v>
      </c>
      <c r="O194" s="446">
        <v>2</v>
      </c>
      <c r="P194" s="223" t="s">
        <v>1079</v>
      </c>
      <c r="Q194" s="330">
        <f t="shared" ref="Q194:Q204" si="26">(100/6)/100</f>
        <v>0.16666666666666669</v>
      </c>
      <c r="R194" s="332">
        <v>43862</v>
      </c>
      <c r="S194" s="332">
        <v>43890</v>
      </c>
      <c r="T194" s="359">
        <f t="shared" si="23"/>
        <v>1.2820512820512822E-2</v>
      </c>
      <c r="U194" s="359" t="s">
        <v>1037</v>
      </c>
      <c r="V194" s="346"/>
      <c r="W194" s="478"/>
      <c r="X194" s="333"/>
      <c r="Y194" s="445"/>
      <c r="Z194" s="596"/>
      <c r="AA194" s="593"/>
      <c r="AB194" s="593"/>
      <c r="AC194" s="593"/>
    </row>
    <row r="195" spans="2:29" ht="76.5" customHeight="1" x14ac:dyDescent="0.25">
      <c r="B195" s="956"/>
      <c r="C195" s="953"/>
      <c r="D195" s="953"/>
      <c r="E195" s="443" t="s">
        <v>534</v>
      </c>
      <c r="F195" s="447" t="s">
        <v>534</v>
      </c>
      <c r="G195" s="447" t="s">
        <v>59</v>
      </c>
      <c r="H195" s="955"/>
      <c r="I195" s="953"/>
      <c r="J195" s="571">
        <f t="shared" si="24"/>
        <v>7.6923076923076927E-2</v>
      </c>
      <c r="K195" s="958"/>
      <c r="L195" s="953"/>
      <c r="M195" s="953"/>
      <c r="N195" s="345" t="s">
        <v>293</v>
      </c>
      <c r="O195" s="446">
        <v>3</v>
      </c>
      <c r="P195" s="223" t="s">
        <v>1080</v>
      </c>
      <c r="Q195" s="330">
        <f t="shared" si="26"/>
        <v>0.16666666666666669</v>
      </c>
      <c r="R195" s="332">
        <v>43891</v>
      </c>
      <c r="S195" s="332">
        <v>44012</v>
      </c>
      <c r="T195" s="359">
        <f t="shared" si="23"/>
        <v>1.2820512820512822E-2</v>
      </c>
      <c r="U195" s="359" t="s">
        <v>1037</v>
      </c>
      <c r="V195" s="346"/>
      <c r="W195" s="478"/>
      <c r="X195" s="333"/>
      <c r="Y195" s="445"/>
      <c r="Z195" s="596"/>
      <c r="AA195" s="593"/>
      <c r="AB195" s="593"/>
      <c r="AC195" s="593"/>
    </row>
    <row r="196" spans="2:29" ht="76.5" customHeight="1" x14ac:dyDescent="0.25">
      <c r="B196" s="956"/>
      <c r="C196" s="953"/>
      <c r="D196" s="953"/>
      <c r="E196" s="443" t="s">
        <v>534</v>
      </c>
      <c r="F196" s="447" t="s">
        <v>534</v>
      </c>
      <c r="G196" s="447" t="s">
        <v>59</v>
      </c>
      <c r="H196" s="955"/>
      <c r="I196" s="953"/>
      <c r="J196" s="571">
        <f t="shared" si="24"/>
        <v>7.6923076923076927E-2</v>
      </c>
      <c r="K196" s="958"/>
      <c r="L196" s="953"/>
      <c r="M196" s="953"/>
      <c r="N196" s="345" t="s">
        <v>293</v>
      </c>
      <c r="O196" s="446">
        <v>4</v>
      </c>
      <c r="P196" s="223" t="s">
        <v>1081</v>
      </c>
      <c r="Q196" s="330">
        <f t="shared" si="26"/>
        <v>0.16666666666666669</v>
      </c>
      <c r="R196" s="332">
        <v>44013</v>
      </c>
      <c r="S196" s="332">
        <v>44074</v>
      </c>
      <c r="T196" s="359">
        <f t="shared" si="23"/>
        <v>1.2820512820512822E-2</v>
      </c>
      <c r="U196" s="359" t="s">
        <v>1037</v>
      </c>
      <c r="V196" s="346"/>
      <c r="W196" s="478"/>
      <c r="X196" s="333"/>
      <c r="Y196" s="445"/>
      <c r="Z196" s="596"/>
      <c r="AA196" s="593"/>
      <c r="AB196" s="593"/>
      <c r="AC196" s="593"/>
    </row>
    <row r="197" spans="2:29" ht="76.5" customHeight="1" x14ac:dyDescent="0.25">
      <c r="B197" s="956"/>
      <c r="C197" s="953"/>
      <c r="D197" s="953"/>
      <c r="E197" s="443" t="s">
        <v>534</v>
      </c>
      <c r="F197" s="447" t="s">
        <v>534</v>
      </c>
      <c r="G197" s="447" t="s">
        <v>59</v>
      </c>
      <c r="H197" s="955"/>
      <c r="I197" s="953"/>
      <c r="J197" s="571">
        <f t="shared" si="24"/>
        <v>7.6923076923076927E-2</v>
      </c>
      <c r="K197" s="958"/>
      <c r="L197" s="953"/>
      <c r="M197" s="953"/>
      <c r="N197" s="345" t="s">
        <v>293</v>
      </c>
      <c r="O197" s="446">
        <v>5</v>
      </c>
      <c r="P197" s="223" t="s">
        <v>1082</v>
      </c>
      <c r="Q197" s="330">
        <f t="shared" si="26"/>
        <v>0.16666666666666669</v>
      </c>
      <c r="R197" s="332">
        <v>44075</v>
      </c>
      <c r="S197" s="332">
        <v>44104</v>
      </c>
      <c r="T197" s="359">
        <f t="shared" si="23"/>
        <v>1.2820512820512822E-2</v>
      </c>
      <c r="U197" s="359" t="s">
        <v>1037</v>
      </c>
      <c r="V197" s="346"/>
      <c r="W197" s="478"/>
      <c r="X197" s="333"/>
      <c r="Y197" s="445"/>
      <c r="Z197" s="596"/>
      <c r="AA197" s="593"/>
      <c r="AB197" s="593"/>
      <c r="AC197" s="593"/>
    </row>
    <row r="198" spans="2:29" ht="76.5" customHeight="1" x14ac:dyDescent="0.25">
      <c r="B198" s="956"/>
      <c r="C198" s="954"/>
      <c r="D198" s="954"/>
      <c r="E198" s="443" t="s">
        <v>534</v>
      </c>
      <c r="F198" s="447" t="s">
        <v>534</v>
      </c>
      <c r="G198" s="447" t="s">
        <v>59</v>
      </c>
      <c r="H198" s="681"/>
      <c r="I198" s="954"/>
      <c r="J198" s="571">
        <f t="shared" si="24"/>
        <v>7.6923076923076927E-2</v>
      </c>
      <c r="K198" s="959"/>
      <c r="L198" s="954"/>
      <c r="M198" s="954"/>
      <c r="N198" s="345" t="s">
        <v>293</v>
      </c>
      <c r="O198" s="446">
        <v>6</v>
      </c>
      <c r="P198" s="223" t="s">
        <v>1083</v>
      </c>
      <c r="Q198" s="330">
        <f t="shared" si="26"/>
        <v>0.16666666666666669</v>
      </c>
      <c r="R198" s="332">
        <v>44105</v>
      </c>
      <c r="S198" s="332">
        <v>44135</v>
      </c>
      <c r="T198" s="359">
        <f t="shared" si="23"/>
        <v>1.2820512820512822E-2</v>
      </c>
      <c r="U198" s="359" t="s">
        <v>1037</v>
      </c>
      <c r="V198" s="346"/>
      <c r="W198" s="478"/>
      <c r="X198" s="333"/>
      <c r="Y198" s="445"/>
      <c r="Z198" s="596"/>
      <c r="AA198" s="593"/>
      <c r="AB198" s="593"/>
      <c r="AC198" s="593"/>
    </row>
    <row r="199" spans="2:29" ht="76.5" customHeight="1" x14ac:dyDescent="0.25">
      <c r="B199" s="956" t="s">
        <v>388</v>
      </c>
      <c r="C199" s="952" t="s">
        <v>1014</v>
      </c>
      <c r="D199" s="952" t="s">
        <v>23</v>
      </c>
      <c r="E199" s="443" t="s">
        <v>534</v>
      </c>
      <c r="F199" s="447" t="s">
        <v>534</v>
      </c>
      <c r="G199" s="447" t="s">
        <v>59</v>
      </c>
      <c r="H199" s="680">
        <v>7</v>
      </c>
      <c r="I199" s="952" t="s">
        <v>1058</v>
      </c>
      <c r="J199" s="571">
        <f t="shared" si="24"/>
        <v>7.6923076923076927E-2</v>
      </c>
      <c r="K199" s="957">
        <v>1</v>
      </c>
      <c r="L199" s="952" t="s">
        <v>184</v>
      </c>
      <c r="M199" s="952" t="s">
        <v>1021</v>
      </c>
      <c r="N199" s="345" t="s">
        <v>293</v>
      </c>
      <c r="O199" s="446">
        <v>1</v>
      </c>
      <c r="P199" s="223" t="s">
        <v>1084</v>
      </c>
      <c r="Q199" s="330">
        <f t="shared" si="26"/>
        <v>0.16666666666666669</v>
      </c>
      <c r="R199" s="332">
        <v>43831</v>
      </c>
      <c r="S199" s="332">
        <v>43861</v>
      </c>
      <c r="T199" s="359">
        <f t="shared" si="23"/>
        <v>1.2820512820512822E-2</v>
      </c>
      <c r="U199" s="359" t="s">
        <v>1037</v>
      </c>
      <c r="V199" s="346"/>
      <c r="W199" s="478"/>
      <c r="X199" s="333"/>
      <c r="Y199" s="445"/>
      <c r="Z199" s="596"/>
      <c r="AA199" s="593"/>
      <c r="AB199" s="593"/>
      <c r="AC199" s="593"/>
    </row>
    <row r="200" spans="2:29" ht="76.5" customHeight="1" x14ac:dyDescent="0.25">
      <c r="B200" s="956"/>
      <c r="C200" s="953"/>
      <c r="D200" s="953"/>
      <c r="E200" s="443" t="s">
        <v>534</v>
      </c>
      <c r="F200" s="447" t="s">
        <v>534</v>
      </c>
      <c r="G200" s="447" t="s">
        <v>59</v>
      </c>
      <c r="H200" s="955"/>
      <c r="I200" s="953"/>
      <c r="J200" s="571">
        <f t="shared" si="24"/>
        <v>7.6923076923076927E-2</v>
      </c>
      <c r="K200" s="958"/>
      <c r="L200" s="953"/>
      <c r="M200" s="953"/>
      <c r="N200" s="345" t="s">
        <v>293</v>
      </c>
      <c r="O200" s="446">
        <v>2</v>
      </c>
      <c r="P200" s="223" t="s">
        <v>1085</v>
      </c>
      <c r="Q200" s="330">
        <f t="shared" si="26"/>
        <v>0.16666666666666669</v>
      </c>
      <c r="R200" s="332">
        <v>43862</v>
      </c>
      <c r="S200" s="332">
        <v>43890</v>
      </c>
      <c r="T200" s="359">
        <f t="shared" si="23"/>
        <v>1.2820512820512822E-2</v>
      </c>
      <c r="U200" s="359" t="s">
        <v>1037</v>
      </c>
      <c r="V200" s="346"/>
      <c r="W200" s="478"/>
      <c r="X200" s="333"/>
      <c r="Y200" s="445"/>
      <c r="Z200" s="596"/>
      <c r="AA200" s="593"/>
      <c r="AB200" s="593"/>
      <c r="AC200" s="593"/>
    </row>
    <row r="201" spans="2:29" ht="76.5" customHeight="1" x14ac:dyDescent="0.25">
      <c r="B201" s="956"/>
      <c r="C201" s="953"/>
      <c r="D201" s="953"/>
      <c r="E201" s="443" t="s">
        <v>534</v>
      </c>
      <c r="F201" s="447" t="s">
        <v>534</v>
      </c>
      <c r="G201" s="447" t="s">
        <v>59</v>
      </c>
      <c r="H201" s="955"/>
      <c r="I201" s="953"/>
      <c r="J201" s="571">
        <f t="shared" si="24"/>
        <v>7.6923076923076927E-2</v>
      </c>
      <c r="K201" s="958"/>
      <c r="L201" s="953"/>
      <c r="M201" s="953"/>
      <c r="N201" s="345" t="s">
        <v>293</v>
      </c>
      <c r="O201" s="446">
        <v>3</v>
      </c>
      <c r="P201" s="223" t="s">
        <v>1086</v>
      </c>
      <c r="Q201" s="330">
        <f t="shared" si="26"/>
        <v>0.16666666666666669</v>
      </c>
      <c r="R201" s="332">
        <v>43891</v>
      </c>
      <c r="S201" s="332">
        <v>44012</v>
      </c>
      <c r="T201" s="359">
        <f t="shared" si="23"/>
        <v>1.2820512820512822E-2</v>
      </c>
      <c r="U201" s="359" t="s">
        <v>1037</v>
      </c>
      <c r="V201" s="346"/>
      <c r="W201" s="478"/>
      <c r="X201" s="333"/>
      <c r="Y201" s="445"/>
      <c r="Z201" s="596"/>
      <c r="AA201" s="593"/>
      <c r="AB201" s="593"/>
      <c r="AC201" s="593"/>
    </row>
    <row r="202" spans="2:29" ht="76.5" customHeight="1" x14ac:dyDescent="0.25">
      <c r="B202" s="956"/>
      <c r="C202" s="953"/>
      <c r="D202" s="953"/>
      <c r="E202" s="443" t="s">
        <v>534</v>
      </c>
      <c r="F202" s="447" t="s">
        <v>534</v>
      </c>
      <c r="G202" s="447" t="s">
        <v>59</v>
      </c>
      <c r="H202" s="955"/>
      <c r="I202" s="953"/>
      <c r="J202" s="571">
        <f t="shared" si="24"/>
        <v>7.6923076923076927E-2</v>
      </c>
      <c r="K202" s="958"/>
      <c r="L202" s="953"/>
      <c r="M202" s="953"/>
      <c r="N202" s="345" t="s">
        <v>293</v>
      </c>
      <c r="O202" s="446">
        <v>4</v>
      </c>
      <c r="P202" s="223" t="s">
        <v>1087</v>
      </c>
      <c r="Q202" s="330">
        <f t="shared" si="26"/>
        <v>0.16666666666666669</v>
      </c>
      <c r="R202" s="332">
        <v>44013</v>
      </c>
      <c r="S202" s="332">
        <v>44074</v>
      </c>
      <c r="T202" s="359">
        <f t="shared" si="23"/>
        <v>1.2820512820512822E-2</v>
      </c>
      <c r="U202" s="359" t="s">
        <v>1037</v>
      </c>
      <c r="V202" s="346"/>
      <c r="W202" s="478"/>
      <c r="X202" s="333"/>
      <c r="Y202" s="445"/>
      <c r="Z202" s="596"/>
      <c r="AA202" s="593"/>
      <c r="AB202" s="593"/>
      <c r="AC202" s="593"/>
    </row>
    <row r="203" spans="2:29" ht="76.5" customHeight="1" x14ac:dyDescent="0.25">
      <c r="B203" s="956"/>
      <c r="C203" s="953"/>
      <c r="D203" s="953"/>
      <c r="E203" s="443" t="s">
        <v>534</v>
      </c>
      <c r="F203" s="447" t="s">
        <v>534</v>
      </c>
      <c r="G203" s="447" t="s">
        <v>59</v>
      </c>
      <c r="H203" s="955"/>
      <c r="I203" s="953"/>
      <c r="J203" s="571">
        <f t="shared" si="24"/>
        <v>7.6923076923076927E-2</v>
      </c>
      <c r="K203" s="958"/>
      <c r="L203" s="953"/>
      <c r="M203" s="953"/>
      <c r="N203" s="345" t="s">
        <v>293</v>
      </c>
      <c r="O203" s="446">
        <v>5</v>
      </c>
      <c r="P203" s="223" t="s">
        <v>1088</v>
      </c>
      <c r="Q203" s="330">
        <f t="shared" si="26"/>
        <v>0.16666666666666669</v>
      </c>
      <c r="R203" s="332">
        <v>44075</v>
      </c>
      <c r="S203" s="332">
        <v>44104</v>
      </c>
      <c r="T203" s="359">
        <f t="shared" si="23"/>
        <v>1.2820512820512822E-2</v>
      </c>
      <c r="U203" s="359" t="s">
        <v>1037</v>
      </c>
      <c r="V203" s="346"/>
      <c r="W203" s="478"/>
      <c r="X203" s="333"/>
      <c r="Y203" s="445"/>
      <c r="Z203" s="596"/>
      <c r="AA203" s="593"/>
      <c r="AB203" s="593"/>
      <c r="AC203" s="593"/>
    </row>
    <row r="204" spans="2:29" ht="76.5" customHeight="1" x14ac:dyDescent="0.25">
      <c r="B204" s="956"/>
      <c r="C204" s="954"/>
      <c r="D204" s="954"/>
      <c r="E204" s="443" t="s">
        <v>534</v>
      </c>
      <c r="F204" s="447" t="s">
        <v>534</v>
      </c>
      <c r="G204" s="447" t="s">
        <v>59</v>
      </c>
      <c r="H204" s="681"/>
      <c r="I204" s="954"/>
      <c r="J204" s="571">
        <f t="shared" si="24"/>
        <v>7.6923076923076927E-2</v>
      </c>
      <c r="K204" s="959"/>
      <c r="L204" s="954"/>
      <c r="M204" s="954"/>
      <c r="N204" s="345" t="s">
        <v>293</v>
      </c>
      <c r="O204" s="446">
        <v>6</v>
      </c>
      <c r="P204" s="223" t="s">
        <v>1089</v>
      </c>
      <c r="Q204" s="330">
        <f t="shared" si="26"/>
        <v>0.16666666666666669</v>
      </c>
      <c r="R204" s="332">
        <v>44105</v>
      </c>
      <c r="S204" s="332">
        <v>44135</v>
      </c>
      <c r="T204" s="359">
        <f t="shared" si="23"/>
        <v>1.2820512820512822E-2</v>
      </c>
      <c r="U204" s="359" t="s">
        <v>1037</v>
      </c>
      <c r="V204" s="346"/>
      <c r="W204" s="478"/>
      <c r="X204" s="333"/>
      <c r="Y204" s="445"/>
      <c r="Z204" s="596"/>
      <c r="AA204" s="593"/>
      <c r="AB204" s="593"/>
      <c r="AC204" s="593"/>
    </row>
    <row r="205" spans="2:29" ht="76.5" customHeight="1" x14ac:dyDescent="0.25">
      <c r="B205" s="956" t="s">
        <v>388</v>
      </c>
      <c r="C205" s="952" t="s">
        <v>1014</v>
      </c>
      <c r="D205" s="952" t="s">
        <v>23</v>
      </c>
      <c r="E205" s="443" t="s">
        <v>534</v>
      </c>
      <c r="F205" s="447" t="s">
        <v>534</v>
      </c>
      <c r="G205" s="447" t="s">
        <v>59</v>
      </c>
      <c r="H205" s="680">
        <v>8</v>
      </c>
      <c r="I205" s="952" t="s">
        <v>1017</v>
      </c>
      <c r="J205" s="571">
        <f t="shared" si="24"/>
        <v>7.6923076923076927E-2</v>
      </c>
      <c r="K205" s="957">
        <v>1</v>
      </c>
      <c r="L205" s="952" t="s">
        <v>184</v>
      </c>
      <c r="M205" s="952" t="s">
        <v>1067</v>
      </c>
      <c r="N205" s="345" t="s">
        <v>293</v>
      </c>
      <c r="O205" s="446">
        <v>1</v>
      </c>
      <c r="P205" s="223" t="s">
        <v>1090</v>
      </c>
      <c r="Q205" s="330">
        <v>0.25</v>
      </c>
      <c r="R205" s="332">
        <v>43831</v>
      </c>
      <c r="S205" s="573">
        <v>43921</v>
      </c>
      <c r="T205" s="359">
        <f t="shared" si="23"/>
        <v>1.9230769230769232E-2</v>
      </c>
      <c r="U205" s="359" t="s">
        <v>1038</v>
      </c>
      <c r="V205" s="346"/>
      <c r="W205" s="478"/>
      <c r="X205" s="333"/>
      <c r="Y205" s="445"/>
      <c r="Z205" s="596"/>
      <c r="AA205" s="593"/>
      <c r="AB205" s="593"/>
      <c r="AC205" s="593"/>
    </row>
    <row r="206" spans="2:29" ht="76.5" customHeight="1" x14ac:dyDescent="0.25">
      <c r="B206" s="956"/>
      <c r="C206" s="953"/>
      <c r="D206" s="953"/>
      <c r="E206" s="443" t="s">
        <v>534</v>
      </c>
      <c r="F206" s="447" t="s">
        <v>534</v>
      </c>
      <c r="G206" s="447" t="s">
        <v>59</v>
      </c>
      <c r="H206" s="955"/>
      <c r="I206" s="953"/>
      <c r="J206" s="571">
        <f t="shared" si="24"/>
        <v>7.6923076923076927E-2</v>
      </c>
      <c r="K206" s="958"/>
      <c r="L206" s="953"/>
      <c r="M206" s="953"/>
      <c r="N206" s="345" t="s">
        <v>293</v>
      </c>
      <c r="O206" s="446">
        <v>2</v>
      </c>
      <c r="P206" s="223" t="s">
        <v>1091</v>
      </c>
      <c r="Q206" s="330">
        <v>0.25</v>
      </c>
      <c r="R206" s="332">
        <v>43922</v>
      </c>
      <c r="S206" s="573">
        <v>44043</v>
      </c>
      <c r="T206" s="359">
        <f t="shared" si="23"/>
        <v>1.9230769230769232E-2</v>
      </c>
      <c r="U206" s="359" t="s">
        <v>1038</v>
      </c>
      <c r="V206" s="346"/>
      <c r="W206" s="478"/>
      <c r="X206" s="333"/>
      <c r="Y206" s="445"/>
      <c r="Z206" s="596"/>
      <c r="AA206" s="593"/>
      <c r="AB206" s="593"/>
      <c r="AC206" s="593"/>
    </row>
    <row r="207" spans="2:29" ht="76.5" customHeight="1" x14ac:dyDescent="0.25">
      <c r="B207" s="956"/>
      <c r="C207" s="953"/>
      <c r="D207" s="953"/>
      <c r="E207" s="443" t="s">
        <v>534</v>
      </c>
      <c r="F207" s="447" t="s">
        <v>534</v>
      </c>
      <c r="G207" s="447" t="s">
        <v>59</v>
      </c>
      <c r="H207" s="955"/>
      <c r="I207" s="953"/>
      <c r="J207" s="571">
        <f t="shared" si="24"/>
        <v>7.6923076923076927E-2</v>
      </c>
      <c r="K207" s="958"/>
      <c r="L207" s="953"/>
      <c r="M207" s="953"/>
      <c r="N207" s="345" t="s">
        <v>293</v>
      </c>
      <c r="O207" s="446">
        <v>3</v>
      </c>
      <c r="P207" s="223" t="s">
        <v>1092</v>
      </c>
      <c r="Q207" s="330">
        <v>0.25</v>
      </c>
      <c r="R207" s="332">
        <v>44044</v>
      </c>
      <c r="S207" s="332">
        <v>44104</v>
      </c>
      <c r="T207" s="359">
        <f t="shared" si="23"/>
        <v>1.9230769230769232E-2</v>
      </c>
      <c r="U207" s="359" t="s">
        <v>1038</v>
      </c>
      <c r="V207" s="346"/>
      <c r="W207" s="478"/>
      <c r="X207" s="333"/>
      <c r="Y207" s="445"/>
      <c r="Z207" s="596"/>
      <c r="AA207" s="593"/>
      <c r="AB207" s="593"/>
      <c r="AC207" s="593"/>
    </row>
    <row r="208" spans="2:29" ht="76.5" customHeight="1" x14ac:dyDescent="0.25">
      <c r="B208" s="956"/>
      <c r="C208" s="954"/>
      <c r="D208" s="954"/>
      <c r="E208" s="443" t="s">
        <v>534</v>
      </c>
      <c r="F208" s="447" t="s">
        <v>534</v>
      </c>
      <c r="G208" s="447" t="s">
        <v>59</v>
      </c>
      <c r="H208" s="681"/>
      <c r="I208" s="954"/>
      <c r="J208" s="571">
        <f t="shared" si="24"/>
        <v>7.6923076923076927E-2</v>
      </c>
      <c r="K208" s="959"/>
      <c r="L208" s="954"/>
      <c r="M208" s="954"/>
      <c r="N208" s="345" t="s">
        <v>293</v>
      </c>
      <c r="O208" s="446">
        <v>4</v>
      </c>
      <c r="P208" s="223" t="s">
        <v>1093</v>
      </c>
      <c r="Q208" s="330">
        <v>0.25</v>
      </c>
      <c r="R208" s="332">
        <v>44105</v>
      </c>
      <c r="S208" s="332">
        <v>44196</v>
      </c>
      <c r="T208" s="359">
        <f t="shared" si="23"/>
        <v>1.9230769230769232E-2</v>
      </c>
      <c r="U208" s="359" t="s">
        <v>1038</v>
      </c>
      <c r="V208" s="346"/>
      <c r="W208" s="478"/>
      <c r="X208" s="333"/>
      <c r="Y208" s="445"/>
      <c r="Z208" s="596"/>
      <c r="AA208" s="593"/>
      <c r="AB208" s="593"/>
      <c r="AC208" s="593"/>
    </row>
    <row r="209" spans="2:29" ht="76.5" customHeight="1" x14ac:dyDescent="0.25">
      <c r="B209" s="956" t="s">
        <v>388</v>
      </c>
      <c r="C209" s="952" t="s">
        <v>1014</v>
      </c>
      <c r="D209" s="952" t="s">
        <v>23</v>
      </c>
      <c r="E209" s="443" t="s">
        <v>534</v>
      </c>
      <c r="F209" s="447" t="s">
        <v>534</v>
      </c>
      <c r="G209" s="447" t="s">
        <v>59</v>
      </c>
      <c r="H209" s="680">
        <v>9</v>
      </c>
      <c r="I209" s="952" t="s">
        <v>1018</v>
      </c>
      <c r="J209" s="571">
        <f t="shared" si="24"/>
        <v>7.6923076923076927E-2</v>
      </c>
      <c r="K209" s="957">
        <v>1</v>
      </c>
      <c r="L209" s="952" t="s">
        <v>184</v>
      </c>
      <c r="M209" s="952" t="s">
        <v>1073</v>
      </c>
      <c r="N209" s="345" t="s">
        <v>293</v>
      </c>
      <c r="O209" s="446">
        <v>1</v>
      </c>
      <c r="P209" s="223" t="s">
        <v>1094</v>
      </c>
      <c r="Q209" s="330">
        <v>0.5</v>
      </c>
      <c r="R209" s="332">
        <v>43831</v>
      </c>
      <c r="S209" s="573">
        <v>44043</v>
      </c>
      <c r="T209" s="359">
        <f t="shared" si="23"/>
        <v>3.8461538461538464E-2</v>
      </c>
      <c r="U209" s="359" t="s">
        <v>1038</v>
      </c>
      <c r="V209" s="346"/>
      <c r="W209" s="478"/>
      <c r="X209" s="333"/>
      <c r="Y209" s="445"/>
      <c r="Z209" s="596"/>
      <c r="AA209" s="593"/>
      <c r="AB209" s="593"/>
      <c r="AC209" s="593"/>
    </row>
    <row r="210" spans="2:29" ht="76.5" customHeight="1" x14ac:dyDescent="0.25">
      <c r="B210" s="956"/>
      <c r="C210" s="954"/>
      <c r="D210" s="954"/>
      <c r="E210" s="443" t="s">
        <v>534</v>
      </c>
      <c r="F210" s="447" t="s">
        <v>534</v>
      </c>
      <c r="G210" s="447" t="s">
        <v>59</v>
      </c>
      <c r="H210" s="681"/>
      <c r="I210" s="954"/>
      <c r="J210" s="571">
        <f t="shared" si="24"/>
        <v>7.6923076923076927E-2</v>
      </c>
      <c r="K210" s="959"/>
      <c r="L210" s="954"/>
      <c r="M210" s="954"/>
      <c r="N210" s="345" t="s">
        <v>293</v>
      </c>
      <c r="O210" s="446">
        <v>2</v>
      </c>
      <c r="P210" s="223" t="s">
        <v>1095</v>
      </c>
      <c r="Q210" s="574">
        <v>0.5</v>
      </c>
      <c r="R210" s="332">
        <v>44044</v>
      </c>
      <c r="S210" s="573">
        <v>44177</v>
      </c>
      <c r="T210" s="359">
        <f t="shared" si="23"/>
        <v>3.8461538461538464E-2</v>
      </c>
      <c r="U210" s="359" t="s">
        <v>1038</v>
      </c>
      <c r="V210" s="346"/>
      <c r="W210" s="478"/>
      <c r="X210" s="333"/>
      <c r="Y210" s="445"/>
      <c r="Z210" s="596"/>
      <c r="AA210" s="593"/>
      <c r="AB210" s="593"/>
      <c r="AC210" s="593"/>
    </row>
    <row r="211" spans="2:29" ht="76.5" customHeight="1" x14ac:dyDescent="0.25">
      <c r="B211" s="956" t="s">
        <v>388</v>
      </c>
      <c r="C211" s="952" t="s">
        <v>1014</v>
      </c>
      <c r="D211" s="952" t="s">
        <v>23</v>
      </c>
      <c r="E211" s="443" t="s">
        <v>534</v>
      </c>
      <c r="F211" s="447" t="s">
        <v>534</v>
      </c>
      <c r="G211" s="447" t="s">
        <v>59</v>
      </c>
      <c r="H211" s="680">
        <v>10</v>
      </c>
      <c r="I211" s="952" t="s">
        <v>1061</v>
      </c>
      <c r="J211" s="571">
        <f t="shared" si="24"/>
        <v>7.6923076923076927E-2</v>
      </c>
      <c r="K211" s="957">
        <v>1</v>
      </c>
      <c r="L211" s="952" t="s">
        <v>184</v>
      </c>
      <c r="M211" s="952" t="s">
        <v>1074</v>
      </c>
      <c r="N211" s="345" t="s">
        <v>293</v>
      </c>
      <c r="O211" s="446">
        <v>1</v>
      </c>
      <c r="P211" s="223" t="s">
        <v>1096</v>
      </c>
      <c r="Q211" s="330">
        <f>+(33.3333333333333)/100</f>
        <v>0.33333333333333298</v>
      </c>
      <c r="R211" s="332">
        <v>43831</v>
      </c>
      <c r="S211" s="573">
        <v>43921</v>
      </c>
      <c r="T211" s="359">
        <f t="shared" si="23"/>
        <v>2.5641025641025616E-2</v>
      </c>
      <c r="U211" s="359" t="s">
        <v>1038</v>
      </c>
      <c r="V211" s="346"/>
      <c r="W211" s="478"/>
      <c r="X211" s="333"/>
      <c r="Y211" s="445"/>
      <c r="Z211" s="596"/>
      <c r="AA211" s="621"/>
      <c r="AB211" s="593"/>
      <c r="AC211" s="593"/>
    </row>
    <row r="212" spans="2:29" ht="76.5" customHeight="1" x14ac:dyDescent="0.25">
      <c r="B212" s="956"/>
      <c r="C212" s="953"/>
      <c r="D212" s="953"/>
      <c r="E212" s="443" t="s">
        <v>534</v>
      </c>
      <c r="F212" s="447" t="s">
        <v>534</v>
      </c>
      <c r="G212" s="447" t="s">
        <v>59</v>
      </c>
      <c r="H212" s="955"/>
      <c r="I212" s="953"/>
      <c r="J212" s="571">
        <f t="shared" si="24"/>
        <v>7.6923076923076927E-2</v>
      </c>
      <c r="K212" s="958"/>
      <c r="L212" s="953"/>
      <c r="M212" s="953"/>
      <c r="N212" s="345" t="s">
        <v>293</v>
      </c>
      <c r="O212" s="446">
        <v>2</v>
      </c>
      <c r="P212" s="223" t="s">
        <v>1097</v>
      </c>
      <c r="Q212" s="330">
        <f t="shared" ref="Q212:Q213" si="27">+(33.3333333333333)/100</f>
        <v>0.33333333333333298</v>
      </c>
      <c r="R212" s="332">
        <v>43922</v>
      </c>
      <c r="S212" s="573">
        <v>44043</v>
      </c>
      <c r="T212" s="359">
        <f t="shared" si="23"/>
        <v>2.5641025641025616E-2</v>
      </c>
      <c r="U212" s="359" t="s">
        <v>1038</v>
      </c>
      <c r="V212" s="346"/>
      <c r="W212" s="478"/>
      <c r="X212" s="333"/>
      <c r="Y212" s="445"/>
      <c r="Z212" s="596"/>
      <c r="AA212" s="620"/>
      <c r="AB212" s="593"/>
      <c r="AC212" s="593"/>
    </row>
    <row r="213" spans="2:29" ht="76.5" customHeight="1" x14ac:dyDescent="0.25">
      <c r="B213" s="956"/>
      <c r="C213" s="954"/>
      <c r="D213" s="954"/>
      <c r="E213" s="443" t="s">
        <v>534</v>
      </c>
      <c r="F213" s="447" t="s">
        <v>534</v>
      </c>
      <c r="G213" s="447" t="s">
        <v>59</v>
      </c>
      <c r="H213" s="681"/>
      <c r="I213" s="954"/>
      <c r="J213" s="571">
        <f t="shared" si="24"/>
        <v>7.6923076923076927E-2</v>
      </c>
      <c r="K213" s="959"/>
      <c r="L213" s="954"/>
      <c r="M213" s="954"/>
      <c r="N213" s="345" t="s">
        <v>293</v>
      </c>
      <c r="O213" s="446">
        <v>3</v>
      </c>
      <c r="P213" s="223" t="s">
        <v>1095</v>
      </c>
      <c r="Q213" s="330">
        <f t="shared" si="27"/>
        <v>0.33333333333333298</v>
      </c>
      <c r="R213" s="332">
        <v>44044</v>
      </c>
      <c r="S213" s="332">
        <v>44177</v>
      </c>
      <c r="T213" s="359">
        <f t="shared" si="23"/>
        <v>2.5641025641025616E-2</v>
      </c>
      <c r="U213" s="359" t="s">
        <v>1038</v>
      </c>
      <c r="V213" s="346"/>
      <c r="W213" s="478"/>
      <c r="X213" s="333"/>
      <c r="Y213" s="445"/>
      <c r="Z213" s="596"/>
      <c r="AA213" s="620"/>
      <c r="AB213" s="593"/>
      <c r="AC213" s="593"/>
    </row>
    <row r="214" spans="2:29" s="593" customFormat="1" ht="76.5" customHeight="1" x14ac:dyDescent="0.25">
      <c r="B214" s="58" t="s">
        <v>388</v>
      </c>
      <c r="C214" s="575" t="s">
        <v>1014</v>
      </c>
      <c r="D214" s="575" t="s">
        <v>23</v>
      </c>
      <c r="E214" s="494" t="s">
        <v>534</v>
      </c>
      <c r="F214" s="56" t="s">
        <v>534</v>
      </c>
      <c r="G214" s="56" t="s">
        <v>59</v>
      </c>
      <c r="H214" s="563">
        <v>11</v>
      </c>
      <c r="I214" s="56" t="s">
        <v>1042</v>
      </c>
      <c r="J214" s="571">
        <f t="shared" si="24"/>
        <v>7.6923076923076927E-2</v>
      </c>
      <c r="K214" s="576">
        <v>1</v>
      </c>
      <c r="L214" s="575" t="s">
        <v>184</v>
      </c>
      <c r="M214" s="575" t="s">
        <v>62</v>
      </c>
      <c r="N214" s="345" t="s">
        <v>293</v>
      </c>
      <c r="O214" s="446">
        <v>1</v>
      </c>
      <c r="P214" s="223" t="s">
        <v>1046</v>
      </c>
      <c r="Q214" s="479">
        <v>1</v>
      </c>
      <c r="R214" s="444">
        <v>43862</v>
      </c>
      <c r="S214" s="442">
        <v>44012</v>
      </c>
      <c r="T214" s="445">
        <f t="shared" si="23"/>
        <v>7.6923076923076927E-2</v>
      </c>
      <c r="U214" s="445" t="s">
        <v>1038</v>
      </c>
      <c r="V214" s="346"/>
      <c r="W214" s="478"/>
      <c r="X214" s="333"/>
      <c r="Y214" s="445"/>
      <c r="Z214" s="596"/>
      <c r="AA214" s="619"/>
    </row>
    <row r="215" spans="2:29" s="593" customFormat="1" ht="76.5" customHeight="1" x14ac:dyDescent="0.25">
      <c r="B215" s="58" t="s">
        <v>388</v>
      </c>
      <c r="C215" s="575" t="s">
        <v>1014</v>
      </c>
      <c r="D215" s="575" t="s">
        <v>23</v>
      </c>
      <c r="E215" s="494" t="s">
        <v>534</v>
      </c>
      <c r="F215" s="56" t="s">
        <v>534</v>
      </c>
      <c r="G215" s="56" t="s">
        <v>59</v>
      </c>
      <c r="H215" s="563">
        <v>12</v>
      </c>
      <c r="I215" s="575" t="s">
        <v>1043</v>
      </c>
      <c r="J215" s="571">
        <f t="shared" si="24"/>
        <v>7.6923076923076927E-2</v>
      </c>
      <c r="K215" s="576">
        <v>1</v>
      </c>
      <c r="L215" s="575" t="s">
        <v>184</v>
      </c>
      <c r="M215" s="575" t="s">
        <v>1045</v>
      </c>
      <c r="N215" s="345" t="s">
        <v>293</v>
      </c>
      <c r="O215" s="446">
        <v>1</v>
      </c>
      <c r="P215" s="223" t="s">
        <v>1047</v>
      </c>
      <c r="Q215" s="479">
        <v>1</v>
      </c>
      <c r="R215" s="444">
        <v>43862</v>
      </c>
      <c r="S215" s="442">
        <v>44012</v>
      </c>
      <c r="T215" s="445">
        <f t="shared" si="23"/>
        <v>7.6923076923076927E-2</v>
      </c>
      <c r="U215" s="445" t="s">
        <v>1048</v>
      </c>
      <c r="V215" s="346"/>
      <c r="W215" s="478"/>
      <c r="X215" s="333"/>
      <c r="Y215" s="445"/>
      <c r="Z215" s="596"/>
    </row>
    <row r="216" spans="2:29" s="593" customFormat="1" ht="76.5" customHeight="1" x14ac:dyDescent="0.25">
      <c r="B216" s="58" t="s">
        <v>388</v>
      </c>
      <c r="C216" s="575" t="s">
        <v>1014</v>
      </c>
      <c r="D216" s="575" t="s">
        <v>23</v>
      </c>
      <c r="E216" s="494" t="s">
        <v>534</v>
      </c>
      <c r="F216" s="56" t="s">
        <v>534</v>
      </c>
      <c r="G216" s="56" t="s">
        <v>59</v>
      </c>
      <c r="H216" s="614">
        <v>13</v>
      </c>
      <c r="I216" s="575" t="s">
        <v>1044</v>
      </c>
      <c r="J216" s="607">
        <f t="shared" si="24"/>
        <v>7.6923076923076927E-2</v>
      </c>
      <c r="K216" s="576">
        <v>1</v>
      </c>
      <c r="L216" s="575" t="s">
        <v>184</v>
      </c>
      <c r="M216" s="575" t="s">
        <v>1098</v>
      </c>
      <c r="N216" s="345" t="s">
        <v>293</v>
      </c>
      <c r="O216" s="446">
        <v>1</v>
      </c>
      <c r="P216" s="223" t="s">
        <v>1098</v>
      </c>
      <c r="Q216" s="479">
        <v>1</v>
      </c>
      <c r="R216" s="444">
        <v>43862</v>
      </c>
      <c r="S216" s="442">
        <v>44196</v>
      </c>
      <c r="T216" s="445">
        <f t="shared" si="23"/>
        <v>7.6923076923076927E-2</v>
      </c>
      <c r="U216" s="445" t="s">
        <v>1048</v>
      </c>
      <c r="V216" s="346"/>
      <c r="W216" s="478"/>
      <c r="X216" s="333"/>
      <c r="Y216" s="445"/>
      <c r="Z216" s="596"/>
    </row>
    <row r="217" spans="2:29" ht="76.5" customHeight="1" x14ac:dyDescent="0.25">
      <c r="B217" s="971" t="s">
        <v>391</v>
      </c>
      <c r="C217" s="971" t="s">
        <v>392</v>
      </c>
      <c r="D217" s="971" t="s">
        <v>130</v>
      </c>
      <c r="E217" s="326" t="s">
        <v>538</v>
      </c>
      <c r="F217" s="326" t="s">
        <v>538</v>
      </c>
      <c r="G217" s="447" t="s">
        <v>131</v>
      </c>
      <c r="H217" s="881">
        <v>1</v>
      </c>
      <c r="I217" s="884" t="s">
        <v>870</v>
      </c>
      <c r="J217" s="324">
        <f>+(10)/100</f>
        <v>0.1</v>
      </c>
      <c r="K217" s="967">
        <v>5</v>
      </c>
      <c r="L217" s="971" t="s">
        <v>871</v>
      </c>
      <c r="M217" s="971" t="s">
        <v>872</v>
      </c>
      <c r="N217" s="451" t="s">
        <v>900</v>
      </c>
      <c r="O217" s="446">
        <v>1</v>
      </c>
      <c r="P217" s="452" t="s">
        <v>901</v>
      </c>
      <c r="Q217" s="359">
        <v>0.2</v>
      </c>
      <c r="R217" s="444">
        <v>44013</v>
      </c>
      <c r="S217" s="442">
        <v>44058</v>
      </c>
      <c r="T217" s="359">
        <f t="shared" si="23"/>
        <v>2.0000000000000004E-2</v>
      </c>
      <c r="U217" s="454" t="s">
        <v>900</v>
      </c>
      <c r="V217" s="346"/>
      <c r="W217" s="478"/>
      <c r="X217" s="333"/>
      <c r="Y217" s="445">
        <f t="shared" si="21"/>
        <v>0</v>
      </c>
      <c r="Z217" s="596">
        <f t="shared" si="22"/>
        <v>0</v>
      </c>
      <c r="AA217" s="593"/>
      <c r="AB217" s="593"/>
      <c r="AC217" s="593"/>
    </row>
    <row r="218" spans="2:29" ht="76.5" customHeight="1" x14ac:dyDescent="0.25">
      <c r="B218" s="971" t="s">
        <v>391</v>
      </c>
      <c r="C218" s="971" t="s">
        <v>392</v>
      </c>
      <c r="D218" s="971" t="s">
        <v>130</v>
      </c>
      <c r="E218" s="326" t="s">
        <v>538</v>
      </c>
      <c r="F218" s="326" t="s">
        <v>538</v>
      </c>
      <c r="G218" s="447" t="s">
        <v>131</v>
      </c>
      <c r="H218" s="881"/>
      <c r="I218" s="884"/>
      <c r="J218" s="324">
        <f t="shared" ref="J218:J247" si="28">+(10)/100</f>
        <v>0.1</v>
      </c>
      <c r="K218" s="967"/>
      <c r="L218" s="971"/>
      <c r="M218" s="971"/>
      <c r="N218" s="451" t="s">
        <v>900</v>
      </c>
      <c r="O218" s="446">
        <v>2</v>
      </c>
      <c r="P218" s="452" t="s">
        <v>902</v>
      </c>
      <c r="Q218" s="359">
        <v>0.1</v>
      </c>
      <c r="R218" s="444">
        <v>44059</v>
      </c>
      <c r="S218" s="442">
        <v>44104</v>
      </c>
      <c r="T218" s="359">
        <f t="shared" si="23"/>
        <v>1.0000000000000002E-2</v>
      </c>
      <c r="U218" s="454" t="s">
        <v>900</v>
      </c>
      <c r="V218" s="346"/>
      <c r="W218" s="478"/>
      <c r="X218" s="333"/>
      <c r="Y218" s="445">
        <f t="shared" si="21"/>
        <v>0</v>
      </c>
      <c r="Z218" s="596">
        <f t="shared" si="22"/>
        <v>0</v>
      </c>
      <c r="AA218" s="593"/>
      <c r="AB218" s="593"/>
      <c r="AC218" s="593"/>
    </row>
    <row r="219" spans="2:29" ht="76.5" customHeight="1" x14ac:dyDescent="0.25">
      <c r="B219" s="971" t="s">
        <v>391</v>
      </c>
      <c r="C219" s="971" t="s">
        <v>392</v>
      </c>
      <c r="D219" s="971" t="s">
        <v>130</v>
      </c>
      <c r="E219" s="326" t="s">
        <v>538</v>
      </c>
      <c r="F219" s="326" t="s">
        <v>538</v>
      </c>
      <c r="G219" s="447" t="s">
        <v>131</v>
      </c>
      <c r="H219" s="881"/>
      <c r="I219" s="884"/>
      <c r="J219" s="324">
        <f t="shared" si="28"/>
        <v>0.1</v>
      </c>
      <c r="K219" s="967"/>
      <c r="L219" s="971"/>
      <c r="M219" s="971"/>
      <c r="N219" s="451" t="s">
        <v>900</v>
      </c>
      <c r="O219" s="446">
        <v>3</v>
      </c>
      <c r="P219" s="452" t="s">
        <v>903</v>
      </c>
      <c r="Q219" s="359">
        <v>0.7</v>
      </c>
      <c r="R219" s="444">
        <v>44105</v>
      </c>
      <c r="S219" s="442">
        <v>44196</v>
      </c>
      <c r="T219" s="359">
        <f t="shared" si="23"/>
        <v>6.9999999999999993E-2</v>
      </c>
      <c r="U219" s="454" t="s">
        <v>900</v>
      </c>
      <c r="V219" s="346"/>
      <c r="W219" s="478"/>
      <c r="X219" s="333"/>
      <c r="Y219" s="445">
        <f t="shared" si="21"/>
        <v>0</v>
      </c>
      <c r="Z219" s="596">
        <f t="shared" si="22"/>
        <v>0</v>
      </c>
      <c r="AA219" s="593"/>
      <c r="AB219" s="593"/>
      <c r="AC219" s="593"/>
    </row>
    <row r="220" spans="2:29" ht="76.5" customHeight="1" x14ac:dyDescent="0.25">
      <c r="B220" s="565" t="s">
        <v>391</v>
      </c>
      <c r="C220" s="489" t="s">
        <v>392</v>
      </c>
      <c r="D220" s="489" t="s">
        <v>130</v>
      </c>
      <c r="E220" s="326" t="s">
        <v>538</v>
      </c>
      <c r="F220" s="348" t="s">
        <v>538</v>
      </c>
      <c r="G220" s="447" t="s">
        <v>131</v>
      </c>
      <c r="H220" s="486">
        <v>2</v>
      </c>
      <c r="I220" s="527" t="s">
        <v>873</v>
      </c>
      <c r="J220" s="324">
        <f t="shared" si="28"/>
        <v>0.1</v>
      </c>
      <c r="K220" s="450">
        <v>3</v>
      </c>
      <c r="L220" s="431" t="s">
        <v>904</v>
      </c>
      <c r="M220" s="453" t="s">
        <v>874</v>
      </c>
      <c r="N220" s="451" t="s">
        <v>900</v>
      </c>
      <c r="O220" s="446">
        <v>1</v>
      </c>
      <c r="P220" s="452" t="s">
        <v>905</v>
      </c>
      <c r="Q220" s="445">
        <v>1</v>
      </c>
      <c r="R220" s="444">
        <v>43922</v>
      </c>
      <c r="S220" s="442">
        <v>44196</v>
      </c>
      <c r="T220" s="359">
        <f t="shared" si="23"/>
        <v>0.1</v>
      </c>
      <c r="U220" s="454" t="s">
        <v>900</v>
      </c>
      <c r="V220" s="346"/>
      <c r="W220" s="478"/>
      <c r="X220" s="333"/>
      <c r="Y220" s="445">
        <f t="shared" si="21"/>
        <v>0</v>
      </c>
      <c r="Z220" s="596">
        <f t="shared" si="22"/>
        <v>0</v>
      </c>
      <c r="AA220" s="593"/>
      <c r="AB220" s="593"/>
      <c r="AC220" s="593"/>
    </row>
    <row r="221" spans="2:29" ht="76.5" customHeight="1" x14ac:dyDescent="0.25">
      <c r="B221" s="971" t="s">
        <v>391</v>
      </c>
      <c r="C221" s="971" t="s">
        <v>392</v>
      </c>
      <c r="D221" s="971" t="s">
        <v>130</v>
      </c>
      <c r="E221" s="326" t="s">
        <v>538</v>
      </c>
      <c r="F221" s="447" t="s">
        <v>538</v>
      </c>
      <c r="G221" s="447" t="s">
        <v>131</v>
      </c>
      <c r="H221" s="881">
        <v>3</v>
      </c>
      <c r="I221" s="971" t="s">
        <v>875</v>
      </c>
      <c r="J221" s="324">
        <f t="shared" si="28"/>
        <v>0.1</v>
      </c>
      <c r="K221" s="971">
        <v>1</v>
      </c>
      <c r="L221" s="971" t="s">
        <v>184</v>
      </c>
      <c r="M221" s="971" t="s">
        <v>906</v>
      </c>
      <c r="N221" s="451" t="s">
        <v>900</v>
      </c>
      <c r="O221" s="446">
        <v>1</v>
      </c>
      <c r="P221" s="455" t="s">
        <v>907</v>
      </c>
      <c r="Q221" s="445">
        <v>0.2</v>
      </c>
      <c r="R221" s="444">
        <v>43922</v>
      </c>
      <c r="S221" s="442">
        <v>43952</v>
      </c>
      <c r="T221" s="359">
        <f t="shared" ref="T221:T247" si="29">+J221*Q221</f>
        <v>2.0000000000000004E-2</v>
      </c>
      <c r="U221" s="454" t="s">
        <v>900</v>
      </c>
      <c r="V221" s="346"/>
      <c r="W221" s="478"/>
      <c r="X221" s="333"/>
      <c r="Y221" s="445">
        <f t="shared" si="21"/>
        <v>0</v>
      </c>
      <c r="Z221" s="596">
        <f t="shared" si="22"/>
        <v>0</v>
      </c>
      <c r="AA221" s="593"/>
      <c r="AB221" s="593"/>
      <c r="AC221" s="593"/>
    </row>
    <row r="222" spans="2:29" ht="76.5" customHeight="1" x14ac:dyDescent="0.25">
      <c r="B222" s="971" t="s">
        <v>391</v>
      </c>
      <c r="C222" s="971" t="s">
        <v>392</v>
      </c>
      <c r="D222" s="971" t="s">
        <v>130</v>
      </c>
      <c r="E222" s="326" t="s">
        <v>538</v>
      </c>
      <c r="F222" s="447" t="s">
        <v>538</v>
      </c>
      <c r="G222" s="447" t="s">
        <v>131</v>
      </c>
      <c r="H222" s="881"/>
      <c r="I222" s="971"/>
      <c r="J222" s="324">
        <f t="shared" si="28"/>
        <v>0.1</v>
      </c>
      <c r="K222" s="971"/>
      <c r="L222" s="971"/>
      <c r="M222" s="971"/>
      <c r="N222" s="451" t="s">
        <v>900</v>
      </c>
      <c r="O222" s="446">
        <v>2</v>
      </c>
      <c r="P222" s="452" t="s">
        <v>908</v>
      </c>
      <c r="Q222" s="445">
        <v>0.6</v>
      </c>
      <c r="R222" s="444">
        <v>43953</v>
      </c>
      <c r="S222" s="442">
        <v>44165</v>
      </c>
      <c r="T222" s="359">
        <f t="shared" si="29"/>
        <v>0.06</v>
      </c>
      <c r="U222" s="454" t="s">
        <v>900</v>
      </c>
      <c r="V222" s="346"/>
      <c r="W222" s="478"/>
      <c r="X222" s="333"/>
      <c r="Y222" s="445">
        <f t="shared" si="21"/>
        <v>0</v>
      </c>
      <c r="Z222" s="596">
        <f t="shared" si="22"/>
        <v>0</v>
      </c>
      <c r="AA222" s="593"/>
      <c r="AB222" s="593"/>
      <c r="AC222" s="593"/>
    </row>
    <row r="223" spans="2:29" ht="76.5" customHeight="1" x14ac:dyDescent="0.25">
      <c r="B223" s="971" t="s">
        <v>391</v>
      </c>
      <c r="C223" s="971" t="s">
        <v>392</v>
      </c>
      <c r="D223" s="971" t="s">
        <v>130</v>
      </c>
      <c r="E223" s="326" t="s">
        <v>538</v>
      </c>
      <c r="F223" s="447" t="s">
        <v>538</v>
      </c>
      <c r="G223" s="447" t="s">
        <v>131</v>
      </c>
      <c r="H223" s="881"/>
      <c r="I223" s="971"/>
      <c r="J223" s="324">
        <f t="shared" si="28"/>
        <v>0.1</v>
      </c>
      <c r="K223" s="971"/>
      <c r="L223" s="971"/>
      <c r="M223" s="971"/>
      <c r="N223" s="451" t="s">
        <v>900</v>
      </c>
      <c r="O223" s="446">
        <v>3</v>
      </c>
      <c r="P223" s="452" t="s">
        <v>909</v>
      </c>
      <c r="Q223" s="445">
        <v>0.2</v>
      </c>
      <c r="R223" s="444">
        <v>44166</v>
      </c>
      <c r="S223" s="442">
        <v>44196</v>
      </c>
      <c r="T223" s="359">
        <f t="shared" si="29"/>
        <v>2.0000000000000004E-2</v>
      </c>
      <c r="U223" s="454" t="s">
        <v>900</v>
      </c>
      <c r="V223" s="346"/>
      <c r="W223" s="478"/>
      <c r="X223" s="333"/>
      <c r="Y223" s="445">
        <f t="shared" si="21"/>
        <v>0</v>
      </c>
      <c r="Z223" s="596">
        <f t="shared" si="22"/>
        <v>0</v>
      </c>
      <c r="AA223" s="593"/>
      <c r="AB223" s="593"/>
      <c r="AC223" s="593"/>
    </row>
    <row r="224" spans="2:29" ht="76.5" customHeight="1" x14ac:dyDescent="0.25">
      <c r="B224" s="971" t="s">
        <v>391</v>
      </c>
      <c r="C224" s="971" t="s">
        <v>392</v>
      </c>
      <c r="D224" s="971" t="s">
        <v>130</v>
      </c>
      <c r="E224" s="326" t="s">
        <v>538</v>
      </c>
      <c r="F224" s="447" t="s">
        <v>538</v>
      </c>
      <c r="G224" s="447" t="s">
        <v>131</v>
      </c>
      <c r="H224" s="881">
        <v>4</v>
      </c>
      <c r="I224" s="971" t="s">
        <v>877</v>
      </c>
      <c r="J224" s="324">
        <f t="shared" si="28"/>
        <v>0.1</v>
      </c>
      <c r="K224" s="971">
        <v>1</v>
      </c>
      <c r="L224" s="971" t="s">
        <v>184</v>
      </c>
      <c r="M224" s="971" t="s">
        <v>878</v>
      </c>
      <c r="N224" s="451" t="s">
        <v>900</v>
      </c>
      <c r="O224" s="446">
        <v>1</v>
      </c>
      <c r="P224" s="456" t="s">
        <v>910</v>
      </c>
      <c r="Q224" s="445">
        <v>0.2</v>
      </c>
      <c r="R224" s="444">
        <v>43922</v>
      </c>
      <c r="S224" s="442">
        <v>43952</v>
      </c>
      <c r="T224" s="359">
        <f t="shared" si="29"/>
        <v>2.0000000000000004E-2</v>
      </c>
      <c r="U224" s="454" t="s">
        <v>900</v>
      </c>
      <c r="V224" s="346"/>
      <c r="W224" s="478"/>
      <c r="X224" s="333"/>
      <c r="Y224" s="445">
        <f t="shared" si="21"/>
        <v>0</v>
      </c>
      <c r="Z224" s="596">
        <f t="shared" si="22"/>
        <v>0</v>
      </c>
      <c r="AA224" s="593"/>
      <c r="AB224" s="593"/>
      <c r="AC224" s="593"/>
    </row>
    <row r="225" spans="2:29" ht="76.5" customHeight="1" x14ac:dyDescent="0.25">
      <c r="B225" s="971" t="s">
        <v>391</v>
      </c>
      <c r="C225" s="971" t="s">
        <v>392</v>
      </c>
      <c r="D225" s="971" t="s">
        <v>130</v>
      </c>
      <c r="E225" s="326" t="s">
        <v>538</v>
      </c>
      <c r="F225" s="447" t="s">
        <v>538</v>
      </c>
      <c r="G225" s="447" t="s">
        <v>131</v>
      </c>
      <c r="H225" s="881"/>
      <c r="I225" s="971"/>
      <c r="J225" s="324">
        <f t="shared" si="28"/>
        <v>0.1</v>
      </c>
      <c r="K225" s="971"/>
      <c r="L225" s="971"/>
      <c r="M225" s="971"/>
      <c r="N225" s="451" t="s">
        <v>900</v>
      </c>
      <c r="O225" s="446">
        <v>2</v>
      </c>
      <c r="P225" s="456" t="s">
        <v>908</v>
      </c>
      <c r="Q225" s="445">
        <v>0.6</v>
      </c>
      <c r="R225" s="444">
        <v>43953</v>
      </c>
      <c r="S225" s="442">
        <v>44165</v>
      </c>
      <c r="T225" s="359">
        <f t="shared" si="29"/>
        <v>0.06</v>
      </c>
      <c r="U225" s="454" t="s">
        <v>900</v>
      </c>
      <c r="V225" s="346"/>
      <c r="W225" s="478"/>
      <c r="X225" s="333"/>
      <c r="Y225" s="445">
        <f t="shared" si="21"/>
        <v>0</v>
      </c>
      <c r="Z225" s="596">
        <f t="shared" si="22"/>
        <v>0</v>
      </c>
      <c r="AA225" s="593"/>
      <c r="AB225" s="593"/>
      <c r="AC225" s="593"/>
    </row>
    <row r="226" spans="2:29" ht="76.5" customHeight="1" x14ac:dyDescent="0.25">
      <c r="B226" s="971" t="s">
        <v>391</v>
      </c>
      <c r="C226" s="971" t="s">
        <v>392</v>
      </c>
      <c r="D226" s="971" t="s">
        <v>130</v>
      </c>
      <c r="E226" s="326" t="s">
        <v>538</v>
      </c>
      <c r="F226" s="447" t="s">
        <v>538</v>
      </c>
      <c r="G226" s="447" t="s">
        <v>131</v>
      </c>
      <c r="H226" s="881"/>
      <c r="I226" s="971"/>
      <c r="J226" s="324">
        <f t="shared" si="28"/>
        <v>0.1</v>
      </c>
      <c r="K226" s="971"/>
      <c r="L226" s="971"/>
      <c r="M226" s="971"/>
      <c r="N226" s="451" t="s">
        <v>900</v>
      </c>
      <c r="O226" s="446">
        <v>3</v>
      </c>
      <c r="P226" s="456" t="s">
        <v>911</v>
      </c>
      <c r="Q226" s="445">
        <v>0.2</v>
      </c>
      <c r="R226" s="444">
        <v>44166</v>
      </c>
      <c r="S226" s="442">
        <v>44196</v>
      </c>
      <c r="T226" s="359">
        <f t="shared" si="29"/>
        <v>2.0000000000000004E-2</v>
      </c>
      <c r="U226" s="454" t="s">
        <v>900</v>
      </c>
      <c r="V226" s="346"/>
      <c r="W226" s="478"/>
      <c r="X226" s="333"/>
      <c r="Y226" s="445">
        <f t="shared" si="21"/>
        <v>0</v>
      </c>
      <c r="Z226" s="596">
        <f t="shared" si="22"/>
        <v>0</v>
      </c>
      <c r="AA226" s="593"/>
      <c r="AB226" s="593"/>
      <c r="AC226" s="593"/>
    </row>
    <row r="227" spans="2:29" ht="76.5" customHeight="1" x14ac:dyDescent="0.25">
      <c r="B227" s="971" t="s">
        <v>391</v>
      </c>
      <c r="C227" s="971" t="s">
        <v>392</v>
      </c>
      <c r="D227" s="971" t="s">
        <v>130</v>
      </c>
      <c r="E227" s="326" t="s">
        <v>538</v>
      </c>
      <c r="F227" s="447" t="s">
        <v>538</v>
      </c>
      <c r="G227" s="447" t="s">
        <v>131</v>
      </c>
      <c r="H227" s="881">
        <v>5</v>
      </c>
      <c r="I227" s="971" t="s">
        <v>879</v>
      </c>
      <c r="J227" s="324">
        <f t="shared" si="28"/>
        <v>0.1</v>
      </c>
      <c r="K227" s="971">
        <v>1</v>
      </c>
      <c r="L227" s="971" t="s">
        <v>184</v>
      </c>
      <c r="M227" s="971" t="s">
        <v>880</v>
      </c>
      <c r="N227" s="451" t="s">
        <v>900</v>
      </c>
      <c r="O227" s="446">
        <v>1</v>
      </c>
      <c r="P227" s="452" t="s">
        <v>912</v>
      </c>
      <c r="Q227" s="445">
        <v>0.2</v>
      </c>
      <c r="R227" s="444">
        <v>43922</v>
      </c>
      <c r="S227" s="442">
        <v>43952</v>
      </c>
      <c r="T227" s="359">
        <f t="shared" si="29"/>
        <v>2.0000000000000004E-2</v>
      </c>
      <c r="U227" s="454" t="s">
        <v>900</v>
      </c>
      <c r="V227" s="346"/>
      <c r="W227" s="478"/>
      <c r="X227" s="333"/>
      <c r="Y227" s="445">
        <f t="shared" si="21"/>
        <v>0</v>
      </c>
      <c r="Z227" s="596">
        <f t="shared" si="22"/>
        <v>0</v>
      </c>
      <c r="AA227" s="562"/>
      <c r="AB227" s="593"/>
      <c r="AC227" s="593"/>
    </row>
    <row r="228" spans="2:29" ht="76.5" customHeight="1" x14ac:dyDescent="0.25">
      <c r="B228" s="971" t="s">
        <v>391</v>
      </c>
      <c r="C228" s="971" t="s">
        <v>392</v>
      </c>
      <c r="D228" s="971" t="s">
        <v>130</v>
      </c>
      <c r="E228" s="326" t="s">
        <v>538</v>
      </c>
      <c r="F228" s="447" t="s">
        <v>538</v>
      </c>
      <c r="G228" s="447" t="s">
        <v>131</v>
      </c>
      <c r="H228" s="881"/>
      <c r="I228" s="971"/>
      <c r="J228" s="324">
        <f t="shared" si="28"/>
        <v>0.1</v>
      </c>
      <c r="K228" s="971"/>
      <c r="L228" s="971"/>
      <c r="M228" s="971"/>
      <c r="N228" s="451" t="s">
        <v>900</v>
      </c>
      <c r="O228" s="446">
        <v>2</v>
      </c>
      <c r="P228" s="452" t="s">
        <v>908</v>
      </c>
      <c r="Q228" s="445">
        <v>0.6</v>
      </c>
      <c r="R228" s="444">
        <v>43953</v>
      </c>
      <c r="S228" s="442">
        <v>44165</v>
      </c>
      <c r="T228" s="359">
        <f t="shared" si="29"/>
        <v>0.06</v>
      </c>
      <c r="U228" s="454" t="s">
        <v>900</v>
      </c>
      <c r="V228" s="346"/>
      <c r="W228" s="478"/>
      <c r="X228" s="333"/>
      <c r="Y228" s="445">
        <f t="shared" si="21"/>
        <v>0</v>
      </c>
      <c r="Z228" s="596">
        <f t="shared" si="22"/>
        <v>0</v>
      </c>
      <c r="AA228" s="562"/>
      <c r="AB228" s="593"/>
      <c r="AC228" s="593"/>
    </row>
    <row r="229" spans="2:29" ht="76.5" customHeight="1" x14ac:dyDescent="0.25">
      <c r="B229" s="971" t="s">
        <v>391</v>
      </c>
      <c r="C229" s="971" t="s">
        <v>392</v>
      </c>
      <c r="D229" s="971" t="s">
        <v>130</v>
      </c>
      <c r="E229" s="326" t="s">
        <v>538</v>
      </c>
      <c r="F229" s="447" t="s">
        <v>538</v>
      </c>
      <c r="G229" s="447" t="s">
        <v>131</v>
      </c>
      <c r="H229" s="881"/>
      <c r="I229" s="971"/>
      <c r="J229" s="324">
        <f t="shared" si="28"/>
        <v>0.1</v>
      </c>
      <c r="K229" s="971"/>
      <c r="L229" s="971"/>
      <c r="M229" s="971"/>
      <c r="N229" s="451" t="s">
        <v>900</v>
      </c>
      <c r="O229" s="446">
        <v>3</v>
      </c>
      <c r="P229" s="452" t="s">
        <v>913</v>
      </c>
      <c r="Q229" s="445">
        <v>0.2</v>
      </c>
      <c r="R229" s="444">
        <v>44166</v>
      </c>
      <c r="S229" s="442">
        <v>44196</v>
      </c>
      <c r="T229" s="359">
        <f t="shared" si="29"/>
        <v>2.0000000000000004E-2</v>
      </c>
      <c r="U229" s="454" t="s">
        <v>900</v>
      </c>
      <c r="V229" s="346"/>
      <c r="W229" s="478"/>
      <c r="X229" s="333"/>
      <c r="Y229" s="445">
        <f t="shared" si="21"/>
        <v>0</v>
      </c>
      <c r="Z229" s="596">
        <f t="shared" si="22"/>
        <v>0</v>
      </c>
      <c r="AA229" s="562"/>
      <c r="AB229" s="593"/>
      <c r="AC229" s="593"/>
    </row>
    <row r="230" spans="2:29" ht="76.5" customHeight="1" x14ac:dyDescent="0.25">
      <c r="B230" s="971" t="s">
        <v>391</v>
      </c>
      <c r="C230" s="968" t="s">
        <v>392</v>
      </c>
      <c r="D230" s="968" t="s">
        <v>130</v>
      </c>
      <c r="E230" s="326" t="s">
        <v>538</v>
      </c>
      <c r="F230" s="447" t="s">
        <v>538</v>
      </c>
      <c r="G230" s="447" t="s">
        <v>131</v>
      </c>
      <c r="H230" s="680">
        <v>6</v>
      </c>
      <c r="I230" s="968" t="s">
        <v>881</v>
      </c>
      <c r="J230" s="324">
        <f t="shared" si="28"/>
        <v>0.1</v>
      </c>
      <c r="K230" s="968">
        <v>1</v>
      </c>
      <c r="L230" s="964" t="s">
        <v>184</v>
      </c>
      <c r="M230" s="964" t="s">
        <v>882</v>
      </c>
      <c r="N230" s="451" t="s">
        <v>900</v>
      </c>
      <c r="O230" s="446">
        <v>1</v>
      </c>
      <c r="P230" s="452" t="s">
        <v>914</v>
      </c>
      <c r="Q230" s="445">
        <v>0.1</v>
      </c>
      <c r="R230" s="444">
        <v>43922</v>
      </c>
      <c r="S230" s="442">
        <v>43952</v>
      </c>
      <c r="T230" s="359">
        <f t="shared" si="29"/>
        <v>1.0000000000000002E-2</v>
      </c>
      <c r="U230" s="454" t="s">
        <v>900</v>
      </c>
      <c r="V230" s="346"/>
      <c r="W230" s="478"/>
      <c r="X230" s="333"/>
      <c r="Y230" s="445">
        <f t="shared" si="21"/>
        <v>0</v>
      </c>
      <c r="Z230" s="596">
        <f t="shared" si="22"/>
        <v>0</v>
      </c>
      <c r="AA230" s="562"/>
      <c r="AB230" s="593"/>
      <c r="AC230" s="593"/>
    </row>
    <row r="231" spans="2:29" ht="76.5" customHeight="1" x14ac:dyDescent="0.25">
      <c r="B231" s="971" t="s">
        <v>391</v>
      </c>
      <c r="C231" s="969" t="s">
        <v>392</v>
      </c>
      <c r="D231" s="969" t="s">
        <v>130</v>
      </c>
      <c r="E231" s="326" t="s">
        <v>538</v>
      </c>
      <c r="F231" s="447" t="s">
        <v>538</v>
      </c>
      <c r="G231" s="447" t="s">
        <v>131</v>
      </c>
      <c r="H231" s="955"/>
      <c r="I231" s="969"/>
      <c r="J231" s="324">
        <f t="shared" si="28"/>
        <v>0.1</v>
      </c>
      <c r="K231" s="969"/>
      <c r="L231" s="965"/>
      <c r="M231" s="965"/>
      <c r="N231" s="451" t="s">
        <v>900</v>
      </c>
      <c r="O231" s="446">
        <v>2</v>
      </c>
      <c r="P231" s="452" t="s">
        <v>915</v>
      </c>
      <c r="Q231" s="445">
        <v>0.3</v>
      </c>
      <c r="R231" s="444">
        <v>43953</v>
      </c>
      <c r="S231" s="442">
        <v>44073</v>
      </c>
      <c r="T231" s="359">
        <f t="shared" si="29"/>
        <v>0.03</v>
      </c>
      <c r="U231" s="454" t="s">
        <v>900</v>
      </c>
      <c r="V231" s="346"/>
      <c r="W231" s="478"/>
      <c r="X231" s="333"/>
      <c r="Y231" s="445">
        <f t="shared" si="21"/>
        <v>0</v>
      </c>
      <c r="Z231" s="596">
        <f t="shared" si="22"/>
        <v>0</v>
      </c>
      <c r="AA231" s="562"/>
      <c r="AB231" s="593"/>
      <c r="AC231" s="593"/>
    </row>
    <row r="232" spans="2:29" ht="76.5" customHeight="1" x14ac:dyDescent="0.25">
      <c r="B232" s="971" t="s">
        <v>391</v>
      </c>
      <c r="C232" s="969" t="s">
        <v>392</v>
      </c>
      <c r="D232" s="969" t="s">
        <v>130</v>
      </c>
      <c r="E232" s="326" t="s">
        <v>538</v>
      </c>
      <c r="F232" s="447" t="s">
        <v>538</v>
      </c>
      <c r="G232" s="447" t="s">
        <v>131</v>
      </c>
      <c r="H232" s="955"/>
      <c r="I232" s="969"/>
      <c r="J232" s="324">
        <f t="shared" si="28"/>
        <v>0.1</v>
      </c>
      <c r="K232" s="969"/>
      <c r="L232" s="965"/>
      <c r="M232" s="965"/>
      <c r="N232" s="451" t="s">
        <v>900</v>
      </c>
      <c r="O232" s="446">
        <v>3</v>
      </c>
      <c r="P232" s="452" t="s">
        <v>916</v>
      </c>
      <c r="Q232" s="445">
        <v>0.5</v>
      </c>
      <c r="R232" s="444">
        <v>44075</v>
      </c>
      <c r="S232" s="442">
        <v>44104</v>
      </c>
      <c r="T232" s="359">
        <f t="shared" si="29"/>
        <v>0.05</v>
      </c>
      <c r="U232" s="454" t="s">
        <v>900</v>
      </c>
      <c r="V232" s="346"/>
      <c r="W232" s="478"/>
      <c r="X232" s="333"/>
      <c r="Y232" s="445">
        <f t="shared" si="21"/>
        <v>0</v>
      </c>
      <c r="Z232" s="596">
        <f t="shared" si="22"/>
        <v>0</v>
      </c>
      <c r="AA232" s="562"/>
      <c r="AB232" s="593"/>
      <c r="AC232" s="593"/>
    </row>
    <row r="233" spans="2:29" ht="76.5" customHeight="1" x14ac:dyDescent="0.25">
      <c r="B233" s="971" t="s">
        <v>391</v>
      </c>
      <c r="C233" s="970" t="s">
        <v>392</v>
      </c>
      <c r="D233" s="970" t="s">
        <v>130</v>
      </c>
      <c r="E233" s="326" t="s">
        <v>538</v>
      </c>
      <c r="F233" s="447" t="s">
        <v>538</v>
      </c>
      <c r="G233" s="447" t="s">
        <v>131</v>
      </c>
      <c r="H233" s="681"/>
      <c r="I233" s="970"/>
      <c r="J233" s="324">
        <f t="shared" si="28"/>
        <v>0.1</v>
      </c>
      <c r="K233" s="970"/>
      <c r="L233" s="966"/>
      <c r="M233" s="966"/>
      <c r="N233" s="451" t="s">
        <v>900</v>
      </c>
      <c r="O233" s="446">
        <v>4</v>
      </c>
      <c r="P233" s="452" t="s">
        <v>917</v>
      </c>
      <c r="Q233" s="445">
        <v>0.1</v>
      </c>
      <c r="R233" s="444">
        <v>44166</v>
      </c>
      <c r="S233" s="442">
        <v>44196</v>
      </c>
      <c r="T233" s="359">
        <f t="shared" si="29"/>
        <v>1.0000000000000002E-2</v>
      </c>
      <c r="U233" s="454" t="s">
        <v>900</v>
      </c>
      <c r="V233" s="346"/>
      <c r="W233" s="478"/>
      <c r="X233" s="333"/>
      <c r="Y233" s="445">
        <f t="shared" si="21"/>
        <v>0</v>
      </c>
      <c r="Z233" s="596">
        <f t="shared" si="22"/>
        <v>0</v>
      </c>
      <c r="AA233" s="562"/>
      <c r="AB233" s="593"/>
      <c r="AC233" s="593"/>
    </row>
    <row r="234" spans="2:29" ht="76.5" customHeight="1" x14ac:dyDescent="0.25">
      <c r="B234" s="972" t="s">
        <v>391</v>
      </c>
      <c r="C234" s="972" t="s">
        <v>392</v>
      </c>
      <c r="D234" s="972" t="s">
        <v>130</v>
      </c>
      <c r="E234" s="326" t="s">
        <v>538</v>
      </c>
      <c r="F234" s="447" t="s">
        <v>538</v>
      </c>
      <c r="G234" s="447" t="s">
        <v>131</v>
      </c>
      <c r="H234" s="881">
        <v>7</v>
      </c>
      <c r="I234" s="972" t="s">
        <v>883</v>
      </c>
      <c r="J234" s="324">
        <f t="shared" si="28"/>
        <v>0.1</v>
      </c>
      <c r="K234" s="972">
        <v>10</v>
      </c>
      <c r="L234" s="972" t="s">
        <v>904</v>
      </c>
      <c r="M234" s="972" t="s">
        <v>884</v>
      </c>
      <c r="N234" s="451" t="s">
        <v>900</v>
      </c>
      <c r="O234" s="446">
        <v>1</v>
      </c>
      <c r="P234" s="456" t="s">
        <v>918</v>
      </c>
      <c r="Q234" s="445">
        <v>0.15</v>
      </c>
      <c r="R234" s="444">
        <v>43922</v>
      </c>
      <c r="S234" s="442">
        <v>43951</v>
      </c>
      <c r="T234" s="359">
        <f t="shared" si="29"/>
        <v>1.4999999999999999E-2</v>
      </c>
      <c r="U234" s="454" t="s">
        <v>900</v>
      </c>
      <c r="V234" s="346"/>
      <c r="W234" s="478"/>
      <c r="X234" s="333"/>
      <c r="Y234" s="445">
        <f t="shared" ref="Y234:Y247" si="30">X234*V234</f>
        <v>0</v>
      </c>
      <c r="Z234" s="596">
        <f t="shared" ref="Z234:Z247" si="31">X234*J234</f>
        <v>0</v>
      </c>
      <c r="AA234" s="74"/>
      <c r="AB234" s="593"/>
      <c r="AC234" s="593"/>
    </row>
    <row r="235" spans="2:29" ht="76.5" customHeight="1" x14ac:dyDescent="0.25">
      <c r="B235" s="972" t="s">
        <v>391</v>
      </c>
      <c r="C235" s="972" t="s">
        <v>392</v>
      </c>
      <c r="D235" s="972" t="s">
        <v>130</v>
      </c>
      <c r="E235" s="326" t="s">
        <v>538</v>
      </c>
      <c r="F235" s="447" t="s">
        <v>538</v>
      </c>
      <c r="G235" s="447" t="s">
        <v>131</v>
      </c>
      <c r="H235" s="881"/>
      <c r="I235" s="972"/>
      <c r="J235" s="324">
        <f t="shared" si="28"/>
        <v>0.1</v>
      </c>
      <c r="K235" s="972"/>
      <c r="L235" s="972"/>
      <c r="M235" s="972"/>
      <c r="N235" s="451" t="s">
        <v>900</v>
      </c>
      <c r="O235" s="446">
        <v>2</v>
      </c>
      <c r="P235" s="456" t="s">
        <v>919</v>
      </c>
      <c r="Q235" s="445">
        <v>0.1</v>
      </c>
      <c r="R235" s="444">
        <v>43952</v>
      </c>
      <c r="S235" s="442">
        <v>43981</v>
      </c>
      <c r="T235" s="359">
        <f t="shared" si="29"/>
        <v>1.0000000000000002E-2</v>
      </c>
      <c r="U235" s="454" t="s">
        <v>900</v>
      </c>
      <c r="V235" s="346"/>
      <c r="W235" s="478"/>
      <c r="X235" s="333"/>
      <c r="Y235" s="445">
        <f t="shared" si="30"/>
        <v>0</v>
      </c>
      <c r="Z235" s="596">
        <f t="shared" si="31"/>
        <v>0</v>
      </c>
      <c r="AA235" s="593"/>
      <c r="AB235" s="593"/>
      <c r="AC235" s="593"/>
    </row>
    <row r="236" spans="2:29" ht="76.5" customHeight="1" x14ac:dyDescent="0.25">
      <c r="B236" s="972" t="s">
        <v>391</v>
      </c>
      <c r="C236" s="972" t="s">
        <v>392</v>
      </c>
      <c r="D236" s="972" t="s">
        <v>130</v>
      </c>
      <c r="E236" s="326" t="s">
        <v>538</v>
      </c>
      <c r="F236" s="447" t="s">
        <v>538</v>
      </c>
      <c r="G236" s="447" t="s">
        <v>131</v>
      </c>
      <c r="H236" s="881"/>
      <c r="I236" s="972"/>
      <c r="J236" s="324">
        <f t="shared" si="28"/>
        <v>0.1</v>
      </c>
      <c r="K236" s="972"/>
      <c r="L236" s="972"/>
      <c r="M236" s="972"/>
      <c r="N236" s="451" t="s">
        <v>900</v>
      </c>
      <c r="O236" s="446">
        <v>3</v>
      </c>
      <c r="P236" s="456" t="s">
        <v>920</v>
      </c>
      <c r="Q236" s="445">
        <v>0.5</v>
      </c>
      <c r="R236" s="444">
        <v>43983</v>
      </c>
      <c r="S236" s="442">
        <v>44165</v>
      </c>
      <c r="T236" s="359">
        <f t="shared" si="29"/>
        <v>0.05</v>
      </c>
      <c r="U236" s="454" t="s">
        <v>900</v>
      </c>
      <c r="V236" s="346"/>
      <c r="W236" s="478"/>
      <c r="X236" s="333"/>
      <c r="Y236" s="445">
        <f t="shared" si="30"/>
        <v>0</v>
      </c>
      <c r="Z236" s="596">
        <f t="shared" si="31"/>
        <v>0</v>
      </c>
      <c r="AA236" s="593"/>
      <c r="AB236" s="593"/>
      <c r="AC236" s="593"/>
    </row>
    <row r="237" spans="2:29" ht="76.5" customHeight="1" x14ac:dyDescent="0.25">
      <c r="B237" s="972" t="s">
        <v>391</v>
      </c>
      <c r="C237" s="972" t="s">
        <v>392</v>
      </c>
      <c r="D237" s="972" t="s">
        <v>130</v>
      </c>
      <c r="E237" s="326" t="s">
        <v>538</v>
      </c>
      <c r="F237" s="447" t="s">
        <v>538</v>
      </c>
      <c r="G237" s="447" t="s">
        <v>131</v>
      </c>
      <c r="H237" s="881"/>
      <c r="I237" s="972"/>
      <c r="J237" s="324">
        <f t="shared" si="28"/>
        <v>0.1</v>
      </c>
      <c r="K237" s="972"/>
      <c r="L237" s="972"/>
      <c r="M237" s="972"/>
      <c r="N237" s="451" t="s">
        <v>900</v>
      </c>
      <c r="O237" s="446">
        <v>4</v>
      </c>
      <c r="P237" s="456" t="s">
        <v>921</v>
      </c>
      <c r="Q237" s="445">
        <v>0.25</v>
      </c>
      <c r="R237" s="444">
        <v>44166</v>
      </c>
      <c r="S237" s="442">
        <v>44196</v>
      </c>
      <c r="T237" s="359">
        <f t="shared" si="29"/>
        <v>2.5000000000000001E-2</v>
      </c>
      <c r="U237" s="454" t="s">
        <v>900</v>
      </c>
      <c r="V237" s="346"/>
      <c r="W237" s="478"/>
      <c r="X237" s="333"/>
      <c r="Y237" s="445">
        <f t="shared" si="30"/>
        <v>0</v>
      </c>
      <c r="Z237" s="596">
        <f t="shared" si="31"/>
        <v>0</v>
      </c>
      <c r="AA237" s="593"/>
      <c r="AB237" s="593"/>
      <c r="AC237" s="593"/>
    </row>
    <row r="238" spans="2:29" ht="76.5" customHeight="1" x14ac:dyDescent="0.25">
      <c r="B238" s="967" t="s">
        <v>391</v>
      </c>
      <c r="C238" s="964" t="s">
        <v>392</v>
      </c>
      <c r="D238" s="964" t="s">
        <v>130</v>
      </c>
      <c r="E238" s="326" t="s">
        <v>538</v>
      </c>
      <c r="F238" s="530" t="s">
        <v>538</v>
      </c>
      <c r="G238" s="530" t="s">
        <v>131</v>
      </c>
      <c r="H238" s="680">
        <v>8</v>
      </c>
      <c r="I238" s="964" t="s">
        <v>885</v>
      </c>
      <c r="J238" s="324">
        <f t="shared" si="28"/>
        <v>0.1</v>
      </c>
      <c r="K238" s="964">
        <v>2</v>
      </c>
      <c r="L238" s="964" t="s">
        <v>922</v>
      </c>
      <c r="M238" s="964" t="s">
        <v>887</v>
      </c>
      <c r="N238" s="553" t="s">
        <v>900</v>
      </c>
      <c r="O238" s="532">
        <v>1</v>
      </c>
      <c r="P238" s="554" t="s">
        <v>923</v>
      </c>
      <c r="Q238" s="555">
        <v>0.15</v>
      </c>
      <c r="R238" s="556">
        <v>43922</v>
      </c>
      <c r="S238" s="442">
        <v>43951</v>
      </c>
      <c r="T238" s="359">
        <f t="shared" si="29"/>
        <v>1.4999999999999999E-2</v>
      </c>
      <c r="U238" s="454" t="s">
        <v>900</v>
      </c>
      <c r="V238" s="346"/>
      <c r="W238" s="478"/>
      <c r="X238" s="333"/>
      <c r="Y238" s="445">
        <f t="shared" si="30"/>
        <v>0</v>
      </c>
      <c r="Z238" s="596">
        <f t="shared" si="31"/>
        <v>0</v>
      </c>
      <c r="AA238" s="593"/>
      <c r="AB238" s="593"/>
      <c r="AC238" s="593"/>
    </row>
    <row r="239" spans="2:29" ht="76.5" customHeight="1" x14ac:dyDescent="0.25">
      <c r="B239" s="967" t="s">
        <v>391</v>
      </c>
      <c r="C239" s="965" t="s">
        <v>392</v>
      </c>
      <c r="D239" s="965" t="s">
        <v>130</v>
      </c>
      <c r="E239" s="326" t="s">
        <v>538</v>
      </c>
      <c r="F239" s="447" t="s">
        <v>538</v>
      </c>
      <c r="G239" s="447" t="s">
        <v>131</v>
      </c>
      <c r="H239" s="955"/>
      <c r="I239" s="965"/>
      <c r="J239" s="324">
        <f t="shared" si="28"/>
        <v>0.1</v>
      </c>
      <c r="K239" s="965"/>
      <c r="L239" s="965"/>
      <c r="M239" s="965"/>
      <c r="N239" s="451" t="s">
        <v>900</v>
      </c>
      <c r="O239" s="446">
        <v>2</v>
      </c>
      <c r="P239" s="456" t="s">
        <v>924</v>
      </c>
      <c r="Q239" s="445">
        <v>0.5</v>
      </c>
      <c r="R239" s="444">
        <v>43952</v>
      </c>
      <c r="S239" s="442">
        <v>44165</v>
      </c>
      <c r="T239" s="359">
        <f t="shared" si="29"/>
        <v>0.05</v>
      </c>
      <c r="U239" s="454" t="s">
        <v>900</v>
      </c>
      <c r="V239" s="346"/>
      <c r="W239" s="478"/>
      <c r="X239" s="333"/>
      <c r="Y239" s="445">
        <f t="shared" si="30"/>
        <v>0</v>
      </c>
      <c r="Z239" s="596">
        <f t="shared" si="31"/>
        <v>0</v>
      </c>
      <c r="AA239" s="593"/>
      <c r="AB239" s="593"/>
      <c r="AC239" s="593"/>
    </row>
    <row r="240" spans="2:29" ht="76.5" customHeight="1" x14ac:dyDescent="0.25">
      <c r="B240" s="967" t="s">
        <v>391</v>
      </c>
      <c r="C240" s="966" t="s">
        <v>392</v>
      </c>
      <c r="D240" s="966" t="s">
        <v>130</v>
      </c>
      <c r="E240" s="326" t="s">
        <v>538</v>
      </c>
      <c r="F240" s="447" t="s">
        <v>538</v>
      </c>
      <c r="G240" s="447" t="s">
        <v>131</v>
      </c>
      <c r="H240" s="681"/>
      <c r="I240" s="966"/>
      <c r="J240" s="324">
        <f t="shared" si="28"/>
        <v>0.1</v>
      </c>
      <c r="K240" s="966"/>
      <c r="L240" s="966"/>
      <c r="M240" s="966"/>
      <c r="N240" s="451" t="s">
        <v>900</v>
      </c>
      <c r="O240" s="446">
        <v>3</v>
      </c>
      <c r="P240" s="456" t="s">
        <v>925</v>
      </c>
      <c r="Q240" s="445">
        <v>0.35</v>
      </c>
      <c r="R240" s="444">
        <v>44166</v>
      </c>
      <c r="S240" s="442">
        <v>44196</v>
      </c>
      <c r="T240" s="359">
        <f t="shared" si="29"/>
        <v>3.4999999999999996E-2</v>
      </c>
      <c r="U240" s="454" t="s">
        <v>900</v>
      </c>
      <c r="V240" s="346"/>
      <c r="W240" s="478"/>
      <c r="X240" s="333"/>
      <c r="Y240" s="445">
        <f t="shared" si="30"/>
        <v>0</v>
      </c>
      <c r="Z240" s="596">
        <f t="shared" si="31"/>
        <v>0</v>
      </c>
      <c r="AA240" s="593"/>
      <c r="AB240" s="593"/>
      <c r="AC240" s="593"/>
    </row>
    <row r="241" spans="2:29" ht="76.5" customHeight="1" x14ac:dyDescent="0.25">
      <c r="B241" s="971" t="s">
        <v>391</v>
      </c>
      <c r="C241" s="968" t="s">
        <v>392</v>
      </c>
      <c r="D241" s="968" t="s">
        <v>130</v>
      </c>
      <c r="E241" s="326" t="s">
        <v>538</v>
      </c>
      <c r="F241" s="447" t="s">
        <v>538</v>
      </c>
      <c r="G241" s="447" t="s">
        <v>131</v>
      </c>
      <c r="H241" s="680">
        <v>9</v>
      </c>
      <c r="I241" s="968" t="s">
        <v>888</v>
      </c>
      <c r="J241" s="324">
        <f t="shared" si="28"/>
        <v>0.1</v>
      </c>
      <c r="K241" s="968">
        <v>1</v>
      </c>
      <c r="L241" s="964" t="s">
        <v>184</v>
      </c>
      <c r="M241" s="964" t="s">
        <v>889</v>
      </c>
      <c r="N241" s="451" t="s">
        <v>900</v>
      </c>
      <c r="O241" s="446">
        <v>1</v>
      </c>
      <c r="P241" s="456" t="s">
        <v>926</v>
      </c>
      <c r="Q241" s="445">
        <v>0.2</v>
      </c>
      <c r="R241" s="23">
        <v>43891</v>
      </c>
      <c r="S241" s="442" t="s">
        <v>927</v>
      </c>
      <c r="T241" s="359">
        <f t="shared" si="29"/>
        <v>2.0000000000000004E-2</v>
      </c>
      <c r="U241" s="454" t="s">
        <v>900</v>
      </c>
      <c r="V241" s="346"/>
      <c r="W241" s="366"/>
      <c r="X241" s="333"/>
      <c r="Y241" s="479">
        <f t="shared" si="30"/>
        <v>0</v>
      </c>
      <c r="Z241" s="596">
        <f t="shared" si="31"/>
        <v>0</v>
      </c>
      <c r="AA241" s="593"/>
      <c r="AB241" s="593"/>
      <c r="AC241" s="593"/>
    </row>
    <row r="242" spans="2:29" ht="76.5" customHeight="1" x14ac:dyDescent="0.25">
      <c r="B242" s="971" t="s">
        <v>391</v>
      </c>
      <c r="C242" s="969" t="s">
        <v>392</v>
      </c>
      <c r="D242" s="969" t="s">
        <v>130</v>
      </c>
      <c r="E242" s="326" t="s">
        <v>538</v>
      </c>
      <c r="F242" s="447" t="s">
        <v>538</v>
      </c>
      <c r="G242" s="447" t="s">
        <v>131</v>
      </c>
      <c r="H242" s="955"/>
      <c r="I242" s="969"/>
      <c r="J242" s="324">
        <f t="shared" si="28"/>
        <v>0.1</v>
      </c>
      <c r="K242" s="969"/>
      <c r="L242" s="965"/>
      <c r="M242" s="965"/>
      <c r="N242" s="451" t="s">
        <v>900</v>
      </c>
      <c r="O242" s="446">
        <v>2</v>
      </c>
      <c r="P242" s="456" t="s">
        <v>928</v>
      </c>
      <c r="Q242" s="445">
        <v>0.5</v>
      </c>
      <c r="R242" s="442" t="s">
        <v>929</v>
      </c>
      <c r="S242" s="442">
        <v>44165</v>
      </c>
      <c r="T242" s="359">
        <f t="shared" si="29"/>
        <v>0.05</v>
      </c>
      <c r="U242" s="454" t="s">
        <v>900</v>
      </c>
      <c r="V242" s="346"/>
      <c r="W242" s="366"/>
      <c r="X242" s="333"/>
      <c r="Y242" s="479">
        <f t="shared" si="30"/>
        <v>0</v>
      </c>
      <c r="Z242" s="596">
        <f t="shared" si="31"/>
        <v>0</v>
      </c>
      <c r="AA242" s="593"/>
      <c r="AB242" s="593"/>
      <c r="AC242" s="593"/>
    </row>
    <row r="243" spans="2:29" ht="76.5" customHeight="1" x14ac:dyDescent="0.25">
      <c r="B243" s="971" t="s">
        <v>391</v>
      </c>
      <c r="C243" s="970" t="s">
        <v>392</v>
      </c>
      <c r="D243" s="970" t="s">
        <v>130</v>
      </c>
      <c r="E243" s="326" t="s">
        <v>538</v>
      </c>
      <c r="F243" s="447" t="s">
        <v>538</v>
      </c>
      <c r="G243" s="447" t="s">
        <v>131</v>
      </c>
      <c r="H243" s="955"/>
      <c r="I243" s="970"/>
      <c r="J243" s="324">
        <f t="shared" si="28"/>
        <v>0.1</v>
      </c>
      <c r="K243" s="970"/>
      <c r="L243" s="966"/>
      <c r="M243" s="966"/>
      <c r="N243" s="451" t="s">
        <v>900</v>
      </c>
      <c r="O243" s="446">
        <v>3</v>
      </c>
      <c r="P243" s="456" t="s">
        <v>930</v>
      </c>
      <c r="Q243" s="445">
        <v>0.3</v>
      </c>
      <c r="R243" s="442" t="s">
        <v>931</v>
      </c>
      <c r="S243" s="442">
        <v>44196</v>
      </c>
      <c r="T243" s="359">
        <f t="shared" si="29"/>
        <v>0.03</v>
      </c>
      <c r="U243" s="454" t="s">
        <v>900</v>
      </c>
      <c r="V243" s="346"/>
      <c r="W243" s="366"/>
      <c r="X243" s="333"/>
      <c r="Y243" s="479">
        <f t="shared" si="30"/>
        <v>0</v>
      </c>
      <c r="Z243" s="596">
        <f t="shared" si="31"/>
        <v>0</v>
      </c>
      <c r="AA243" s="593"/>
      <c r="AB243" s="593"/>
      <c r="AC243" s="593"/>
    </row>
    <row r="244" spans="2:29" ht="76.5" customHeight="1" x14ac:dyDescent="0.25">
      <c r="B244" s="963" t="s">
        <v>391</v>
      </c>
      <c r="C244" s="960" t="s">
        <v>392</v>
      </c>
      <c r="D244" s="960" t="s">
        <v>130</v>
      </c>
      <c r="E244" s="326" t="s">
        <v>538</v>
      </c>
      <c r="F244" s="447" t="s">
        <v>538</v>
      </c>
      <c r="G244" s="447" t="s">
        <v>131</v>
      </c>
      <c r="H244" s="955">
        <v>10</v>
      </c>
      <c r="I244" s="968" t="s">
        <v>890</v>
      </c>
      <c r="J244" s="324">
        <f t="shared" si="28"/>
        <v>0.1</v>
      </c>
      <c r="K244" s="968">
        <v>1</v>
      </c>
      <c r="L244" s="983" t="s">
        <v>184</v>
      </c>
      <c r="M244" s="983" t="s">
        <v>891</v>
      </c>
      <c r="N244" s="451" t="s">
        <v>900</v>
      </c>
      <c r="O244" s="446">
        <v>1</v>
      </c>
      <c r="P244" s="456" t="s">
        <v>932</v>
      </c>
      <c r="Q244" s="445">
        <v>0.15</v>
      </c>
      <c r="R244" s="444">
        <v>43922</v>
      </c>
      <c r="S244" s="442">
        <v>43966</v>
      </c>
      <c r="T244" s="359">
        <f t="shared" si="29"/>
        <v>1.4999999999999999E-2</v>
      </c>
      <c r="U244" s="454" t="s">
        <v>900</v>
      </c>
      <c r="V244" s="346"/>
      <c r="W244" s="366"/>
      <c r="X244" s="333"/>
      <c r="Y244" s="479">
        <f t="shared" si="30"/>
        <v>0</v>
      </c>
      <c r="Z244" s="596">
        <f t="shared" si="31"/>
        <v>0</v>
      </c>
      <c r="AA244" s="593"/>
      <c r="AB244" s="593"/>
      <c r="AC244" s="593"/>
    </row>
    <row r="245" spans="2:29" ht="76.5" customHeight="1" x14ac:dyDescent="0.25">
      <c r="B245" s="963" t="s">
        <v>391</v>
      </c>
      <c r="C245" s="961" t="s">
        <v>392</v>
      </c>
      <c r="D245" s="961"/>
      <c r="E245" s="326" t="s">
        <v>538</v>
      </c>
      <c r="F245" s="447" t="s">
        <v>538</v>
      </c>
      <c r="G245" s="447" t="s">
        <v>131</v>
      </c>
      <c r="H245" s="955"/>
      <c r="I245" s="969"/>
      <c r="J245" s="324">
        <f t="shared" si="28"/>
        <v>0.1</v>
      </c>
      <c r="K245" s="969"/>
      <c r="L245" s="984"/>
      <c r="M245" s="984"/>
      <c r="N245" s="451" t="s">
        <v>900</v>
      </c>
      <c r="O245" s="446">
        <v>2</v>
      </c>
      <c r="P245" s="456" t="s">
        <v>933</v>
      </c>
      <c r="Q245" s="445">
        <v>0.2</v>
      </c>
      <c r="R245" s="444">
        <v>43966</v>
      </c>
      <c r="S245" s="442">
        <v>44012</v>
      </c>
      <c r="T245" s="359">
        <f t="shared" si="29"/>
        <v>2.0000000000000004E-2</v>
      </c>
      <c r="U245" s="454" t="s">
        <v>900</v>
      </c>
      <c r="V245" s="346"/>
      <c r="W245" s="366"/>
      <c r="X245" s="333"/>
      <c r="Y245" s="479">
        <f t="shared" si="30"/>
        <v>0</v>
      </c>
      <c r="Z245" s="596">
        <f t="shared" si="31"/>
        <v>0</v>
      </c>
      <c r="AA245" s="593"/>
      <c r="AB245" s="593"/>
      <c r="AC245" s="593"/>
    </row>
    <row r="246" spans="2:29" ht="76.5" customHeight="1" x14ac:dyDescent="0.25">
      <c r="B246" s="963" t="s">
        <v>391</v>
      </c>
      <c r="C246" s="961" t="s">
        <v>392</v>
      </c>
      <c r="D246" s="961"/>
      <c r="E246" s="582" t="s">
        <v>538</v>
      </c>
      <c r="F246" s="52" t="s">
        <v>538</v>
      </c>
      <c r="G246" s="52" t="s">
        <v>131</v>
      </c>
      <c r="H246" s="955"/>
      <c r="I246" s="969"/>
      <c r="J246" s="564">
        <f t="shared" si="28"/>
        <v>0.1</v>
      </c>
      <c r="K246" s="969"/>
      <c r="L246" s="984"/>
      <c r="M246" s="984"/>
      <c r="N246" s="583" t="s">
        <v>900</v>
      </c>
      <c r="O246" s="584">
        <v>3</v>
      </c>
      <c r="P246" s="585" t="s">
        <v>934</v>
      </c>
      <c r="Q246" s="586">
        <v>0.25</v>
      </c>
      <c r="R246" s="587">
        <v>44013</v>
      </c>
      <c r="S246" s="559">
        <v>44042</v>
      </c>
      <c r="T246" s="552">
        <f t="shared" si="29"/>
        <v>2.5000000000000001E-2</v>
      </c>
      <c r="U246" s="588" t="s">
        <v>900</v>
      </c>
      <c r="V246" s="594"/>
      <c r="W246" s="589"/>
      <c r="X246" s="590"/>
      <c r="Y246" s="595">
        <f t="shared" si="30"/>
        <v>0</v>
      </c>
      <c r="Z246" s="597">
        <f t="shared" si="31"/>
        <v>0</v>
      </c>
      <c r="AA246" s="593"/>
      <c r="AB246" s="593"/>
      <c r="AC246" s="593"/>
    </row>
    <row r="247" spans="2:29" ht="76.5" customHeight="1" x14ac:dyDescent="0.25">
      <c r="B247" s="963" t="s">
        <v>391</v>
      </c>
      <c r="C247" s="962" t="s">
        <v>392</v>
      </c>
      <c r="D247" s="962"/>
      <c r="E247" s="326" t="s">
        <v>538</v>
      </c>
      <c r="F247" s="447" t="s">
        <v>538</v>
      </c>
      <c r="G247" s="447" t="s">
        <v>131</v>
      </c>
      <c r="H247" s="681"/>
      <c r="I247" s="970"/>
      <c r="J247" s="324">
        <f t="shared" si="28"/>
        <v>0.1</v>
      </c>
      <c r="K247" s="970"/>
      <c r="L247" s="985"/>
      <c r="M247" s="985"/>
      <c r="N247" s="451" t="s">
        <v>900</v>
      </c>
      <c r="O247" s="446">
        <v>4</v>
      </c>
      <c r="P247" s="456" t="s">
        <v>935</v>
      </c>
      <c r="Q247" s="445">
        <v>0.4</v>
      </c>
      <c r="R247" s="444">
        <v>44044</v>
      </c>
      <c r="S247" s="442">
        <v>44196</v>
      </c>
      <c r="T247" s="359">
        <f t="shared" si="29"/>
        <v>4.0000000000000008E-2</v>
      </c>
      <c r="U247" s="454" t="s">
        <v>900</v>
      </c>
      <c r="V247" s="43"/>
      <c r="W247" s="366"/>
      <c r="X247" s="333"/>
      <c r="Y247" s="445">
        <f t="shared" si="30"/>
        <v>0</v>
      </c>
      <c r="Z247" s="596">
        <f t="shared" si="31"/>
        <v>0</v>
      </c>
      <c r="AA247" s="593"/>
      <c r="AB247" s="593"/>
      <c r="AC247" s="593"/>
    </row>
    <row r="248" spans="2:29" x14ac:dyDescent="0.25">
      <c r="F248" s="591"/>
      <c r="G248" s="591"/>
      <c r="V248" s="593"/>
      <c r="W248" s="593"/>
      <c r="X248" s="593"/>
      <c r="Y248" s="593"/>
      <c r="Z248" s="593"/>
      <c r="AA248" s="593"/>
      <c r="AB248" s="593"/>
      <c r="AC248" s="593"/>
    </row>
    <row r="249" spans="2:29" x14ac:dyDescent="0.25">
      <c r="E249" s="591"/>
      <c r="V249" s="593"/>
      <c r="W249" s="593"/>
      <c r="X249" s="593"/>
      <c r="Y249" s="593"/>
      <c r="Z249" s="593"/>
      <c r="AA249" s="593"/>
      <c r="AB249" s="593"/>
      <c r="AC249" s="593"/>
    </row>
    <row r="250" spans="2:29" x14ac:dyDescent="0.25">
      <c r="V250" s="593"/>
      <c r="W250" s="593"/>
      <c r="X250" s="593"/>
      <c r="Y250" s="593"/>
      <c r="Z250" s="593"/>
      <c r="AA250" s="593"/>
      <c r="AB250" s="593"/>
      <c r="AC250" s="593"/>
    </row>
    <row r="251" spans="2:29" x14ac:dyDescent="0.25">
      <c r="V251" s="593"/>
      <c r="W251" s="593"/>
      <c r="X251" s="593"/>
      <c r="Y251" s="593"/>
      <c r="Z251" s="593"/>
      <c r="AA251" s="593"/>
      <c r="AB251" s="593"/>
      <c r="AC251" s="593"/>
    </row>
    <row r="252" spans="2:29" x14ac:dyDescent="0.25">
      <c r="V252" s="593"/>
      <c r="W252" s="593"/>
      <c r="X252" s="593"/>
      <c r="Y252" s="593"/>
      <c r="Z252" s="593"/>
      <c r="AA252" s="593"/>
      <c r="AB252" s="593"/>
      <c r="AC252" s="593"/>
    </row>
    <row r="253" spans="2:29" x14ac:dyDescent="0.25">
      <c r="V253" s="593"/>
      <c r="W253" s="593"/>
      <c r="X253" s="593"/>
      <c r="Y253" s="593"/>
      <c r="Z253" s="593"/>
      <c r="AA253" s="593"/>
      <c r="AB253" s="593"/>
      <c r="AC253" s="593"/>
    </row>
    <row r="254" spans="2:29" x14ac:dyDescent="0.25">
      <c r="V254" s="593"/>
      <c r="W254" s="593"/>
      <c r="X254" s="593"/>
      <c r="Y254" s="593"/>
      <c r="Z254" s="593"/>
      <c r="AA254" s="593"/>
      <c r="AB254" s="593"/>
      <c r="AC254" s="593"/>
    </row>
    <row r="255" spans="2:29" x14ac:dyDescent="0.25">
      <c r="V255" s="593"/>
      <c r="W255" s="593"/>
      <c r="X255" s="593"/>
      <c r="Y255" s="593"/>
      <c r="Z255" s="593"/>
      <c r="AA255" s="593"/>
      <c r="AB255" s="593"/>
      <c r="AC255" s="593"/>
    </row>
    <row r="256" spans="2:29" x14ac:dyDescent="0.25">
      <c r="V256" s="593"/>
      <c r="W256" s="593"/>
      <c r="X256" s="593"/>
      <c r="Y256" s="593"/>
      <c r="Z256" s="593"/>
      <c r="AA256" s="593"/>
      <c r="AB256" s="593"/>
      <c r="AC256" s="593"/>
    </row>
    <row r="257" spans="22:29" x14ac:dyDescent="0.25">
      <c r="V257" s="593"/>
      <c r="W257" s="593"/>
      <c r="X257" s="593"/>
      <c r="Y257" s="593"/>
      <c r="Z257" s="593"/>
      <c r="AA257" s="593"/>
      <c r="AB257" s="593"/>
      <c r="AC257" s="593"/>
    </row>
    <row r="258" spans="22:29" x14ac:dyDescent="0.25">
      <c r="V258" s="593"/>
      <c r="W258" s="593"/>
      <c r="X258" s="593"/>
      <c r="Y258" s="593"/>
      <c r="Z258" s="593"/>
      <c r="AA258" s="593"/>
      <c r="AB258" s="593"/>
      <c r="AC258" s="593"/>
    </row>
    <row r="259" spans="22:29" x14ac:dyDescent="0.25">
      <c r="V259" s="593"/>
      <c r="W259" s="593"/>
      <c r="X259" s="593"/>
      <c r="Y259" s="593"/>
      <c r="Z259" s="593"/>
      <c r="AA259" s="593"/>
      <c r="AB259" s="593"/>
      <c r="AC259" s="593"/>
    </row>
    <row r="260" spans="22:29" x14ac:dyDescent="0.25">
      <c r="V260" s="593"/>
      <c r="W260" s="593"/>
      <c r="X260" s="593"/>
      <c r="Y260" s="593"/>
      <c r="Z260" s="593"/>
      <c r="AA260" s="593"/>
      <c r="AB260" s="593"/>
      <c r="AC260" s="593"/>
    </row>
    <row r="261" spans="22:29" x14ac:dyDescent="0.25">
      <c r="V261" s="593"/>
      <c r="W261" s="593"/>
      <c r="X261" s="593"/>
      <c r="Y261" s="593"/>
      <c r="Z261" s="593"/>
      <c r="AA261" s="593"/>
      <c r="AB261" s="593"/>
      <c r="AC261" s="593"/>
    </row>
    <row r="262" spans="22:29" x14ac:dyDescent="0.25">
      <c r="V262" s="593"/>
      <c r="W262" s="593"/>
      <c r="X262" s="593"/>
      <c r="Y262" s="593"/>
      <c r="Z262" s="593"/>
      <c r="AA262" s="593"/>
      <c r="AB262" s="593"/>
      <c r="AC262" s="593"/>
    </row>
    <row r="263" spans="22:29" x14ac:dyDescent="0.25">
      <c r="V263" s="593"/>
      <c r="W263" s="593"/>
      <c r="X263" s="593"/>
      <c r="Y263" s="593"/>
      <c r="Z263" s="593"/>
      <c r="AA263" s="593"/>
      <c r="AB263" s="593"/>
      <c r="AC263" s="593"/>
    </row>
    <row r="264" spans="22:29" x14ac:dyDescent="0.25">
      <c r="V264" s="593"/>
      <c r="W264" s="593"/>
      <c r="X264" s="593"/>
      <c r="Y264" s="593"/>
      <c r="Z264" s="593"/>
      <c r="AA264" s="593"/>
      <c r="AB264" s="593"/>
      <c r="AC264" s="593"/>
    </row>
    <row r="265" spans="22:29" x14ac:dyDescent="0.25">
      <c r="V265" s="593"/>
      <c r="W265" s="593"/>
      <c r="X265" s="593"/>
      <c r="Y265" s="593"/>
      <c r="Z265" s="593"/>
      <c r="AA265" s="593"/>
      <c r="AB265" s="593"/>
      <c r="AC265" s="593"/>
    </row>
  </sheetData>
  <autoFilter ref="B5:Z247"/>
  <mergeCells count="555">
    <mergeCell ref="B130:B132"/>
    <mergeCell ref="M244:M247"/>
    <mergeCell ref="L244:L247"/>
    <mergeCell ref="K244:K247"/>
    <mergeCell ref="I244:I247"/>
    <mergeCell ref="H244:H247"/>
    <mergeCell ref="M159:M161"/>
    <mergeCell ref="L159:L161"/>
    <mergeCell ref="K159:K161"/>
    <mergeCell ref="I159:I161"/>
    <mergeCell ref="H159:H161"/>
    <mergeCell ref="M162:M165"/>
    <mergeCell ref="L162:L165"/>
    <mergeCell ref="M230:M233"/>
    <mergeCell ref="L230:L233"/>
    <mergeCell ref="K230:K233"/>
    <mergeCell ref="D159:D161"/>
    <mergeCell ref="C159:C161"/>
    <mergeCell ref="B159:B161"/>
    <mergeCell ref="M133:M135"/>
    <mergeCell ref="L133:L135"/>
    <mergeCell ref="K133:K135"/>
    <mergeCell ref="I133:I135"/>
    <mergeCell ref="H133:H135"/>
    <mergeCell ref="M67:M70"/>
    <mergeCell ref="L67:L70"/>
    <mergeCell ref="K67:K70"/>
    <mergeCell ref="I67:I70"/>
    <mergeCell ref="H67:H70"/>
    <mergeCell ref="C71:C74"/>
    <mergeCell ref="D71:D74"/>
    <mergeCell ref="M130:M132"/>
    <mergeCell ref="L130:L132"/>
    <mergeCell ref="K130:K132"/>
    <mergeCell ref="I130:I132"/>
    <mergeCell ref="H130:H132"/>
    <mergeCell ref="D130:D132"/>
    <mergeCell ref="C130:C132"/>
    <mergeCell ref="H128:H129"/>
    <mergeCell ref="H121:H122"/>
    <mergeCell ref="D121:D122"/>
    <mergeCell ref="C121:C122"/>
    <mergeCell ref="I128:I129"/>
    <mergeCell ref="K128:K129"/>
    <mergeCell ref="L128:L129"/>
    <mergeCell ref="M128:M129"/>
    <mergeCell ref="L111:L114"/>
    <mergeCell ref="M111:M114"/>
    <mergeCell ref="H43:H46"/>
    <mergeCell ref="K55:K58"/>
    <mergeCell ref="I55:I58"/>
    <mergeCell ref="H55:H58"/>
    <mergeCell ref="D55:D58"/>
    <mergeCell ref="C55:C58"/>
    <mergeCell ref="B55:B58"/>
    <mergeCell ref="M59:M62"/>
    <mergeCell ref="L59:L62"/>
    <mergeCell ref="K59:K62"/>
    <mergeCell ref="I59:I62"/>
    <mergeCell ref="H59:H62"/>
    <mergeCell ref="D59:D62"/>
    <mergeCell ref="C59:C62"/>
    <mergeCell ref="B59:B62"/>
    <mergeCell ref="L26:L27"/>
    <mergeCell ref="L28:L29"/>
    <mergeCell ref="K30:K31"/>
    <mergeCell ref="M26:M27"/>
    <mergeCell ref="M28:M29"/>
    <mergeCell ref="L30:L31"/>
    <mergeCell ref="M30:M31"/>
    <mergeCell ref="M39:M42"/>
    <mergeCell ref="L39:L42"/>
    <mergeCell ref="K39:K42"/>
    <mergeCell ref="M35:M38"/>
    <mergeCell ref="L35:L38"/>
    <mergeCell ref="K35:K38"/>
    <mergeCell ref="D14:D16"/>
    <mergeCell ref="C14:C16"/>
    <mergeCell ref="B14:B16"/>
    <mergeCell ref="M17:M19"/>
    <mergeCell ref="L17:L19"/>
    <mergeCell ref="K17:K19"/>
    <mergeCell ref="I17:I19"/>
    <mergeCell ref="H17:H19"/>
    <mergeCell ref="D17:D19"/>
    <mergeCell ref="C17:C19"/>
    <mergeCell ref="B17:B19"/>
    <mergeCell ref="L146:L148"/>
    <mergeCell ref="M146:M148"/>
    <mergeCell ref="H139:H141"/>
    <mergeCell ref="M6:M9"/>
    <mergeCell ref="K6:K9"/>
    <mergeCell ref="L6:L9"/>
    <mergeCell ref="I6:I9"/>
    <mergeCell ref="B10:B13"/>
    <mergeCell ref="C10:C13"/>
    <mergeCell ref="D10:D13"/>
    <mergeCell ref="I10:I13"/>
    <mergeCell ref="M10:M13"/>
    <mergeCell ref="L10:L13"/>
    <mergeCell ref="K10:K13"/>
    <mergeCell ref="H6:H9"/>
    <mergeCell ref="H10:H13"/>
    <mergeCell ref="D6:D9"/>
    <mergeCell ref="B6:B9"/>
    <mergeCell ref="C6:C9"/>
    <mergeCell ref="M14:M16"/>
    <mergeCell ref="L14:L16"/>
    <mergeCell ref="K14:K16"/>
    <mergeCell ref="I14:I16"/>
    <mergeCell ref="H14:H16"/>
    <mergeCell ref="M153:M155"/>
    <mergeCell ref="L153:L155"/>
    <mergeCell ref="M156:M158"/>
    <mergeCell ref="L156:L158"/>
    <mergeCell ref="K156:K158"/>
    <mergeCell ref="I156:I158"/>
    <mergeCell ref="H156:H158"/>
    <mergeCell ref="D149:D152"/>
    <mergeCell ref="D156:D158"/>
    <mergeCell ref="K153:K155"/>
    <mergeCell ref="I153:I155"/>
    <mergeCell ref="H153:H155"/>
    <mergeCell ref="D153:D155"/>
    <mergeCell ref="M149:M152"/>
    <mergeCell ref="L149:L152"/>
    <mergeCell ref="K149:K152"/>
    <mergeCell ref="I149:I152"/>
    <mergeCell ref="H149:H152"/>
    <mergeCell ref="C156:C158"/>
    <mergeCell ref="B156:B158"/>
    <mergeCell ref="B26:B27"/>
    <mergeCell ref="C26:C27"/>
    <mergeCell ref="D26:D27"/>
    <mergeCell ref="D28:D29"/>
    <mergeCell ref="C28:C29"/>
    <mergeCell ref="B28:B29"/>
    <mergeCell ref="B30:B31"/>
    <mergeCell ref="C30:C31"/>
    <mergeCell ref="D30:D31"/>
    <mergeCell ref="D32:D34"/>
    <mergeCell ref="C32:C34"/>
    <mergeCell ref="B32:B34"/>
    <mergeCell ref="D43:D46"/>
    <mergeCell ref="C43:C46"/>
    <mergeCell ref="B43:B46"/>
    <mergeCell ref="D67:D70"/>
    <mergeCell ref="C67:C70"/>
    <mergeCell ref="B67:B70"/>
    <mergeCell ref="B71:B74"/>
    <mergeCell ref="D51:D54"/>
    <mergeCell ref="C51:C54"/>
    <mergeCell ref="B128:B129"/>
    <mergeCell ref="B121:B122"/>
    <mergeCell ref="D79:D86"/>
    <mergeCell ref="C79:C86"/>
    <mergeCell ref="B79:B86"/>
    <mergeCell ref="D128:D129"/>
    <mergeCell ref="C128:C129"/>
    <mergeCell ref="H79:H86"/>
    <mergeCell ref="B111:B114"/>
    <mergeCell ref="C111:C114"/>
    <mergeCell ref="D111:D114"/>
    <mergeCell ref="H111:H114"/>
    <mergeCell ref="B115:B116"/>
    <mergeCell ref="C115:C116"/>
    <mergeCell ref="D115:D116"/>
    <mergeCell ref="H115:H116"/>
    <mergeCell ref="H117:H120"/>
    <mergeCell ref="D117:D120"/>
    <mergeCell ref="C117:C120"/>
    <mergeCell ref="H100:H103"/>
    <mergeCell ref="B117:B120"/>
    <mergeCell ref="B97:B99"/>
    <mergeCell ref="C97:C99"/>
    <mergeCell ref="D97:D99"/>
    <mergeCell ref="H97:H99"/>
    <mergeCell ref="M121:M122"/>
    <mergeCell ref="L121:L122"/>
    <mergeCell ref="K121:K122"/>
    <mergeCell ref="I121:I122"/>
    <mergeCell ref="I111:I114"/>
    <mergeCell ref="K111:K114"/>
    <mergeCell ref="K115:K116"/>
    <mergeCell ref="L115:L116"/>
    <mergeCell ref="I115:I116"/>
    <mergeCell ref="M115:M116"/>
    <mergeCell ref="M117:M120"/>
    <mergeCell ref="L117:L120"/>
    <mergeCell ref="K117:K120"/>
    <mergeCell ref="I117:I120"/>
    <mergeCell ref="H20:H23"/>
    <mergeCell ref="I20:I23"/>
    <mergeCell ref="M20:M23"/>
    <mergeCell ref="L20:L23"/>
    <mergeCell ref="K20:K23"/>
    <mergeCell ref="D20:D23"/>
    <mergeCell ref="C20:C23"/>
    <mergeCell ref="B20:B23"/>
    <mergeCell ref="M24:M25"/>
    <mergeCell ref="L24:L25"/>
    <mergeCell ref="K24:K25"/>
    <mergeCell ref="I24:I25"/>
    <mergeCell ref="H24:H25"/>
    <mergeCell ref="D24:D25"/>
    <mergeCell ref="C24:C25"/>
    <mergeCell ref="B24:B25"/>
    <mergeCell ref="H26:H27"/>
    <mergeCell ref="H28:H29"/>
    <mergeCell ref="H30:H31"/>
    <mergeCell ref="I26:I27"/>
    <mergeCell ref="I28:I29"/>
    <mergeCell ref="I30:I31"/>
    <mergeCell ref="K32:K34"/>
    <mergeCell ref="I32:I34"/>
    <mergeCell ref="H32:H34"/>
    <mergeCell ref="K26:K27"/>
    <mergeCell ref="K28:K29"/>
    <mergeCell ref="I35:I38"/>
    <mergeCell ref="H35:H38"/>
    <mergeCell ref="D35:D38"/>
    <mergeCell ref="C35:C38"/>
    <mergeCell ref="B35:B38"/>
    <mergeCell ref="M32:M34"/>
    <mergeCell ref="L32:L34"/>
    <mergeCell ref="M47:M50"/>
    <mergeCell ref="L47:L50"/>
    <mergeCell ref="K47:K50"/>
    <mergeCell ref="I47:I50"/>
    <mergeCell ref="H47:H50"/>
    <mergeCell ref="D47:D50"/>
    <mergeCell ref="C47:C50"/>
    <mergeCell ref="B47:B50"/>
    <mergeCell ref="I39:I42"/>
    <mergeCell ref="H39:H42"/>
    <mergeCell ref="D39:D42"/>
    <mergeCell ref="C39:C42"/>
    <mergeCell ref="B39:B42"/>
    <mergeCell ref="M43:M46"/>
    <mergeCell ref="L43:L46"/>
    <mergeCell ref="K43:K46"/>
    <mergeCell ref="I43:I46"/>
    <mergeCell ref="B63:B66"/>
    <mergeCell ref="C63:C66"/>
    <mergeCell ref="D63:D66"/>
    <mergeCell ref="H63:H66"/>
    <mergeCell ref="I63:I66"/>
    <mergeCell ref="K63:K66"/>
    <mergeCell ref="L63:L66"/>
    <mergeCell ref="M63:M66"/>
    <mergeCell ref="M51:M54"/>
    <mergeCell ref="L51:L54"/>
    <mergeCell ref="K51:K54"/>
    <mergeCell ref="I51:I54"/>
    <mergeCell ref="H51:H54"/>
    <mergeCell ref="B51:B54"/>
    <mergeCell ref="M55:M58"/>
    <mergeCell ref="L55:L58"/>
    <mergeCell ref="H71:H74"/>
    <mergeCell ref="I71:I74"/>
    <mergeCell ref="K71:K74"/>
    <mergeCell ref="L71:L74"/>
    <mergeCell ref="M71:M74"/>
    <mergeCell ref="M75:M78"/>
    <mergeCell ref="L75:L78"/>
    <mergeCell ref="K75:K78"/>
    <mergeCell ref="I75:I78"/>
    <mergeCell ref="H75:H78"/>
    <mergeCell ref="D75:D78"/>
    <mergeCell ref="C75:C78"/>
    <mergeCell ref="B75:B78"/>
    <mergeCell ref="M87:M88"/>
    <mergeCell ref="L87:L88"/>
    <mergeCell ref="K87:K88"/>
    <mergeCell ref="I87:I88"/>
    <mergeCell ref="H87:H88"/>
    <mergeCell ref="D87:D88"/>
    <mergeCell ref="C87:C88"/>
    <mergeCell ref="B87:B88"/>
    <mergeCell ref="M79:M86"/>
    <mergeCell ref="L79:L86"/>
    <mergeCell ref="K79:K86"/>
    <mergeCell ref="I79:I86"/>
    <mergeCell ref="M89:M92"/>
    <mergeCell ref="L89:L92"/>
    <mergeCell ref="K89:K92"/>
    <mergeCell ref="I89:I92"/>
    <mergeCell ref="H89:H92"/>
    <mergeCell ref="D89:D92"/>
    <mergeCell ref="C89:C92"/>
    <mergeCell ref="B89:B92"/>
    <mergeCell ref="D100:D103"/>
    <mergeCell ref="C100:C103"/>
    <mergeCell ref="B100:B103"/>
    <mergeCell ref="M100:M103"/>
    <mergeCell ref="L100:L103"/>
    <mergeCell ref="K100:K103"/>
    <mergeCell ref="I100:I103"/>
    <mergeCell ref="I97:I99"/>
    <mergeCell ref="K97:K99"/>
    <mergeCell ref="L97:L99"/>
    <mergeCell ref="M97:M99"/>
    <mergeCell ref="M104:M106"/>
    <mergeCell ref="L104:L106"/>
    <mergeCell ref="K104:K106"/>
    <mergeCell ref="I104:I106"/>
    <mergeCell ref="H104:H106"/>
    <mergeCell ref="D104:D106"/>
    <mergeCell ref="C104:C106"/>
    <mergeCell ref="B104:B106"/>
    <mergeCell ref="D107:D110"/>
    <mergeCell ref="C107:C110"/>
    <mergeCell ref="B107:B110"/>
    <mergeCell ref="M107:M110"/>
    <mergeCell ref="L107:L110"/>
    <mergeCell ref="K107:K110"/>
    <mergeCell ref="I107:I110"/>
    <mergeCell ref="H107:H110"/>
    <mergeCell ref="M123:M125"/>
    <mergeCell ref="L123:L125"/>
    <mergeCell ref="K123:K125"/>
    <mergeCell ref="I123:I125"/>
    <mergeCell ref="H123:H125"/>
    <mergeCell ref="D123:D125"/>
    <mergeCell ref="C123:C125"/>
    <mergeCell ref="B123:B125"/>
    <mergeCell ref="M126:M127"/>
    <mergeCell ref="L126:L127"/>
    <mergeCell ref="K126:K127"/>
    <mergeCell ref="I126:I127"/>
    <mergeCell ref="H126:H127"/>
    <mergeCell ref="D126:D127"/>
    <mergeCell ref="C126:C127"/>
    <mergeCell ref="B126:B127"/>
    <mergeCell ref="D133:D135"/>
    <mergeCell ref="C133:C135"/>
    <mergeCell ref="B133:B135"/>
    <mergeCell ref="M136:M138"/>
    <mergeCell ref="L136:L138"/>
    <mergeCell ref="K136:K138"/>
    <mergeCell ref="I136:I138"/>
    <mergeCell ref="H136:H138"/>
    <mergeCell ref="D136:D138"/>
    <mergeCell ref="C136:C138"/>
    <mergeCell ref="B136:B138"/>
    <mergeCell ref="D139:D141"/>
    <mergeCell ref="C139:C141"/>
    <mergeCell ref="B139:B141"/>
    <mergeCell ref="M142:M145"/>
    <mergeCell ref="L142:L145"/>
    <mergeCell ref="K142:K145"/>
    <mergeCell ref="I142:I145"/>
    <mergeCell ref="H142:H145"/>
    <mergeCell ref="D142:D145"/>
    <mergeCell ref="C142:C145"/>
    <mergeCell ref="B142:B145"/>
    <mergeCell ref="M139:M141"/>
    <mergeCell ref="L139:L141"/>
    <mergeCell ref="K139:K141"/>
    <mergeCell ref="I139:I141"/>
    <mergeCell ref="C153:C155"/>
    <mergeCell ref="B153:B155"/>
    <mergeCell ref="D146:D148"/>
    <mergeCell ref="C146:C148"/>
    <mergeCell ref="B146:B148"/>
    <mergeCell ref="H146:H148"/>
    <mergeCell ref="I146:I148"/>
    <mergeCell ref="K146:K148"/>
    <mergeCell ref="C149:C152"/>
    <mergeCell ref="B149:B152"/>
    <mergeCell ref="K162:K165"/>
    <mergeCell ref="I162:I165"/>
    <mergeCell ref="H162:H165"/>
    <mergeCell ref="D162:D165"/>
    <mergeCell ref="C162:C165"/>
    <mergeCell ref="B162:B165"/>
    <mergeCell ref="M166:M169"/>
    <mergeCell ref="L166:L169"/>
    <mergeCell ref="K166:K169"/>
    <mergeCell ref="I166:I169"/>
    <mergeCell ref="H166:H169"/>
    <mergeCell ref="D166:D169"/>
    <mergeCell ref="C166:C169"/>
    <mergeCell ref="B166:B169"/>
    <mergeCell ref="M170:M172"/>
    <mergeCell ref="L170:L172"/>
    <mergeCell ref="K170:K172"/>
    <mergeCell ref="I170:I172"/>
    <mergeCell ref="H170:H172"/>
    <mergeCell ref="D170:D172"/>
    <mergeCell ref="C170:C172"/>
    <mergeCell ref="B170:B172"/>
    <mergeCell ref="M173:M176"/>
    <mergeCell ref="L173:L176"/>
    <mergeCell ref="K173:K176"/>
    <mergeCell ref="I173:I176"/>
    <mergeCell ref="H173:H176"/>
    <mergeCell ref="D173:D176"/>
    <mergeCell ref="C173:C176"/>
    <mergeCell ref="B173:B176"/>
    <mergeCell ref="M217:M219"/>
    <mergeCell ref="L217:L219"/>
    <mergeCell ref="K217:K219"/>
    <mergeCell ref="I217:I219"/>
    <mergeCell ref="H217:H219"/>
    <mergeCell ref="D217:D219"/>
    <mergeCell ref="C217:C219"/>
    <mergeCell ref="B217:B219"/>
    <mergeCell ref="M221:M223"/>
    <mergeCell ref="L221:L223"/>
    <mergeCell ref="K221:K223"/>
    <mergeCell ref="I221:I223"/>
    <mergeCell ref="H221:H223"/>
    <mergeCell ref="D221:D223"/>
    <mergeCell ref="C221:C223"/>
    <mergeCell ref="B221:B223"/>
    <mergeCell ref="M224:M226"/>
    <mergeCell ref="L224:L226"/>
    <mergeCell ref="K224:K226"/>
    <mergeCell ref="I224:I226"/>
    <mergeCell ref="H224:H226"/>
    <mergeCell ref="D224:D226"/>
    <mergeCell ref="C224:C226"/>
    <mergeCell ref="B224:B226"/>
    <mergeCell ref="M227:M229"/>
    <mergeCell ref="L227:L229"/>
    <mergeCell ref="K227:K229"/>
    <mergeCell ref="I227:I229"/>
    <mergeCell ref="H227:H229"/>
    <mergeCell ref="D227:D229"/>
    <mergeCell ref="C227:C229"/>
    <mergeCell ref="B227:B229"/>
    <mergeCell ref="C230:C233"/>
    <mergeCell ref="B230:B233"/>
    <mergeCell ref="M234:M237"/>
    <mergeCell ref="L234:L237"/>
    <mergeCell ref="K234:K237"/>
    <mergeCell ref="I234:I237"/>
    <mergeCell ref="H234:H237"/>
    <mergeCell ref="D234:D237"/>
    <mergeCell ref="C234:C237"/>
    <mergeCell ref="B234:B237"/>
    <mergeCell ref="H193:H198"/>
    <mergeCell ref="H199:H204"/>
    <mergeCell ref="D244:D247"/>
    <mergeCell ref="C244:C247"/>
    <mergeCell ref="B244:B247"/>
    <mergeCell ref="M238:M240"/>
    <mergeCell ref="L238:L240"/>
    <mergeCell ref="K238:K240"/>
    <mergeCell ref="I238:I240"/>
    <mergeCell ref="H238:H240"/>
    <mergeCell ref="D238:D240"/>
    <mergeCell ref="C238:C240"/>
    <mergeCell ref="B238:B240"/>
    <mergeCell ref="M241:M243"/>
    <mergeCell ref="L241:L243"/>
    <mergeCell ref="K241:K243"/>
    <mergeCell ref="I241:I243"/>
    <mergeCell ref="H241:H243"/>
    <mergeCell ref="D241:D243"/>
    <mergeCell ref="C241:C243"/>
    <mergeCell ref="B241:B243"/>
    <mergeCell ref="I230:I233"/>
    <mergeCell ref="H230:H233"/>
    <mergeCell ref="D230:D233"/>
    <mergeCell ref="C205:C208"/>
    <mergeCell ref="B205:B208"/>
    <mergeCell ref="H205:H208"/>
    <mergeCell ref="H209:H210"/>
    <mergeCell ref="H211:H213"/>
    <mergeCell ref="B177:B179"/>
    <mergeCell ref="C177:C179"/>
    <mergeCell ref="D177:D179"/>
    <mergeCell ref="D180:D181"/>
    <mergeCell ref="C180:C181"/>
    <mergeCell ref="B180:B181"/>
    <mergeCell ref="B182:B185"/>
    <mergeCell ref="C182:C185"/>
    <mergeCell ref="D182:D185"/>
    <mergeCell ref="D186:D188"/>
    <mergeCell ref="C186:C188"/>
    <mergeCell ref="B186:B188"/>
    <mergeCell ref="B189:B192"/>
    <mergeCell ref="C189:C192"/>
    <mergeCell ref="H177:H179"/>
    <mergeCell ref="H180:H181"/>
    <mergeCell ref="H182:H185"/>
    <mergeCell ref="H186:H188"/>
    <mergeCell ref="H189:H192"/>
    <mergeCell ref="B209:B210"/>
    <mergeCell ref="C209:C210"/>
    <mergeCell ref="D209:D210"/>
    <mergeCell ref="D211:D213"/>
    <mergeCell ref="C211:C213"/>
    <mergeCell ref="B211:B213"/>
    <mergeCell ref="I177:I179"/>
    <mergeCell ref="I180:I181"/>
    <mergeCell ref="I182:I185"/>
    <mergeCell ref="I186:I188"/>
    <mergeCell ref="I189:I192"/>
    <mergeCell ref="I193:I198"/>
    <mergeCell ref="I199:I204"/>
    <mergeCell ref="I205:I208"/>
    <mergeCell ref="I209:I210"/>
    <mergeCell ref="I211:I213"/>
    <mergeCell ref="D189:D192"/>
    <mergeCell ref="D193:D198"/>
    <mergeCell ref="C193:C198"/>
    <mergeCell ref="B193:B198"/>
    <mergeCell ref="B199:B204"/>
    <mergeCell ref="C199:C204"/>
    <mergeCell ref="D199:D204"/>
    <mergeCell ref="D205:D208"/>
    <mergeCell ref="L177:L179"/>
    <mergeCell ref="L209:L210"/>
    <mergeCell ref="L211:L213"/>
    <mergeCell ref="K177:K179"/>
    <mergeCell ref="K180:K181"/>
    <mergeCell ref="K182:K185"/>
    <mergeCell ref="K186:K188"/>
    <mergeCell ref="K189:K192"/>
    <mergeCell ref="K193:K198"/>
    <mergeCell ref="K199:K204"/>
    <mergeCell ref="L180:L181"/>
    <mergeCell ref="L182:L185"/>
    <mergeCell ref="L186:L188"/>
    <mergeCell ref="L189:L192"/>
    <mergeCell ref="L193:L198"/>
    <mergeCell ref="L199:L204"/>
    <mergeCell ref="L205:L208"/>
    <mergeCell ref="B2:U2"/>
    <mergeCell ref="B3:U3"/>
    <mergeCell ref="B4:U4"/>
    <mergeCell ref="M205:M208"/>
    <mergeCell ref="M209:M210"/>
    <mergeCell ref="M211:M213"/>
    <mergeCell ref="H93:H96"/>
    <mergeCell ref="B93:B96"/>
    <mergeCell ref="C93:C96"/>
    <mergeCell ref="D93:D96"/>
    <mergeCell ref="I93:I96"/>
    <mergeCell ref="K93:K96"/>
    <mergeCell ref="L93:L96"/>
    <mergeCell ref="M93:M96"/>
    <mergeCell ref="M177:M179"/>
    <mergeCell ref="M180:M181"/>
    <mergeCell ref="M182:M185"/>
    <mergeCell ref="M186:M188"/>
    <mergeCell ref="M189:M192"/>
    <mergeCell ref="M193:M198"/>
    <mergeCell ref="M199:M204"/>
    <mergeCell ref="K205:K208"/>
    <mergeCell ref="K209:K210"/>
    <mergeCell ref="K211:K213"/>
  </mergeCells>
  <conditionalFormatting sqref="X234">
    <cfRule type="iconSet" priority="1">
      <iconSet>
        <cfvo type="percent" val="0"/>
        <cfvo type="num" val="0.6" gte="0"/>
        <cfvo type="num" val="0.8" gte="0"/>
      </iconSet>
    </cfRule>
  </conditionalFormatting>
  <dataValidations count="1">
    <dataValidation errorStyle="information" allowBlank="1" showInputMessage="1" showErrorMessage="1" sqref="D133:D134 D157:D163 D126 D121 D123 D130 D138:D146 D149:D153"/>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14:formula1>
            <xm:f>[2]listas!#REF!</xm:f>
          </x14:formula1>
          <xm:sqref>G6:G9 F6:F29 F34:F47</xm:sqref>
        </x14:dataValidation>
        <x14:dataValidation type="list" allowBlank="1" showInputMessage="1" showErrorMessage="1">
          <x14:formula1>
            <xm:f>[4]listas!#REF!</xm:f>
          </x14:formula1>
          <xm:sqref>F30:F33 G10:G50 F48:F49 D14:E14 B6:C49 D6 C59 C63:C65 E15:E49 B156:D156 B73:D76 D235:D244 B66:D68 F100:G114 D227:D230 B227:C247 E155 D17 B77:C79 F122:F127 G118:G127 B155:C155 E6:E13 F128:G247 E59:E99 F57:F99 G59:G99</xm:sqref>
        </x14:dataValidation>
        <x14:dataValidation type="list" allowBlank="1" showInputMessage="1" showErrorMessage="1">
          <x14:formula1>
            <xm:f>[7]listas!#REF!</xm:f>
          </x14:formula1>
          <xm:sqref>B118:C127 E100:E102 B129:C130 B87:C103</xm:sqref>
        </x14:dataValidation>
        <x14:dataValidation type="list" allowBlank="1" showInputMessage="1" showErrorMessage="1">
          <x14:formula1>
            <xm:f>[5]listas!#REF!</xm:f>
          </x14:formula1>
          <xm:sqref>G115:G117 U115:U117 C115:D117 B115 B117</xm:sqref>
        </x14:dataValidation>
        <x14:dataValidation type="list" errorStyle="information" allowBlank="1" showInputMessage="1" showErrorMessage="1">
          <x14:formula1>
            <xm:f>[7]listas!#REF!</xm:f>
          </x14:formula1>
          <xm:sqref>F118:F120 E156:E162 E130:E154 E118:E127</xm:sqref>
        </x14:dataValidation>
        <x14:dataValidation type="list" allowBlank="1" showInputMessage="1" showErrorMessage="1">
          <x14:formula1>
            <xm:f>[8]listas!#REF!</xm:f>
          </x14:formula1>
          <xm:sqref>D217:D226 D167:D170 D173 B186:B209 B167:B177 B211:B226 C167:C226 E163:E216 B180:B183</xm:sqref>
        </x14:dataValidation>
        <x14:dataValidation type="list" errorStyle="information" allowBlank="1" showInputMessage="1" showErrorMessage="1">
          <x14:formula1>
            <xm:f>[8]listas!#REF!</xm:f>
          </x14:formula1>
          <xm:sqref>E217:E247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470"/>
  <sheetViews>
    <sheetView showGridLines="0" zoomScaleNormal="100" workbookViewId="0">
      <selection activeCell="A12" sqref="A12"/>
    </sheetView>
  </sheetViews>
  <sheetFormatPr baseColWidth="10" defaultRowHeight="15" x14ac:dyDescent="0.25"/>
  <cols>
    <col min="1" max="1" width="47.140625" customWidth="1"/>
    <col min="2" max="2" width="18.42578125" customWidth="1"/>
    <col min="3" max="4" width="7.42578125" customWidth="1"/>
    <col min="5" max="5" width="9.42578125" customWidth="1"/>
    <col min="6" max="6" width="38.7109375" customWidth="1"/>
    <col min="7" max="7" width="23.140625" customWidth="1"/>
    <col min="8" max="8" width="44.42578125" customWidth="1"/>
    <col min="9" max="9" width="23.140625" bestFit="1" customWidth="1"/>
  </cols>
  <sheetData>
    <row r="1" spans="1:5" x14ac:dyDescent="0.25">
      <c r="A1" s="281" t="s">
        <v>617</v>
      </c>
    </row>
    <row r="3" spans="1:5" ht="30" x14ac:dyDescent="0.25">
      <c r="A3" s="289" t="s">
        <v>609</v>
      </c>
      <c r="B3" s="317" t="s">
        <v>610</v>
      </c>
    </row>
    <row r="4" spans="1:5" x14ac:dyDescent="0.25">
      <c r="A4" s="290" t="s">
        <v>533</v>
      </c>
      <c r="B4" s="316"/>
      <c r="D4" s="277"/>
      <c r="E4" s="278"/>
    </row>
    <row r="5" spans="1:5" x14ac:dyDescent="0.25">
      <c r="A5" s="290" t="s">
        <v>543</v>
      </c>
      <c r="B5" s="316">
        <v>0</v>
      </c>
      <c r="D5" s="277"/>
      <c r="E5" s="278"/>
    </row>
    <row r="6" spans="1:5" x14ac:dyDescent="0.25">
      <c r="A6" s="290" t="s">
        <v>536</v>
      </c>
      <c r="B6" s="316">
        <v>0</v>
      </c>
      <c r="D6" s="277"/>
      <c r="E6" s="278"/>
    </row>
    <row r="7" spans="1:5" x14ac:dyDescent="0.25">
      <c r="A7" s="290" t="s">
        <v>538</v>
      </c>
      <c r="B7" s="316">
        <v>0</v>
      </c>
      <c r="D7" s="277"/>
      <c r="E7" s="278"/>
    </row>
    <row r="8" spans="1:5" x14ac:dyDescent="0.25">
      <c r="A8" s="290" t="s">
        <v>539</v>
      </c>
      <c r="B8" s="316">
        <v>0</v>
      </c>
      <c r="D8" s="277"/>
      <c r="E8" s="278"/>
    </row>
    <row r="9" spans="1:5" x14ac:dyDescent="0.25">
      <c r="A9" s="290" t="s">
        <v>546</v>
      </c>
      <c r="B9" s="316">
        <v>0</v>
      </c>
      <c r="D9" s="277"/>
      <c r="E9" s="278"/>
    </row>
    <row r="10" spans="1:5" x14ac:dyDescent="0.25">
      <c r="A10" s="290" t="s">
        <v>869</v>
      </c>
      <c r="B10" s="316">
        <v>0</v>
      </c>
      <c r="D10" s="277"/>
      <c r="E10" s="278"/>
    </row>
    <row r="11" spans="1:5" x14ac:dyDescent="0.25">
      <c r="A11" s="290" t="s">
        <v>953</v>
      </c>
      <c r="B11" s="316">
        <v>0</v>
      </c>
      <c r="D11" s="277"/>
      <c r="E11" s="278"/>
    </row>
    <row r="12" spans="1:5" x14ac:dyDescent="0.25">
      <c r="A12" s="290" t="s">
        <v>690</v>
      </c>
      <c r="B12" s="316">
        <v>0</v>
      </c>
      <c r="D12" s="277"/>
      <c r="E12" s="278"/>
    </row>
    <row r="13" spans="1:5" s="280" customFormat="1" x14ac:dyDescent="0.25">
      <c r="A13" s="290" t="s">
        <v>748</v>
      </c>
      <c r="B13" s="316"/>
      <c r="D13" s="277"/>
      <c r="E13" s="278"/>
    </row>
    <row r="14" spans="1:5" x14ac:dyDescent="0.25">
      <c r="A14" s="290" t="s">
        <v>864</v>
      </c>
      <c r="B14" s="316">
        <v>0</v>
      </c>
      <c r="D14" s="277"/>
      <c r="E14" s="278"/>
    </row>
    <row r="15" spans="1:5" x14ac:dyDescent="0.25">
      <c r="A15" s="290" t="s">
        <v>765</v>
      </c>
      <c r="B15" s="316">
        <v>0</v>
      </c>
      <c r="D15" s="277"/>
      <c r="E15" s="278"/>
    </row>
    <row r="16" spans="1:5" x14ac:dyDescent="0.25">
      <c r="A16" s="290" t="s">
        <v>540</v>
      </c>
      <c r="B16" s="316">
        <v>0</v>
      </c>
      <c r="D16" s="277"/>
      <c r="E16" s="278"/>
    </row>
    <row r="17" spans="1:17" s="357" customFormat="1" x14ac:dyDescent="0.25">
      <c r="A17"/>
      <c r="B17"/>
      <c r="D17" s="277"/>
      <c r="E17" s="278"/>
    </row>
    <row r="18" spans="1:17" s="357" customFormat="1" x14ac:dyDescent="0.25">
      <c r="A18" s="427"/>
      <c r="B18" s="423"/>
      <c r="D18" s="277"/>
      <c r="E18" s="278"/>
    </row>
    <row r="19" spans="1:17" s="357" customFormat="1" x14ac:dyDescent="0.25">
      <c r="A19" s="427"/>
      <c r="B19" s="423"/>
      <c r="D19" s="277"/>
      <c r="E19" s="278"/>
    </row>
    <row r="20" spans="1:17" ht="45" x14ac:dyDescent="0.25">
      <c r="A20" s="288" t="s">
        <v>609</v>
      </c>
      <c r="B20" s="317" t="s">
        <v>615</v>
      </c>
      <c r="D20" s="277"/>
      <c r="E20" s="278"/>
    </row>
    <row r="21" spans="1:17" x14ac:dyDescent="0.25">
      <c r="A21" s="290" t="s">
        <v>533</v>
      </c>
      <c r="B21" s="304">
        <v>0</v>
      </c>
      <c r="D21" s="277"/>
      <c r="E21" s="278"/>
    </row>
    <row r="22" spans="1:17" x14ac:dyDescent="0.25">
      <c r="A22" s="290" t="s">
        <v>543</v>
      </c>
      <c r="B22" s="304" t="e">
        <v>#REF!</v>
      </c>
      <c r="D22" s="277"/>
      <c r="E22" s="278"/>
    </row>
    <row r="23" spans="1:17" x14ac:dyDescent="0.25">
      <c r="A23" s="290" t="s">
        <v>536</v>
      </c>
      <c r="B23" s="304">
        <v>0</v>
      </c>
    </row>
    <row r="24" spans="1:17" x14ac:dyDescent="0.25">
      <c r="A24" s="290" t="s">
        <v>664</v>
      </c>
      <c r="B24" s="304">
        <v>0</v>
      </c>
    </row>
    <row r="25" spans="1:17" x14ac:dyDescent="0.25">
      <c r="A25" s="290" t="s">
        <v>539</v>
      </c>
      <c r="B25" s="304">
        <v>0</v>
      </c>
    </row>
    <row r="26" spans="1:17" x14ac:dyDescent="0.25">
      <c r="A26" s="290" t="s">
        <v>546</v>
      </c>
      <c r="B26" s="304">
        <v>0</v>
      </c>
    </row>
    <row r="27" spans="1:17" x14ac:dyDescent="0.25">
      <c r="A27" s="290" t="s">
        <v>869</v>
      </c>
      <c r="B27" s="304">
        <v>0</v>
      </c>
    </row>
    <row r="28" spans="1:17" x14ac:dyDescent="0.25">
      <c r="A28" s="290" t="s">
        <v>953</v>
      </c>
      <c r="B28" s="304">
        <v>0</v>
      </c>
    </row>
    <row r="29" spans="1:17" x14ac:dyDescent="0.25">
      <c r="A29" s="290" t="s">
        <v>690</v>
      </c>
      <c r="B29" s="304">
        <v>0</v>
      </c>
    </row>
    <row r="30" spans="1:17" s="280" customFormat="1" x14ac:dyDescent="0.25">
      <c r="A30" s="290" t="s">
        <v>748</v>
      </c>
      <c r="B30" s="304">
        <v>0</v>
      </c>
      <c r="D30"/>
      <c r="E30"/>
    </row>
    <row r="31" spans="1:17" s="357" customFormat="1" x14ac:dyDescent="0.25">
      <c r="A31" s="290" t="s">
        <v>864</v>
      </c>
      <c r="B31" s="304">
        <v>0</v>
      </c>
      <c r="Q31" s="278"/>
    </row>
    <row r="32" spans="1:17" s="280" customFormat="1" x14ac:dyDescent="0.25">
      <c r="A32" s="290" t="s">
        <v>765</v>
      </c>
      <c r="B32" s="304">
        <v>0</v>
      </c>
      <c r="F32"/>
      <c r="G32"/>
      <c r="H32"/>
      <c r="I32"/>
    </row>
    <row r="33" spans="1:9" s="280" customFormat="1" x14ac:dyDescent="0.25">
      <c r="A33" s="290" t="s">
        <v>540</v>
      </c>
      <c r="B33" s="304">
        <v>0</v>
      </c>
      <c r="F33" s="357"/>
      <c r="G33" s="357"/>
      <c r="H33" s="357"/>
      <c r="I33" s="357"/>
    </row>
    <row r="34" spans="1:9" s="280" customFormat="1" x14ac:dyDescent="0.25">
      <c r="A34"/>
      <c r="B34"/>
      <c r="F34" s="357"/>
      <c r="G34" s="357"/>
      <c r="H34" s="357"/>
      <c r="I34" s="357"/>
    </row>
    <row r="35" spans="1:9" s="280" customFormat="1" x14ac:dyDescent="0.25">
      <c r="A35" s="427"/>
      <c r="B35" s="428"/>
      <c r="F35" s="357"/>
      <c r="G35" s="357"/>
      <c r="H35" s="357"/>
      <c r="I35" s="357"/>
    </row>
    <row r="36" spans="1:9" s="280" customFormat="1" x14ac:dyDescent="0.25">
      <c r="A36" s="427"/>
      <c r="B36" s="428"/>
      <c r="F36" s="357"/>
      <c r="G36" s="357"/>
      <c r="H36" s="357"/>
      <c r="I36" s="357"/>
    </row>
    <row r="37" spans="1:9" x14ac:dyDescent="0.25">
      <c r="A37" s="289" t="s">
        <v>643</v>
      </c>
      <c r="B37" s="285" t="s">
        <v>644</v>
      </c>
    </row>
    <row r="38" spans="1:9" x14ac:dyDescent="0.25">
      <c r="A38" s="285" t="s">
        <v>619</v>
      </c>
      <c r="B38" s="291">
        <v>46</v>
      </c>
      <c r="C38" s="311"/>
    </row>
    <row r="39" spans="1:9" x14ac:dyDescent="0.25">
      <c r="A39" s="285" t="s">
        <v>400</v>
      </c>
      <c r="B39" s="291">
        <v>12</v>
      </c>
      <c r="C39" s="311"/>
    </row>
    <row r="40" spans="1:9" x14ac:dyDescent="0.25">
      <c r="A40" s="285" t="s">
        <v>621</v>
      </c>
      <c r="B40" s="291">
        <v>58</v>
      </c>
    </row>
    <row r="45" spans="1:9" x14ac:dyDescent="0.25">
      <c r="A45" s="276" t="s">
        <v>620</v>
      </c>
      <c r="B45" s="276" t="s">
        <v>622</v>
      </c>
    </row>
    <row r="46" spans="1:9" x14ac:dyDescent="0.25">
      <c r="A46" s="289" t="s">
        <v>5</v>
      </c>
      <c r="B46" s="285" t="s">
        <v>619</v>
      </c>
      <c r="C46" s="285" t="s">
        <v>400</v>
      </c>
      <c r="D46" s="285" t="s">
        <v>621</v>
      </c>
    </row>
    <row r="47" spans="1:9" x14ac:dyDescent="0.25">
      <c r="A47" s="290" t="s">
        <v>533</v>
      </c>
      <c r="B47" s="291"/>
      <c r="C47" s="291">
        <v>1</v>
      </c>
      <c r="D47" s="291">
        <v>1</v>
      </c>
    </row>
    <row r="48" spans="1:9" x14ac:dyDescent="0.25">
      <c r="A48" s="290" t="s">
        <v>543</v>
      </c>
      <c r="B48" s="291">
        <v>6</v>
      </c>
      <c r="C48" s="291"/>
      <c r="D48" s="291">
        <v>6</v>
      </c>
    </row>
    <row r="49" spans="1:5" x14ac:dyDescent="0.25">
      <c r="A49" s="290" t="s">
        <v>536</v>
      </c>
      <c r="B49" s="291">
        <v>4</v>
      </c>
      <c r="C49" s="291"/>
      <c r="D49" s="291">
        <v>4</v>
      </c>
    </row>
    <row r="50" spans="1:5" x14ac:dyDescent="0.25">
      <c r="A50" s="290" t="s">
        <v>538</v>
      </c>
      <c r="B50" s="291">
        <v>10</v>
      </c>
      <c r="C50" s="291"/>
      <c r="D50" s="291">
        <v>10</v>
      </c>
    </row>
    <row r="51" spans="1:5" x14ac:dyDescent="0.25">
      <c r="A51" s="290" t="s">
        <v>539</v>
      </c>
      <c r="B51" s="291">
        <v>4</v>
      </c>
      <c r="C51" s="291">
        <v>1</v>
      </c>
      <c r="D51" s="291">
        <v>5</v>
      </c>
    </row>
    <row r="52" spans="1:5" x14ac:dyDescent="0.25">
      <c r="A52" s="290" t="s">
        <v>546</v>
      </c>
      <c r="B52" s="291">
        <v>3</v>
      </c>
      <c r="C52" s="291">
        <v>3</v>
      </c>
      <c r="D52" s="291">
        <v>6</v>
      </c>
    </row>
    <row r="53" spans="1:5" x14ac:dyDescent="0.25">
      <c r="A53" s="290" t="s">
        <v>869</v>
      </c>
      <c r="B53" s="291">
        <v>4</v>
      </c>
      <c r="C53" s="291"/>
      <c r="D53" s="291">
        <v>4</v>
      </c>
    </row>
    <row r="54" spans="1:5" x14ac:dyDescent="0.25">
      <c r="A54" s="290" t="s">
        <v>953</v>
      </c>
      <c r="B54" s="291">
        <v>7</v>
      </c>
      <c r="C54" s="291">
        <v>2</v>
      </c>
      <c r="D54" s="291">
        <v>9</v>
      </c>
    </row>
    <row r="55" spans="1:5" x14ac:dyDescent="0.25">
      <c r="A55" s="290" t="s">
        <v>690</v>
      </c>
      <c r="B55" s="291">
        <v>1</v>
      </c>
      <c r="C55" s="291">
        <v>1</v>
      </c>
      <c r="D55" s="291">
        <v>2</v>
      </c>
    </row>
    <row r="56" spans="1:5" x14ac:dyDescent="0.25">
      <c r="A56" s="290" t="s">
        <v>748</v>
      </c>
      <c r="B56" s="291"/>
      <c r="C56" s="291">
        <v>2</v>
      </c>
      <c r="D56" s="291">
        <v>2</v>
      </c>
    </row>
    <row r="57" spans="1:5" x14ac:dyDescent="0.25">
      <c r="A57" s="290" t="s">
        <v>864</v>
      </c>
      <c r="B57" s="291">
        <v>1</v>
      </c>
      <c r="C57" s="291"/>
      <c r="D57" s="291">
        <v>1</v>
      </c>
    </row>
    <row r="58" spans="1:5" x14ac:dyDescent="0.25">
      <c r="A58" s="290" t="s">
        <v>765</v>
      </c>
      <c r="B58" s="291">
        <v>2</v>
      </c>
      <c r="C58" s="291"/>
      <c r="D58" s="291">
        <v>2</v>
      </c>
    </row>
    <row r="59" spans="1:5" x14ac:dyDescent="0.25">
      <c r="A59" s="290" t="s">
        <v>540</v>
      </c>
      <c r="B59" s="291">
        <v>4</v>
      </c>
      <c r="C59" s="291">
        <v>2</v>
      </c>
      <c r="D59" s="291">
        <v>6</v>
      </c>
    </row>
    <row r="60" spans="1:5" x14ac:dyDescent="0.25">
      <c r="A60" s="285" t="s">
        <v>621</v>
      </c>
      <c r="B60" s="291">
        <v>46</v>
      </c>
      <c r="C60" s="291">
        <v>12</v>
      </c>
      <c r="D60" s="291">
        <v>58</v>
      </c>
    </row>
    <row r="61" spans="1:5" s="357" customFormat="1" x14ac:dyDescent="0.25">
      <c r="A61"/>
      <c r="B61"/>
      <c r="C61"/>
      <c r="D61"/>
      <c r="E61"/>
    </row>
    <row r="62" spans="1:5" s="357" customFormat="1" x14ac:dyDescent="0.25">
      <c r="A62" s="427"/>
      <c r="B62" s="424"/>
      <c r="C62" s="291"/>
      <c r="D62" s="425"/>
      <c r="E62" s="426"/>
    </row>
    <row r="63" spans="1:5" s="357" customFormat="1" x14ac:dyDescent="0.25">
      <c r="B63" s="424"/>
      <c r="C63" s="291"/>
      <c r="D63" s="425"/>
      <c r="E63" s="426"/>
    </row>
    <row r="64" spans="1:5" s="357" customFormat="1" x14ac:dyDescent="0.25">
      <c r="B64" s="424"/>
      <c r="C64" s="291"/>
      <c r="D64" s="425"/>
      <c r="E64" s="290"/>
    </row>
    <row r="65" spans="1:10" ht="60" x14ac:dyDescent="0.25">
      <c r="A65" s="288" t="s">
        <v>686</v>
      </c>
      <c r="B65" s="487" t="s">
        <v>683</v>
      </c>
      <c r="C65" s="388" t="s">
        <v>682</v>
      </c>
      <c r="E65" s="290"/>
    </row>
    <row r="66" spans="1:10" x14ac:dyDescent="0.25">
      <c r="A66" s="373" t="s">
        <v>533</v>
      </c>
      <c r="B66" s="376"/>
      <c r="C66" s="377">
        <v>0</v>
      </c>
      <c r="I66" s="323"/>
      <c r="J66" s="323"/>
    </row>
    <row r="67" spans="1:10" x14ac:dyDescent="0.25">
      <c r="A67" s="374" t="s">
        <v>543</v>
      </c>
      <c r="B67" s="378">
        <v>0</v>
      </c>
      <c r="C67" s="379">
        <v>0</v>
      </c>
      <c r="I67" s="323"/>
      <c r="J67" s="323"/>
    </row>
    <row r="68" spans="1:10" x14ac:dyDescent="0.25">
      <c r="A68" s="374" t="s">
        <v>536</v>
      </c>
      <c r="B68" s="378">
        <v>0</v>
      </c>
      <c r="C68" s="379">
        <v>0</v>
      </c>
      <c r="I68" s="323"/>
      <c r="J68" s="323"/>
    </row>
    <row r="69" spans="1:10" x14ac:dyDescent="0.25">
      <c r="A69" s="374" t="s">
        <v>538</v>
      </c>
      <c r="B69" s="378">
        <v>0</v>
      </c>
      <c r="C69" s="379">
        <v>0</v>
      </c>
      <c r="I69" s="323"/>
      <c r="J69" s="323"/>
    </row>
    <row r="70" spans="1:10" x14ac:dyDescent="0.25">
      <c r="A70" s="374" t="s">
        <v>539</v>
      </c>
      <c r="B70" s="378">
        <v>0</v>
      </c>
      <c r="C70" s="379">
        <v>0</v>
      </c>
      <c r="I70" s="323"/>
      <c r="J70" s="323"/>
    </row>
    <row r="71" spans="1:10" x14ac:dyDescent="0.25">
      <c r="A71" s="374" t="s">
        <v>546</v>
      </c>
      <c r="B71" s="378">
        <v>0</v>
      </c>
      <c r="C71" s="379">
        <v>0</v>
      </c>
      <c r="E71" t="s">
        <v>712</v>
      </c>
      <c r="I71" s="323"/>
      <c r="J71" s="323"/>
    </row>
    <row r="72" spans="1:10" x14ac:dyDescent="0.25">
      <c r="A72" s="374" t="s">
        <v>869</v>
      </c>
      <c r="B72" s="378">
        <v>0</v>
      </c>
      <c r="C72" s="379">
        <v>0</v>
      </c>
      <c r="I72" s="323"/>
      <c r="J72" s="323"/>
    </row>
    <row r="73" spans="1:10" x14ac:dyDescent="0.25">
      <c r="A73" s="374" t="s">
        <v>953</v>
      </c>
      <c r="B73" s="378">
        <v>0</v>
      </c>
      <c r="C73" s="379">
        <v>0</v>
      </c>
      <c r="I73" s="323"/>
      <c r="J73" s="322"/>
    </row>
    <row r="74" spans="1:10" x14ac:dyDescent="0.25">
      <c r="A74" s="374" t="s">
        <v>690</v>
      </c>
      <c r="B74" s="378">
        <v>0</v>
      </c>
      <c r="C74" s="379">
        <v>0</v>
      </c>
      <c r="I74" s="323"/>
      <c r="J74" s="322"/>
    </row>
    <row r="75" spans="1:10" x14ac:dyDescent="0.25">
      <c r="A75" s="374" t="s">
        <v>748</v>
      </c>
      <c r="B75" s="378"/>
      <c r="C75" s="379">
        <v>0</v>
      </c>
    </row>
    <row r="76" spans="1:10" x14ac:dyDescent="0.25">
      <c r="A76" s="374" t="s">
        <v>864</v>
      </c>
      <c r="B76" s="378">
        <v>0</v>
      </c>
      <c r="C76" s="379">
        <v>0</v>
      </c>
    </row>
    <row r="77" spans="1:10" x14ac:dyDescent="0.25">
      <c r="A77" s="374" t="s">
        <v>765</v>
      </c>
      <c r="B77" s="378">
        <v>0</v>
      </c>
      <c r="C77" s="379">
        <v>0</v>
      </c>
    </row>
    <row r="78" spans="1:10" s="357" customFormat="1" x14ac:dyDescent="0.25">
      <c r="A78" s="375" t="s">
        <v>540</v>
      </c>
      <c r="B78" s="380">
        <v>0</v>
      </c>
      <c r="C78" s="381">
        <v>0</v>
      </c>
      <c r="D78"/>
    </row>
    <row r="79" spans="1:10" s="357" customFormat="1" x14ac:dyDescent="0.25">
      <c r="A79"/>
      <c r="B79"/>
      <c r="C79"/>
      <c r="D79"/>
    </row>
    <row r="80" spans="1:10" x14ac:dyDescent="0.25">
      <c r="A80" s="292" t="s">
        <v>633</v>
      </c>
      <c r="B80" s="295" t="s">
        <v>634</v>
      </c>
    </row>
    <row r="81" spans="1:5" ht="61.5" customHeight="1" x14ac:dyDescent="0.25">
      <c r="A81" s="293" t="s">
        <v>391</v>
      </c>
      <c r="B81" s="296">
        <v>0</v>
      </c>
    </row>
    <row r="82" spans="1:5" ht="61.5" customHeight="1" x14ac:dyDescent="0.25">
      <c r="A82" s="294" t="s">
        <v>388</v>
      </c>
      <c r="B82" s="297">
        <v>0</v>
      </c>
    </row>
    <row r="83" spans="1:5" s="357" customFormat="1" ht="61.5" customHeight="1" thickBot="1" x14ac:dyDescent="0.3">
      <c r="A83" s="422"/>
      <c r="B83" s="387"/>
    </row>
    <row r="84" spans="1:5" ht="15.75" thickBot="1" x14ac:dyDescent="0.3">
      <c r="A84" s="420" t="s">
        <v>687</v>
      </c>
      <c r="B84" s="382" t="s">
        <v>684</v>
      </c>
    </row>
    <row r="85" spans="1:5" ht="15.75" thickBot="1" x14ac:dyDescent="0.3"/>
    <row r="86" spans="1:5" ht="15.75" thickBot="1" x14ac:dyDescent="0.3">
      <c r="A86" s="300" t="s">
        <v>8</v>
      </c>
      <c r="B86" s="301" t="s">
        <v>401</v>
      </c>
    </row>
    <row r="87" spans="1:5" ht="45.75" thickBot="1" x14ac:dyDescent="0.3">
      <c r="A87" s="299" t="s">
        <v>250</v>
      </c>
      <c r="B87" s="382" t="s">
        <v>400</v>
      </c>
      <c r="E87" t="s">
        <v>713</v>
      </c>
    </row>
    <row r="88" spans="1:5" ht="45.75" thickBot="1" x14ac:dyDescent="0.3">
      <c r="A88" s="299" t="s">
        <v>369</v>
      </c>
      <c r="B88" s="382" t="s">
        <v>681</v>
      </c>
    </row>
    <row r="89" spans="1:5" ht="45.75" thickBot="1" x14ac:dyDescent="0.3">
      <c r="A89" s="299" t="s">
        <v>266</v>
      </c>
      <c r="B89" s="382" t="s">
        <v>400</v>
      </c>
    </row>
    <row r="90" spans="1:5" ht="30.75" thickBot="1" x14ac:dyDescent="0.3">
      <c r="A90" s="299" t="s">
        <v>256</v>
      </c>
      <c r="B90" s="298" t="s">
        <v>681</v>
      </c>
    </row>
    <row r="91" spans="1:5" ht="60.75" thickBot="1" x14ac:dyDescent="0.3">
      <c r="A91" s="299" t="s">
        <v>240</v>
      </c>
      <c r="B91" s="382" t="s">
        <v>400</v>
      </c>
    </row>
    <row r="92" spans="1:5" ht="45.75" thickBot="1" x14ac:dyDescent="0.3">
      <c r="A92" s="299" t="s">
        <v>261</v>
      </c>
      <c r="B92" s="298" t="s">
        <v>681</v>
      </c>
    </row>
    <row r="93" spans="1:5" ht="15.75" thickBot="1" x14ac:dyDescent="0.3">
      <c r="A93" s="299" t="s">
        <v>25</v>
      </c>
      <c r="B93" s="382" t="s">
        <v>681</v>
      </c>
    </row>
    <row r="94" spans="1:5" ht="45.75" thickBot="1" x14ac:dyDescent="0.3">
      <c r="A94" s="299" t="s">
        <v>211</v>
      </c>
      <c r="B94" s="382" t="s">
        <v>400</v>
      </c>
    </row>
    <row r="95" spans="1:5" ht="15.75" thickBot="1" x14ac:dyDescent="0.3">
      <c r="A95" s="299" t="s">
        <v>645</v>
      </c>
      <c r="B95" s="382" t="s">
        <v>400</v>
      </c>
    </row>
    <row r="96" spans="1:5" ht="15.75" thickBot="1" x14ac:dyDescent="0.3">
      <c r="A96" s="299" t="s">
        <v>646</v>
      </c>
      <c r="B96" s="382" t="s">
        <v>681</v>
      </c>
    </row>
    <row r="97" spans="1:2" ht="15.75" thickBot="1" x14ac:dyDescent="0.3">
      <c r="A97" s="299" t="s">
        <v>647</v>
      </c>
      <c r="B97" s="382" t="s">
        <v>400</v>
      </c>
    </row>
    <row r="98" spans="1:2" ht="15.75" thickBot="1" x14ac:dyDescent="0.3">
      <c r="A98" s="299" t="s">
        <v>648</v>
      </c>
      <c r="B98" s="382" t="s">
        <v>681</v>
      </c>
    </row>
    <row r="99" spans="1:2" ht="15.75" thickBot="1" x14ac:dyDescent="0.3">
      <c r="A99" s="299" t="s">
        <v>649</v>
      </c>
      <c r="B99" s="382" t="s">
        <v>681</v>
      </c>
    </row>
    <row r="100" spans="1:2" ht="15.75" thickBot="1" x14ac:dyDescent="0.3">
      <c r="A100" s="299" t="s">
        <v>650</v>
      </c>
      <c r="B100" s="298" t="s">
        <v>681</v>
      </c>
    </row>
    <row r="101" spans="1:2" ht="30.75" thickBot="1" x14ac:dyDescent="0.3">
      <c r="A101" s="299" t="s">
        <v>651</v>
      </c>
      <c r="B101" s="298" t="s">
        <v>681</v>
      </c>
    </row>
    <row r="102" spans="1:2" ht="15.75" thickBot="1" x14ac:dyDescent="0.3">
      <c r="A102" s="299" t="s">
        <v>652</v>
      </c>
      <c r="B102" s="382" t="s">
        <v>681</v>
      </c>
    </row>
    <row r="103" spans="1:2" ht="15.75" thickBot="1" x14ac:dyDescent="0.3">
      <c r="A103" s="299" t="s">
        <v>655</v>
      </c>
      <c r="B103" s="298" t="s">
        <v>681</v>
      </c>
    </row>
    <row r="104" spans="1:2" ht="15.75" thickBot="1" x14ac:dyDescent="0.3">
      <c r="A104" s="299" t="s">
        <v>657</v>
      </c>
      <c r="B104" s="298" t="s">
        <v>681</v>
      </c>
    </row>
    <row r="105" spans="1:2" ht="75.75" thickBot="1" x14ac:dyDescent="0.3">
      <c r="A105" s="382" t="s">
        <v>892</v>
      </c>
      <c r="B105" s="382" t="s">
        <v>681</v>
      </c>
    </row>
    <row r="106" spans="1:2" ht="135.75" thickBot="1" x14ac:dyDescent="0.3">
      <c r="A106" s="382" t="s">
        <v>894</v>
      </c>
      <c r="B106" s="382" t="s">
        <v>681</v>
      </c>
    </row>
    <row r="107" spans="1:2" ht="45.75" thickBot="1" x14ac:dyDescent="0.3">
      <c r="A107" s="382" t="s">
        <v>896</v>
      </c>
      <c r="B107" s="382" t="s">
        <v>681</v>
      </c>
    </row>
    <row r="108" spans="1:2" ht="60.75" thickBot="1" x14ac:dyDescent="0.3">
      <c r="A108" s="382" t="s">
        <v>898</v>
      </c>
      <c r="B108" s="382" t="s">
        <v>681</v>
      </c>
    </row>
    <row r="109" spans="1:2" ht="15.75" thickBot="1" x14ac:dyDescent="0.3">
      <c r="A109" s="382" t="s">
        <v>782</v>
      </c>
      <c r="B109" s="382" t="s">
        <v>400</v>
      </c>
    </row>
    <row r="110" spans="1:2" ht="30.75" thickBot="1" x14ac:dyDescent="0.3">
      <c r="A110" s="382" t="s">
        <v>997</v>
      </c>
      <c r="B110" s="382" t="s">
        <v>681</v>
      </c>
    </row>
    <row r="111" spans="1:2" ht="30.75" thickBot="1" x14ac:dyDescent="0.3">
      <c r="A111" s="382" t="s">
        <v>999</v>
      </c>
      <c r="B111" s="382" t="s">
        <v>681</v>
      </c>
    </row>
    <row r="112" spans="1:2" ht="15.75" thickBot="1" x14ac:dyDescent="0.3">
      <c r="A112" s="382" t="s">
        <v>1001</v>
      </c>
      <c r="B112" s="382" t="s">
        <v>681</v>
      </c>
    </row>
    <row r="113" spans="1:2" ht="15.75" thickBot="1" x14ac:dyDescent="0.3">
      <c r="A113" s="382" t="s">
        <v>1003</v>
      </c>
      <c r="B113" s="382" t="s">
        <v>681</v>
      </c>
    </row>
    <row r="114" spans="1:2" ht="60.75" thickBot="1" x14ac:dyDescent="0.3">
      <c r="A114" s="382" t="s">
        <v>979</v>
      </c>
      <c r="B114" s="382" t="s">
        <v>681</v>
      </c>
    </row>
    <row r="115" spans="1:2" ht="45.75" thickBot="1" x14ac:dyDescent="0.3">
      <c r="A115" s="382" t="s">
        <v>983</v>
      </c>
      <c r="B115" s="382" t="s">
        <v>681</v>
      </c>
    </row>
    <row r="116" spans="1:2" ht="90.75" thickBot="1" x14ac:dyDescent="0.3">
      <c r="A116" s="382" t="s">
        <v>695</v>
      </c>
      <c r="B116" s="382" t="s">
        <v>681</v>
      </c>
    </row>
    <row r="117" spans="1:2" ht="15.75" thickBot="1" x14ac:dyDescent="0.3">
      <c r="A117" s="382" t="s">
        <v>750</v>
      </c>
      <c r="B117" s="382" t="s">
        <v>400</v>
      </c>
    </row>
    <row r="118" spans="1:2" ht="45.75" thickBot="1" x14ac:dyDescent="0.3">
      <c r="A118" s="382" t="s">
        <v>753</v>
      </c>
      <c r="B118" s="382" t="s">
        <v>400</v>
      </c>
    </row>
    <row r="119" spans="1:2" ht="15.75" thickBot="1" x14ac:dyDescent="0.3">
      <c r="A119" s="382" t="s">
        <v>691</v>
      </c>
      <c r="B119" s="382" t="s">
        <v>681</v>
      </c>
    </row>
    <row r="120" spans="1:2" ht="15.75" thickBot="1" x14ac:dyDescent="0.3">
      <c r="A120" s="382" t="s">
        <v>692</v>
      </c>
      <c r="B120" s="382" t="s">
        <v>681</v>
      </c>
    </row>
    <row r="121" spans="1:2" ht="30.75" thickBot="1" x14ac:dyDescent="0.3">
      <c r="A121" s="382" t="s">
        <v>693</v>
      </c>
      <c r="B121" s="382" t="s">
        <v>681</v>
      </c>
    </row>
    <row r="122" spans="1:2" ht="30.75" thickBot="1" x14ac:dyDescent="0.3">
      <c r="A122" s="382" t="s">
        <v>694</v>
      </c>
      <c r="B122" s="382" t="s">
        <v>681</v>
      </c>
    </row>
    <row r="123" spans="1:2" ht="30.75" thickBot="1" x14ac:dyDescent="0.3">
      <c r="A123" s="382" t="s">
        <v>789</v>
      </c>
      <c r="B123" s="382" t="s">
        <v>400</v>
      </c>
    </row>
    <row r="124" spans="1:2" ht="30.75" thickBot="1" x14ac:dyDescent="0.3">
      <c r="A124" s="382" t="s">
        <v>791</v>
      </c>
      <c r="B124" s="382" t="s">
        <v>681</v>
      </c>
    </row>
    <row r="125" spans="1:2" ht="30.75" thickBot="1" x14ac:dyDescent="0.3">
      <c r="A125" s="382" t="s">
        <v>807</v>
      </c>
      <c r="B125" s="382" t="s">
        <v>681</v>
      </c>
    </row>
    <row r="126" spans="1:2" ht="30.75" thickBot="1" x14ac:dyDescent="0.3">
      <c r="A126" s="382" t="s">
        <v>814</v>
      </c>
      <c r="B126" s="382" t="s">
        <v>681</v>
      </c>
    </row>
    <row r="127" spans="1:2" ht="30.75" thickBot="1" x14ac:dyDescent="0.3">
      <c r="A127" s="382" t="s">
        <v>766</v>
      </c>
      <c r="B127" s="382" t="s">
        <v>681</v>
      </c>
    </row>
    <row r="128" spans="1:2" ht="30.75" thickBot="1" x14ac:dyDescent="0.3">
      <c r="A128" s="382" t="s">
        <v>768</v>
      </c>
      <c r="B128" s="382" t="s">
        <v>681</v>
      </c>
    </row>
    <row r="129" spans="1:2" ht="30.75" thickBot="1" x14ac:dyDescent="0.3">
      <c r="A129" s="382" t="s">
        <v>794</v>
      </c>
      <c r="B129" s="382" t="s">
        <v>400</v>
      </c>
    </row>
    <row r="130" spans="1:2" ht="60.75" thickBot="1" x14ac:dyDescent="0.3">
      <c r="A130" s="382" t="s">
        <v>796</v>
      </c>
      <c r="B130" s="382" t="s">
        <v>681</v>
      </c>
    </row>
    <row r="131" spans="1:2" ht="45.75" thickBot="1" x14ac:dyDescent="0.3">
      <c r="A131" s="382" t="s">
        <v>798</v>
      </c>
      <c r="B131" s="382" t="s">
        <v>681</v>
      </c>
    </row>
    <row r="132" spans="1:2" ht="15.75" thickBot="1" x14ac:dyDescent="0.3">
      <c r="A132" s="382" t="s">
        <v>800</v>
      </c>
      <c r="B132" s="382" t="s">
        <v>681</v>
      </c>
    </row>
    <row r="133" spans="1:2" ht="15.75" thickBot="1" x14ac:dyDescent="0.3">
      <c r="A133" s="382" t="s">
        <v>802</v>
      </c>
      <c r="B133" s="382" t="s">
        <v>400</v>
      </c>
    </row>
    <row r="134" spans="1:2" ht="15.75" thickBot="1" x14ac:dyDescent="0.3">
      <c r="A134" s="382" t="s">
        <v>804</v>
      </c>
      <c r="B134" s="382" t="s">
        <v>681</v>
      </c>
    </row>
    <row r="135" spans="1:2" ht="30.75" thickBot="1" x14ac:dyDescent="0.3">
      <c r="A135" s="382" t="s">
        <v>870</v>
      </c>
      <c r="B135" s="382" t="s">
        <v>681</v>
      </c>
    </row>
    <row r="136" spans="1:2" ht="60.75" thickBot="1" x14ac:dyDescent="0.3">
      <c r="A136" s="382" t="s">
        <v>873</v>
      </c>
      <c r="B136" s="382" t="s">
        <v>681</v>
      </c>
    </row>
    <row r="137" spans="1:2" ht="30.75" thickBot="1" x14ac:dyDescent="0.3">
      <c r="A137" s="382" t="s">
        <v>875</v>
      </c>
      <c r="B137" s="382" t="s">
        <v>681</v>
      </c>
    </row>
    <row r="138" spans="1:2" ht="30.75" thickBot="1" x14ac:dyDescent="0.3">
      <c r="A138" s="382" t="s">
        <v>877</v>
      </c>
      <c r="B138" s="382" t="s">
        <v>681</v>
      </c>
    </row>
    <row r="139" spans="1:2" ht="30.75" thickBot="1" x14ac:dyDescent="0.3">
      <c r="A139" s="382" t="s">
        <v>879</v>
      </c>
      <c r="B139" s="382" t="s">
        <v>681</v>
      </c>
    </row>
    <row r="140" spans="1:2" ht="60.75" thickBot="1" x14ac:dyDescent="0.3">
      <c r="A140" s="382" t="s">
        <v>881</v>
      </c>
      <c r="B140" s="382" t="s">
        <v>681</v>
      </c>
    </row>
    <row r="141" spans="1:2" ht="60.75" thickBot="1" x14ac:dyDescent="0.3">
      <c r="A141" s="382" t="s">
        <v>883</v>
      </c>
      <c r="B141" s="382" t="s">
        <v>681</v>
      </c>
    </row>
    <row r="142" spans="1:2" ht="45.75" thickBot="1" x14ac:dyDescent="0.3">
      <c r="A142" s="382" t="s">
        <v>885</v>
      </c>
      <c r="B142" s="382" t="s">
        <v>681</v>
      </c>
    </row>
    <row r="143" spans="1:2" ht="75.75" thickBot="1" x14ac:dyDescent="0.3">
      <c r="A143" s="382" t="s">
        <v>888</v>
      </c>
      <c r="B143" s="382" t="s">
        <v>681</v>
      </c>
    </row>
    <row r="144" spans="1:2" ht="120.75" thickBot="1" x14ac:dyDescent="0.3">
      <c r="A144" s="382" t="s">
        <v>890</v>
      </c>
      <c r="B144" s="382" t="s">
        <v>681</v>
      </c>
    </row>
    <row r="146" ht="15.75" thickBot="1" x14ac:dyDescent="0.3"/>
    <row r="147" ht="15.75" thickBot="1" x14ac:dyDescent="0.3"/>
    <row r="148" ht="15.75" thickBot="1" x14ac:dyDescent="0.3"/>
    <row r="149" ht="15.75" thickBot="1" x14ac:dyDescent="0.3"/>
    <row r="150" ht="15.75" thickBot="1" x14ac:dyDescent="0.3"/>
    <row r="151" ht="15.75" thickBot="1" x14ac:dyDescent="0.3"/>
    <row r="152" ht="15.75" thickBot="1" x14ac:dyDescent="0.3"/>
    <row r="153" ht="15.75" thickBot="1" x14ac:dyDescent="0.3"/>
    <row r="154" ht="15.75" thickBot="1" x14ac:dyDescent="0.3"/>
    <row r="155" ht="15.75" thickBot="1" x14ac:dyDescent="0.3"/>
    <row r="156" ht="15.75" thickBot="1" x14ac:dyDescent="0.3"/>
    <row r="157" ht="15.75" thickBot="1" x14ac:dyDescent="0.3"/>
    <row r="158" ht="15.75" thickBot="1" x14ac:dyDescent="0.3"/>
    <row r="161" ht="15.75" thickBot="1" x14ac:dyDescent="0.3"/>
    <row r="162" ht="15.75" thickBot="1" x14ac:dyDescent="0.3"/>
    <row r="163" ht="15.75" thickBot="1" x14ac:dyDescent="0.3"/>
    <row r="165" ht="15.75" thickBot="1" x14ac:dyDescent="0.3"/>
    <row r="166" ht="15.75" thickBot="1" x14ac:dyDescent="0.3"/>
    <row r="167" ht="15.75" thickBot="1" x14ac:dyDescent="0.3"/>
    <row r="168" ht="15.75" thickBot="1" x14ac:dyDescent="0.3"/>
    <row r="169" ht="15.75" thickBot="1" x14ac:dyDescent="0.3"/>
    <row r="170" ht="15.75" thickBot="1" x14ac:dyDescent="0.3"/>
    <row r="171" ht="15.75" thickBot="1" x14ac:dyDescent="0.3"/>
    <row r="172" ht="15.75" thickBot="1" x14ac:dyDescent="0.3"/>
    <row r="173" ht="15.75" thickBot="1" x14ac:dyDescent="0.3"/>
    <row r="174" ht="15.75" thickBot="1" x14ac:dyDescent="0.3"/>
    <row r="175" ht="15.75" thickBot="1" x14ac:dyDescent="0.3"/>
    <row r="176" ht="15.75" thickBot="1" x14ac:dyDescent="0.3"/>
    <row r="177" ht="15.75" thickBot="1" x14ac:dyDescent="0.3"/>
    <row r="178" ht="15.75" thickBot="1" x14ac:dyDescent="0.3"/>
    <row r="179" ht="15.75" thickBot="1" x14ac:dyDescent="0.3"/>
    <row r="180" ht="15.75" thickBot="1" x14ac:dyDescent="0.3"/>
    <row r="181" ht="15.75" thickBot="1" x14ac:dyDescent="0.3"/>
    <row r="182" ht="15.75" thickBot="1" x14ac:dyDescent="0.3"/>
    <row r="183" ht="15.75" thickBot="1" x14ac:dyDescent="0.3"/>
    <row r="184" ht="15.75" thickBot="1" x14ac:dyDescent="0.3"/>
    <row r="185" ht="15.75" thickBot="1" x14ac:dyDescent="0.3"/>
    <row r="186" ht="15.75" thickBot="1" x14ac:dyDescent="0.3"/>
    <row r="187" ht="15.75" thickBot="1" x14ac:dyDescent="0.3"/>
    <row r="188" ht="15.75" thickBot="1" x14ac:dyDescent="0.3"/>
    <row r="189" ht="15.75" thickBot="1" x14ac:dyDescent="0.3"/>
    <row r="190" ht="15.75" thickBot="1" x14ac:dyDescent="0.3"/>
    <row r="191" ht="15.75" thickBot="1" x14ac:dyDescent="0.3"/>
    <row r="192" ht="15.75" thickBot="1" x14ac:dyDescent="0.3"/>
    <row r="193" ht="15.75" thickBot="1" x14ac:dyDescent="0.3"/>
    <row r="194" ht="15.75" thickBot="1" x14ac:dyDescent="0.3"/>
    <row r="195" ht="15.75" thickBot="1" x14ac:dyDescent="0.3"/>
    <row r="196" ht="15.75" thickBot="1" x14ac:dyDescent="0.3"/>
    <row r="197" ht="15.75" thickBot="1" x14ac:dyDescent="0.3"/>
    <row r="198" ht="15.75" thickBot="1" x14ac:dyDescent="0.3"/>
    <row r="199" ht="15.75" thickBot="1" x14ac:dyDescent="0.3"/>
    <row r="200" ht="15.75" thickBot="1" x14ac:dyDescent="0.3"/>
    <row r="201" ht="15.75" thickBot="1" x14ac:dyDescent="0.3"/>
    <row r="202" ht="15.75" thickBot="1" x14ac:dyDescent="0.3"/>
    <row r="203" ht="15.75" thickBot="1" x14ac:dyDescent="0.3"/>
    <row r="204" ht="15.75" thickBot="1" x14ac:dyDescent="0.3"/>
    <row r="205" ht="15.75" thickBot="1" x14ac:dyDescent="0.3"/>
    <row r="206" ht="15.75" thickBot="1" x14ac:dyDescent="0.3"/>
    <row r="207" ht="15.75" thickBot="1" x14ac:dyDescent="0.3"/>
    <row r="208" ht="15.75" thickBot="1" x14ac:dyDescent="0.3"/>
    <row r="209" ht="15.75" thickBot="1" x14ac:dyDescent="0.3"/>
    <row r="210" ht="15.75" thickBot="1" x14ac:dyDescent="0.3"/>
    <row r="211" ht="15.75" thickBot="1" x14ac:dyDescent="0.3"/>
    <row r="212" ht="15.75" thickBot="1" x14ac:dyDescent="0.3"/>
    <row r="213" ht="15.75" thickBot="1" x14ac:dyDescent="0.3"/>
    <row r="214" ht="15.75" thickBot="1" x14ac:dyDescent="0.3"/>
    <row r="215" ht="15.75" thickBot="1" x14ac:dyDescent="0.3"/>
    <row r="216" ht="15.75" thickBot="1" x14ac:dyDescent="0.3"/>
    <row r="217" ht="15.75" thickBot="1" x14ac:dyDescent="0.3"/>
    <row r="218" ht="15.75" thickBot="1" x14ac:dyDescent="0.3"/>
    <row r="219" ht="15.75" thickBot="1" x14ac:dyDescent="0.3"/>
    <row r="220" ht="15.75" thickBot="1" x14ac:dyDescent="0.3"/>
    <row r="221" ht="15.75" thickBot="1" x14ac:dyDescent="0.3"/>
    <row r="222" ht="15.75" thickBot="1" x14ac:dyDescent="0.3"/>
    <row r="223" ht="15.75" thickBot="1" x14ac:dyDescent="0.3"/>
    <row r="224" ht="15.75" thickBot="1" x14ac:dyDescent="0.3"/>
    <row r="225" ht="15.75" thickBot="1" x14ac:dyDescent="0.3"/>
    <row r="226" ht="15.75" thickBot="1" x14ac:dyDescent="0.3"/>
    <row r="227" ht="15.75" thickBot="1" x14ac:dyDescent="0.3"/>
    <row r="228" ht="15.75" thickBot="1" x14ac:dyDescent="0.3"/>
    <row r="229" ht="15.75" thickBot="1" x14ac:dyDescent="0.3"/>
    <row r="230" ht="15.75" thickBot="1" x14ac:dyDescent="0.3"/>
    <row r="231" ht="15.75" thickBot="1" x14ac:dyDescent="0.3"/>
    <row r="232" ht="15.75" thickBot="1" x14ac:dyDescent="0.3"/>
    <row r="233" ht="15.75" thickBot="1" x14ac:dyDescent="0.3"/>
    <row r="234" ht="15.75" thickBot="1" x14ac:dyDescent="0.3"/>
    <row r="235" ht="15.75" thickBot="1" x14ac:dyDescent="0.3"/>
    <row r="236" ht="15.75" thickBot="1" x14ac:dyDescent="0.3"/>
    <row r="237" ht="15.75" thickBot="1" x14ac:dyDescent="0.3"/>
    <row r="435" ht="18.75" customHeight="1" x14ac:dyDescent="0.25"/>
    <row r="454" spans="2:4" ht="15" customHeight="1" x14ac:dyDescent="0.25">
      <c r="B454" s="281" t="s">
        <v>623</v>
      </c>
    </row>
    <row r="455" spans="2:4" ht="15" customHeight="1" x14ac:dyDescent="0.25">
      <c r="C455" s="82" t="s">
        <v>624</v>
      </c>
      <c r="D455" s="82" t="s">
        <v>625</v>
      </c>
    </row>
    <row r="456" spans="2:4" ht="15" customHeight="1" x14ac:dyDescent="0.25">
      <c r="C456" s="81">
        <v>0.1</v>
      </c>
      <c r="D456" s="82">
        <v>1</v>
      </c>
    </row>
    <row r="457" spans="2:4" ht="15" customHeight="1" x14ac:dyDescent="0.25">
      <c r="C457" s="81">
        <v>0.2</v>
      </c>
      <c r="D457" s="82">
        <v>1</v>
      </c>
    </row>
    <row r="458" spans="2:4" ht="15" customHeight="1" x14ac:dyDescent="0.25">
      <c r="C458" s="81">
        <v>0.3</v>
      </c>
      <c r="D458" s="82">
        <v>1</v>
      </c>
    </row>
    <row r="459" spans="2:4" ht="15" customHeight="1" x14ac:dyDescent="0.25">
      <c r="C459" s="81">
        <v>0.4</v>
      </c>
      <c r="D459" s="82">
        <v>1</v>
      </c>
    </row>
    <row r="460" spans="2:4" ht="15" customHeight="1" x14ac:dyDescent="0.25">
      <c r="C460" s="81">
        <v>0.5</v>
      </c>
      <c r="D460" s="82">
        <v>1</v>
      </c>
    </row>
    <row r="461" spans="2:4" ht="15" customHeight="1" x14ac:dyDescent="0.25">
      <c r="C461" s="81">
        <v>0.6</v>
      </c>
      <c r="D461" s="82">
        <v>1</v>
      </c>
    </row>
    <row r="462" spans="2:4" ht="15" customHeight="1" x14ac:dyDescent="0.25">
      <c r="C462" s="81">
        <v>0.7</v>
      </c>
      <c r="D462" s="82">
        <v>1</v>
      </c>
    </row>
    <row r="463" spans="2:4" ht="15" customHeight="1" x14ac:dyDescent="0.25">
      <c r="C463" s="81">
        <v>0.8</v>
      </c>
      <c r="D463" s="82">
        <v>1</v>
      </c>
    </row>
    <row r="464" spans="2:4" ht="15" customHeight="1" x14ac:dyDescent="0.25">
      <c r="C464" s="81">
        <v>0.9</v>
      </c>
      <c r="D464" s="82">
        <v>1</v>
      </c>
    </row>
    <row r="465" spans="2:7" ht="15" customHeight="1" x14ac:dyDescent="0.25">
      <c r="C465" s="81">
        <v>1</v>
      </c>
      <c r="D465" s="82">
        <f>SUM(D456:D464)</f>
        <v>9</v>
      </c>
    </row>
    <row r="466" spans="2:7" ht="15" customHeight="1" thickBot="1" x14ac:dyDescent="0.3">
      <c r="G466" t="s">
        <v>626</v>
      </c>
    </row>
    <row r="467" spans="2:7" ht="15.75" thickBot="1" x14ac:dyDescent="0.3">
      <c r="B467" s="282"/>
      <c r="C467" s="283" t="s">
        <v>627</v>
      </c>
      <c r="D467" s="284">
        <f>E470*PI()</f>
        <v>0</v>
      </c>
    </row>
    <row r="468" spans="2:7" ht="15" customHeight="1" x14ac:dyDescent="0.25">
      <c r="B468" s="285" t="s">
        <v>628</v>
      </c>
      <c r="C468" s="286" t="s">
        <v>629</v>
      </c>
      <c r="D468" s="286" t="s">
        <v>630</v>
      </c>
    </row>
    <row r="469" spans="2:7" ht="15" customHeight="1" x14ac:dyDescent="0.25">
      <c r="B469" s="287" t="s">
        <v>631</v>
      </c>
      <c r="C469" s="287">
        <v>0</v>
      </c>
      <c r="D469" s="287">
        <v>0</v>
      </c>
    </row>
    <row r="470" spans="2:7" ht="15" customHeight="1" x14ac:dyDescent="0.25">
      <c r="B470" s="287" t="s">
        <v>632</v>
      </c>
      <c r="C470" s="287">
        <f>COS(D467)*-1</f>
        <v>-1</v>
      </c>
      <c r="D470" s="287">
        <f>SIN(D467)</f>
        <v>0</v>
      </c>
      <c r="E470" s="279">
        <f>B75</f>
        <v>0</v>
      </c>
    </row>
  </sheetData>
  <pageMargins left="0.7" right="0.7" top="0.75" bottom="0.75" header="0.3" footer="0.3"/>
  <pageSetup orientation="portrait" r:id="rId8"/>
  <drawing r:id="rId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R23"/>
  <sheetViews>
    <sheetView showGridLines="0" topLeftCell="H1" zoomScaleNormal="100" workbookViewId="0">
      <selection activeCell="N7" sqref="N7"/>
    </sheetView>
  </sheetViews>
  <sheetFormatPr baseColWidth="10" defaultColWidth="11.42578125" defaultRowHeight="23.25" x14ac:dyDescent="0.25"/>
  <cols>
    <col min="1" max="1" width="36" style="85" customWidth="1"/>
    <col min="2" max="4" width="25.42578125" style="85" customWidth="1"/>
    <col min="5" max="5" width="36" style="85" customWidth="1"/>
    <col min="6" max="6" width="14.7109375" style="89" customWidth="1"/>
    <col min="7" max="7" width="30.5703125" style="85" customWidth="1"/>
    <col min="8" max="8" width="27.7109375" style="85" customWidth="1"/>
    <col min="9" max="10" width="21.5703125" style="85" customWidth="1"/>
    <col min="11" max="11" width="24.42578125" style="85" customWidth="1"/>
    <col min="12" max="12" width="22.85546875" style="85" customWidth="1"/>
    <col min="13" max="13" width="15" style="85" customWidth="1"/>
    <col min="14" max="14" width="64.5703125" style="85" customWidth="1"/>
    <col min="15" max="15" width="61.42578125" style="85" customWidth="1"/>
    <col min="16" max="16" width="30.42578125" style="85" customWidth="1"/>
    <col min="17" max="17" width="26.5703125" style="85" customWidth="1"/>
    <col min="18" max="18" width="29.5703125" style="85" customWidth="1"/>
    <col min="19" max="16384" width="11.42578125" style="85"/>
  </cols>
  <sheetData>
    <row r="1" spans="1:18" x14ac:dyDescent="0.25">
      <c r="A1" s="88"/>
      <c r="E1" s="88"/>
      <c r="F1" s="86"/>
      <c r="G1" s="87"/>
    </row>
    <row r="2" spans="1:18" x14ac:dyDescent="0.25">
      <c r="A2" s="88"/>
      <c r="E2" s="88"/>
      <c r="F2" s="86"/>
      <c r="G2" s="87"/>
    </row>
    <row r="3" spans="1:18" x14ac:dyDescent="0.25">
      <c r="A3" s="88"/>
      <c r="E3" s="88"/>
      <c r="F3" s="86"/>
      <c r="G3" s="87"/>
    </row>
    <row r="4" spans="1:18" x14ac:dyDescent="0.25">
      <c r="A4" s="88"/>
      <c r="B4" s="88"/>
      <c r="C4" s="88"/>
      <c r="E4" s="88"/>
      <c r="F4" s="86"/>
      <c r="G4" s="87"/>
    </row>
    <row r="5" spans="1:18" s="90" customFormat="1" ht="70.5" customHeight="1" x14ac:dyDescent="0.25">
      <c r="A5" s="100" t="s">
        <v>458</v>
      </c>
      <c r="B5" s="98" t="s">
        <v>410</v>
      </c>
      <c r="C5" s="99" t="s">
        <v>411</v>
      </c>
      <c r="D5" s="98" t="s">
        <v>412</v>
      </c>
      <c r="E5" s="99" t="s">
        <v>413</v>
      </c>
      <c r="F5" s="101" t="s">
        <v>414</v>
      </c>
      <c r="G5" s="102" t="s">
        <v>415</v>
      </c>
      <c r="H5" s="134" t="s">
        <v>416</v>
      </c>
      <c r="I5" s="135" t="s">
        <v>417</v>
      </c>
      <c r="J5" s="135" t="s">
        <v>418</v>
      </c>
      <c r="K5" s="135" t="s">
        <v>419</v>
      </c>
      <c r="L5" s="135" t="s">
        <v>420</v>
      </c>
      <c r="M5" s="136" t="s">
        <v>421</v>
      </c>
      <c r="N5" s="137" t="s">
        <v>407</v>
      </c>
      <c r="O5" s="137" t="s">
        <v>408</v>
      </c>
      <c r="P5" s="138" t="s">
        <v>422</v>
      </c>
      <c r="Q5" s="138" t="s">
        <v>423</v>
      </c>
      <c r="R5" s="139" t="s">
        <v>409</v>
      </c>
    </row>
    <row r="6" spans="1:18" s="91" customFormat="1" ht="111.75" customHeight="1" x14ac:dyDescent="0.25">
      <c r="A6" s="122">
        <v>1133</v>
      </c>
      <c r="B6" s="153" t="s">
        <v>459</v>
      </c>
      <c r="C6" s="153" t="s">
        <v>460</v>
      </c>
      <c r="D6" s="153" t="s">
        <v>461</v>
      </c>
      <c r="E6" s="151" t="s">
        <v>450</v>
      </c>
      <c r="F6" s="143">
        <v>2</v>
      </c>
      <c r="G6" s="103" t="s">
        <v>424</v>
      </c>
      <c r="H6" s="104" t="s">
        <v>425</v>
      </c>
      <c r="I6" s="105"/>
      <c r="J6" s="105"/>
      <c r="K6" s="106"/>
      <c r="L6" s="106"/>
      <c r="M6" s="107"/>
      <c r="N6" s="108"/>
      <c r="O6" s="108"/>
      <c r="P6" s="108"/>
      <c r="Q6" s="108"/>
      <c r="R6" s="108"/>
    </row>
    <row r="7" spans="1:18" s="91" customFormat="1" ht="111.75" customHeight="1" x14ac:dyDescent="0.25">
      <c r="A7" s="122">
        <v>1133</v>
      </c>
      <c r="B7" s="153" t="s">
        <v>459</v>
      </c>
      <c r="C7" s="153" t="s">
        <v>460</v>
      </c>
      <c r="D7" s="153" t="s">
        <v>461</v>
      </c>
      <c r="E7" s="151" t="s">
        <v>450</v>
      </c>
      <c r="F7" s="144">
        <v>3</v>
      </c>
      <c r="G7" s="109" t="s">
        <v>426</v>
      </c>
      <c r="H7" s="104" t="s">
        <v>427</v>
      </c>
      <c r="I7" s="105"/>
      <c r="J7" s="105"/>
      <c r="K7" s="106"/>
      <c r="L7" s="106"/>
      <c r="M7" s="107"/>
      <c r="N7" s="110"/>
      <c r="O7" s="108"/>
      <c r="P7" s="111"/>
      <c r="Q7" s="111"/>
      <c r="R7" s="111"/>
    </row>
    <row r="8" spans="1:18" s="92" customFormat="1" ht="111.75" customHeight="1" x14ac:dyDescent="0.25">
      <c r="A8" s="122">
        <v>1133</v>
      </c>
      <c r="B8" s="153" t="s">
        <v>459</v>
      </c>
      <c r="C8" s="153" t="s">
        <v>460</v>
      </c>
      <c r="D8" s="153" t="s">
        <v>461</v>
      </c>
      <c r="E8" s="151" t="s">
        <v>450</v>
      </c>
      <c r="F8" s="144">
        <v>4</v>
      </c>
      <c r="G8" s="109" t="s">
        <v>428</v>
      </c>
      <c r="H8" s="104" t="s">
        <v>429</v>
      </c>
      <c r="I8" s="105"/>
      <c r="J8" s="105"/>
      <c r="K8" s="106"/>
      <c r="L8" s="106"/>
      <c r="M8" s="107"/>
      <c r="N8" s="108"/>
      <c r="O8" s="108"/>
      <c r="P8" s="108"/>
      <c r="Q8" s="108"/>
      <c r="R8" s="108"/>
    </row>
    <row r="9" spans="1:18" s="91" customFormat="1" ht="111.75" customHeight="1" x14ac:dyDescent="0.25">
      <c r="A9" s="122">
        <v>1133</v>
      </c>
      <c r="B9" s="153" t="s">
        <v>459</v>
      </c>
      <c r="C9" s="153" t="s">
        <v>460</v>
      </c>
      <c r="D9" s="153" t="s">
        <v>461</v>
      </c>
      <c r="E9" s="151" t="s">
        <v>450</v>
      </c>
      <c r="F9" s="143">
        <v>5</v>
      </c>
      <c r="G9" s="103" t="s">
        <v>430</v>
      </c>
      <c r="H9" s="104" t="s">
        <v>431</v>
      </c>
      <c r="I9" s="105"/>
      <c r="J9" s="105"/>
      <c r="K9" s="106"/>
      <c r="L9" s="106"/>
      <c r="M9" s="107"/>
      <c r="N9" s="110"/>
      <c r="O9" s="108"/>
      <c r="P9" s="108"/>
      <c r="Q9" s="108"/>
      <c r="R9" s="108"/>
    </row>
    <row r="10" spans="1:18" s="91" customFormat="1" ht="111.75" customHeight="1" x14ac:dyDescent="0.25">
      <c r="A10" s="122">
        <v>1133</v>
      </c>
      <c r="B10" s="153" t="s">
        <v>459</v>
      </c>
      <c r="C10" s="153" t="s">
        <v>460</v>
      </c>
      <c r="D10" s="153" t="s">
        <v>461</v>
      </c>
      <c r="E10" s="151" t="s">
        <v>450</v>
      </c>
      <c r="F10" s="144">
        <v>6</v>
      </c>
      <c r="G10" s="109" t="s">
        <v>432</v>
      </c>
      <c r="H10" s="104" t="s">
        <v>433</v>
      </c>
      <c r="I10" s="105"/>
      <c r="J10" s="105"/>
      <c r="K10" s="106"/>
      <c r="L10" s="106"/>
      <c r="M10" s="107"/>
      <c r="N10" s="108"/>
      <c r="O10" s="108"/>
      <c r="P10" s="108"/>
      <c r="Q10" s="108"/>
      <c r="R10" s="108"/>
    </row>
    <row r="11" spans="1:18" s="91" customFormat="1" ht="111.75" customHeight="1" x14ac:dyDescent="0.25">
      <c r="A11" s="122">
        <v>1133</v>
      </c>
      <c r="B11" s="153" t="s">
        <v>459</v>
      </c>
      <c r="C11" s="153" t="s">
        <v>460</v>
      </c>
      <c r="D11" s="153" t="s">
        <v>461</v>
      </c>
      <c r="E11" s="151" t="s">
        <v>450</v>
      </c>
      <c r="F11" s="143">
        <v>7</v>
      </c>
      <c r="G11" s="103" t="s">
        <v>434</v>
      </c>
      <c r="H11" s="104" t="s">
        <v>435</v>
      </c>
      <c r="I11" s="105"/>
      <c r="J11" s="105"/>
      <c r="K11" s="106"/>
      <c r="L11" s="106"/>
      <c r="M11" s="107"/>
      <c r="N11" s="108"/>
      <c r="O11" s="108"/>
      <c r="P11" s="108"/>
      <c r="Q11" s="108"/>
      <c r="R11" s="108"/>
    </row>
    <row r="12" spans="1:18" s="91" customFormat="1" ht="75" x14ac:dyDescent="0.25">
      <c r="A12" s="122">
        <v>1133</v>
      </c>
      <c r="B12" s="153" t="s">
        <v>459</v>
      </c>
      <c r="C12" s="153" t="s">
        <v>460</v>
      </c>
      <c r="D12" s="153" t="s">
        <v>461</v>
      </c>
      <c r="E12" s="112" t="s">
        <v>451</v>
      </c>
      <c r="F12" s="145">
        <v>8</v>
      </c>
      <c r="G12" s="112" t="s">
        <v>436</v>
      </c>
      <c r="H12" s="104" t="s">
        <v>437</v>
      </c>
      <c r="I12" s="105"/>
      <c r="J12" s="105"/>
      <c r="K12" s="106"/>
      <c r="L12" s="106"/>
      <c r="M12" s="107"/>
      <c r="N12" s="108"/>
      <c r="O12" s="108"/>
      <c r="P12" s="108"/>
      <c r="Q12" s="108"/>
      <c r="R12" s="108"/>
    </row>
    <row r="13" spans="1:18" s="91" customFormat="1" ht="93.75" x14ac:dyDescent="0.25">
      <c r="A13" s="122">
        <v>1133</v>
      </c>
      <c r="B13" s="153" t="s">
        <v>459</v>
      </c>
      <c r="C13" s="153" t="s">
        <v>460</v>
      </c>
      <c r="D13" s="153" t="s">
        <v>461</v>
      </c>
      <c r="E13" s="113" t="s">
        <v>452</v>
      </c>
      <c r="F13" s="147">
        <v>3</v>
      </c>
      <c r="G13" s="113" t="s">
        <v>426</v>
      </c>
      <c r="H13" s="104" t="s">
        <v>427</v>
      </c>
      <c r="I13" s="105"/>
      <c r="J13" s="105"/>
      <c r="K13" s="106"/>
      <c r="L13" s="106"/>
      <c r="M13" s="107"/>
      <c r="N13" s="108"/>
      <c r="O13" s="114"/>
      <c r="P13" s="114"/>
      <c r="Q13" s="114"/>
      <c r="R13" s="114"/>
    </row>
    <row r="14" spans="1:18" s="91" customFormat="1" ht="75" x14ac:dyDescent="0.25">
      <c r="A14" s="122">
        <v>1133</v>
      </c>
      <c r="B14" s="153" t="s">
        <v>459</v>
      </c>
      <c r="C14" s="153" t="s">
        <v>460</v>
      </c>
      <c r="D14" s="153" t="s">
        <v>461</v>
      </c>
      <c r="E14" s="115" t="s">
        <v>453</v>
      </c>
      <c r="F14" s="148">
        <v>8</v>
      </c>
      <c r="G14" s="115" t="s">
        <v>436</v>
      </c>
      <c r="H14" s="104" t="s">
        <v>437</v>
      </c>
      <c r="I14" s="105"/>
      <c r="J14" s="105"/>
      <c r="K14" s="106"/>
      <c r="L14" s="106"/>
      <c r="M14" s="107"/>
      <c r="N14" s="116"/>
      <c r="O14" s="117"/>
      <c r="P14" s="117"/>
      <c r="Q14" s="117"/>
      <c r="R14" s="117"/>
    </row>
    <row r="15" spans="1:18" s="91" customFormat="1" ht="93.75" x14ac:dyDescent="0.25">
      <c r="A15" s="122">
        <v>1133</v>
      </c>
      <c r="B15" s="153" t="s">
        <v>459</v>
      </c>
      <c r="C15" s="153" t="s">
        <v>460</v>
      </c>
      <c r="D15" s="153" t="s">
        <v>461</v>
      </c>
      <c r="E15" s="118" t="s">
        <v>454</v>
      </c>
      <c r="F15" s="142">
        <v>1</v>
      </c>
      <c r="G15" s="118" t="s">
        <v>438</v>
      </c>
      <c r="H15" s="104" t="s">
        <v>425</v>
      </c>
      <c r="I15" s="105"/>
      <c r="J15" s="105"/>
      <c r="K15" s="106"/>
      <c r="L15" s="106"/>
      <c r="M15" s="107"/>
      <c r="N15" s="108"/>
      <c r="O15" s="117"/>
      <c r="P15" s="117"/>
      <c r="Q15" s="117"/>
      <c r="R15" s="117"/>
    </row>
    <row r="16" spans="1:18" s="91" customFormat="1" ht="106.5" customHeight="1" x14ac:dyDescent="0.25">
      <c r="A16" s="122">
        <v>1133</v>
      </c>
      <c r="B16" s="153" t="s">
        <v>459</v>
      </c>
      <c r="C16" s="153" t="s">
        <v>460</v>
      </c>
      <c r="D16" s="153" t="s">
        <v>461</v>
      </c>
      <c r="E16" s="155" t="s">
        <v>455</v>
      </c>
      <c r="F16" s="146">
        <v>1</v>
      </c>
      <c r="G16" s="119" t="s">
        <v>438</v>
      </c>
      <c r="H16" s="104" t="s">
        <v>425</v>
      </c>
      <c r="I16" s="105"/>
      <c r="J16" s="105"/>
      <c r="K16" s="106"/>
      <c r="L16" s="106"/>
      <c r="M16" s="107"/>
      <c r="N16" s="108"/>
      <c r="O16" s="116"/>
      <c r="P16" s="108"/>
      <c r="Q16" s="108"/>
      <c r="R16" s="108"/>
    </row>
    <row r="17" spans="1:18" s="91" customFormat="1" ht="90.75" customHeight="1" x14ac:dyDescent="0.25">
      <c r="A17" s="122">
        <v>1133</v>
      </c>
      <c r="B17" s="153" t="s">
        <v>459</v>
      </c>
      <c r="C17" s="153" t="s">
        <v>460</v>
      </c>
      <c r="D17" s="153" t="s">
        <v>461</v>
      </c>
      <c r="E17" s="155" t="s">
        <v>455</v>
      </c>
      <c r="F17" s="146">
        <v>3</v>
      </c>
      <c r="G17" s="119" t="s">
        <v>426</v>
      </c>
      <c r="H17" s="104" t="s">
        <v>427</v>
      </c>
      <c r="I17" s="105"/>
      <c r="J17" s="105"/>
      <c r="K17" s="106"/>
      <c r="L17" s="106"/>
      <c r="M17" s="107"/>
      <c r="N17" s="108"/>
      <c r="O17" s="116"/>
      <c r="P17" s="116"/>
      <c r="Q17" s="116"/>
      <c r="R17" s="116"/>
    </row>
    <row r="18" spans="1:18" s="93" customFormat="1" ht="15.75" customHeight="1" thickBot="1" x14ac:dyDescent="0.3">
      <c r="A18" s="120"/>
      <c r="B18" s="120"/>
      <c r="C18" s="120"/>
      <c r="D18" s="120"/>
      <c r="E18" s="120"/>
      <c r="F18" s="120"/>
      <c r="G18" s="120" t="s">
        <v>439</v>
      </c>
      <c r="H18" s="120"/>
      <c r="I18" s="120"/>
      <c r="J18" s="120"/>
      <c r="K18" s="121"/>
      <c r="L18" s="121"/>
      <c r="M18" s="120"/>
      <c r="N18" s="120"/>
      <c r="O18" s="120"/>
      <c r="P18" s="120"/>
      <c r="Q18" s="120"/>
      <c r="R18" s="120"/>
    </row>
    <row r="19" spans="1:18" s="91" customFormat="1" ht="187.5" x14ac:dyDescent="0.25">
      <c r="A19" s="149">
        <v>908</v>
      </c>
      <c r="B19" s="150" t="s">
        <v>441</v>
      </c>
      <c r="C19" s="150" t="s">
        <v>442</v>
      </c>
      <c r="D19" s="150" t="s">
        <v>462</v>
      </c>
      <c r="E19" s="157" t="s">
        <v>456</v>
      </c>
      <c r="F19" s="122">
        <v>2</v>
      </c>
      <c r="G19" s="158" t="s">
        <v>443</v>
      </c>
      <c r="H19" s="104" t="s">
        <v>444</v>
      </c>
      <c r="I19" s="105"/>
      <c r="J19" s="105"/>
      <c r="K19" s="106"/>
      <c r="L19" s="106"/>
      <c r="M19" s="107"/>
      <c r="N19" s="140"/>
      <c r="O19" s="140"/>
      <c r="P19" s="140"/>
      <c r="Q19" s="141"/>
      <c r="R19" s="123"/>
    </row>
    <row r="20" spans="1:18" s="94" customFormat="1" ht="19.5" thickBot="1" x14ac:dyDescent="0.3">
      <c r="A20" s="152"/>
      <c r="B20" s="124"/>
      <c r="C20" s="124"/>
      <c r="D20" s="124"/>
      <c r="E20" s="120"/>
      <c r="F20" s="120"/>
      <c r="G20" s="120"/>
      <c r="H20" s="125"/>
      <c r="I20" s="125"/>
      <c r="J20" s="125"/>
      <c r="K20" s="126"/>
      <c r="L20" s="126"/>
      <c r="M20" s="125"/>
      <c r="N20" s="120"/>
      <c r="O20" s="120"/>
      <c r="P20" s="120"/>
      <c r="Q20" s="120"/>
      <c r="R20" s="120"/>
    </row>
    <row r="21" spans="1:18" s="91" customFormat="1" ht="94.5" thickBot="1" x14ac:dyDescent="0.3">
      <c r="A21" s="127">
        <v>1135</v>
      </c>
      <c r="B21" s="154" t="s">
        <v>441</v>
      </c>
      <c r="C21" s="154" t="s">
        <v>446</v>
      </c>
      <c r="D21" s="154" t="s">
        <v>463</v>
      </c>
      <c r="E21" s="159" t="s">
        <v>457</v>
      </c>
      <c r="F21" s="127">
        <v>1</v>
      </c>
      <c r="G21" s="160" t="s">
        <v>447</v>
      </c>
      <c r="H21" s="104" t="s">
        <v>448</v>
      </c>
      <c r="I21" s="105"/>
      <c r="J21" s="128"/>
      <c r="K21" s="106"/>
      <c r="L21" s="129"/>
      <c r="M21" s="130"/>
      <c r="N21" s="117"/>
      <c r="O21" s="117"/>
      <c r="P21" s="117"/>
      <c r="Q21" s="117"/>
      <c r="R21" s="123"/>
    </row>
    <row r="22" spans="1:18" s="91" customFormat="1" ht="93.75" x14ac:dyDescent="0.25">
      <c r="A22" s="127">
        <v>1135</v>
      </c>
      <c r="B22" s="154" t="s">
        <v>441</v>
      </c>
      <c r="C22" s="154" t="s">
        <v>446</v>
      </c>
      <c r="D22" s="154" t="s">
        <v>463</v>
      </c>
      <c r="E22" s="159" t="s">
        <v>457</v>
      </c>
      <c r="F22" s="127">
        <v>2</v>
      </c>
      <c r="G22" s="160" t="s">
        <v>449</v>
      </c>
      <c r="H22" s="104" t="s">
        <v>448</v>
      </c>
      <c r="I22" s="128"/>
      <c r="J22" s="128"/>
      <c r="K22" s="129"/>
      <c r="L22" s="129"/>
      <c r="M22" s="130"/>
      <c r="N22" s="117"/>
      <c r="O22" s="117"/>
      <c r="P22" s="117"/>
      <c r="Q22" s="117"/>
      <c r="R22" s="123"/>
    </row>
    <row r="23" spans="1:18" ht="18.75" x14ac:dyDescent="0.25">
      <c r="A23" s="132"/>
      <c r="B23" s="131" t="s">
        <v>439</v>
      </c>
      <c r="C23" s="132"/>
      <c r="D23" s="132"/>
      <c r="E23" s="132"/>
      <c r="F23" s="133"/>
      <c r="G23" s="125" t="s">
        <v>439</v>
      </c>
      <c r="H23" s="125"/>
      <c r="I23" s="125"/>
      <c r="J23" s="125"/>
      <c r="K23" s="126"/>
      <c r="L23" s="126"/>
      <c r="M23" s="125"/>
      <c r="N23" s="120"/>
      <c r="O23" s="120"/>
      <c r="P23" s="120"/>
      <c r="Q23" s="120"/>
      <c r="R23" s="120"/>
    </row>
  </sheetData>
  <autoFilter ref="A5:R23"/>
  <pageMargins left="0.25" right="0.25" top="0.75" bottom="0.75" header="0.3" footer="0.3"/>
  <pageSetup scale="35" fitToHeight="0"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7:D51"/>
  <sheetViews>
    <sheetView showGridLines="0" workbookViewId="0">
      <pane xSplit="4" ySplit="8" topLeftCell="E9" activePane="bottomRight" state="frozen"/>
      <selection pane="topRight" activeCell="E1" sqref="E1"/>
      <selection pane="bottomLeft" activeCell="A8" sqref="A8"/>
      <selection pane="bottomRight"/>
    </sheetView>
  </sheetViews>
  <sheetFormatPr baseColWidth="10" defaultRowHeight="15" x14ac:dyDescent="0.25"/>
  <cols>
    <col min="1" max="1" width="7.5703125" customWidth="1"/>
    <col min="2" max="2" width="10" customWidth="1"/>
    <col min="3" max="3" width="58.42578125" customWidth="1"/>
    <col min="4" max="4" width="31.85546875" customWidth="1"/>
  </cols>
  <sheetData>
    <row r="7" spans="1:4" x14ac:dyDescent="0.25">
      <c r="B7" s="247"/>
      <c r="C7" s="257" t="s">
        <v>406</v>
      </c>
      <c r="D7" s="85"/>
    </row>
    <row r="8" spans="1:4" ht="23.25" thickBot="1" x14ac:dyDescent="0.3">
      <c r="A8" s="256" t="s">
        <v>550</v>
      </c>
      <c r="B8" s="249" t="s">
        <v>7</v>
      </c>
      <c r="C8" s="249" t="s">
        <v>551</v>
      </c>
      <c r="D8" s="248" t="s">
        <v>416</v>
      </c>
    </row>
    <row r="9" spans="1:4" ht="66.75" customHeight="1" thickBot="1" x14ac:dyDescent="0.3">
      <c r="A9" s="82">
        <v>103</v>
      </c>
      <c r="B9" s="163">
        <v>1</v>
      </c>
      <c r="C9" s="13" t="s">
        <v>577</v>
      </c>
      <c r="D9" s="223" t="s">
        <v>552</v>
      </c>
    </row>
    <row r="10" spans="1:4" ht="30" x14ac:dyDescent="0.25">
      <c r="A10" s="82">
        <v>103</v>
      </c>
      <c r="B10" s="163">
        <v>2</v>
      </c>
      <c r="C10" s="223" t="s">
        <v>309</v>
      </c>
      <c r="D10" s="223" t="s">
        <v>552</v>
      </c>
    </row>
    <row r="11" spans="1:4" ht="45" x14ac:dyDescent="0.25">
      <c r="A11" s="82">
        <v>103</v>
      </c>
      <c r="B11" s="163">
        <v>3</v>
      </c>
      <c r="C11" s="223" t="s">
        <v>553</v>
      </c>
      <c r="D11" s="223" t="s">
        <v>552</v>
      </c>
    </row>
    <row r="12" spans="1:4" x14ac:dyDescent="0.25">
      <c r="A12" s="82">
        <v>103</v>
      </c>
      <c r="B12" s="163">
        <v>4</v>
      </c>
      <c r="C12" s="223" t="s">
        <v>554</v>
      </c>
      <c r="D12" s="223" t="s">
        <v>552</v>
      </c>
    </row>
    <row r="13" spans="1:4" s="250" customFormat="1" ht="30" x14ac:dyDescent="0.25">
      <c r="A13" s="82">
        <v>103</v>
      </c>
      <c r="B13" s="163">
        <v>5</v>
      </c>
      <c r="C13" s="254" t="s">
        <v>326</v>
      </c>
      <c r="D13" s="223" t="s">
        <v>552</v>
      </c>
    </row>
    <row r="14" spans="1:4" ht="45" x14ac:dyDescent="0.25">
      <c r="A14" s="82">
        <v>103</v>
      </c>
      <c r="B14" s="163">
        <v>6</v>
      </c>
      <c r="C14" s="223" t="s">
        <v>555</v>
      </c>
      <c r="D14" s="223" t="s">
        <v>552</v>
      </c>
    </row>
    <row r="15" spans="1:4" ht="30" x14ac:dyDescent="0.25">
      <c r="A15" s="82">
        <v>103</v>
      </c>
      <c r="B15" s="163">
        <v>7</v>
      </c>
      <c r="C15" s="223" t="s">
        <v>556</v>
      </c>
      <c r="D15" s="223" t="s">
        <v>552</v>
      </c>
    </row>
    <row r="16" spans="1:4" ht="32.25" customHeight="1" x14ac:dyDescent="0.25">
      <c r="A16" s="82">
        <v>103</v>
      </c>
      <c r="B16" s="163">
        <v>8</v>
      </c>
      <c r="C16" s="223" t="s">
        <v>490</v>
      </c>
      <c r="D16" s="223" t="s">
        <v>557</v>
      </c>
    </row>
    <row r="17" spans="1:4" ht="30" customHeight="1" x14ac:dyDescent="0.25">
      <c r="A17" s="82">
        <v>103</v>
      </c>
      <c r="B17" s="163">
        <v>9</v>
      </c>
      <c r="C17" s="223" t="s">
        <v>524</v>
      </c>
      <c r="D17" s="223" t="s">
        <v>557</v>
      </c>
    </row>
    <row r="18" spans="1:4" ht="29.25" customHeight="1" x14ac:dyDescent="0.25">
      <c r="A18" s="82">
        <v>103</v>
      </c>
      <c r="B18" s="163">
        <v>10</v>
      </c>
      <c r="C18" s="223" t="s">
        <v>525</v>
      </c>
      <c r="D18" s="223" t="s">
        <v>557</v>
      </c>
    </row>
    <row r="19" spans="1:4" ht="30" x14ac:dyDescent="0.25">
      <c r="A19" s="82">
        <v>103</v>
      </c>
      <c r="B19" s="163">
        <v>11</v>
      </c>
      <c r="C19" s="223" t="s">
        <v>558</v>
      </c>
      <c r="D19" s="223" t="s">
        <v>559</v>
      </c>
    </row>
    <row r="20" spans="1:4" ht="45" x14ac:dyDescent="0.25">
      <c r="A20" s="82">
        <v>115</v>
      </c>
      <c r="B20" s="163">
        <v>12</v>
      </c>
      <c r="C20" s="223" t="s">
        <v>560</v>
      </c>
      <c r="D20" s="223" t="s">
        <v>561</v>
      </c>
    </row>
    <row r="21" spans="1:4" s="251" customFormat="1" ht="30" x14ac:dyDescent="0.25">
      <c r="A21" s="82">
        <v>115</v>
      </c>
      <c r="B21" s="163">
        <v>13</v>
      </c>
      <c r="C21" s="223" t="s">
        <v>562</v>
      </c>
      <c r="D21" s="223" t="s">
        <v>561</v>
      </c>
    </row>
    <row r="22" spans="1:4" ht="30" x14ac:dyDescent="0.25">
      <c r="A22" s="82">
        <v>115</v>
      </c>
      <c r="B22" s="163">
        <v>14</v>
      </c>
      <c r="C22" s="223" t="s">
        <v>563</v>
      </c>
      <c r="D22" s="223" t="s">
        <v>561</v>
      </c>
    </row>
    <row r="23" spans="1:4" ht="30" x14ac:dyDescent="0.25">
      <c r="A23" s="82">
        <v>115</v>
      </c>
      <c r="B23" s="163">
        <v>15</v>
      </c>
      <c r="C23" s="223" t="s">
        <v>287</v>
      </c>
      <c r="D23" s="223" t="s">
        <v>561</v>
      </c>
    </row>
    <row r="24" spans="1:4" ht="60" x14ac:dyDescent="0.25">
      <c r="A24" s="82">
        <v>117</v>
      </c>
      <c r="B24" s="163">
        <v>16</v>
      </c>
      <c r="C24" s="223" t="s">
        <v>564</v>
      </c>
      <c r="D24" s="223" t="s">
        <v>559</v>
      </c>
    </row>
    <row r="25" spans="1:4" ht="30" x14ac:dyDescent="0.25">
      <c r="A25" s="82">
        <v>117</v>
      </c>
      <c r="B25" s="163">
        <v>17</v>
      </c>
      <c r="C25" s="223" t="s">
        <v>565</v>
      </c>
      <c r="D25" s="223" t="s">
        <v>559</v>
      </c>
    </row>
    <row r="26" spans="1:4" x14ac:dyDescent="0.25">
      <c r="A26" s="82">
        <v>117</v>
      </c>
      <c r="B26" s="163">
        <v>18</v>
      </c>
      <c r="C26" s="223" t="s">
        <v>566</v>
      </c>
      <c r="D26" s="223" t="s">
        <v>559</v>
      </c>
    </row>
    <row r="27" spans="1:4" x14ac:dyDescent="0.25">
      <c r="A27" s="82">
        <v>117</v>
      </c>
      <c r="B27" s="163">
        <v>19</v>
      </c>
      <c r="C27" s="223" t="s">
        <v>567</v>
      </c>
      <c r="D27" s="223" t="s">
        <v>559</v>
      </c>
    </row>
    <row r="28" spans="1:4" ht="30" x14ac:dyDescent="0.25">
      <c r="A28" s="82">
        <v>118</v>
      </c>
      <c r="B28" s="163">
        <v>20</v>
      </c>
      <c r="C28" s="223" t="s">
        <v>568</v>
      </c>
      <c r="D28" s="223" t="s">
        <v>559</v>
      </c>
    </row>
    <row r="29" spans="1:4" ht="45" x14ac:dyDescent="0.25">
      <c r="A29" s="82">
        <v>119</v>
      </c>
      <c r="B29" s="163">
        <v>21</v>
      </c>
      <c r="C29" s="223" t="s">
        <v>569</v>
      </c>
      <c r="D29" s="223" t="s">
        <v>559</v>
      </c>
    </row>
    <row r="30" spans="1:4" ht="30" x14ac:dyDescent="0.25">
      <c r="A30" s="82">
        <v>119</v>
      </c>
      <c r="B30" s="163">
        <v>22</v>
      </c>
      <c r="C30" s="223" t="s">
        <v>263</v>
      </c>
      <c r="D30" s="223" t="s">
        <v>559</v>
      </c>
    </row>
    <row r="31" spans="1:4" ht="30" x14ac:dyDescent="0.25">
      <c r="A31" s="82">
        <v>119</v>
      </c>
      <c r="B31" s="163">
        <v>23</v>
      </c>
      <c r="C31" s="223" t="s">
        <v>570</v>
      </c>
      <c r="D31" s="223" t="s">
        <v>559</v>
      </c>
    </row>
    <row r="32" spans="1:4" ht="30" x14ac:dyDescent="0.25">
      <c r="A32" s="82">
        <v>116</v>
      </c>
      <c r="B32" s="163">
        <v>24</v>
      </c>
      <c r="C32" s="95" t="s">
        <v>530</v>
      </c>
      <c r="D32" s="223" t="s">
        <v>528</v>
      </c>
    </row>
    <row r="33" spans="1:4" x14ac:dyDescent="0.25">
      <c r="A33" s="255"/>
      <c r="B33" s="255"/>
      <c r="C33" s="255"/>
      <c r="D33" s="255"/>
    </row>
    <row r="34" spans="1:4" x14ac:dyDescent="0.25">
      <c r="A34" s="255"/>
      <c r="B34" s="255"/>
      <c r="C34" s="255"/>
      <c r="D34" s="255"/>
    </row>
    <row r="35" spans="1:4" x14ac:dyDescent="0.25">
      <c r="A35" s="255"/>
      <c r="B35" s="255"/>
      <c r="C35" s="255"/>
      <c r="D35" s="255"/>
    </row>
    <row r="36" spans="1:4" x14ac:dyDescent="0.25">
      <c r="A36" s="255"/>
      <c r="B36" s="255"/>
      <c r="C36" s="255"/>
      <c r="D36" s="255"/>
    </row>
    <row r="37" spans="1:4" ht="15" customHeight="1" x14ac:dyDescent="0.25">
      <c r="A37" s="255"/>
      <c r="B37" s="249"/>
      <c r="C37" s="257" t="s">
        <v>445</v>
      </c>
    </row>
    <row r="38" spans="1:4" ht="30" x14ac:dyDescent="0.25">
      <c r="A38" s="256" t="s">
        <v>550</v>
      </c>
      <c r="B38" s="249" t="s">
        <v>7</v>
      </c>
      <c r="C38" s="249" t="s">
        <v>571</v>
      </c>
      <c r="D38" s="249" t="s">
        <v>416</v>
      </c>
    </row>
    <row r="39" spans="1:4" ht="28.5" customHeight="1" x14ac:dyDescent="0.25">
      <c r="A39" s="82">
        <v>92</v>
      </c>
      <c r="B39" s="163">
        <v>1</v>
      </c>
      <c r="C39" s="223" t="s">
        <v>572</v>
      </c>
      <c r="D39" s="163" t="s">
        <v>573</v>
      </c>
    </row>
    <row r="40" spans="1:4" x14ac:dyDescent="0.25">
      <c r="A40" s="82">
        <v>92</v>
      </c>
      <c r="B40" s="163">
        <v>2</v>
      </c>
      <c r="C40" s="223" t="s">
        <v>79</v>
      </c>
      <c r="D40" s="163" t="s">
        <v>573</v>
      </c>
    </row>
    <row r="41" spans="1:4" ht="45" x14ac:dyDescent="0.25">
      <c r="A41" s="82">
        <v>92</v>
      </c>
      <c r="B41" s="223">
        <v>3</v>
      </c>
      <c r="C41" s="254" t="s">
        <v>526</v>
      </c>
      <c r="D41" s="163" t="s">
        <v>573</v>
      </c>
    </row>
    <row r="42" spans="1:4" ht="45" x14ac:dyDescent="0.25">
      <c r="A42" s="82">
        <v>92</v>
      </c>
      <c r="B42" s="223">
        <v>4</v>
      </c>
      <c r="C42" s="223" t="s">
        <v>527</v>
      </c>
      <c r="D42" s="163" t="s">
        <v>573</v>
      </c>
    </row>
    <row r="43" spans="1:4" ht="60" x14ac:dyDescent="0.25">
      <c r="A43" s="82">
        <v>92</v>
      </c>
      <c r="B43" s="223">
        <v>5</v>
      </c>
      <c r="C43" s="223" t="s">
        <v>574</v>
      </c>
      <c r="D43" s="163" t="s">
        <v>573</v>
      </c>
    </row>
    <row r="44" spans="1:4" x14ac:dyDescent="0.25">
      <c r="A44" s="255"/>
      <c r="B44" s="255"/>
      <c r="C44" s="255"/>
      <c r="D44" s="255"/>
    </row>
    <row r="45" spans="1:4" x14ac:dyDescent="0.25">
      <c r="A45" s="255"/>
      <c r="B45" s="255"/>
      <c r="C45" s="255"/>
      <c r="D45" s="255"/>
    </row>
    <row r="46" spans="1:4" ht="15" customHeight="1" x14ac:dyDescent="0.25">
      <c r="A46" s="255"/>
      <c r="B46" s="249"/>
      <c r="C46" s="257" t="s">
        <v>440</v>
      </c>
    </row>
    <row r="47" spans="1:4" ht="30.75" thickBot="1" x14ac:dyDescent="0.3">
      <c r="A47" s="256" t="s">
        <v>550</v>
      </c>
      <c r="B47" s="249" t="s">
        <v>7</v>
      </c>
      <c r="C47" s="249" t="s">
        <v>571</v>
      </c>
      <c r="D47" s="249" t="s">
        <v>416</v>
      </c>
    </row>
    <row r="48" spans="1:4" ht="45.75" thickBot="1" x14ac:dyDescent="0.3">
      <c r="A48" s="82">
        <v>71</v>
      </c>
      <c r="B48" s="223">
        <v>1</v>
      </c>
      <c r="C48" s="272" t="s">
        <v>595</v>
      </c>
      <c r="D48" s="163" t="s">
        <v>573</v>
      </c>
    </row>
    <row r="49" spans="1:4" ht="45.75" thickBot="1" x14ac:dyDescent="0.3">
      <c r="A49" s="82">
        <v>71</v>
      </c>
      <c r="B49" s="223">
        <v>2</v>
      </c>
      <c r="C49" s="272" t="s">
        <v>596</v>
      </c>
      <c r="D49" s="163" t="s">
        <v>573</v>
      </c>
    </row>
    <row r="50" spans="1:4" ht="45" x14ac:dyDescent="0.25">
      <c r="A50" s="82">
        <v>71</v>
      </c>
      <c r="B50" s="163">
        <v>3</v>
      </c>
      <c r="C50" s="273" t="s">
        <v>594</v>
      </c>
      <c r="D50" s="163" t="s">
        <v>573</v>
      </c>
    </row>
    <row r="51" spans="1:4" ht="30" x14ac:dyDescent="0.25">
      <c r="A51" s="82">
        <v>71</v>
      </c>
      <c r="B51" s="163">
        <v>4</v>
      </c>
      <c r="C51" s="223" t="s">
        <v>575</v>
      </c>
      <c r="D51" s="163" t="s">
        <v>559</v>
      </c>
    </row>
  </sheetData>
  <pageMargins left="0.7" right="0.7" top="0.75" bottom="0.75" header="0.3" footer="0.3"/>
  <pageSetup paperSize="9"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PLAN DE ACCIÓN 2018</vt:lpstr>
      <vt:lpstr>Indicadores</vt:lpstr>
      <vt:lpstr>PLAN DE ACCIÓN 2020 Producto</vt:lpstr>
      <vt:lpstr>PLAN DE ACCIÓN 2020 Actividades</vt:lpstr>
      <vt:lpstr>Tablas</vt:lpstr>
      <vt:lpstr>PLAN DE DESARROLLO 2018</vt:lpstr>
      <vt:lpstr>Actividades Plan de Desarrollo</vt:lpstr>
      <vt:lpstr>'PLAN DE ACCIÓN 2020 Producto'!Área_de_impresión</vt:lpstr>
      <vt:lpstr>'PLAN DE DESARROLLO 2018'!Área_de_impresión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Soporte</dc:creator>
  <cp:lastModifiedBy>Juan Carlos Jose Camacho Rosso</cp:lastModifiedBy>
  <cp:lastPrinted>2018-08-09T16:49:01Z</cp:lastPrinted>
  <dcterms:created xsi:type="dcterms:W3CDTF">2018-02-01T01:50:26Z</dcterms:created>
  <dcterms:modified xsi:type="dcterms:W3CDTF">2020-01-31T14:49:40Z</dcterms:modified>
</cp:coreProperties>
</file>