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ojas\Desktop\SANDRA M. ROJAS QUINTERO-UAECOB 2017-2018\4.3 ESTADISTICA TRIMESTRAL SUB.OPERATIVA\2019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25140" windowHeight="11880" tabRatio="767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H6" i="11" l="1"/>
  <c r="M6" i="10"/>
  <c r="E27" i="2"/>
  <c r="F27" i="2"/>
  <c r="G27" i="2"/>
  <c r="D27" i="2"/>
  <c r="O3" i="7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N19" i="2" l="1"/>
  <c r="N15" i="2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8" i="9"/>
  <c r="H9" i="9"/>
  <c r="H12" i="9"/>
  <c r="H13" i="9"/>
  <c r="H16" i="9"/>
  <c r="H17" i="9"/>
  <c r="H20" i="9"/>
  <c r="H21" i="9"/>
  <c r="H24" i="9"/>
  <c r="H25" i="9"/>
  <c r="H22" i="9"/>
  <c r="H7" i="9"/>
  <c r="H10" i="9"/>
  <c r="H11" i="9"/>
  <c r="H14" i="9"/>
  <c r="H15" i="9"/>
  <c r="H18" i="9"/>
  <c r="H19" i="9"/>
  <c r="H23" i="9"/>
  <c r="N7" i="10" l="1"/>
  <c r="H12" i="12"/>
  <c r="H8" i="12"/>
  <c r="H11" i="12"/>
  <c r="H7" i="12"/>
  <c r="H9" i="12"/>
  <c r="H10" i="12"/>
  <c r="H6" i="12"/>
  <c r="G23" i="11"/>
  <c r="H22" i="11"/>
  <c r="F23" i="11"/>
  <c r="C23" i="11"/>
  <c r="K27" i="10"/>
  <c r="L27" i="10"/>
  <c r="J27" i="10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H6" i="9"/>
  <c r="H26" i="9"/>
  <c r="M27" i="10" l="1"/>
  <c r="K28" i="10" s="1"/>
  <c r="N6" i="10"/>
  <c r="N27" i="10" s="1"/>
  <c r="H23" i="11"/>
  <c r="I7" i="11" s="1"/>
  <c r="H27" i="10"/>
  <c r="G28" i="10" s="1"/>
  <c r="H27" i="9"/>
  <c r="L28" i="10" l="1"/>
  <c r="J28" i="10"/>
  <c r="I16" i="1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G23" i="7" l="1"/>
  <c r="D23" i="7"/>
  <c r="E23" i="7"/>
  <c r="F23" i="7"/>
  <c r="C23" i="7"/>
  <c r="M25" i="2"/>
  <c r="M26" i="2"/>
  <c r="N26" i="2" s="1"/>
  <c r="L27" i="2"/>
  <c r="K27" i="2"/>
  <c r="J27" i="2"/>
  <c r="I27" i="2"/>
  <c r="H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18" i="12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<sst xmlns="http://schemas.openxmlformats.org/spreadsheetml/2006/main" count="297" uniqueCount="117">
  <si>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</si>
  <si>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</si>
  <si>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</si>
  <si>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</si>
  <si>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</si>
  <si>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</si>
  <si>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</si>
  <si>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</si>
  <si>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</si>
  <si>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</si>
  <si>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</si>
  <si>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</si>
  <si>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</si>
  <si>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</si>
  <si>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</si>
  <si>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</si>
  <si>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</si>
  <si>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</si>
  <si>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</si>
  <si>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</si>
  <si>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</si>
  <si>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</si>
  <si>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</si>
  <si>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</si>
  <si>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</si>
  <si>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</si>
  <si>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</si>
  <si>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</si>
  <si>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</si>
  <si>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</si>
  <si>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</si>
  <si>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</si>
  <si>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</si>
  <si>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</si>
  <si>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</si>
  <si>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</si>
  <si>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</si>
  <si>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</si>
  <si>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</si>
  <si>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</si>
  <si>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</si>
  <si>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</si>
  <si>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</si>
  <si>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</si>
  <si>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</si>
  <si>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</si>
  <si>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</si>
  <si>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</si>
  <si>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</si>
  <si>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</si>
  <si>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</si>
  <si>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</si>
  <si>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</si>
  <si>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</si>
  <si>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</si>
  <si>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</si>
  <si>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</si>
  <si>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</si>
  <si>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</si>
  <si>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</si>
  <si>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</si>
  <si>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</si>
  <si>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</si>
  <si>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</si>
  <si>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</si>
  <si>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</si>
  <si>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</si>
  <si>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</si>
  <si>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</si>
  <si>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</si>
  <si>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</si>
  <si>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</si>
  <si>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</si>
  <si>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</si>
  <si>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</si>
  <si>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</si>
  <si>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</si>
  <si>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</si>
  <si>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</si>
  <si>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</si>
  <si>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</si>
  <si>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</si>
  <si>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</si>
  <si>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</si>
  <si>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</si>
  <si>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</si>
  <si>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</si>
  <si>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</si>
  <si>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</si>
  <si>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</si>
  <si>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</si>
  <si>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</si>
  <si>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</si>
  <si>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</si>
  <si>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</si>
  <si>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</si>
  <si>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</si>
  <si>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</si>
  <si>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</si>
  <si>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</si>
  <si>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</si>
  <si>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</si>
  <si>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</si>
  <si>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</si>
  <si>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</si>
  <si>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</si>
  <si>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</si>
  <si>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</si>
  <si>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</si>
  <si>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</si>
  <si>
    <t>CONSOLIDADO DE INCIDENTES POR ESTACIÓN EN EL MES DE NOVIEMBRE 2019</t>
  </si>
  <si>
    <t>Consolidado de Incidentes Atendidos - Diciembre</t>
  </si>
  <si>
    <t>Consolidado de Incendios Atendidos - Diciembre</t>
  </si>
  <si>
    <t>Consolidado de Incidentes por Estación - Diciembre</t>
  </si>
  <si>
    <t>CONSOLIDADO DE SERVICIOS EN EL MES DE DICIEMBRE 2019</t>
  </si>
  <si>
    <t>CONSOLIDADO DE INCENDIOS EN EL MES DE DICIEMBRE 2019</t>
  </si>
  <si>
    <t>PROMEDIO TIEMPO DE RESPUESTA PARA EL MES DE DICIEMBRE (Minutos):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</si>
</sst>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3.5286284953395475E-2</c:v>
                </c:pt>
                <c:pt idx="1">
                  <c:v>6.8908122503328895E-2</c:v>
                </c:pt>
                <c:pt idx="2">
                  <c:v>1.9973368841544607E-3</c:v>
                </c:pt>
                <c:pt idx="3">
                  <c:v>5.159786950732357E-2</c:v>
                </c:pt>
                <c:pt idx="4">
                  <c:v>0.84221038615179755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0.10186418109187749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6.0252996005326229E-2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5.4260985352862848E-2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6.7576564580559259E-2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7.2902796271637815E-2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5.0266311584553927E-2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6.4580559254327569E-2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4.8601864181091879E-2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4.8268974700399467E-2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3.7616511318242341E-2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5.559254327563249E-2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5.6258322237017308E-2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8.6551264980026632E-2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5.9254327563248999E-2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5.6924101198402133E-2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4.3275632490013316E-2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3.5952063914780293E-2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9206936"/>
        <c:axId val="409204976"/>
      </c:barChart>
      <c:valAx>
        <c:axId val="40920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206936"/>
        <c:crosses val="autoZero"/>
        <c:crossBetween val="between"/>
      </c:valAx>
      <c:catAx>
        <c:axId val="409206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204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4.44350625362816E-2</c:v>
                </c:pt>
                <c:pt idx="1">
                  <c:v>8.1613805477861623E-2</c:v>
                </c:pt>
                <c:pt idx="2">
                  <c:v>1.055464668320228E-3</c:v>
                </c:pt>
                <c:pt idx="3">
                  <c:v>4.1849174098897039E-2</c:v>
                </c:pt>
                <c:pt idx="4">
                  <c:v>0.83104649321863955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9.6019000226193169E-2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6.1892105858403074E-2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5.965844831486089E-2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6.3390635602804793E-2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8.9600769056774485E-2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4.9875593757068536E-2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6.1892105858403074E-2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4.8377064012666816E-2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5.4258086405790544E-2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4.7048179144989821E-2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6.2655507803664329E-2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4.8914272788961773E-2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7.758425695543994E-2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5.1854783985523636E-2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5.0158335218276409E-2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3.2826283646233884E-2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4.3994571363944808E-2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56903512"/>
        <c:axId val="356905472"/>
      </c:barChart>
      <c:valAx>
        <c:axId val="35690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6903512"/>
        <c:crosses val="autoZero"/>
        <c:crossBetween val="between"/>
      </c:valAx>
      <c:catAx>
        <c:axId val="356903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6905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7.2687457126273017E-2</c:v>
                </c:pt>
                <c:pt idx="1">
                  <c:v>7.6433961268534648E-2</c:v>
                </c:pt>
                <c:pt idx="2">
                  <c:v>8.8649675478866555E-2</c:v>
                </c:pt>
                <c:pt idx="3">
                  <c:v>8.5879373120151967E-2</c:v>
                </c:pt>
                <c:pt idx="4">
                  <c:v>8.8676059310854302E-2</c:v>
                </c:pt>
                <c:pt idx="5">
                  <c:v>8.1605192338135193E-2</c:v>
                </c:pt>
                <c:pt idx="6">
                  <c:v>8.3320141417339455E-2</c:v>
                </c:pt>
                <c:pt idx="7">
                  <c:v>8.4718484512690623E-2</c:v>
                </c:pt>
                <c:pt idx="8">
                  <c:v>8.4929555168592685E-2</c:v>
                </c:pt>
                <c:pt idx="9">
                  <c:v>8.8570523982903271E-2</c:v>
                </c:pt>
                <c:pt idx="10">
                  <c:v>8.527254498443354E-2</c:v>
                </c:pt>
                <c:pt idx="11">
                  <c:v>7.9257031291224744E-2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:a16="http://schemas.microsoft.com/office/drawing/2014/main" xmlns="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tabSelected="1" zoomScaleNormal="100" workbookViewId="0">
      <selection activeCell="C12" sqref="C12:M12"/>
    </sheetView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7" t="s">
        <v>111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3:13" ht="22.5" customHeight="1" x14ac:dyDescent="0.5">
      <c r="C10" s="47" t="s">
        <v>112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3:13" ht="22.5" customHeight="1" x14ac:dyDescent="0.5">
      <c r="C11" s="47" t="s">
        <v>113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3:13" ht="22.5" customHeight="1" x14ac:dyDescent="0.5">
      <c r="C12" s="47" t="s">
        <v>95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3:13" ht="22.5" customHeight="1" x14ac:dyDescent="0.5">
      <c r="C13" s="47" t="s">
        <v>96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3:13" ht="22.5" customHeight="1" x14ac:dyDescent="0.5">
      <c r="C14" s="47" t="s">
        <v>97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3:13" ht="22.5" customHeight="1" x14ac:dyDescent="0.5">
      <c r="C15" s="47" t="s">
        <v>98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activeCell="C27" sqref="C27:G27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57" t="s">
        <v>114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5"/>
    </row>
    <row r="2" spans="1:16" ht="49.5" customHeight="1" x14ac:dyDescent="0.2">
      <c r="A2" s="54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5"/>
    </row>
    <row r="3" spans="1:16" ht="23.25" customHeight="1" x14ac:dyDescent="0.2">
      <c r="A3" s="58" t="s">
        <v>0</v>
      </c>
      <c r="B3" s="59"/>
      <c r="C3" s="52" t="s">
        <v>7</v>
      </c>
      <c r="D3" s="52"/>
      <c r="E3" s="52"/>
      <c r="F3" s="52"/>
      <c r="G3" s="30"/>
      <c r="H3" s="64" t="s">
        <v>8</v>
      </c>
      <c r="I3" s="52" t="s">
        <v>9</v>
      </c>
      <c r="J3" s="52" t="s">
        <v>10</v>
      </c>
      <c r="K3" s="52" t="s">
        <v>116</v>
      </c>
      <c r="L3" s="52"/>
      <c r="M3" s="52"/>
      <c r="N3" s="52"/>
      <c r="O3" s="53">
        <f>J27</f>
        <v>6.4236111111111117E-3</v>
      </c>
      <c r="P3" s="15"/>
    </row>
    <row r="4" spans="1:16" ht="23.25" customHeight="1" x14ac:dyDescent="0.2">
      <c r="A4" s="60"/>
      <c r="B4" s="61"/>
      <c r="C4" s="52" t="s">
        <v>6</v>
      </c>
      <c r="D4" s="52"/>
      <c r="E4" s="52"/>
      <c r="F4" s="52"/>
      <c r="G4" s="52"/>
      <c r="H4" s="64"/>
      <c r="I4" s="52"/>
      <c r="J4" s="52"/>
      <c r="K4" s="52"/>
      <c r="L4" s="52"/>
      <c r="M4" s="52"/>
      <c r="N4" s="52"/>
      <c r="O4" s="53"/>
      <c r="P4" s="15"/>
    </row>
    <row r="5" spans="1:16" ht="28.5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64"/>
      <c r="I5" s="52"/>
      <c r="J5" s="52"/>
      <c r="K5" s="52"/>
      <c r="L5" s="52"/>
      <c r="M5" s="52"/>
      <c r="N5" s="52"/>
      <c r="O5" s="53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10</v>
      </c>
      <c r="D6" s="3">
        <v>13</v>
      </c>
      <c r="E6" s="3">
        <v>1</v>
      </c>
      <c r="F6" s="3">
        <v>23</v>
      </c>
      <c r="G6" s="3">
        <v>235</v>
      </c>
      <c r="H6" s="4">
        <f>SUM(C6:G6)</f>
        <v>282</v>
      </c>
      <c r="I6" s="28">
        <f>H6/$H$27</f>
        <v>9.3874833555259649E-2</v>
      </c>
      <c r="J6" s="37">
        <v>6.6445707070707074E-3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0</v>
      </c>
      <c r="D7" s="3">
        <v>10</v>
      </c>
      <c r="E7" s="3">
        <v>0</v>
      </c>
      <c r="F7" s="3">
        <v>16</v>
      </c>
      <c r="G7" s="3">
        <v>168</v>
      </c>
      <c r="H7" s="4">
        <f t="shared" ref="H7:H26" si="0">SUM(C7:G7)</f>
        <v>194</v>
      </c>
      <c r="I7" s="28">
        <f t="shared" ref="I7:I26" si="1">H7/$H$27</f>
        <v>6.4580559254327569E-2</v>
      </c>
      <c r="J7" s="37">
        <v>4.5673076923076926E-3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1</v>
      </c>
      <c r="D8" s="3">
        <v>6</v>
      </c>
      <c r="E8" s="3">
        <v>0</v>
      </c>
      <c r="F8" s="3">
        <v>8</v>
      </c>
      <c r="G8" s="3">
        <v>82</v>
      </c>
      <c r="H8" s="4">
        <f t="shared" si="0"/>
        <v>97</v>
      </c>
      <c r="I8" s="28">
        <f t="shared" si="1"/>
        <v>3.2290279627163784E-2</v>
      </c>
      <c r="J8" s="37">
        <v>8.2870370370370372E-3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5</v>
      </c>
      <c r="D9" s="3">
        <v>18</v>
      </c>
      <c r="E9" s="3">
        <v>0</v>
      </c>
      <c r="F9" s="3">
        <v>4</v>
      </c>
      <c r="G9" s="3">
        <v>114</v>
      </c>
      <c r="H9" s="4">
        <f t="shared" si="0"/>
        <v>141</v>
      </c>
      <c r="I9" s="28">
        <f t="shared" si="1"/>
        <v>4.6937416777629824E-2</v>
      </c>
      <c r="J9" s="37">
        <v>5.0057870370370369E-3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5</v>
      </c>
      <c r="D10" s="3">
        <v>7</v>
      </c>
      <c r="E10" s="3">
        <v>0</v>
      </c>
      <c r="F10" s="3">
        <v>2</v>
      </c>
      <c r="G10" s="3">
        <v>85</v>
      </c>
      <c r="H10" s="4">
        <f t="shared" si="0"/>
        <v>99</v>
      </c>
      <c r="I10" s="28">
        <f t="shared" si="1"/>
        <v>3.2956058588548602E-2</v>
      </c>
      <c r="J10" s="37">
        <v>7.4074074074074077E-3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5</v>
      </c>
      <c r="D11" s="3">
        <v>6</v>
      </c>
      <c r="E11" s="3">
        <v>0</v>
      </c>
      <c r="F11" s="3">
        <v>6</v>
      </c>
      <c r="G11" s="3">
        <v>75</v>
      </c>
      <c r="H11" s="4">
        <f t="shared" si="0"/>
        <v>92</v>
      </c>
      <c r="I11" s="28">
        <f t="shared" si="1"/>
        <v>3.0625832223701729E-2</v>
      </c>
      <c r="J11" s="37">
        <v>6.2500000000000003E-3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7</v>
      </c>
      <c r="D12" s="3">
        <v>13</v>
      </c>
      <c r="E12" s="3">
        <v>0</v>
      </c>
      <c r="F12" s="3">
        <v>2</v>
      </c>
      <c r="G12" s="3">
        <v>137</v>
      </c>
      <c r="H12" s="4">
        <f t="shared" si="0"/>
        <v>159</v>
      </c>
      <c r="I12" s="28">
        <f t="shared" si="1"/>
        <v>5.2929427430093212E-2</v>
      </c>
      <c r="J12" s="37">
        <v>7.4735449735449733E-3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17</v>
      </c>
      <c r="D13" s="3">
        <v>28</v>
      </c>
      <c r="E13" s="3">
        <v>0</v>
      </c>
      <c r="F13" s="3">
        <v>15</v>
      </c>
      <c r="G13" s="3">
        <v>183</v>
      </c>
      <c r="H13" s="4">
        <f t="shared" si="0"/>
        <v>243</v>
      </c>
      <c r="I13" s="28">
        <f t="shared" si="1"/>
        <v>8.0892143808255657E-2</v>
      </c>
      <c r="J13" s="37">
        <v>6.5493295019157039E-3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5</v>
      </c>
      <c r="D14" s="3">
        <v>13</v>
      </c>
      <c r="E14" s="3">
        <v>1</v>
      </c>
      <c r="F14" s="3">
        <v>9</v>
      </c>
      <c r="G14" s="3">
        <v>159</v>
      </c>
      <c r="H14" s="4">
        <f t="shared" si="0"/>
        <v>187</v>
      </c>
      <c r="I14" s="28">
        <f t="shared" si="1"/>
        <v>6.2250332889480689E-2</v>
      </c>
      <c r="J14" s="37">
        <v>5.2331349206349203E-3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10</v>
      </c>
      <c r="D15" s="3">
        <v>23</v>
      </c>
      <c r="E15" s="3">
        <v>2</v>
      </c>
      <c r="F15" s="3">
        <v>11</v>
      </c>
      <c r="G15" s="3">
        <v>248</v>
      </c>
      <c r="H15" s="4">
        <f t="shared" si="0"/>
        <v>294</v>
      </c>
      <c r="I15" s="28">
        <f t="shared" si="1"/>
        <v>9.7869507323568569E-2</v>
      </c>
      <c r="J15" s="37">
        <v>6.9907407407407357E-3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14</v>
      </c>
      <c r="D16" s="3">
        <v>20</v>
      </c>
      <c r="E16" s="3">
        <v>0</v>
      </c>
      <c r="F16" s="3">
        <v>24</v>
      </c>
      <c r="G16" s="3">
        <v>334</v>
      </c>
      <c r="H16" s="4">
        <f t="shared" si="0"/>
        <v>392</v>
      </c>
      <c r="I16" s="28">
        <f t="shared" si="1"/>
        <v>0.13049267643142476</v>
      </c>
      <c r="J16" s="37">
        <v>7.2318007662835219E-3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4</v>
      </c>
      <c r="D17" s="3">
        <v>10</v>
      </c>
      <c r="E17" s="3">
        <v>1</v>
      </c>
      <c r="F17" s="3">
        <v>4</v>
      </c>
      <c r="G17" s="3">
        <v>78</v>
      </c>
      <c r="H17" s="4">
        <f t="shared" si="0"/>
        <v>97</v>
      </c>
      <c r="I17" s="28">
        <f t="shared" si="1"/>
        <v>3.2290279627163784E-2</v>
      </c>
      <c r="J17" s="37">
        <v>5.6286549707602346E-3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1</v>
      </c>
      <c r="D18" s="3">
        <v>5</v>
      </c>
      <c r="E18" s="3">
        <v>0</v>
      </c>
      <c r="F18" s="3">
        <v>12</v>
      </c>
      <c r="G18" s="3">
        <v>102</v>
      </c>
      <c r="H18" s="4">
        <f t="shared" si="0"/>
        <v>120</v>
      </c>
      <c r="I18" s="28">
        <f t="shared" si="1"/>
        <v>3.9946737683089213E-2</v>
      </c>
      <c r="J18" s="37">
        <v>6.1342592592592594E-3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107</v>
      </c>
      <c r="C19" s="3">
        <v>6</v>
      </c>
      <c r="D19" s="3">
        <v>4</v>
      </c>
      <c r="E19" s="3">
        <v>0</v>
      </c>
      <c r="F19" s="3">
        <v>1</v>
      </c>
      <c r="G19" s="3">
        <v>78</v>
      </c>
      <c r="H19" s="4">
        <f t="shared" si="0"/>
        <v>89</v>
      </c>
      <c r="I19" s="28">
        <f t="shared" si="1"/>
        <v>2.9627163781624499E-2</v>
      </c>
      <c r="J19" s="37">
        <v>3.6616161616161618E-3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4</v>
      </c>
      <c r="D20" s="3">
        <v>2</v>
      </c>
      <c r="E20" s="3">
        <v>1</v>
      </c>
      <c r="F20" s="3">
        <v>3</v>
      </c>
      <c r="G20" s="3">
        <v>61</v>
      </c>
      <c r="H20" s="4">
        <f t="shared" si="0"/>
        <v>71</v>
      </c>
      <c r="I20" s="28">
        <f t="shared" si="1"/>
        <v>2.3635153129161118E-2</v>
      </c>
      <c r="J20" s="37">
        <v>3.6265432098765435E-3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5</v>
      </c>
      <c r="D21" s="3">
        <v>9</v>
      </c>
      <c r="E21" s="3">
        <v>0</v>
      </c>
      <c r="F21" s="3">
        <v>3</v>
      </c>
      <c r="G21" s="3">
        <v>110</v>
      </c>
      <c r="H21" s="4">
        <f t="shared" si="0"/>
        <v>127</v>
      </c>
      <c r="I21" s="28">
        <f t="shared" si="1"/>
        <v>4.2276964047936086E-2</v>
      </c>
      <c r="J21" s="37">
        <v>5.5555555555555558E-3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108</v>
      </c>
      <c r="C22" s="3">
        <v>0</v>
      </c>
      <c r="D22" s="3">
        <v>3</v>
      </c>
      <c r="E22" s="3">
        <v>0</v>
      </c>
      <c r="F22" s="3">
        <v>0</v>
      </c>
      <c r="G22" s="3">
        <v>71</v>
      </c>
      <c r="H22" s="4">
        <f t="shared" si="0"/>
        <v>74</v>
      </c>
      <c r="I22" s="28">
        <f t="shared" si="1"/>
        <v>2.4633821571238348E-2</v>
      </c>
      <c r="J22" s="37">
        <v>4.6296296296296294E-3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109</v>
      </c>
      <c r="C23" s="3">
        <v>2</v>
      </c>
      <c r="D23" s="3">
        <v>5</v>
      </c>
      <c r="E23" s="3">
        <v>0</v>
      </c>
      <c r="F23" s="3">
        <v>6</v>
      </c>
      <c r="G23" s="3">
        <v>69</v>
      </c>
      <c r="H23" s="4">
        <f t="shared" si="0"/>
        <v>82</v>
      </c>
      <c r="I23" s="28">
        <f t="shared" si="1"/>
        <v>2.729693741677763E-2</v>
      </c>
      <c r="J23" s="37">
        <v>6.3568376068376059E-3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5</v>
      </c>
      <c r="D24" s="3">
        <v>12</v>
      </c>
      <c r="E24" s="3">
        <v>0</v>
      </c>
      <c r="F24" s="3">
        <v>6</v>
      </c>
      <c r="G24" s="3">
        <v>140</v>
      </c>
      <c r="H24" s="4">
        <f t="shared" si="0"/>
        <v>163</v>
      </c>
      <c r="I24" s="28">
        <f t="shared" si="1"/>
        <v>5.4260985352862848E-2</v>
      </c>
      <c r="J24" s="37">
        <v>9.2487373737373726E-3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0</v>
      </c>
      <c r="G25" s="3">
        <v>1</v>
      </c>
      <c r="H25" s="4">
        <f t="shared" si="0"/>
        <v>1</v>
      </c>
      <c r="I25" s="28">
        <f t="shared" si="1"/>
        <v>3.3288948069241014E-4</v>
      </c>
      <c r="J25" s="37">
        <v>0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4">
        <f t="shared" si="0"/>
        <v>0</v>
      </c>
      <c r="I26" s="28">
        <f t="shared" si="1"/>
        <v>0</v>
      </c>
      <c r="J26" s="37">
        <v>0</v>
      </c>
      <c r="O26" s="8"/>
      <c r="P26" s="15"/>
    </row>
    <row r="27" spans="1:16" s="5" customFormat="1" ht="20.25" customHeight="1" x14ac:dyDescent="0.2">
      <c r="A27" s="48" t="s">
        <v>8</v>
      </c>
      <c r="B27" s="49"/>
      <c r="C27" s="6">
        <f t="shared" ref="C27:H27" si="2">SUM(C6:C26)</f>
        <v>106</v>
      </c>
      <c r="D27" s="6">
        <f t="shared" si="2"/>
        <v>207</v>
      </c>
      <c r="E27" s="6">
        <f t="shared" si="2"/>
        <v>6</v>
      </c>
      <c r="F27" s="6">
        <f>SUM(F6:F26)</f>
        <v>155</v>
      </c>
      <c r="G27" s="42">
        <f t="shared" si="2"/>
        <v>2530</v>
      </c>
      <c r="H27" s="55">
        <f t="shared" si="2"/>
        <v>3004</v>
      </c>
      <c r="I27" s="56">
        <v>1</v>
      </c>
      <c r="J27" s="53">
        <v>6.4236111111111117E-3</v>
      </c>
      <c r="O27" s="8"/>
      <c r="P27" s="15"/>
    </row>
    <row r="28" spans="1:16" ht="30.75" customHeight="1" x14ac:dyDescent="0.2">
      <c r="A28" s="50" t="s">
        <v>31</v>
      </c>
      <c r="B28" s="51"/>
      <c r="C28" s="29">
        <f>+C27/$H$27</f>
        <v>3.5286284953395475E-2</v>
      </c>
      <c r="D28" s="29">
        <f t="shared" ref="D28:G28" si="3">+D27/$H$27</f>
        <v>6.8908122503328895E-2</v>
      </c>
      <c r="E28" s="29">
        <f t="shared" si="3"/>
        <v>1.9973368841544607E-3</v>
      </c>
      <c r="F28" s="29">
        <f t="shared" si="3"/>
        <v>5.159786950732357E-2</v>
      </c>
      <c r="G28" s="29">
        <f t="shared" si="3"/>
        <v>0.84221038615179755</v>
      </c>
      <c r="H28" s="55"/>
      <c r="I28" s="56"/>
      <c r="J28" s="53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1:O1"/>
    <mergeCell ref="A3:B5"/>
    <mergeCell ref="C3:F3"/>
    <mergeCell ref="H3:H5"/>
    <mergeCell ref="I3:I5"/>
    <mergeCell ref="J3:J5"/>
    <mergeCell ref="C4:G4"/>
    <mergeCell ref="A27:B27"/>
    <mergeCell ref="A28:B28"/>
    <mergeCell ref="K3:N5"/>
    <mergeCell ref="O3:O5"/>
    <mergeCell ref="A2:O2"/>
    <mergeCell ref="H27:H28"/>
    <mergeCell ref="I27:I28"/>
    <mergeCell ref="J27:J28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K11" sqref="K11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48" customHeight="1" x14ac:dyDescent="0.2">
      <c r="A2" s="15"/>
      <c r="B2" s="54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4" customHeight="1" x14ac:dyDescent="0.2">
      <c r="A3" s="15"/>
      <c r="B3" s="64" t="s">
        <v>0</v>
      </c>
      <c r="C3" s="64"/>
      <c r="D3" s="52" t="s">
        <v>34</v>
      </c>
      <c r="E3" s="52"/>
      <c r="F3" s="52"/>
      <c r="G3" s="52"/>
      <c r="H3" s="52"/>
      <c r="I3" s="52" t="s">
        <v>35</v>
      </c>
      <c r="J3" s="64" t="s">
        <v>42</v>
      </c>
      <c r="K3" s="64"/>
      <c r="L3" s="64"/>
      <c r="M3" s="64"/>
      <c r="N3" s="52" t="s">
        <v>46</v>
      </c>
      <c r="O3" s="52" t="s">
        <v>47</v>
      </c>
    </row>
    <row r="4" spans="1:15" ht="24" customHeight="1" x14ac:dyDescent="0.2">
      <c r="A4" s="15"/>
      <c r="B4" s="64"/>
      <c r="C4" s="64"/>
      <c r="D4" s="52" t="s">
        <v>33</v>
      </c>
      <c r="E4" s="52"/>
      <c r="F4" s="52"/>
      <c r="G4" s="52"/>
      <c r="H4" s="52" t="s">
        <v>40</v>
      </c>
      <c r="I4" s="52"/>
      <c r="J4" s="52" t="s">
        <v>41</v>
      </c>
      <c r="K4" s="52"/>
      <c r="L4" s="52"/>
      <c r="M4" s="52" t="s">
        <v>40</v>
      </c>
      <c r="N4" s="52"/>
      <c r="O4" s="52"/>
    </row>
    <row r="5" spans="1:15" ht="24" customHeight="1" x14ac:dyDescent="0.2">
      <c r="A5" s="15"/>
      <c r="B5" s="64"/>
      <c r="C5" s="64"/>
      <c r="D5" s="6" t="s">
        <v>36</v>
      </c>
      <c r="E5" s="6" t="s">
        <v>37</v>
      </c>
      <c r="F5" s="6" t="s">
        <v>38</v>
      </c>
      <c r="G5" s="6" t="s">
        <v>39</v>
      </c>
      <c r="H5" s="52"/>
      <c r="I5" s="52"/>
      <c r="J5" s="13" t="s">
        <v>43</v>
      </c>
      <c r="K5" s="6" t="s">
        <v>44</v>
      </c>
      <c r="L5" s="6" t="s">
        <v>45</v>
      </c>
      <c r="M5" s="52"/>
      <c r="N5" s="52"/>
      <c r="O5" s="52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5</v>
      </c>
      <c r="E6" s="3">
        <v>0</v>
      </c>
      <c r="F6" s="3">
        <v>0</v>
      </c>
      <c r="G6" s="3">
        <v>0</v>
      </c>
      <c r="H6" s="3">
        <f>SUM(D6:G6)</f>
        <v>5</v>
      </c>
      <c r="I6" s="3">
        <v>2</v>
      </c>
      <c r="J6" s="4">
        <v>3</v>
      </c>
      <c r="K6" s="4">
        <v>0</v>
      </c>
      <c r="L6" s="4">
        <v>0</v>
      </c>
      <c r="M6" s="4">
        <f t="shared" ref="M6:M26" si="0">SUM(J6:L6)</f>
        <v>3</v>
      </c>
      <c r="N6" s="4">
        <f>SUM(H6,I6,M6)</f>
        <v>10</v>
      </c>
      <c r="O6" s="29">
        <f>+N6/$N$27</f>
        <v>9.4339622641509441E-2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0</v>
      </c>
      <c r="E7" s="3">
        <v>0</v>
      </c>
      <c r="F7" s="3">
        <v>0</v>
      </c>
      <c r="G7" s="3">
        <v>0</v>
      </c>
      <c r="H7" s="3">
        <f t="shared" ref="H7:H26" si="1">SUM(D7:G7)</f>
        <v>0</v>
      </c>
      <c r="I7" s="3">
        <v>0</v>
      </c>
      <c r="J7" s="4">
        <v>0</v>
      </c>
      <c r="K7" s="4">
        <v>0</v>
      </c>
      <c r="L7" s="4">
        <v>0</v>
      </c>
      <c r="M7" s="4">
        <f t="shared" si="0"/>
        <v>0</v>
      </c>
      <c r="N7" s="4">
        <f t="shared" ref="N7:N24" si="2">SUM(H7,I7,M7)</f>
        <v>0</v>
      </c>
      <c r="O7" s="29">
        <f t="shared" ref="O7:O26" si="3">+N7/$N$27</f>
        <v>0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</v>
      </c>
      <c r="E8" s="3">
        <v>0</v>
      </c>
      <c r="F8" s="3">
        <v>0</v>
      </c>
      <c r="G8" s="3">
        <v>0</v>
      </c>
      <c r="H8" s="3">
        <f>SUM(D8:G8)</f>
        <v>1</v>
      </c>
      <c r="I8" s="3">
        <v>0</v>
      </c>
      <c r="J8" s="4">
        <v>0</v>
      </c>
      <c r="K8" s="4">
        <v>0</v>
      </c>
      <c r="L8" s="4">
        <v>0</v>
      </c>
      <c r="M8" s="4">
        <f t="shared" si="0"/>
        <v>0</v>
      </c>
      <c r="N8" s="4">
        <f t="shared" si="2"/>
        <v>1</v>
      </c>
      <c r="O8" s="29">
        <f t="shared" si="3"/>
        <v>9.433962264150943E-3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2</v>
      </c>
      <c r="E9" s="3">
        <v>0</v>
      </c>
      <c r="F9" s="3">
        <v>0</v>
      </c>
      <c r="G9" s="3">
        <v>0</v>
      </c>
      <c r="H9" s="3">
        <f t="shared" si="1"/>
        <v>2</v>
      </c>
      <c r="I9" s="3">
        <v>0</v>
      </c>
      <c r="J9" s="4">
        <v>1</v>
      </c>
      <c r="K9" s="4">
        <v>2</v>
      </c>
      <c r="L9" s="4">
        <v>0</v>
      </c>
      <c r="M9" s="4">
        <f t="shared" si="0"/>
        <v>3</v>
      </c>
      <c r="N9" s="4">
        <f t="shared" si="2"/>
        <v>5</v>
      </c>
      <c r="O9" s="29">
        <f t="shared" si="3"/>
        <v>4.716981132075472E-2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3</v>
      </c>
      <c r="E10" s="3">
        <v>0</v>
      </c>
      <c r="F10" s="3">
        <v>0</v>
      </c>
      <c r="G10" s="3">
        <v>0</v>
      </c>
      <c r="H10" s="3">
        <f t="shared" si="1"/>
        <v>3</v>
      </c>
      <c r="I10" s="3">
        <v>0</v>
      </c>
      <c r="J10" s="4">
        <v>1</v>
      </c>
      <c r="K10" s="4">
        <v>1</v>
      </c>
      <c r="L10" s="4">
        <v>0</v>
      </c>
      <c r="M10" s="4">
        <f t="shared" si="0"/>
        <v>2</v>
      </c>
      <c r="N10" s="4">
        <f t="shared" si="2"/>
        <v>5</v>
      </c>
      <c r="O10" s="29">
        <f t="shared" si="3"/>
        <v>4.716981132075472E-2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4</v>
      </c>
      <c r="E11" s="3">
        <v>0</v>
      </c>
      <c r="F11" s="3">
        <v>0</v>
      </c>
      <c r="G11" s="3">
        <v>0</v>
      </c>
      <c r="H11" s="3">
        <f t="shared" si="1"/>
        <v>4</v>
      </c>
      <c r="I11" s="3">
        <v>1</v>
      </c>
      <c r="J11" s="4">
        <v>0</v>
      </c>
      <c r="K11" s="4">
        <v>0</v>
      </c>
      <c r="L11" s="4">
        <v>0</v>
      </c>
      <c r="M11" s="4">
        <f t="shared" si="0"/>
        <v>0</v>
      </c>
      <c r="N11" s="4">
        <f t="shared" si="2"/>
        <v>5</v>
      </c>
      <c r="O11" s="29">
        <f t="shared" si="3"/>
        <v>4.716981132075472E-2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6</v>
      </c>
      <c r="E12" s="3">
        <v>0</v>
      </c>
      <c r="F12" s="3">
        <v>0</v>
      </c>
      <c r="G12" s="3">
        <v>0</v>
      </c>
      <c r="H12" s="3">
        <f t="shared" si="1"/>
        <v>6</v>
      </c>
      <c r="I12" s="3">
        <v>0</v>
      </c>
      <c r="J12" s="4">
        <v>1</v>
      </c>
      <c r="K12" s="4">
        <v>0</v>
      </c>
      <c r="L12" s="4">
        <v>0</v>
      </c>
      <c r="M12" s="4">
        <f t="shared" si="0"/>
        <v>1</v>
      </c>
      <c r="N12" s="4">
        <f t="shared" si="2"/>
        <v>7</v>
      </c>
      <c r="O12" s="29">
        <f t="shared" si="3"/>
        <v>6.6037735849056603E-2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14</v>
      </c>
      <c r="E13" s="3">
        <v>0</v>
      </c>
      <c r="F13" s="3">
        <v>0</v>
      </c>
      <c r="G13" s="3">
        <v>0</v>
      </c>
      <c r="H13" s="3">
        <f t="shared" si="1"/>
        <v>14</v>
      </c>
      <c r="I13" s="3">
        <v>1</v>
      </c>
      <c r="J13" s="4">
        <v>2</v>
      </c>
      <c r="K13" s="4">
        <v>0</v>
      </c>
      <c r="L13" s="4">
        <v>0</v>
      </c>
      <c r="M13" s="4">
        <f t="shared" si="0"/>
        <v>2</v>
      </c>
      <c r="N13" s="4">
        <f t="shared" si="2"/>
        <v>17</v>
      </c>
      <c r="O13" s="29">
        <f t="shared" si="3"/>
        <v>0.16037735849056603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3</v>
      </c>
      <c r="E14" s="3">
        <v>0</v>
      </c>
      <c r="F14" s="3">
        <v>0</v>
      </c>
      <c r="G14" s="3">
        <v>0</v>
      </c>
      <c r="H14" s="3">
        <f t="shared" si="1"/>
        <v>3</v>
      </c>
      <c r="I14" s="3">
        <v>2</v>
      </c>
      <c r="J14" s="4">
        <v>0</v>
      </c>
      <c r="K14" s="4">
        <v>0</v>
      </c>
      <c r="L14" s="4">
        <v>0</v>
      </c>
      <c r="M14" s="4">
        <f t="shared" si="0"/>
        <v>0</v>
      </c>
      <c r="N14" s="4">
        <f t="shared" si="2"/>
        <v>5</v>
      </c>
      <c r="O14" s="29">
        <f t="shared" si="3"/>
        <v>4.716981132075472E-2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8</v>
      </c>
      <c r="E15" s="3">
        <v>0</v>
      </c>
      <c r="F15" s="3">
        <v>0</v>
      </c>
      <c r="G15" s="3">
        <v>0</v>
      </c>
      <c r="H15" s="3">
        <f t="shared" si="1"/>
        <v>8</v>
      </c>
      <c r="I15" s="3">
        <v>1</v>
      </c>
      <c r="J15" s="4">
        <v>1</v>
      </c>
      <c r="K15" s="4">
        <v>0</v>
      </c>
      <c r="L15" s="4">
        <v>0</v>
      </c>
      <c r="M15" s="4">
        <f t="shared" si="0"/>
        <v>1</v>
      </c>
      <c r="N15" s="4">
        <f t="shared" si="2"/>
        <v>10</v>
      </c>
      <c r="O15" s="29">
        <f t="shared" si="3"/>
        <v>9.4339622641509441E-2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11</v>
      </c>
      <c r="E16" s="3">
        <v>0</v>
      </c>
      <c r="F16" s="3">
        <v>0</v>
      </c>
      <c r="G16" s="3">
        <v>0</v>
      </c>
      <c r="H16" s="3">
        <f t="shared" si="1"/>
        <v>11</v>
      </c>
      <c r="I16" s="3">
        <v>3</v>
      </c>
      <c r="J16" s="4">
        <v>0</v>
      </c>
      <c r="K16" s="4">
        <v>0</v>
      </c>
      <c r="L16" s="4">
        <v>0</v>
      </c>
      <c r="M16" s="4">
        <f t="shared" si="0"/>
        <v>0</v>
      </c>
      <c r="N16" s="4">
        <f t="shared" si="2"/>
        <v>14</v>
      </c>
      <c r="O16" s="29">
        <f t="shared" si="3"/>
        <v>0.13207547169811321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3</v>
      </c>
      <c r="E17" s="3">
        <v>0</v>
      </c>
      <c r="F17" s="3">
        <v>0</v>
      </c>
      <c r="G17" s="3">
        <v>0</v>
      </c>
      <c r="H17" s="3">
        <f t="shared" si="1"/>
        <v>3</v>
      </c>
      <c r="I17" s="3">
        <v>1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4</v>
      </c>
      <c r="O17" s="29">
        <f t="shared" si="3"/>
        <v>3.7735849056603772E-2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0</v>
      </c>
      <c r="E18" s="3">
        <v>0</v>
      </c>
      <c r="F18" s="3">
        <v>0</v>
      </c>
      <c r="G18" s="3">
        <v>0</v>
      </c>
      <c r="H18" s="3">
        <f t="shared" si="1"/>
        <v>0</v>
      </c>
      <c r="I18" s="3">
        <v>1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1</v>
      </c>
      <c r="O18" s="29">
        <f t="shared" si="3"/>
        <v>9.433962264150943E-3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3</v>
      </c>
      <c r="E19" s="3">
        <v>0</v>
      </c>
      <c r="F19" s="3">
        <v>0</v>
      </c>
      <c r="G19" s="3">
        <v>0</v>
      </c>
      <c r="H19" s="3">
        <f t="shared" si="1"/>
        <v>3</v>
      </c>
      <c r="I19" s="3">
        <v>3</v>
      </c>
      <c r="J19" s="4">
        <v>0</v>
      </c>
      <c r="K19" s="4">
        <v>0</v>
      </c>
      <c r="L19" s="4">
        <v>0</v>
      </c>
      <c r="M19" s="4">
        <f t="shared" si="0"/>
        <v>0</v>
      </c>
      <c r="N19" s="4">
        <f t="shared" si="2"/>
        <v>6</v>
      </c>
      <c r="O19" s="29">
        <f t="shared" si="3"/>
        <v>5.6603773584905662E-2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3</v>
      </c>
      <c r="E20" s="3">
        <v>0</v>
      </c>
      <c r="F20" s="3">
        <v>0</v>
      </c>
      <c r="G20" s="3">
        <v>0</v>
      </c>
      <c r="H20" s="3">
        <f t="shared" si="1"/>
        <v>3</v>
      </c>
      <c r="I20" s="3">
        <v>0</v>
      </c>
      <c r="J20" s="4">
        <v>1</v>
      </c>
      <c r="K20" s="4">
        <v>0</v>
      </c>
      <c r="L20" s="4">
        <v>0</v>
      </c>
      <c r="M20" s="4">
        <f t="shared" si="0"/>
        <v>1</v>
      </c>
      <c r="N20" s="4">
        <f t="shared" si="2"/>
        <v>4</v>
      </c>
      <c r="O20" s="29">
        <f t="shared" si="3"/>
        <v>3.7735849056603772E-2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4</v>
      </c>
      <c r="E21" s="3">
        <v>0</v>
      </c>
      <c r="F21" s="3">
        <v>0</v>
      </c>
      <c r="G21" s="3">
        <v>0</v>
      </c>
      <c r="H21" s="3">
        <f t="shared" si="1"/>
        <v>4</v>
      </c>
      <c r="I21" s="3">
        <v>0</v>
      </c>
      <c r="J21" s="4">
        <v>1</v>
      </c>
      <c r="K21" s="4">
        <v>0</v>
      </c>
      <c r="L21" s="4">
        <v>0</v>
      </c>
      <c r="M21" s="4">
        <f t="shared" si="0"/>
        <v>1</v>
      </c>
      <c r="N21" s="4">
        <f t="shared" si="2"/>
        <v>5</v>
      </c>
      <c r="O21" s="29">
        <f t="shared" si="3"/>
        <v>4.716981132075472E-2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0</v>
      </c>
      <c r="E22" s="3">
        <v>0</v>
      </c>
      <c r="F22" s="3">
        <v>0</v>
      </c>
      <c r="G22" s="3">
        <v>0</v>
      </c>
      <c r="H22" s="3">
        <f t="shared" si="1"/>
        <v>0</v>
      </c>
      <c r="I22" s="3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0</v>
      </c>
      <c r="O22" s="29">
        <f t="shared" si="3"/>
        <v>0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2</v>
      </c>
      <c r="E23" s="3">
        <v>0</v>
      </c>
      <c r="F23" s="3">
        <v>0</v>
      </c>
      <c r="G23" s="3">
        <v>0</v>
      </c>
      <c r="H23" s="3">
        <f t="shared" si="1"/>
        <v>2</v>
      </c>
      <c r="I23" s="3">
        <v>0</v>
      </c>
      <c r="J23" s="4">
        <v>0</v>
      </c>
      <c r="K23" s="4">
        <v>0</v>
      </c>
      <c r="L23" s="4">
        <v>0</v>
      </c>
      <c r="M23" s="4">
        <f t="shared" si="0"/>
        <v>0</v>
      </c>
      <c r="N23" s="4">
        <f t="shared" si="2"/>
        <v>2</v>
      </c>
      <c r="O23" s="29">
        <f t="shared" si="3"/>
        <v>1.8867924528301886E-2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4</v>
      </c>
      <c r="E24" s="3">
        <v>0</v>
      </c>
      <c r="F24" s="3">
        <v>0</v>
      </c>
      <c r="G24" s="3">
        <v>0</v>
      </c>
      <c r="H24" s="3">
        <f t="shared" si="1"/>
        <v>4</v>
      </c>
      <c r="I24" s="3">
        <v>0</v>
      </c>
      <c r="J24" s="4">
        <v>1</v>
      </c>
      <c r="K24" s="4">
        <v>0</v>
      </c>
      <c r="L24" s="4">
        <v>0</v>
      </c>
      <c r="M24" s="4">
        <f t="shared" si="0"/>
        <v>1</v>
      </c>
      <c r="N24" s="4">
        <f t="shared" si="2"/>
        <v>5</v>
      </c>
      <c r="O24" s="29">
        <f t="shared" si="3"/>
        <v>4.716981132075472E-2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ref="N25:N26" si="4">SUM(H25,I25,M25)</f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48" t="s">
        <v>8</v>
      </c>
      <c r="C27" s="49"/>
      <c r="D27" s="6">
        <f>SUM(D6:D26)</f>
        <v>76</v>
      </c>
      <c r="E27" s="45">
        <f>SUM(E6:E26)</f>
        <v>0</v>
      </c>
      <c r="F27" s="45">
        <f>SUM(F6:F26)</f>
        <v>0</v>
      </c>
      <c r="G27" s="45">
        <f>SUM(G6:G26)</f>
        <v>0</v>
      </c>
      <c r="H27" s="52">
        <f t="shared" ref="H27:O27" si="5">SUM(H6:H26)</f>
        <v>76</v>
      </c>
      <c r="I27" s="52">
        <f t="shared" si="5"/>
        <v>15</v>
      </c>
      <c r="J27" s="13">
        <f t="shared" si="5"/>
        <v>12</v>
      </c>
      <c r="K27" s="13">
        <f>SUM(K6:K26)</f>
        <v>3</v>
      </c>
      <c r="L27" s="13">
        <f>SUM(L6:L26)</f>
        <v>0</v>
      </c>
      <c r="M27" s="64">
        <f t="shared" si="5"/>
        <v>15</v>
      </c>
      <c r="N27" s="64">
        <f t="shared" si="5"/>
        <v>106</v>
      </c>
      <c r="O27" s="65">
        <f t="shared" si="5"/>
        <v>0.99999999999999989</v>
      </c>
    </row>
    <row r="28" spans="1:15" ht="30.75" customHeight="1" x14ac:dyDescent="0.2">
      <c r="A28" s="15"/>
      <c r="B28" s="50" t="s">
        <v>31</v>
      </c>
      <c r="C28" s="51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52"/>
      <c r="I28" s="52"/>
      <c r="J28" s="29">
        <f>+J27/$M$27</f>
        <v>0.8</v>
      </c>
      <c r="K28" s="29">
        <f t="shared" ref="K28:L28" si="7">+K27/$M$27</f>
        <v>0.2</v>
      </c>
      <c r="L28" s="29">
        <f t="shared" si="7"/>
        <v>0</v>
      </c>
      <c r="M28" s="64"/>
      <c r="N28" s="64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B1:O1"/>
    <mergeCell ref="B2:O2"/>
    <mergeCell ref="B3:C5"/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  <mergeCell ref="H4:H5"/>
    <mergeCell ref="J3:M3"/>
    <mergeCell ref="J4:L4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J25" sqref="J25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110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58" t="s">
        <v>49</v>
      </c>
      <c r="B3" s="59"/>
      <c r="C3" s="52" t="s">
        <v>7</v>
      </c>
      <c r="D3" s="52"/>
      <c r="E3" s="52"/>
      <c r="F3" s="52"/>
      <c r="G3" s="74" t="s">
        <v>5</v>
      </c>
      <c r="H3" s="64" t="s">
        <v>8</v>
      </c>
      <c r="I3" s="52" t="s">
        <v>9</v>
      </c>
      <c r="J3" s="52" t="s">
        <v>10</v>
      </c>
      <c r="K3" s="52" t="s">
        <v>116</v>
      </c>
      <c r="L3" s="52"/>
      <c r="M3" s="52"/>
      <c r="N3" s="52"/>
      <c r="O3" s="53">
        <f>J23</f>
        <v>6.4236111111111117E-3</v>
      </c>
    </row>
    <row r="4" spans="1:15" ht="24" customHeight="1" x14ac:dyDescent="0.2">
      <c r="A4" s="60"/>
      <c r="B4" s="61"/>
      <c r="C4" s="50" t="s">
        <v>6</v>
      </c>
      <c r="D4" s="73"/>
      <c r="E4" s="73"/>
      <c r="F4" s="51"/>
      <c r="G4" s="75"/>
      <c r="H4" s="64"/>
      <c r="I4" s="52"/>
      <c r="J4" s="52"/>
      <c r="K4" s="52"/>
      <c r="L4" s="52"/>
      <c r="M4" s="52"/>
      <c r="N4" s="52"/>
      <c r="O4" s="53"/>
    </row>
    <row r="5" spans="1:15" ht="24" customHeight="1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76"/>
      <c r="H5" s="64"/>
      <c r="I5" s="52"/>
      <c r="J5" s="52"/>
      <c r="K5" s="52"/>
      <c r="L5" s="52"/>
      <c r="M5" s="52"/>
      <c r="N5" s="52"/>
      <c r="O5" s="53"/>
    </row>
    <row r="6" spans="1:15" s="5" customFormat="1" ht="20.25" customHeight="1" x14ac:dyDescent="0.2">
      <c r="A6" s="18" t="s">
        <v>50</v>
      </c>
      <c r="B6" s="19" t="s">
        <v>67</v>
      </c>
      <c r="C6" s="3">
        <v>0</v>
      </c>
      <c r="D6" s="3">
        <v>22</v>
      </c>
      <c r="E6" s="3">
        <v>1</v>
      </c>
      <c r="F6" s="3">
        <v>26</v>
      </c>
      <c r="G6" s="3">
        <v>257</v>
      </c>
      <c r="H6" s="4">
        <f>SUM(C6:G6)</f>
        <v>306</v>
      </c>
      <c r="I6" s="29">
        <f>+H6/$H$23</f>
        <v>0.10186418109187749</v>
      </c>
      <c r="J6" s="37">
        <v>5.1729024943310666E-3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7</v>
      </c>
      <c r="D7" s="3">
        <v>7</v>
      </c>
      <c r="E7" s="3">
        <v>0</v>
      </c>
      <c r="F7" s="3">
        <v>7</v>
      </c>
      <c r="G7" s="3">
        <v>160</v>
      </c>
      <c r="H7" s="4">
        <f t="shared" ref="H7:H21" si="0">SUM(C7:G7)</f>
        <v>181</v>
      </c>
      <c r="I7" s="29">
        <f t="shared" ref="I7:I23" si="1">+H7/$H$23</f>
        <v>6.0252996005326229E-2</v>
      </c>
      <c r="J7" s="37">
        <v>5.2248677248677251E-3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7</v>
      </c>
      <c r="D8" s="3">
        <v>7</v>
      </c>
      <c r="E8" s="3">
        <v>1</v>
      </c>
      <c r="F8" s="3">
        <v>8</v>
      </c>
      <c r="G8" s="3">
        <v>140</v>
      </c>
      <c r="H8" s="4">
        <f t="shared" si="0"/>
        <v>163</v>
      </c>
      <c r="I8" s="29">
        <f t="shared" si="1"/>
        <v>5.4260985352862848E-2</v>
      </c>
      <c r="J8" s="37">
        <v>5.0820707070707077E-3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6</v>
      </c>
      <c r="D9" s="3">
        <v>8</v>
      </c>
      <c r="E9" s="3">
        <v>0</v>
      </c>
      <c r="F9" s="3">
        <v>10</v>
      </c>
      <c r="G9" s="3">
        <v>179</v>
      </c>
      <c r="H9" s="4">
        <f t="shared" si="0"/>
        <v>203</v>
      </c>
      <c r="I9" s="29">
        <f t="shared" si="1"/>
        <v>6.7576564580559259E-2</v>
      </c>
      <c r="J9" s="37">
        <v>6.0688405797101443E-3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15</v>
      </c>
      <c r="D10" s="3">
        <v>26</v>
      </c>
      <c r="E10" s="3">
        <v>0</v>
      </c>
      <c r="F10" s="3">
        <v>14</v>
      </c>
      <c r="G10" s="3">
        <v>164</v>
      </c>
      <c r="H10" s="4">
        <f t="shared" si="0"/>
        <v>219</v>
      </c>
      <c r="I10" s="29">
        <f t="shared" si="1"/>
        <v>7.2902796271637815E-2</v>
      </c>
      <c r="J10" s="37">
        <v>6.4596436058700192E-3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6</v>
      </c>
      <c r="D11" s="3">
        <v>10</v>
      </c>
      <c r="E11" s="3">
        <v>1</v>
      </c>
      <c r="F11" s="3">
        <v>9</v>
      </c>
      <c r="G11" s="3">
        <v>125</v>
      </c>
      <c r="H11" s="4">
        <f t="shared" si="0"/>
        <v>151</v>
      </c>
      <c r="I11" s="29">
        <f t="shared" si="1"/>
        <v>5.0266311584553927E-2</v>
      </c>
      <c r="J11" s="37">
        <v>5.6623931623931622E-3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14</v>
      </c>
      <c r="D12" s="3">
        <v>19</v>
      </c>
      <c r="E12" s="3">
        <v>1</v>
      </c>
      <c r="F12" s="3">
        <v>10</v>
      </c>
      <c r="G12" s="3">
        <v>150</v>
      </c>
      <c r="H12" s="4">
        <f t="shared" si="0"/>
        <v>194</v>
      </c>
      <c r="I12" s="29">
        <f t="shared" si="1"/>
        <v>6.4580559254327569E-2</v>
      </c>
      <c r="J12" s="37">
        <v>7.0549242424242428E-3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6</v>
      </c>
      <c r="D13" s="3">
        <v>10</v>
      </c>
      <c r="E13" s="3">
        <v>0</v>
      </c>
      <c r="F13" s="3">
        <v>1</v>
      </c>
      <c r="G13" s="3">
        <v>129</v>
      </c>
      <c r="H13" s="4">
        <f t="shared" si="0"/>
        <v>146</v>
      </c>
      <c r="I13" s="29">
        <f t="shared" si="1"/>
        <v>4.8601864181091879E-2</v>
      </c>
      <c r="J13" s="37">
        <v>7.0746527777777787E-3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6</v>
      </c>
      <c r="D14" s="3">
        <v>18</v>
      </c>
      <c r="E14" s="3">
        <v>0</v>
      </c>
      <c r="F14" s="3">
        <v>3</v>
      </c>
      <c r="G14" s="3">
        <v>118</v>
      </c>
      <c r="H14" s="4">
        <f t="shared" si="0"/>
        <v>145</v>
      </c>
      <c r="I14" s="29">
        <f t="shared" si="1"/>
        <v>4.8268974700399467E-2</v>
      </c>
      <c r="J14" s="37">
        <v>4.5893719806763284E-3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5</v>
      </c>
      <c r="D15" s="3">
        <v>6</v>
      </c>
      <c r="E15" s="3">
        <v>0</v>
      </c>
      <c r="F15" s="3">
        <v>3</v>
      </c>
      <c r="G15" s="3">
        <v>99</v>
      </c>
      <c r="H15" s="4">
        <f t="shared" si="0"/>
        <v>113</v>
      </c>
      <c r="I15" s="29">
        <f t="shared" si="1"/>
        <v>3.7616511318242341E-2</v>
      </c>
      <c r="J15" s="37">
        <v>6.9978632478632464E-3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6</v>
      </c>
      <c r="D16" s="3">
        <v>17</v>
      </c>
      <c r="E16" s="3">
        <v>0</v>
      </c>
      <c r="F16" s="3">
        <v>5</v>
      </c>
      <c r="G16" s="3">
        <v>139</v>
      </c>
      <c r="H16" s="4">
        <f t="shared" si="0"/>
        <v>167</v>
      </c>
      <c r="I16" s="29">
        <f t="shared" si="1"/>
        <v>5.559254327563249E-2</v>
      </c>
      <c r="J16" s="37">
        <v>8.4619341563786001E-3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5</v>
      </c>
      <c r="D17" s="3">
        <v>9</v>
      </c>
      <c r="E17" s="3">
        <v>0</v>
      </c>
      <c r="F17" s="3">
        <v>6</v>
      </c>
      <c r="G17" s="3">
        <v>149</v>
      </c>
      <c r="H17" s="4">
        <f t="shared" si="0"/>
        <v>169</v>
      </c>
      <c r="I17" s="29">
        <f t="shared" si="1"/>
        <v>5.6258322237017308E-2</v>
      </c>
      <c r="J17" s="37">
        <v>6.6319444444444455E-3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11</v>
      </c>
      <c r="D18" s="3">
        <v>13</v>
      </c>
      <c r="E18" s="3">
        <v>1</v>
      </c>
      <c r="F18" s="3">
        <v>18</v>
      </c>
      <c r="G18" s="3">
        <v>217</v>
      </c>
      <c r="H18" s="4">
        <f t="shared" si="0"/>
        <v>260</v>
      </c>
      <c r="I18" s="29">
        <f t="shared" si="1"/>
        <v>8.6551264980026632E-2</v>
      </c>
      <c r="J18" s="37">
        <v>6.1979166666666658E-3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4</v>
      </c>
      <c r="D19" s="3">
        <v>9</v>
      </c>
      <c r="E19" s="3">
        <v>0</v>
      </c>
      <c r="F19" s="3">
        <v>15</v>
      </c>
      <c r="G19" s="3">
        <v>150</v>
      </c>
      <c r="H19" s="4">
        <f t="shared" si="0"/>
        <v>178</v>
      </c>
      <c r="I19" s="29">
        <f t="shared" si="1"/>
        <v>5.9254327563248999E-2</v>
      </c>
      <c r="J19" s="37">
        <v>6.919642857142856E-3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3</v>
      </c>
      <c r="D20" s="3">
        <v>9</v>
      </c>
      <c r="E20" s="3">
        <v>1</v>
      </c>
      <c r="F20" s="3">
        <v>8</v>
      </c>
      <c r="G20" s="3">
        <v>150</v>
      </c>
      <c r="H20" s="4">
        <f t="shared" si="0"/>
        <v>171</v>
      </c>
      <c r="I20" s="29">
        <f t="shared" si="1"/>
        <v>5.6924101198402133E-2</v>
      </c>
      <c r="J20" s="37">
        <v>8.1597222222222245E-3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4</v>
      </c>
      <c r="D21" s="3">
        <v>9</v>
      </c>
      <c r="E21" s="3">
        <v>0</v>
      </c>
      <c r="F21" s="3">
        <v>6</v>
      </c>
      <c r="G21" s="3">
        <v>111</v>
      </c>
      <c r="H21" s="4">
        <f t="shared" si="0"/>
        <v>130</v>
      </c>
      <c r="I21" s="29">
        <f t="shared" si="1"/>
        <v>4.3275632490013316E-2</v>
      </c>
      <c r="J21" s="37">
        <v>7.8581871345029235E-3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1</v>
      </c>
      <c r="D22" s="3">
        <v>8</v>
      </c>
      <c r="E22" s="3">
        <v>0</v>
      </c>
      <c r="F22" s="3">
        <v>6</v>
      </c>
      <c r="G22" s="3">
        <v>93</v>
      </c>
      <c r="H22" s="4">
        <f>SUM(C22:G22)</f>
        <v>108</v>
      </c>
      <c r="I22" s="29">
        <f t="shared" si="1"/>
        <v>3.5952063914780293E-2</v>
      </c>
      <c r="J22" s="37">
        <v>7.175925925925925E-3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50" t="s">
        <v>8</v>
      </c>
      <c r="B23" s="51"/>
      <c r="C23" s="6">
        <f>SUM(C6:C22)</f>
        <v>106</v>
      </c>
      <c r="D23" s="6">
        <f t="shared" ref="D23:G23" si="2">SUM(D6:D22)</f>
        <v>207</v>
      </c>
      <c r="E23" s="6">
        <f t="shared" si="2"/>
        <v>6</v>
      </c>
      <c r="F23" s="6">
        <f t="shared" si="2"/>
        <v>155</v>
      </c>
      <c r="G23" s="42">
        <f t="shared" si="2"/>
        <v>2530</v>
      </c>
      <c r="H23" s="41">
        <f t="shared" ref="H23" si="3">SUM(C23:G23)</f>
        <v>3004</v>
      </c>
      <c r="I23" s="65">
        <f t="shared" si="1"/>
        <v>1</v>
      </c>
      <c r="J23" s="53">
        <v>6.4236111111111117E-3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50" t="s">
        <v>31</v>
      </c>
      <c r="B24" s="51"/>
      <c r="C24" s="29">
        <f>+C23/$H$23</f>
        <v>3.5286284953395475E-2</v>
      </c>
      <c r="D24" s="29">
        <f t="shared" ref="D24:H24" si="4">+D23/$H$23</f>
        <v>6.8908122503328895E-2</v>
      </c>
      <c r="E24" s="29">
        <f t="shared" si="4"/>
        <v>1.9973368841544607E-3</v>
      </c>
      <c r="F24" s="29">
        <f t="shared" si="4"/>
        <v>5.159786950732357E-2</v>
      </c>
      <c r="G24" s="29">
        <f t="shared" si="4"/>
        <v>0.84221038615179755</v>
      </c>
      <c r="H24" s="31">
        <f t="shared" si="4"/>
        <v>1</v>
      </c>
      <c r="I24" s="66"/>
      <c r="J24" s="53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Layout" zoomScale="60" zoomScaleNormal="100" zoomScalePageLayoutView="60" workbookViewId="0">
      <selection activeCell="H34" sqref="H34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1" ht="20.25" customHeight="1" x14ac:dyDescent="0.2">
      <c r="A1" s="57" t="s">
        <v>99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5"/>
    </row>
    <row r="2" spans="1:21" ht="49.5" customHeight="1" x14ac:dyDescent="0.2">
      <c r="A2" s="54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5"/>
    </row>
    <row r="3" spans="1:21" ht="23.25" customHeight="1" x14ac:dyDescent="0.2">
      <c r="A3" s="58" t="s">
        <v>0</v>
      </c>
      <c r="B3" s="59"/>
      <c r="C3" s="52" t="s">
        <v>103</v>
      </c>
      <c r="D3" s="52"/>
      <c r="E3" s="52"/>
      <c r="F3" s="52"/>
      <c r="G3" s="3"/>
      <c r="H3" s="64" t="s">
        <v>8</v>
      </c>
      <c r="I3" s="52" t="s">
        <v>9</v>
      </c>
      <c r="J3" s="52" t="s">
        <v>92</v>
      </c>
      <c r="K3" s="52" t="s">
        <v>104</v>
      </c>
      <c r="L3" s="52"/>
      <c r="M3" s="52"/>
      <c r="N3" s="52"/>
      <c r="O3" s="53">
        <f>J27</f>
        <v>6.7708333333333336E-3</v>
      </c>
      <c r="P3" s="15"/>
    </row>
    <row r="4" spans="1:21" ht="23.25" customHeight="1" x14ac:dyDescent="0.2">
      <c r="A4" s="60"/>
      <c r="B4" s="61"/>
      <c r="C4" s="77" t="s">
        <v>6</v>
      </c>
      <c r="D4" s="78"/>
      <c r="E4" s="78"/>
      <c r="F4" s="78"/>
      <c r="G4" s="79"/>
      <c r="H4" s="64"/>
      <c r="I4" s="52"/>
      <c r="J4" s="52"/>
      <c r="K4" s="52"/>
      <c r="L4" s="52"/>
      <c r="M4" s="52"/>
      <c r="N4" s="52"/>
      <c r="O4" s="53"/>
      <c r="P4" s="15"/>
      <c r="T4" s="40"/>
    </row>
    <row r="5" spans="1:21" ht="28.5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64"/>
      <c r="I5" s="52"/>
      <c r="J5" s="52"/>
      <c r="K5" s="52"/>
      <c r="L5" s="52"/>
      <c r="M5" s="52"/>
      <c r="N5" s="52"/>
      <c r="O5" s="53"/>
      <c r="P5" s="15"/>
      <c r="S5" s="40"/>
    </row>
    <row r="6" spans="1:21" s="5" customFormat="1" ht="20.25" customHeight="1" x14ac:dyDescent="0.2">
      <c r="A6" s="13">
        <v>1</v>
      </c>
      <c r="B6" s="16" t="s">
        <v>11</v>
      </c>
      <c r="C6" s="3">
        <v>109</v>
      </c>
      <c r="D6" s="3">
        <v>234</v>
      </c>
      <c r="E6" s="3">
        <v>2</v>
      </c>
      <c r="F6" s="3">
        <v>172</v>
      </c>
      <c r="G6" s="3">
        <v>2581</v>
      </c>
      <c r="H6" s="32">
        <f t="shared" ref="H6:H26" si="0">SUM(C6:G6)</f>
        <v>3098</v>
      </c>
      <c r="I6" s="29">
        <f>+H6/$H$27</f>
        <v>8.174573856140166E-2</v>
      </c>
      <c r="J6" s="37">
        <v>7.010685559296688E-3</v>
      </c>
      <c r="K6" s="33"/>
      <c r="O6" s="7"/>
      <c r="P6" s="15"/>
      <c r="Q6" s="2"/>
      <c r="R6" s="2"/>
      <c r="S6" s="2"/>
      <c r="T6" s="2"/>
      <c r="U6" s="2"/>
    </row>
    <row r="7" spans="1:21" s="5" customFormat="1" ht="20.25" customHeight="1" x14ac:dyDescent="0.2">
      <c r="A7" s="13">
        <v>2</v>
      </c>
      <c r="B7" s="16" t="s">
        <v>12</v>
      </c>
      <c r="C7" s="3">
        <v>55</v>
      </c>
      <c r="D7" s="3">
        <v>154</v>
      </c>
      <c r="E7" s="3">
        <v>4</v>
      </c>
      <c r="F7" s="3">
        <v>128</v>
      </c>
      <c r="G7" s="3">
        <v>2121</v>
      </c>
      <c r="H7" s="32">
        <f t="shared" si="0"/>
        <v>2462</v>
      </c>
      <c r="I7" s="29">
        <f t="shared" ref="I7:I26" si="1">+H7/$H$27</f>
        <v>6.4963850335110027E-2</v>
      </c>
      <c r="J7" s="37">
        <v>5.7915219907407446E-3</v>
      </c>
      <c r="K7" s="33"/>
      <c r="O7" s="8"/>
      <c r="P7" s="15"/>
      <c r="Q7" s="2"/>
      <c r="R7" s="2"/>
      <c r="S7" s="2"/>
      <c r="T7" s="2"/>
      <c r="U7" s="2"/>
    </row>
    <row r="8" spans="1:21" s="5" customFormat="1" ht="20.25" customHeight="1" x14ac:dyDescent="0.2">
      <c r="A8" s="13">
        <v>3</v>
      </c>
      <c r="B8" s="16" t="s">
        <v>13</v>
      </c>
      <c r="C8" s="3">
        <v>32</v>
      </c>
      <c r="D8" s="3">
        <v>115</v>
      </c>
      <c r="E8" s="3">
        <v>0</v>
      </c>
      <c r="F8" s="3">
        <v>54</v>
      </c>
      <c r="G8" s="3">
        <v>1242</v>
      </c>
      <c r="H8" s="32">
        <f t="shared" si="0"/>
        <v>1443</v>
      </c>
      <c r="I8" s="29">
        <f t="shared" si="1"/>
        <v>3.8075887909652224E-2</v>
      </c>
      <c r="J8" s="37">
        <v>6.842044346978552E-3</v>
      </c>
      <c r="K8" s="33"/>
      <c r="O8" s="8"/>
      <c r="P8" s="15"/>
      <c r="Q8" s="2"/>
      <c r="R8" s="2"/>
      <c r="S8" s="2"/>
      <c r="T8" s="2"/>
      <c r="U8" s="2"/>
    </row>
    <row r="9" spans="1:21" s="5" customFormat="1" ht="20.25" customHeight="1" x14ac:dyDescent="0.2">
      <c r="A9" s="13">
        <v>4</v>
      </c>
      <c r="B9" s="16" t="s">
        <v>14</v>
      </c>
      <c r="C9" s="3">
        <v>113</v>
      </c>
      <c r="D9" s="3">
        <v>226</v>
      </c>
      <c r="E9" s="3">
        <v>0</v>
      </c>
      <c r="F9" s="3">
        <v>79</v>
      </c>
      <c r="G9" s="3">
        <v>1695</v>
      </c>
      <c r="H9" s="32">
        <f t="shared" si="0"/>
        <v>2113</v>
      </c>
      <c r="I9" s="29">
        <f t="shared" si="1"/>
        <v>5.5754921104016045E-2</v>
      </c>
      <c r="J9" s="37">
        <v>6.773693593018314E-3</v>
      </c>
      <c r="K9" s="33"/>
      <c r="O9" s="8"/>
      <c r="P9" s="15"/>
      <c r="Q9" s="2"/>
      <c r="R9" s="2"/>
      <c r="S9" s="2"/>
      <c r="T9" s="2"/>
      <c r="U9" s="2"/>
    </row>
    <row r="10" spans="1:21" s="5" customFormat="1" ht="20.25" customHeight="1" x14ac:dyDescent="0.2">
      <c r="A10" s="13">
        <v>5</v>
      </c>
      <c r="B10" s="16" t="s">
        <v>15</v>
      </c>
      <c r="C10" s="3">
        <v>146</v>
      </c>
      <c r="D10" s="3">
        <v>148</v>
      </c>
      <c r="E10" s="3">
        <v>1</v>
      </c>
      <c r="F10" s="3">
        <v>46</v>
      </c>
      <c r="G10" s="3">
        <v>1296</v>
      </c>
      <c r="H10" s="32">
        <f t="shared" si="0"/>
        <v>1637</v>
      </c>
      <c r="I10" s="29">
        <f t="shared" si="1"/>
        <v>4.3194891551005331E-2</v>
      </c>
      <c r="J10" s="37">
        <v>7.0234053497942395E-3</v>
      </c>
      <c r="K10" s="33"/>
      <c r="O10" s="8"/>
      <c r="P10" s="15"/>
      <c r="Q10" s="2"/>
      <c r="R10" s="2"/>
      <c r="S10" s="2"/>
      <c r="T10" s="2"/>
      <c r="U10" s="2"/>
    </row>
    <row r="11" spans="1:21" s="5" customFormat="1" ht="20.25" customHeight="1" x14ac:dyDescent="0.2">
      <c r="A11" s="13">
        <v>6</v>
      </c>
      <c r="B11" s="16" t="s">
        <v>16</v>
      </c>
      <c r="C11" s="3">
        <v>49</v>
      </c>
      <c r="D11" s="3">
        <v>67</v>
      </c>
      <c r="E11" s="3">
        <v>3</v>
      </c>
      <c r="F11" s="3">
        <v>23</v>
      </c>
      <c r="G11" s="3">
        <v>812</v>
      </c>
      <c r="H11" s="32">
        <f t="shared" si="0"/>
        <v>954</v>
      </c>
      <c r="I11" s="29">
        <f t="shared" si="1"/>
        <v>2.5172832339437436E-2</v>
      </c>
      <c r="J11" s="37">
        <v>6.2340258647076777E-3</v>
      </c>
      <c r="K11" s="33"/>
      <c r="O11" s="8"/>
      <c r="P11" s="15"/>
      <c r="Q11" s="2"/>
      <c r="R11" s="2"/>
      <c r="S11" s="2"/>
      <c r="T11" s="2"/>
      <c r="U11" s="2"/>
    </row>
    <row r="12" spans="1:21" s="5" customFormat="1" ht="20.25" customHeight="1" x14ac:dyDescent="0.2">
      <c r="A12" s="13">
        <v>7</v>
      </c>
      <c r="B12" s="16" t="s">
        <v>17</v>
      </c>
      <c r="C12" s="3">
        <v>163</v>
      </c>
      <c r="D12" s="3">
        <v>213</v>
      </c>
      <c r="E12" s="3">
        <v>4</v>
      </c>
      <c r="F12" s="3">
        <v>74</v>
      </c>
      <c r="G12" s="3">
        <v>1644</v>
      </c>
      <c r="H12" s="32">
        <f t="shared" si="0"/>
        <v>2098</v>
      </c>
      <c r="I12" s="29">
        <f t="shared" si="1"/>
        <v>5.5359121853395955E-2</v>
      </c>
      <c r="J12" s="37">
        <v>7.2466492735829826E-3</v>
      </c>
      <c r="K12" s="33"/>
      <c r="O12" s="8"/>
      <c r="P12" s="15"/>
      <c r="Q12" s="2"/>
      <c r="R12" s="2"/>
      <c r="S12" s="2"/>
      <c r="T12" s="2"/>
      <c r="U12" s="2"/>
    </row>
    <row r="13" spans="1:21" s="5" customFormat="1" ht="20.25" customHeight="1" x14ac:dyDescent="0.2">
      <c r="A13" s="13">
        <v>8</v>
      </c>
      <c r="B13" s="16" t="s">
        <v>18</v>
      </c>
      <c r="C13" s="3">
        <v>213</v>
      </c>
      <c r="D13" s="3">
        <v>308</v>
      </c>
      <c r="E13" s="3">
        <v>4</v>
      </c>
      <c r="F13" s="3">
        <v>157</v>
      </c>
      <c r="G13" s="3">
        <v>2701</v>
      </c>
      <c r="H13" s="32">
        <f t="shared" si="0"/>
        <v>3383</v>
      </c>
      <c r="I13" s="29">
        <f t="shared" si="1"/>
        <v>8.9265924323183282E-2</v>
      </c>
      <c r="J13" s="37">
        <v>7.4072939360929667E-3</v>
      </c>
      <c r="K13" s="33"/>
      <c r="O13" s="8"/>
      <c r="P13" s="15"/>
      <c r="Q13" s="2"/>
      <c r="R13" s="2"/>
      <c r="S13" s="2"/>
      <c r="T13" s="2"/>
      <c r="U13" s="2"/>
    </row>
    <row r="14" spans="1:21" s="5" customFormat="1" ht="20.25" customHeight="1" x14ac:dyDescent="0.2">
      <c r="A14" s="13">
        <v>9</v>
      </c>
      <c r="B14" s="16" t="s">
        <v>19</v>
      </c>
      <c r="C14" s="3">
        <v>61</v>
      </c>
      <c r="D14" s="3">
        <v>187</v>
      </c>
      <c r="E14" s="3">
        <v>3</v>
      </c>
      <c r="F14" s="3">
        <v>89</v>
      </c>
      <c r="G14" s="3">
        <v>1865</v>
      </c>
      <c r="H14" s="32">
        <f t="shared" si="0"/>
        <v>2205</v>
      </c>
      <c r="I14" s="29">
        <f t="shared" si="1"/>
        <v>5.8182489841152568E-2</v>
      </c>
      <c r="J14" s="37">
        <v>6.1050417795844658E-3</v>
      </c>
      <c r="K14" s="33"/>
      <c r="O14" s="8"/>
      <c r="P14" s="15"/>
      <c r="Q14" s="2"/>
      <c r="R14" s="2"/>
      <c r="S14" s="2"/>
      <c r="T14" s="2"/>
      <c r="U14" s="2"/>
    </row>
    <row r="15" spans="1:21" s="5" customFormat="1" ht="20.25" customHeight="1" x14ac:dyDescent="0.2">
      <c r="A15" s="13">
        <v>10</v>
      </c>
      <c r="B15" s="16" t="s">
        <v>20</v>
      </c>
      <c r="C15" s="3">
        <v>123</v>
      </c>
      <c r="D15" s="3">
        <v>268</v>
      </c>
      <c r="E15" s="3">
        <v>7</v>
      </c>
      <c r="F15" s="3">
        <v>137</v>
      </c>
      <c r="G15" s="3">
        <v>2813</v>
      </c>
      <c r="H15" s="32">
        <f t="shared" si="0"/>
        <v>3348</v>
      </c>
      <c r="I15" s="29">
        <f t="shared" si="1"/>
        <v>8.834239273840308E-2</v>
      </c>
      <c r="J15" s="37">
        <v>6.3467565728204138E-3</v>
      </c>
      <c r="K15" s="33"/>
      <c r="O15" s="8"/>
      <c r="P15" s="15"/>
      <c r="Q15" s="2"/>
      <c r="R15" s="2"/>
      <c r="S15" s="2"/>
      <c r="T15" s="2"/>
      <c r="U15" s="2"/>
    </row>
    <row r="16" spans="1:21" s="5" customFormat="1" ht="20.25" customHeight="1" x14ac:dyDescent="0.2">
      <c r="A16" s="13">
        <v>11</v>
      </c>
      <c r="B16" s="16" t="s">
        <v>21</v>
      </c>
      <c r="C16" s="3">
        <v>134</v>
      </c>
      <c r="D16" s="3">
        <v>363</v>
      </c>
      <c r="E16" s="3">
        <v>4</v>
      </c>
      <c r="F16" s="3">
        <v>234</v>
      </c>
      <c r="G16" s="3">
        <v>3710</v>
      </c>
      <c r="H16" s="32">
        <f t="shared" si="0"/>
        <v>4445</v>
      </c>
      <c r="I16" s="29">
        <f t="shared" si="1"/>
        <v>0.11728851126708534</v>
      </c>
      <c r="J16" s="37">
        <v>7.0915794512643069E-3</v>
      </c>
      <c r="K16" s="33"/>
      <c r="O16" s="8"/>
      <c r="P16" s="15"/>
      <c r="Q16" s="2"/>
      <c r="R16" s="2"/>
      <c r="S16" s="2"/>
      <c r="T16" s="2"/>
      <c r="U16" s="2"/>
    </row>
    <row r="17" spans="1:21" s="5" customFormat="1" ht="20.25" customHeight="1" x14ac:dyDescent="0.2">
      <c r="A17" s="13">
        <v>12</v>
      </c>
      <c r="B17" s="16" t="s">
        <v>22</v>
      </c>
      <c r="C17" s="3">
        <v>41</v>
      </c>
      <c r="D17" s="3">
        <v>90</v>
      </c>
      <c r="E17" s="3">
        <v>1</v>
      </c>
      <c r="F17" s="3">
        <v>44</v>
      </c>
      <c r="G17" s="3">
        <v>851</v>
      </c>
      <c r="H17" s="32">
        <f t="shared" si="0"/>
        <v>1027</v>
      </c>
      <c r="I17" s="29">
        <f t="shared" si="1"/>
        <v>2.7099055359121854E-2</v>
      </c>
      <c r="J17" s="37">
        <v>5.9928056607744008E-3</v>
      </c>
      <c r="K17" s="33"/>
      <c r="O17" s="8"/>
      <c r="P17" s="15"/>
      <c r="Q17" s="2"/>
      <c r="R17" s="2"/>
      <c r="S17" s="2"/>
      <c r="T17" s="2"/>
      <c r="U17" s="2"/>
    </row>
    <row r="18" spans="1:21" s="5" customFormat="1" ht="20.25" customHeight="1" x14ac:dyDescent="0.2">
      <c r="A18" s="13">
        <v>13</v>
      </c>
      <c r="B18" s="16" t="s">
        <v>23</v>
      </c>
      <c r="C18" s="3">
        <v>44</v>
      </c>
      <c r="D18" s="3">
        <v>112</v>
      </c>
      <c r="E18" s="3">
        <v>0</v>
      </c>
      <c r="F18" s="3">
        <v>84</v>
      </c>
      <c r="G18" s="3">
        <v>1377</v>
      </c>
      <c r="H18" s="32">
        <f t="shared" si="0"/>
        <v>1617</v>
      </c>
      <c r="I18" s="29">
        <f t="shared" si="1"/>
        <v>4.2667159216845219E-2</v>
      </c>
      <c r="J18" s="37">
        <v>6.0360243055555532E-3</v>
      </c>
      <c r="K18" s="33"/>
      <c r="O18" s="8"/>
      <c r="P18" s="15"/>
      <c r="Q18" s="2"/>
      <c r="R18" s="2"/>
      <c r="S18" s="2"/>
      <c r="T18" s="2"/>
      <c r="U18" s="2"/>
    </row>
    <row r="19" spans="1:21" s="5" customFormat="1" ht="20.25" customHeight="1" x14ac:dyDescent="0.2">
      <c r="A19" s="13">
        <v>14</v>
      </c>
      <c r="B19" s="16" t="s">
        <v>107</v>
      </c>
      <c r="C19" s="3">
        <v>44</v>
      </c>
      <c r="D19" s="3">
        <v>84</v>
      </c>
      <c r="E19" s="3">
        <v>1</v>
      </c>
      <c r="F19" s="3">
        <v>38</v>
      </c>
      <c r="G19" s="3">
        <v>1050</v>
      </c>
      <c r="H19" s="32">
        <f t="shared" si="0"/>
        <v>1217</v>
      </c>
      <c r="I19" s="29">
        <f t="shared" si="1"/>
        <v>3.2112512533642938E-2</v>
      </c>
      <c r="J19" s="37">
        <v>4.2203536367692949E-3</v>
      </c>
      <c r="K19" s="33"/>
      <c r="O19" s="8"/>
      <c r="P19" s="15"/>
      <c r="Q19" s="2"/>
      <c r="R19" s="2"/>
      <c r="S19" s="2"/>
      <c r="T19" s="2"/>
      <c r="U19" s="2"/>
    </row>
    <row r="20" spans="1:21" s="5" customFormat="1" ht="20.25" customHeight="1" x14ac:dyDescent="0.2">
      <c r="A20" s="13">
        <v>15</v>
      </c>
      <c r="B20" s="16" t="s">
        <v>24</v>
      </c>
      <c r="C20" s="3">
        <v>32</v>
      </c>
      <c r="D20" s="3">
        <v>42</v>
      </c>
      <c r="E20" s="3">
        <v>1</v>
      </c>
      <c r="F20" s="3">
        <v>27</v>
      </c>
      <c r="G20" s="3">
        <v>846</v>
      </c>
      <c r="H20" s="32">
        <f t="shared" si="0"/>
        <v>948</v>
      </c>
      <c r="I20" s="29">
        <f t="shared" si="1"/>
        <v>2.5014512639189402E-2</v>
      </c>
      <c r="J20" s="37">
        <v>3.9226943527686069E-3</v>
      </c>
      <c r="K20" s="33"/>
      <c r="O20" s="8"/>
      <c r="P20" s="15"/>
      <c r="Q20" s="2"/>
      <c r="R20" s="2"/>
      <c r="S20" s="2"/>
      <c r="T20" s="2"/>
      <c r="U20" s="2"/>
    </row>
    <row r="21" spans="1:21" s="5" customFormat="1" ht="20.25" customHeight="1" x14ac:dyDescent="0.2">
      <c r="A21" s="13">
        <v>16</v>
      </c>
      <c r="B21" s="16" t="s">
        <v>25</v>
      </c>
      <c r="C21" s="3">
        <v>37</v>
      </c>
      <c r="D21" s="3">
        <v>133</v>
      </c>
      <c r="E21" s="3">
        <v>1</v>
      </c>
      <c r="F21" s="3">
        <v>51</v>
      </c>
      <c r="G21" s="3">
        <v>1258</v>
      </c>
      <c r="H21" s="32">
        <f t="shared" si="0"/>
        <v>1480</v>
      </c>
      <c r="I21" s="29">
        <f t="shared" si="1"/>
        <v>3.9052192727848434E-2</v>
      </c>
      <c r="J21" s="37">
        <v>5.962994965011092E-3</v>
      </c>
      <c r="K21" s="33"/>
      <c r="O21" s="8"/>
      <c r="P21" s="15"/>
      <c r="Q21" s="2"/>
      <c r="R21" s="2"/>
      <c r="S21" s="2"/>
      <c r="T21" s="2"/>
      <c r="U21" s="2"/>
    </row>
    <row r="22" spans="1:21" s="5" customFormat="1" ht="20.25" customHeight="1" x14ac:dyDescent="0.2">
      <c r="A22" s="13">
        <v>17</v>
      </c>
      <c r="B22" s="16" t="s">
        <v>108</v>
      </c>
      <c r="C22" s="3">
        <v>9</v>
      </c>
      <c r="D22" s="3">
        <v>37</v>
      </c>
      <c r="E22" s="3">
        <v>2</v>
      </c>
      <c r="F22" s="3">
        <v>15</v>
      </c>
      <c r="G22" s="3">
        <v>625</v>
      </c>
      <c r="H22" s="32">
        <f t="shared" si="0"/>
        <v>688</v>
      </c>
      <c r="I22" s="29">
        <f t="shared" si="1"/>
        <v>1.8153992295107921E-2</v>
      </c>
      <c r="J22" s="37">
        <v>5.6479644326866531E-3</v>
      </c>
      <c r="K22" s="33"/>
      <c r="O22" s="8"/>
      <c r="P22" s="15"/>
      <c r="Q22" s="2"/>
      <c r="R22" s="2"/>
      <c r="S22" s="2"/>
      <c r="T22" s="2"/>
      <c r="U22" s="2"/>
    </row>
    <row r="23" spans="1:21" s="5" customFormat="1" ht="20.25" customHeight="1" x14ac:dyDescent="0.2">
      <c r="A23" s="13">
        <v>18</v>
      </c>
      <c r="B23" s="16" t="s">
        <v>109</v>
      </c>
      <c r="C23" s="3">
        <v>80</v>
      </c>
      <c r="D23" s="3">
        <v>111</v>
      </c>
      <c r="E23" s="3">
        <v>2</v>
      </c>
      <c r="F23" s="3">
        <v>59</v>
      </c>
      <c r="G23" s="3">
        <v>1066</v>
      </c>
      <c r="H23" s="32">
        <f t="shared" si="0"/>
        <v>1318</v>
      </c>
      <c r="I23" s="29">
        <f t="shared" si="1"/>
        <v>3.4777560821151514E-2</v>
      </c>
      <c r="J23" s="37">
        <v>7.2467198139843873E-3</v>
      </c>
      <c r="K23" s="33"/>
      <c r="O23" s="8"/>
      <c r="P23" s="15"/>
      <c r="Q23" s="2"/>
      <c r="R23" s="2"/>
      <c r="S23" s="2"/>
      <c r="T23" s="2"/>
      <c r="U23" s="2"/>
    </row>
    <row r="24" spans="1:21" s="5" customFormat="1" ht="20.25" customHeight="1" x14ac:dyDescent="0.2">
      <c r="A24" s="13">
        <v>19</v>
      </c>
      <c r="B24" s="16" t="s">
        <v>27</v>
      </c>
      <c r="C24" s="3">
        <v>198</v>
      </c>
      <c r="D24" s="3">
        <v>201</v>
      </c>
      <c r="E24" s="3">
        <v>0</v>
      </c>
      <c r="F24" s="3">
        <v>73</v>
      </c>
      <c r="G24" s="3">
        <v>1894</v>
      </c>
      <c r="H24" s="32">
        <f t="shared" si="0"/>
        <v>2366</v>
      </c>
      <c r="I24" s="29">
        <f t="shared" si="1"/>
        <v>6.2430735131141488E-2</v>
      </c>
      <c r="J24" s="37">
        <v>9.4327673370700141E-3</v>
      </c>
      <c r="K24" s="33"/>
      <c r="O24" s="8"/>
      <c r="P24" s="15"/>
      <c r="Q24" s="2"/>
      <c r="R24" s="2"/>
      <c r="S24" s="2"/>
      <c r="T24" s="2"/>
      <c r="U24" s="2"/>
    </row>
    <row r="25" spans="1:21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2</v>
      </c>
      <c r="G25" s="3">
        <v>14</v>
      </c>
      <c r="H25" s="32">
        <f t="shared" si="0"/>
        <v>17</v>
      </c>
      <c r="I25" s="29">
        <f t="shared" si="1"/>
        <v>4.485724840360969E-4</v>
      </c>
      <c r="J25" s="37">
        <v>4.5486111111111109E-2</v>
      </c>
      <c r="K25" s="33"/>
      <c r="O25" s="8"/>
      <c r="P25" s="15"/>
      <c r="Q25" s="2"/>
      <c r="R25" s="2"/>
      <c r="S25" s="2"/>
      <c r="T25" s="2"/>
      <c r="U25" s="2"/>
    </row>
    <row r="26" spans="1:21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34</v>
      </c>
      <c r="H26" s="32">
        <f t="shared" si="0"/>
        <v>34</v>
      </c>
      <c r="I26" s="29">
        <f t="shared" si="1"/>
        <v>8.9714496807219381E-4</v>
      </c>
      <c r="J26" s="37">
        <v>0</v>
      </c>
      <c r="K26" s="33"/>
      <c r="O26" s="8"/>
      <c r="P26" s="15"/>
      <c r="Q26" s="2"/>
      <c r="R26" s="2"/>
      <c r="S26" s="2"/>
      <c r="T26" s="2"/>
      <c r="U26" s="2"/>
    </row>
    <row r="27" spans="1:21" s="5" customFormat="1" ht="20.25" customHeight="1" x14ac:dyDescent="0.2">
      <c r="A27" s="48" t="s">
        <v>8</v>
      </c>
      <c r="B27" s="49"/>
      <c r="C27" s="42">
        <f>SUM(C6:C26)</f>
        <v>1684</v>
      </c>
      <c r="D27" s="42">
        <f t="shared" ref="D27:G27" si="2">SUM(D6:D26)</f>
        <v>3093</v>
      </c>
      <c r="E27" s="42">
        <f t="shared" si="2"/>
        <v>40</v>
      </c>
      <c r="F27" s="42">
        <f t="shared" si="2"/>
        <v>1586</v>
      </c>
      <c r="G27" s="42">
        <f t="shared" si="2"/>
        <v>31495</v>
      </c>
      <c r="H27" s="55">
        <f>SUM(H6:H26)</f>
        <v>37898</v>
      </c>
      <c r="I27" s="56">
        <f>SUM(I6:I26)</f>
        <v>0.99999999999999989</v>
      </c>
      <c r="J27" s="53">
        <v>6.7708333333333336E-3</v>
      </c>
      <c r="K27" s="4"/>
      <c r="L27" s="4"/>
      <c r="M27" s="4"/>
      <c r="N27" s="4"/>
      <c r="O27" s="4"/>
      <c r="P27" s="15"/>
    </row>
    <row r="28" spans="1:21" ht="30.75" customHeight="1" x14ac:dyDescent="0.2">
      <c r="A28" s="50" t="s">
        <v>31</v>
      </c>
      <c r="B28" s="51"/>
      <c r="C28" s="29">
        <f>+C27/$H$27</f>
        <v>4.44350625362816E-2</v>
      </c>
      <c r="D28" s="29">
        <f t="shared" ref="D28:G28" si="3">+D27/$H$27</f>
        <v>8.1613805477861623E-2</v>
      </c>
      <c r="E28" s="29">
        <f t="shared" si="3"/>
        <v>1.055464668320228E-3</v>
      </c>
      <c r="F28" s="29">
        <f t="shared" si="3"/>
        <v>4.1849174098897039E-2</v>
      </c>
      <c r="G28" s="29">
        <f t="shared" si="3"/>
        <v>0.83104649321863955</v>
      </c>
      <c r="H28" s="64"/>
      <c r="I28" s="56"/>
      <c r="J28" s="53"/>
      <c r="K28" s="36"/>
      <c r="L28" s="36"/>
      <c r="M28" s="36"/>
      <c r="N28" s="36"/>
      <c r="O28" s="36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  <mergeCell ref="A27:B27"/>
    <mergeCell ref="H27:H28"/>
    <mergeCell ref="I27:I28"/>
    <mergeCell ref="J27:J28"/>
    <mergeCell ref="A28:B28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K22" sqref="K22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57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48" customHeight="1" x14ac:dyDescent="0.2">
      <c r="A2" s="15"/>
      <c r="B2" s="54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4" customHeight="1" x14ac:dyDescent="0.2">
      <c r="A3" s="15"/>
      <c r="B3" s="64" t="s">
        <v>0</v>
      </c>
      <c r="C3" s="64"/>
      <c r="D3" s="52" t="s">
        <v>101</v>
      </c>
      <c r="E3" s="52"/>
      <c r="F3" s="52"/>
      <c r="G3" s="52"/>
      <c r="H3" s="52"/>
      <c r="I3" s="52" t="s">
        <v>35</v>
      </c>
      <c r="J3" s="64" t="s">
        <v>102</v>
      </c>
      <c r="K3" s="64"/>
      <c r="L3" s="64"/>
      <c r="M3" s="64"/>
      <c r="N3" s="52" t="s">
        <v>46</v>
      </c>
      <c r="O3" s="52" t="s">
        <v>47</v>
      </c>
    </row>
    <row r="4" spans="1:15" ht="24" customHeight="1" x14ac:dyDescent="0.2">
      <c r="A4" s="15"/>
      <c r="B4" s="64"/>
      <c r="C4" s="64"/>
      <c r="D4" s="52" t="s">
        <v>33</v>
      </c>
      <c r="E4" s="52"/>
      <c r="F4" s="52"/>
      <c r="G4" s="52"/>
      <c r="H4" s="52" t="s">
        <v>40</v>
      </c>
      <c r="I4" s="52"/>
      <c r="J4" s="52" t="s">
        <v>41</v>
      </c>
      <c r="K4" s="52"/>
      <c r="L4" s="52"/>
      <c r="M4" s="52" t="s">
        <v>40</v>
      </c>
      <c r="N4" s="52"/>
      <c r="O4" s="52"/>
    </row>
    <row r="5" spans="1:15" ht="24" customHeight="1" x14ac:dyDescent="0.2">
      <c r="A5" s="15"/>
      <c r="B5" s="64"/>
      <c r="C5" s="64"/>
      <c r="D5" s="6" t="s">
        <v>36</v>
      </c>
      <c r="E5" s="6" t="s">
        <v>37</v>
      </c>
      <c r="F5" s="6" t="s">
        <v>38</v>
      </c>
      <c r="G5" s="6" t="s">
        <v>39</v>
      </c>
      <c r="H5" s="52"/>
      <c r="I5" s="52"/>
      <c r="J5" s="13" t="s">
        <v>43</v>
      </c>
      <c r="K5" s="6" t="s">
        <v>44</v>
      </c>
      <c r="L5" s="6" t="s">
        <v>45</v>
      </c>
      <c r="M5" s="52"/>
      <c r="N5" s="52"/>
      <c r="O5" s="52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63</v>
      </c>
      <c r="E6" s="3">
        <v>0</v>
      </c>
      <c r="F6" s="3">
        <v>0</v>
      </c>
      <c r="G6" s="3">
        <v>0</v>
      </c>
      <c r="H6" s="3">
        <f t="shared" ref="H6:H26" si="0">SUM(D6:G6)</f>
        <v>63</v>
      </c>
      <c r="I6" s="3">
        <v>24</v>
      </c>
      <c r="J6" s="4">
        <v>16</v>
      </c>
      <c r="K6" s="4">
        <v>6</v>
      </c>
      <c r="L6" s="4">
        <v>0</v>
      </c>
      <c r="M6" s="4">
        <f>SUM(J6:L6)</f>
        <v>22</v>
      </c>
      <c r="N6" s="4">
        <f>SUM(H6,I6,M6)</f>
        <v>109</v>
      </c>
      <c r="O6" s="29">
        <f>N6/$N$27</f>
        <v>6.144306651634724E-2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21</v>
      </c>
      <c r="E7" s="3">
        <v>0</v>
      </c>
      <c r="F7" s="3">
        <v>0</v>
      </c>
      <c r="G7" s="3">
        <v>0</v>
      </c>
      <c r="H7" s="3">
        <f t="shared" si="0"/>
        <v>21</v>
      </c>
      <c r="I7" s="3">
        <v>13</v>
      </c>
      <c r="J7" s="4">
        <v>7</v>
      </c>
      <c r="K7" s="4">
        <v>11</v>
      </c>
      <c r="L7" s="4">
        <v>3</v>
      </c>
      <c r="M7" s="4">
        <f t="shared" ref="M7:M26" si="1">SUM(J7:L7)</f>
        <v>21</v>
      </c>
      <c r="N7" s="4">
        <f>SUM(H7,I7,M7)</f>
        <v>55</v>
      </c>
      <c r="O7" s="29">
        <f t="shared" ref="O7:O26" si="2">N7/$N$27</f>
        <v>3.1003382187147689E-2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15</v>
      </c>
      <c r="E8" s="3">
        <v>0</v>
      </c>
      <c r="F8" s="3">
        <v>0</v>
      </c>
      <c r="G8" s="3">
        <v>0</v>
      </c>
      <c r="H8" s="3">
        <f t="shared" si="0"/>
        <v>15</v>
      </c>
      <c r="I8" s="3">
        <v>6</v>
      </c>
      <c r="J8" s="4">
        <v>5</v>
      </c>
      <c r="K8" s="4">
        <v>6</v>
      </c>
      <c r="L8" s="4">
        <v>0</v>
      </c>
      <c r="M8" s="4">
        <f t="shared" si="1"/>
        <v>11</v>
      </c>
      <c r="N8" s="4">
        <f t="shared" ref="N8:N26" si="3">SUM(H8,I8,M8)</f>
        <v>32</v>
      </c>
      <c r="O8" s="29">
        <f t="shared" si="2"/>
        <v>1.8038331454340473E-2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35</v>
      </c>
      <c r="E9" s="3">
        <v>1</v>
      </c>
      <c r="F9" s="3">
        <v>0</v>
      </c>
      <c r="G9" s="3">
        <v>0</v>
      </c>
      <c r="H9" s="3">
        <f t="shared" si="0"/>
        <v>36</v>
      </c>
      <c r="I9" s="3">
        <v>7</v>
      </c>
      <c r="J9" s="4">
        <v>27</v>
      </c>
      <c r="K9" s="4">
        <v>39</v>
      </c>
      <c r="L9" s="4">
        <v>4</v>
      </c>
      <c r="M9" s="4">
        <f>SUM(J9:L9)</f>
        <v>70</v>
      </c>
      <c r="N9" s="4">
        <f t="shared" si="3"/>
        <v>113</v>
      </c>
      <c r="O9" s="29">
        <f t="shared" si="2"/>
        <v>6.3697857948139799E-2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24</v>
      </c>
      <c r="E10" s="3">
        <v>0</v>
      </c>
      <c r="F10" s="3">
        <v>0</v>
      </c>
      <c r="G10" s="3">
        <v>0</v>
      </c>
      <c r="H10" s="3">
        <f t="shared" si="0"/>
        <v>24</v>
      </c>
      <c r="I10" s="3">
        <v>5</v>
      </c>
      <c r="J10" s="4">
        <v>75</v>
      </c>
      <c r="K10" s="4">
        <v>28</v>
      </c>
      <c r="L10" s="4">
        <v>13</v>
      </c>
      <c r="M10" s="4">
        <f t="shared" si="1"/>
        <v>116</v>
      </c>
      <c r="N10" s="4">
        <f t="shared" si="3"/>
        <v>145</v>
      </c>
      <c r="O10" s="29">
        <f t="shared" si="2"/>
        <v>8.1736189402480272E-2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23</v>
      </c>
      <c r="E11" s="3">
        <v>0</v>
      </c>
      <c r="F11" s="3">
        <v>0</v>
      </c>
      <c r="G11" s="3">
        <v>0</v>
      </c>
      <c r="H11" s="3">
        <f t="shared" si="0"/>
        <v>23</v>
      </c>
      <c r="I11" s="3">
        <v>5</v>
      </c>
      <c r="J11" s="4">
        <v>20</v>
      </c>
      <c r="K11" s="4">
        <v>0</v>
      </c>
      <c r="L11" s="4">
        <v>1</v>
      </c>
      <c r="M11" s="4">
        <f t="shared" si="1"/>
        <v>21</v>
      </c>
      <c r="N11" s="4">
        <f t="shared" si="3"/>
        <v>49</v>
      </c>
      <c r="O11" s="29">
        <f t="shared" si="2"/>
        <v>2.7621195039458851E-2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58</v>
      </c>
      <c r="E12" s="3">
        <v>0</v>
      </c>
      <c r="F12" s="3">
        <v>0</v>
      </c>
      <c r="G12" s="3">
        <v>0</v>
      </c>
      <c r="H12" s="3">
        <f t="shared" si="0"/>
        <v>58</v>
      </c>
      <c r="I12" s="3">
        <v>13</v>
      </c>
      <c r="J12" s="4">
        <v>92</v>
      </c>
      <c r="K12" s="4">
        <v>0</v>
      </c>
      <c r="L12" s="4">
        <v>0</v>
      </c>
      <c r="M12" s="4">
        <f t="shared" si="1"/>
        <v>92</v>
      </c>
      <c r="N12" s="4">
        <f t="shared" si="3"/>
        <v>163</v>
      </c>
      <c r="O12" s="29">
        <f t="shared" si="2"/>
        <v>9.1882750845546785E-2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109</v>
      </c>
      <c r="E13" s="3">
        <v>0</v>
      </c>
      <c r="F13" s="3">
        <v>0</v>
      </c>
      <c r="G13" s="3">
        <v>0</v>
      </c>
      <c r="H13" s="3">
        <f t="shared" si="0"/>
        <v>109</v>
      </c>
      <c r="I13" s="3">
        <v>34</v>
      </c>
      <c r="J13" s="4">
        <v>68</v>
      </c>
      <c r="K13" s="4">
        <v>0</v>
      </c>
      <c r="L13" s="4">
        <v>2</v>
      </c>
      <c r="M13" s="4">
        <f t="shared" si="1"/>
        <v>70</v>
      </c>
      <c r="N13" s="4">
        <f t="shared" si="3"/>
        <v>213</v>
      </c>
      <c r="O13" s="29">
        <f t="shared" si="2"/>
        <v>0.12006764374295378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33</v>
      </c>
      <c r="E14" s="3">
        <v>0</v>
      </c>
      <c r="F14" s="3">
        <v>0</v>
      </c>
      <c r="G14" s="3">
        <v>0</v>
      </c>
      <c r="H14" s="3">
        <f t="shared" si="0"/>
        <v>33</v>
      </c>
      <c r="I14" s="3">
        <v>16</v>
      </c>
      <c r="J14" s="4">
        <v>12</v>
      </c>
      <c r="K14" s="4">
        <v>0</v>
      </c>
      <c r="L14" s="4">
        <v>0</v>
      </c>
      <c r="M14" s="4">
        <f t="shared" si="1"/>
        <v>12</v>
      </c>
      <c r="N14" s="4">
        <f t="shared" si="3"/>
        <v>61</v>
      </c>
      <c r="O14" s="29">
        <f t="shared" si="2"/>
        <v>3.4385569334836524E-2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80</v>
      </c>
      <c r="E15" s="3">
        <v>0</v>
      </c>
      <c r="F15" s="3">
        <v>0</v>
      </c>
      <c r="G15" s="3">
        <v>0</v>
      </c>
      <c r="H15" s="3">
        <f t="shared" si="0"/>
        <v>80</v>
      </c>
      <c r="I15" s="3">
        <v>25</v>
      </c>
      <c r="J15" s="4">
        <v>17</v>
      </c>
      <c r="K15" s="4">
        <v>1</v>
      </c>
      <c r="L15" s="4">
        <v>0</v>
      </c>
      <c r="M15" s="4">
        <f t="shared" si="1"/>
        <v>18</v>
      </c>
      <c r="N15" s="4">
        <f t="shared" si="3"/>
        <v>123</v>
      </c>
      <c r="O15" s="29">
        <f t="shared" si="2"/>
        <v>6.9334836527621194E-2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79</v>
      </c>
      <c r="E16" s="3">
        <v>0</v>
      </c>
      <c r="F16" s="3">
        <v>0</v>
      </c>
      <c r="G16" s="3">
        <v>0</v>
      </c>
      <c r="H16" s="3">
        <f t="shared" si="0"/>
        <v>79</v>
      </c>
      <c r="I16" s="3">
        <v>26</v>
      </c>
      <c r="J16" s="4">
        <v>26</v>
      </c>
      <c r="K16" s="4">
        <v>3</v>
      </c>
      <c r="L16" s="4">
        <v>0</v>
      </c>
      <c r="M16" s="4">
        <f t="shared" si="1"/>
        <v>29</v>
      </c>
      <c r="N16" s="4">
        <f t="shared" si="3"/>
        <v>134</v>
      </c>
      <c r="O16" s="29">
        <f t="shared" si="2"/>
        <v>7.5535512965050733E-2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29</v>
      </c>
      <c r="E17" s="3">
        <v>0</v>
      </c>
      <c r="F17" s="3">
        <v>0</v>
      </c>
      <c r="G17" s="3">
        <v>0</v>
      </c>
      <c r="H17" s="3">
        <f t="shared" si="0"/>
        <v>29</v>
      </c>
      <c r="I17" s="3">
        <v>12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3"/>
        <v>41</v>
      </c>
      <c r="O17" s="29">
        <f t="shared" si="2"/>
        <v>2.3111612175873732E-2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32</v>
      </c>
      <c r="E18" s="3">
        <v>0</v>
      </c>
      <c r="F18" s="3">
        <v>0</v>
      </c>
      <c r="G18" s="3">
        <v>0</v>
      </c>
      <c r="H18" s="3">
        <f t="shared" si="0"/>
        <v>32</v>
      </c>
      <c r="I18" s="3">
        <v>12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3"/>
        <v>44</v>
      </c>
      <c r="O18" s="29">
        <f t="shared" si="2"/>
        <v>2.480270574971815E-2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26</v>
      </c>
      <c r="E19" s="3">
        <v>0</v>
      </c>
      <c r="F19" s="3">
        <v>0</v>
      </c>
      <c r="G19" s="3">
        <v>0</v>
      </c>
      <c r="H19" s="3">
        <f t="shared" si="0"/>
        <v>26</v>
      </c>
      <c r="I19" s="3">
        <v>17</v>
      </c>
      <c r="J19" s="4">
        <v>1</v>
      </c>
      <c r="K19" s="4">
        <v>0</v>
      </c>
      <c r="L19" s="4">
        <v>0</v>
      </c>
      <c r="M19" s="4">
        <f t="shared" si="1"/>
        <v>1</v>
      </c>
      <c r="N19" s="4">
        <f t="shared" si="3"/>
        <v>44</v>
      </c>
      <c r="O19" s="29">
        <f t="shared" si="2"/>
        <v>2.480270574971815E-2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21</v>
      </c>
      <c r="E20" s="3">
        <v>0</v>
      </c>
      <c r="F20" s="3">
        <v>0</v>
      </c>
      <c r="G20" s="3">
        <v>0</v>
      </c>
      <c r="H20" s="3">
        <f t="shared" si="0"/>
        <v>21</v>
      </c>
      <c r="I20" s="3">
        <v>10</v>
      </c>
      <c r="J20" s="4">
        <v>1</v>
      </c>
      <c r="K20" s="4">
        <v>0</v>
      </c>
      <c r="L20" s="4">
        <v>0</v>
      </c>
      <c r="M20" s="4">
        <f t="shared" si="1"/>
        <v>1</v>
      </c>
      <c r="N20" s="4">
        <f t="shared" si="3"/>
        <v>32</v>
      </c>
      <c r="O20" s="29">
        <f t="shared" si="2"/>
        <v>1.8038331454340473E-2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21</v>
      </c>
      <c r="E21" s="3">
        <v>0</v>
      </c>
      <c r="F21" s="3">
        <v>0</v>
      </c>
      <c r="G21" s="3">
        <v>0</v>
      </c>
      <c r="H21" s="3">
        <f t="shared" si="0"/>
        <v>21</v>
      </c>
      <c r="I21" s="3">
        <v>11</v>
      </c>
      <c r="J21" s="4">
        <v>5</v>
      </c>
      <c r="K21" s="4">
        <v>0</v>
      </c>
      <c r="L21" s="4">
        <v>0</v>
      </c>
      <c r="M21" s="4">
        <f t="shared" si="1"/>
        <v>5</v>
      </c>
      <c r="N21" s="4">
        <f t="shared" si="3"/>
        <v>37</v>
      </c>
      <c r="O21" s="29">
        <f t="shared" si="2"/>
        <v>2.0856820744081173E-2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8</v>
      </c>
      <c r="E22" s="3">
        <v>0</v>
      </c>
      <c r="F22" s="3">
        <v>0</v>
      </c>
      <c r="G22" s="3">
        <v>0</v>
      </c>
      <c r="H22" s="3">
        <f t="shared" si="0"/>
        <v>8</v>
      </c>
      <c r="I22" s="3">
        <v>1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3"/>
        <v>9</v>
      </c>
      <c r="O22" s="29">
        <f t="shared" si="2"/>
        <v>5.0732807215332579E-3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39</v>
      </c>
      <c r="E23" s="3">
        <v>0</v>
      </c>
      <c r="F23" s="3">
        <v>0</v>
      </c>
      <c r="G23" s="3">
        <v>0</v>
      </c>
      <c r="H23" s="3">
        <f t="shared" si="0"/>
        <v>39</v>
      </c>
      <c r="I23" s="3">
        <v>12</v>
      </c>
      <c r="J23" s="4">
        <v>24</v>
      </c>
      <c r="K23" s="4">
        <v>5</v>
      </c>
      <c r="L23" s="4">
        <v>0</v>
      </c>
      <c r="M23" s="4">
        <f t="shared" si="1"/>
        <v>29</v>
      </c>
      <c r="N23" s="4">
        <f t="shared" si="3"/>
        <v>80</v>
      </c>
      <c r="O23" s="29">
        <f t="shared" si="2"/>
        <v>4.5095828635851182E-2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52</v>
      </c>
      <c r="E24" s="3">
        <v>0</v>
      </c>
      <c r="F24" s="3">
        <v>0</v>
      </c>
      <c r="G24" s="3">
        <v>0</v>
      </c>
      <c r="H24" s="3">
        <f t="shared" si="0"/>
        <v>52</v>
      </c>
      <c r="I24" s="3">
        <v>11</v>
      </c>
      <c r="J24" s="4">
        <v>212</v>
      </c>
      <c r="K24" s="4">
        <v>6</v>
      </c>
      <c r="L24" s="4">
        <v>8</v>
      </c>
      <c r="M24" s="4">
        <f t="shared" si="1"/>
        <v>226</v>
      </c>
      <c r="N24" s="4">
        <f t="shared" si="3"/>
        <v>289</v>
      </c>
      <c r="O24" s="29">
        <f t="shared" si="2"/>
        <v>0.16290868094701241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1"/>
        <v>1</v>
      </c>
      <c r="N25" s="4">
        <f t="shared" si="3"/>
        <v>1</v>
      </c>
      <c r="O25" s="29">
        <f t="shared" si="2"/>
        <v>5.6369785794813977E-4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1"/>
        <v>0</v>
      </c>
      <c r="N26" s="4">
        <f t="shared" si="3"/>
        <v>0</v>
      </c>
      <c r="O26" s="29">
        <f t="shared" si="2"/>
        <v>0</v>
      </c>
    </row>
    <row r="27" spans="1:15" s="5" customFormat="1" ht="20.25" customHeight="1" x14ac:dyDescent="0.2">
      <c r="A27" s="15"/>
      <c r="B27" s="48" t="s">
        <v>8</v>
      </c>
      <c r="C27" s="49"/>
      <c r="D27" s="46">
        <f>SUM(D6:D26)</f>
        <v>768</v>
      </c>
      <c r="E27" s="46">
        <f>SUM(E6:E26)</f>
        <v>1</v>
      </c>
      <c r="F27" s="46">
        <f t="shared" ref="F27:G27" si="4">SUM(F6:F26)</f>
        <v>0</v>
      </c>
      <c r="G27" s="46">
        <f t="shared" si="4"/>
        <v>0</v>
      </c>
      <c r="H27" s="80">
        <f>SUM(H6:H26)</f>
        <v>769</v>
      </c>
      <c r="I27" s="80">
        <f>SUM(I6:I26)</f>
        <v>260</v>
      </c>
      <c r="J27" s="41">
        <f>SUM(J6:J26)</f>
        <v>608</v>
      </c>
      <c r="K27" s="41">
        <f t="shared" ref="K27:L27" si="5">SUM(K6:K26)</f>
        <v>105</v>
      </c>
      <c r="L27" s="41">
        <f t="shared" si="5"/>
        <v>32</v>
      </c>
      <c r="M27" s="55">
        <f>SUM(M6:M26)</f>
        <v>745</v>
      </c>
      <c r="N27" s="55">
        <f>SUM(N6:N26)</f>
        <v>1774</v>
      </c>
      <c r="O27" s="65">
        <f>SUM(O6:O26)</f>
        <v>0.99999999999999978</v>
      </c>
    </row>
    <row r="28" spans="1:15" ht="30.75" customHeight="1" x14ac:dyDescent="0.2">
      <c r="A28" s="15"/>
      <c r="B28" s="50" t="s">
        <v>31</v>
      </c>
      <c r="C28" s="51"/>
      <c r="D28" s="29">
        <f>+D27/$H$27</f>
        <v>0.99869960988296491</v>
      </c>
      <c r="E28" s="29">
        <f t="shared" ref="E28:G28" si="6">+E27/$H$27</f>
        <v>1.3003901170351106E-3</v>
      </c>
      <c r="F28" s="29">
        <f t="shared" si="6"/>
        <v>0</v>
      </c>
      <c r="G28" s="29">
        <f t="shared" si="6"/>
        <v>0</v>
      </c>
      <c r="H28" s="80"/>
      <c r="I28" s="80"/>
      <c r="J28" s="29">
        <f>+J27/$M$27</f>
        <v>0.81610738255033555</v>
      </c>
      <c r="K28" s="29">
        <f t="shared" ref="K28:L28" si="7">+K27/$M$27</f>
        <v>0.14093959731543623</v>
      </c>
      <c r="L28" s="29">
        <f t="shared" si="7"/>
        <v>4.2953020134228186E-2</v>
      </c>
      <c r="M28" s="55"/>
      <c r="N28" s="55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  <mergeCell ref="N27:N28"/>
    <mergeCell ref="O27:O28"/>
    <mergeCell ref="B28:C28"/>
    <mergeCell ref="J4:L4"/>
    <mergeCell ref="M4:M5"/>
    <mergeCell ref="B27:C27"/>
    <mergeCell ref="H27:H28"/>
    <mergeCell ref="I27:I28"/>
    <mergeCell ref="M27:M28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Layout" zoomScale="60" zoomScaleNormal="100" zoomScalePageLayoutView="60" workbookViewId="0">
      <selection activeCell="J25" sqref="J25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22" ht="20.25" customHeight="1" x14ac:dyDescent="0.2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22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2" ht="24" customHeight="1" x14ac:dyDescent="0.2">
      <c r="A3" s="58" t="s">
        <v>49</v>
      </c>
      <c r="B3" s="59"/>
      <c r="C3" s="52" t="s">
        <v>7</v>
      </c>
      <c r="D3" s="52"/>
      <c r="E3" s="52"/>
      <c r="F3" s="52"/>
      <c r="G3" s="74" t="s">
        <v>5</v>
      </c>
      <c r="H3" s="64" t="s">
        <v>8</v>
      </c>
      <c r="I3" s="52" t="s">
        <v>9</v>
      </c>
      <c r="J3" s="52" t="s">
        <v>93</v>
      </c>
      <c r="K3" s="52" t="s">
        <v>104</v>
      </c>
      <c r="L3" s="52"/>
      <c r="M3" s="52"/>
      <c r="N3" s="52"/>
      <c r="O3" s="53">
        <f>J23</f>
        <v>6.7708333333333336E-3</v>
      </c>
    </row>
    <row r="4" spans="1:22" ht="24" customHeight="1" x14ac:dyDescent="0.2">
      <c r="A4" s="60"/>
      <c r="B4" s="61"/>
      <c r="C4" s="50" t="s">
        <v>6</v>
      </c>
      <c r="D4" s="73"/>
      <c r="E4" s="73"/>
      <c r="F4" s="51"/>
      <c r="G4" s="75"/>
      <c r="H4" s="64"/>
      <c r="I4" s="52"/>
      <c r="J4" s="52"/>
      <c r="K4" s="52"/>
      <c r="L4" s="52"/>
      <c r="M4" s="52"/>
      <c r="N4" s="52"/>
      <c r="O4" s="53"/>
    </row>
    <row r="5" spans="1:22" ht="24" customHeight="1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76"/>
      <c r="H5" s="64"/>
      <c r="I5" s="52"/>
      <c r="J5" s="52"/>
      <c r="K5" s="52"/>
      <c r="L5" s="52"/>
      <c r="M5" s="52"/>
      <c r="N5" s="52"/>
      <c r="O5" s="53"/>
    </row>
    <row r="6" spans="1:22" s="5" customFormat="1" ht="20.25" customHeight="1" x14ac:dyDescent="0.2">
      <c r="A6" s="18" t="s">
        <v>50</v>
      </c>
      <c r="B6" s="19" t="s">
        <v>67</v>
      </c>
      <c r="C6" s="3">
        <v>103</v>
      </c>
      <c r="D6" s="3">
        <v>261</v>
      </c>
      <c r="E6" s="3">
        <v>5</v>
      </c>
      <c r="F6" s="3">
        <v>208</v>
      </c>
      <c r="G6" s="3">
        <v>2819</v>
      </c>
      <c r="H6" s="4">
        <f>SUM(C6:G6)</f>
        <v>3396</v>
      </c>
      <c r="I6" s="29">
        <f>H6/$H$23</f>
        <v>9.6019000226193169E-2</v>
      </c>
      <c r="J6" s="37">
        <v>5.7484637290167997E-3</v>
      </c>
      <c r="K6" s="15"/>
      <c r="L6" s="15"/>
      <c r="M6" s="15"/>
      <c r="N6" s="15"/>
      <c r="O6" s="20"/>
      <c r="P6" s="2"/>
      <c r="Q6" s="39"/>
      <c r="R6" s="44"/>
      <c r="S6" s="44"/>
      <c r="T6" s="44"/>
      <c r="U6" s="44"/>
      <c r="V6" s="44"/>
    </row>
    <row r="7" spans="1:22" s="5" customFormat="1" ht="20.25" customHeight="1" x14ac:dyDescent="0.2">
      <c r="A7" s="18" t="s">
        <v>51</v>
      </c>
      <c r="B7" s="19" t="s">
        <v>68</v>
      </c>
      <c r="C7" s="3">
        <v>80</v>
      </c>
      <c r="D7" s="3">
        <v>186</v>
      </c>
      <c r="E7" s="3">
        <v>1</v>
      </c>
      <c r="F7" s="3">
        <v>94</v>
      </c>
      <c r="G7" s="3">
        <v>1828</v>
      </c>
      <c r="H7" s="4">
        <f t="shared" ref="H7:H22" si="0">SUM(C7:G7)</f>
        <v>2189</v>
      </c>
      <c r="I7" s="29">
        <f t="shared" ref="I7:I22" si="1">H7/$H$23</f>
        <v>6.1892105858403074E-2</v>
      </c>
      <c r="J7" s="37">
        <v>5.2396974439227985E-3</v>
      </c>
      <c r="K7" s="15"/>
      <c r="L7" s="15"/>
      <c r="M7" s="15"/>
      <c r="N7" s="15"/>
      <c r="O7" s="21"/>
      <c r="P7" s="2"/>
      <c r="Q7" s="39"/>
      <c r="R7" s="44"/>
      <c r="S7" s="44"/>
      <c r="T7" s="44"/>
      <c r="U7" s="44"/>
      <c r="V7" s="44"/>
    </row>
    <row r="8" spans="1:22" s="5" customFormat="1" ht="20.25" customHeight="1" x14ac:dyDescent="0.2">
      <c r="A8" s="18" t="s">
        <v>52</v>
      </c>
      <c r="B8" s="19" t="s">
        <v>69</v>
      </c>
      <c r="C8" s="3">
        <v>97</v>
      </c>
      <c r="D8" s="3">
        <v>157</v>
      </c>
      <c r="E8" s="3">
        <v>2</v>
      </c>
      <c r="F8" s="3">
        <v>75</v>
      </c>
      <c r="G8" s="3">
        <v>1779</v>
      </c>
      <c r="H8" s="4">
        <f t="shared" si="0"/>
        <v>2110</v>
      </c>
      <c r="I8" s="29">
        <f t="shared" si="1"/>
        <v>5.965844831486089E-2</v>
      </c>
      <c r="J8" s="37">
        <v>5.550547542735043E-3</v>
      </c>
      <c r="K8" s="15"/>
      <c r="L8" s="15"/>
      <c r="M8" s="15"/>
      <c r="N8" s="15"/>
      <c r="O8" s="21"/>
      <c r="P8" s="2"/>
      <c r="Q8" s="39"/>
      <c r="R8" s="44"/>
      <c r="S8" s="44"/>
      <c r="T8" s="44"/>
      <c r="U8" s="44"/>
      <c r="V8" s="44"/>
    </row>
    <row r="9" spans="1:22" s="5" customFormat="1" ht="20.25" customHeight="1" x14ac:dyDescent="0.2">
      <c r="A9" s="18" t="s">
        <v>53</v>
      </c>
      <c r="B9" s="19" t="s">
        <v>25</v>
      </c>
      <c r="C9" s="3">
        <v>47</v>
      </c>
      <c r="D9" s="3">
        <v>146</v>
      </c>
      <c r="E9" s="3">
        <v>1</v>
      </c>
      <c r="F9" s="3">
        <v>93</v>
      </c>
      <c r="G9" s="3">
        <v>1955</v>
      </c>
      <c r="H9" s="4">
        <f t="shared" si="0"/>
        <v>2242</v>
      </c>
      <c r="I9" s="29">
        <f t="shared" si="1"/>
        <v>6.3390635602804793E-2</v>
      </c>
      <c r="J9" s="37">
        <v>6.187516475550282E-3</v>
      </c>
      <c r="K9" s="15"/>
      <c r="L9" s="15"/>
      <c r="M9" s="15"/>
      <c r="N9" s="15"/>
      <c r="O9" s="21"/>
      <c r="P9" s="2"/>
      <c r="Q9" s="39"/>
      <c r="R9" s="44"/>
      <c r="S9" s="44"/>
      <c r="T9" s="44"/>
      <c r="U9" s="44"/>
      <c r="V9" s="44"/>
    </row>
    <row r="10" spans="1:22" s="5" customFormat="1" ht="20.25" customHeight="1" x14ac:dyDescent="0.2">
      <c r="A10" s="18" t="s">
        <v>54</v>
      </c>
      <c r="B10" s="19" t="s">
        <v>18</v>
      </c>
      <c r="C10" s="3">
        <v>214</v>
      </c>
      <c r="D10" s="3">
        <v>289</v>
      </c>
      <c r="E10" s="3">
        <v>7</v>
      </c>
      <c r="F10" s="3">
        <v>145</v>
      </c>
      <c r="G10" s="3">
        <v>2514</v>
      </c>
      <c r="H10" s="4">
        <f t="shared" si="0"/>
        <v>3169</v>
      </c>
      <c r="I10" s="29">
        <f t="shared" si="1"/>
        <v>8.9600769056774485E-2</v>
      </c>
      <c r="J10" s="37">
        <v>7.7138285024154736E-3</v>
      </c>
      <c r="K10" s="15"/>
      <c r="L10" s="15"/>
      <c r="M10" s="15"/>
      <c r="N10" s="15"/>
      <c r="O10" s="21"/>
      <c r="P10" s="2"/>
      <c r="Q10" s="39"/>
      <c r="R10" s="44"/>
      <c r="S10" s="44"/>
      <c r="T10" s="44"/>
      <c r="U10" s="44"/>
      <c r="V10" s="44"/>
    </row>
    <row r="11" spans="1:22" s="5" customFormat="1" ht="20.25" customHeight="1" x14ac:dyDescent="0.2">
      <c r="A11" s="18" t="s">
        <v>55</v>
      </c>
      <c r="B11" s="19" t="s">
        <v>19</v>
      </c>
      <c r="C11" s="3">
        <v>60</v>
      </c>
      <c r="D11" s="3">
        <v>154</v>
      </c>
      <c r="E11" s="3">
        <v>3</v>
      </c>
      <c r="F11" s="3">
        <v>71</v>
      </c>
      <c r="G11" s="3">
        <v>1476</v>
      </c>
      <c r="H11" s="4">
        <f t="shared" si="0"/>
        <v>1764</v>
      </c>
      <c r="I11" s="29">
        <f t="shared" si="1"/>
        <v>4.9875593757068536E-2</v>
      </c>
      <c r="J11" s="37">
        <v>6.3630345723421286E-3</v>
      </c>
      <c r="K11" s="15"/>
      <c r="L11" s="15"/>
      <c r="M11" s="15"/>
      <c r="N11" s="15"/>
      <c r="O11" s="21"/>
      <c r="P11" s="2"/>
      <c r="Q11" s="39"/>
      <c r="R11" s="44"/>
      <c r="S11" s="44"/>
      <c r="T11" s="44"/>
      <c r="U11" s="44"/>
      <c r="V11" s="44"/>
    </row>
    <row r="12" spans="1:22" s="5" customFormat="1" ht="20.25" customHeight="1" x14ac:dyDescent="0.2">
      <c r="A12" s="18" t="s">
        <v>56</v>
      </c>
      <c r="B12" s="19" t="s">
        <v>70</v>
      </c>
      <c r="C12" s="3">
        <v>74</v>
      </c>
      <c r="D12" s="3">
        <v>173</v>
      </c>
      <c r="E12" s="3">
        <v>3</v>
      </c>
      <c r="F12" s="3">
        <v>100</v>
      </c>
      <c r="G12" s="3">
        <v>1839</v>
      </c>
      <c r="H12" s="4">
        <f t="shared" si="0"/>
        <v>2189</v>
      </c>
      <c r="I12" s="29">
        <f t="shared" si="1"/>
        <v>6.1892105858403074E-2</v>
      </c>
      <c r="J12" s="37">
        <v>7.0362055661983879E-3</v>
      </c>
      <c r="K12" s="15"/>
      <c r="L12" s="15"/>
      <c r="M12" s="15"/>
      <c r="N12" s="15"/>
      <c r="O12" s="21"/>
      <c r="P12" s="2"/>
      <c r="Q12" s="39"/>
      <c r="R12" s="44"/>
      <c r="S12" s="44"/>
      <c r="T12" s="44"/>
      <c r="U12" s="44"/>
      <c r="V12" s="44"/>
    </row>
    <row r="13" spans="1:22" s="5" customFormat="1" ht="20.25" customHeight="1" x14ac:dyDescent="0.2">
      <c r="A13" s="18" t="s">
        <v>57</v>
      </c>
      <c r="B13" s="19" t="s">
        <v>17</v>
      </c>
      <c r="C13" s="3">
        <v>144</v>
      </c>
      <c r="D13" s="3">
        <v>200</v>
      </c>
      <c r="E13" s="3">
        <v>2</v>
      </c>
      <c r="F13" s="3">
        <v>66</v>
      </c>
      <c r="G13" s="3">
        <v>1299</v>
      </c>
      <c r="H13" s="4">
        <f t="shared" si="0"/>
        <v>1711</v>
      </c>
      <c r="I13" s="29">
        <f t="shared" si="1"/>
        <v>4.8377064012666816E-2</v>
      </c>
      <c r="J13" s="37">
        <v>6.9351363788487316E-3</v>
      </c>
      <c r="K13" s="15"/>
      <c r="L13" s="15"/>
      <c r="M13" s="15"/>
      <c r="N13" s="15"/>
      <c r="O13" s="21"/>
      <c r="P13" s="2"/>
      <c r="Q13" s="39"/>
      <c r="R13" s="44"/>
      <c r="S13" s="44"/>
      <c r="T13" s="44"/>
      <c r="U13" s="44"/>
      <c r="V13" s="44"/>
    </row>
    <row r="14" spans="1:22" s="5" customFormat="1" ht="20.25" customHeight="1" x14ac:dyDescent="0.2">
      <c r="A14" s="18" t="s">
        <v>58</v>
      </c>
      <c r="B14" s="19" t="s">
        <v>71</v>
      </c>
      <c r="C14" s="3">
        <v>123</v>
      </c>
      <c r="D14" s="3">
        <v>218</v>
      </c>
      <c r="E14" s="3">
        <v>0</v>
      </c>
      <c r="F14" s="3">
        <v>67</v>
      </c>
      <c r="G14" s="3">
        <v>1511</v>
      </c>
      <c r="H14" s="4">
        <f t="shared" si="0"/>
        <v>1919</v>
      </c>
      <c r="I14" s="29">
        <f t="shared" si="1"/>
        <v>5.4258086405790544E-2</v>
      </c>
      <c r="J14" s="37">
        <v>6.7246812622591525E-3</v>
      </c>
      <c r="K14" s="15"/>
      <c r="L14" s="15"/>
      <c r="M14" s="15"/>
      <c r="N14" s="15"/>
      <c r="O14" s="21"/>
      <c r="P14" s="2"/>
      <c r="Q14" s="39"/>
      <c r="R14" s="44"/>
      <c r="S14" s="44"/>
      <c r="T14" s="44"/>
      <c r="U14" s="44"/>
      <c r="V14" s="44"/>
    </row>
    <row r="15" spans="1:22" s="5" customFormat="1" ht="20.25" customHeight="1" x14ac:dyDescent="0.2">
      <c r="A15" s="18" t="s">
        <v>59</v>
      </c>
      <c r="B15" s="19" t="s">
        <v>72</v>
      </c>
      <c r="C15" s="3">
        <v>144</v>
      </c>
      <c r="D15" s="3">
        <v>155</v>
      </c>
      <c r="E15" s="3">
        <v>1</v>
      </c>
      <c r="F15" s="3">
        <v>56</v>
      </c>
      <c r="G15" s="3">
        <v>1308</v>
      </c>
      <c r="H15" s="4">
        <f t="shared" si="0"/>
        <v>1664</v>
      </c>
      <c r="I15" s="29">
        <f t="shared" si="1"/>
        <v>4.7048179144989821E-2</v>
      </c>
      <c r="J15" s="37">
        <v>7.6526851851851877E-3</v>
      </c>
      <c r="K15" s="15"/>
      <c r="L15" s="15"/>
      <c r="M15" s="15"/>
      <c r="N15" s="15"/>
      <c r="O15" s="21"/>
      <c r="P15" s="2"/>
      <c r="Q15" s="39"/>
      <c r="R15" s="44"/>
      <c r="S15" s="44"/>
      <c r="T15" s="44"/>
      <c r="U15" s="44"/>
      <c r="V15" s="44"/>
    </row>
    <row r="16" spans="1:22" s="5" customFormat="1" ht="20.25" customHeight="1" x14ac:dyDescent="0.2">
      <c r="A16" s="18" t="s">
        <v>60</v>
      </c>
      <c r="B16" s="19" t="s">
        <v>26</v>
      </c>
      <c r="C16" s="3">
        <v>182</v>
      </c>
      <c r="D16" s="3">
        <v>224</v>
      </c>
      <c r="E16" s="3">
        <v>2</v>
      </c>
      <c r="F16" s="3">
        <v>79</v>
      </c>
      <c r="G16" s="3">
        <v>1729</v>
      </c>
      <c r="H16" s="4">
        <f t="shared" si="0"/>
        <v>2216</v>
      </c>
      <c r="I16" s="29">
        <f t="shared" si="1"/>
        <v>6.2655507803664329E-2</v>
      </c>
      <c r="J16" s="37">
        <v>8.9928995707297676E-3</v>
      </c>
      <c r="K16" s="15"/>
      <c r="L16" s="15"/>
      <c r="M16" s="15"/>
      <c r="N16" s="15"/>
      <c r="O16" s="21"/>
      <c r="P16" s="2"/>
      <c r="Q16" s="39"/>
      <c r="R16" s="44"/>
      <c r="S16" s="44"/>
      <c r="T16" s="44"/>
      <c r="U16" s="44"/>
      <c r="V16" s="44"/>
    </row>
    <row r="17" spans="1:22" s="5" customFormat="1" ht="20.25" customHeight="1" x14ac:dyDescent="0.2">
      <c r="A17" s="18" t="s">
        <v>61</v>
      </c>
      <c r="B17" s="19" t="s">
        <v>21</v>
      </c>
      <c r="C17" s="3">
        <v>59</v>
      </c>
      <c r="D17" s="3">
        <v>188</v>
      </c>
      <c r="E17" s="3">
        <v>1</v>
      </c>
      <c r="F17" s="3">
        <v>99</v>
      </c>
      <c r="G17" s="3">
        <v>1383</v>
      </c>
      <c r="H17" s="4">
        <f t="shared" si="0"/>
        <v>1730</v>
      </c>
      <c r="I17" s="29">
        <f t="shared" si="1"/>
        <v>4.8914272788961773E-2</v>
      </c>
      <c r="J17" s="37">
        <v>7.1091260028574611E-3</v>
      </c>
      <c r="K17" s="15"/>
      <c r="L17" s="15"/>
      <c r="M17" s="15"/>
      <c r="N17" s="15"/>
      <c r="O17" s="21"/>
      <c r="P17" s="2"/>
      <c r="Q17" s="39"/>
      <c r="R17" s="44"/>
      <c r="S17" s="44"/>
      <c r="T17" s="44"/>
      <c r="U17" s="44"/>
      <c r="V17" s="44"/>
    </row>
    <row r="18" spans="1:22" s="5" customFormat="1" ht="20.25" customHeight="1" x14ac:dyDescent="0.2">
      <c r="A18" s="18" t="s">
        <v>62</v>
      </c>
      <c r="B18" s="19" t="s">
        <v>73</v>
      </c>
      <c r="C18" s="3">
        <v>113</v>
      </c>
      <c r="D18" s="3">
        <v>229</v>
      </c>
      <c r="E18" s="3">
        <v>2</v>
      </c>
      <c r="F18" s="3">
        <v>164</v>
      </c>
      <c r="G18" s="3">
        <v>2236</v>
      </c>
      <c r="H18" s="4">
        <f t="shared" si="0"/>
        <v>2744</v>
      </c>
      <c r="I18" s="29">
        <f t="shared" si="1"/>
        <v>7.758425695543994E-2</v>
      </c>
      <c r="J18" s="37">
        <v>6.8364197530864368E-3</v>
      </c>
      <c r="K18" s="15"/>
      <c r="L18" s="15"/>
      <c r="M18" s="15"/>
      <c r="N18" s="15"/>
      <c r="O18" s="21"/>
      <c r="P18" s="2"/>
      <c r="Q18" s="39"/>
      <c r="R18" s="44"/>
      <c r="S18" s="44"/>
      <c r="T18" s="44"/>
      <c r="U18" s="44"/>
      <c r="V18" s="44"/>
    </row>
    <row r="19" spans="1:22" s="5" customFormat="1" ht="20.25" customHeight="1" x14ac:dyDescent="0.2">
      <c r="A19" s="18" t="s">
        <v>63</v>
      </c>
      <c r="B19" s="19" t="s">
        <v>74</v>
      </c>
      <c r="C19" s="3">
        <v>50</v>
      </c>
      <c r="D19" s="3">
        <v>125</v>
      </c>
      <c r="E19" s="3">
        <v>3</v>
      </c>
      <c r="F19" s="3">
        <v>108</v>
      </c>
      <c r="G19" s="3">
        <v>1548</v>
      </c>
      <c r="H19" s="4">
        <f t="shared" si="0"/>
        <v>1834</v>
      </c>
      <c r="I19" s="29">
        <f t="shared" si="1"/>
        <v>5.1854783985523636E-2</v>
      </c>
      <c r="J19" s="37">
        <v>6.5041615604575238E-3</v>
      </c>
      <c r="K19" s="15"/>
      <c r="L19" s="15"/>
      <c r="M19" s="15"/>
      <c r="N19" s="15"/>
      <c r="O19" s="21"/>
      <c r="P19" s="2"/>
      <c r="Q19" s="39"/>
      <c r="R19" s="44"/>
      <c r="S19" s="44"/>
      <c r="T19" s="44"/>
      <c r="U19" s="44"/>
      <c r="V19" s="44"/>
    </row>
    <row r="20" spans="1:22" s="5" customFormat="1" ht="20.25" customHeight="1" x14ac:dyDescent="0.2">
      <c r="A20" s="18" t="s">
        <v>64</v>
      </c>
      <c r="B20" s="19" t="s">
        <v>75</v>
      </c>
      <c r="C20" s="3">
        <v>80</v>
      </c>
      <c r="D20" s="3">
        <v>177</v>
      </c>
      <c r="E20" s="3">
        <v>4</v>
      </c>
      <c r="F20" s="3">
        <v>72</v>
      </c>
      <c r="G20" s="3">
        <v>1441</v>
      </c>
      <c r="H20" s="4">
        <f t="shared" si="0"/>
        <v>1774</v>
      </c>
      <c r="I20" s="29">
        <f t="shared" si="1"/>
        <v>5.0158335218276409E-2</v>
      </c>
      <c r="J20" s="37">
        <v>6.6910350846053806E-3</v>
      </c>
      <c r="K20" s="15"/>
      <c r="L20" s="15"/>
      <c r="M20" s="15"/>
      <c r="N20" s="15"/>
      <c r="O20" s="21"/>
      <c r="P20" s="2"/>
      <c r="Q20" s="39"/>
      <c r="R20" s="44"/>
      <c r="S20" s="44"/>
      <c r="T20" s="44"/>
      <c r="U20" s="44"/>
      <c r="V20" s="44"/>
    </row>
    <row r="21" spans="1:22" s="5" customFormat="1" ht="20.25" customHeight="1" x14ac:dyDescent="0.2">
      <c r="A21" s="18" t="s">
        <v>65</v>
      </c>
      <c r="B21" s="19" t="s">
        <v>76</v>
      </c>
      <c r="C21" s="3">
        <v>74</v>
      </c>
      <c r="D21" s="3">
        <v>85</v>
      </c>
      <c r="E21" s="3">
        <v>1</v>
      </c>
      <c r="F21" s="3">
        <v>41</v>
      </c>
      <c r="G21" s="3">
        <v>960</v>
      </c>
      <c r="H21" s="4">
        <f t="shared" si="0"/>
        <v>1161</v>
      </c>
      <c r="I21" s="29">
        <f t="shared" si="1"/>
        <v>3.2826283646233884E-2</v>
      </c>
      <c r="J21" s="37">
        <v>6.8185126950850187E-3</v>
      </c>
      <c r="K21" s="15"/>
      <c r="L21" s="15"/>
      <c r="M21" s="15"/>
      <c r="N21" s="15"/>
      <c r="O21" s="21"/>
      <c r="P21" s="2"/>
      <c r="Q21" s="39"/>
      <c r="R21" s="44"/>
      <c r="S21" s="44"/>
      <c r="T21" s="44"/>
      <c r="U21" s="44"/>
      <c r="V21" s="44"/>
    </row>
    <row r="22" spans="1:22" s="5" customFormat="1" ht="20.25" customHeight="1" x14ac:dyDescent="0.2">
      <c r="A22" s="18" t="s">
        <v>66</v>
      </c>
      <c r="B22" s="19" t="s">
        <v>77</v>
      </c>
      <c r="C22" s="3">
        <v>40</v>
      </c>
      <c r="D22" s="3">
        <v>126</v>
      </c>
      <c r="E22" s="3">
        <v>2</v>
      </c>
      <c r="F22" s="3">
        <v>48</v>
      </c>
      <c r="G22" s="3">
        <v>1340</v>
      </c>
      <c r="H22" s="4">
        <f t="shared" si="0"/>
        <v>1556</v>
      </c>
      <c r="I22" s="29">
        <f t="shared" si="1"/>
        <v>4.3994571363944808E-2</v>
      </c>
      <c r="J22" s="37">
        <v>6.6106207808793969E-3</v>
      </c>
      <c r="K22" s="15"/>
      <c r="L22" s="15"/>
      <c r="M22" s="15"/>
      <c r="N22" s="15"/>
      <c r="O22" s="21"/>
      <c r="P22" s="2"/>
      <c r="Q22" s="39"/>
      <c r="R22" s="44"/>
      <c r="S22" s="44"/>
      <c r="T22" s="44"/>
      <c r="U22" s="44"/>
      <c r="V22" s="44"/>
    </row>
    <row r="23" spans="1:22" s="5" customFormat="1" ht="20.25" customHeight="1" x14ac:dyDescent="0.2">
      <c r="A23" s="50" t="s">
        <v>8</v>
      </c>
      <c r="B23" s="51"/>
      <c r="C23" s="42">
        <f t="shared" ref="C23:I23" si="2">SUM(C6:C22)</f>
        <v>1684</v>
      </c>
      <c r="D23" s="42">
        <f t="shared" si="2"/>
        <v>3093</v>
      </c>
      <c r="E23" s="42">
        <f t="shared" si="2"/>
        <v>40</v>
      </c>
      <c r="F23" s="42">
        <f t="shared" si="2"/>
        <v>1586</v>
      </c>
      <c r="G23" s="42">
        <f t="shared" si="2"/>
        <v>28965</v>
      </c>
      <c r="H23" s="42">
        <f>SUM(H6:H22)</f>
        <v>35368</v>
      </c>
      <c r="I23" s="31">
        <f t="shared" si="2"/>
        <v>1</v>
      </c>
      <c r="J23" s="81">
        <v>6.7708333333333336E-3</v>
      </c>
      <c r="K23" s="15"/>
      <c r="L23" s="15"/>
      <c r="M23" s="15"/>
      <c r="N23" s="15"/>
      <c r="O23" s="21"/>
      <c r="P23" s="2"/>
      <c r="Q23" s="39"/>
    </row>
    <row r="24" spans="1:22" s="5" customFormat="1" ht="31.5" customHeight="1" x14ac:dyDescent="0.2">
      <c r="A24" s="50" t="s">
        <v>31</v>
      </c>
      <c r="B24" s="51"/>
      <c r="C24" s="29">
        <f>+C23/$H$23</f>
        <v>4.7613662067405561E-2</v>
      </c>
      <c r="D24" s="29">
        <f t="shared" ref="D24:G24" si="3">+D23/$H$23</f>
        <v>8.745193395159466E-2</v>
      </c>
      <c r="E24" s="29">
        <f t="shared" si="3"/>
        <v>1.1309658448314861E-3</v>
      </c>
      <c r="F24" s="29">
        <f t="shared" si="3"/>
        <v>4.4842795747568422E-2</v>
      </c>
      <c r="G24" s="29">
        <f t="shared" si="3"/>
        <v>0.81896064238859989</v>
      </c>
      <c r="H24" s="34">
        <f>SUM(C24:G24)</f>
        <v>1</v>
      </c>
      <c r="I24" s="31"/>
      <c r="J24" s="76"/>
      <c r="K24" s="22"/>
      <c r="L24" s="23"/>
      <c r="M24" s="23"/>
      <c r="N24" s="23"/>
      <c r="O24" s="24"/>
    </row>
    <row r="25" spans="1:22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2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2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58" t="s">
        <v>94</v>
      </c>
      <c r="B3" s="59"/>
      <c r="C3" s="52" t="s">
        <v>7</v>
      </c>
      <c r="D3" s="52"/>
      <c r="E3" s="52"/>
      <c r="F3" s="52"/>
      <c r="G3" s="74" t="s">
        <v>5</v>
      </c>
      <c r="H3" s="64" t="s">
        <v>8</v>
      </c>
      <c r="I3" s="52" t="s">
        <v>9</v>
      </c>
      <c r="J3" s="52" t="s">
        <v>93</v>
      </c>
      <c r="K3" s="52" t="s">
        <v>104</v>
      </c>
      <c r="L3" s="52"/>
      <c r="M3" s="52"/>
      <c r="N3" s="52"/>
      <c r="O3" s="53">
        <f>J18</f>
        <v>6.7708333333333336E-3</v>
      </c>
    </row>
    <row r="4" spans="1:15" ht="24" customHeight="1" x14ac:dyDescent="0.2">
      <c r="A4" s="60"/>
      <c r="B4" s="61"/>
      <c r="C4" s="50" t="s">
        <v>6</v>
      </c>
      <c r="D4" s="73"/>
      <c r="E4" s="73"/>
      <c r="F4" s="51"/>
      <c r="G4" s="75"/>
      <c r="H4" s="64"/>
      <c r="I4" s="52"/>
      <c r="J4" s="52"/>
      <c r="K4" s="52"/>
      <c r="L4" s="52"/>
      <c r="M4" s="52"/>
      <c r="N4" s="52"/>
      <c r="O4" s="53"/>
    </row>
    <row r="5" spans="1:15" ht="24" customHeight="1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76"/>
      <c r="H5" s="64"/>
      <c r="I5" s="52"/>
      <c r="J5" s="52"/>
      <c r="K5" s="52"/>
      <c r="L5" s="52"/>
      <c r="M5" s="52"/>
      <c r="N5" s="52"/>
      <c r="O5" s="53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7.2687457126273017E-2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>
        <v>245</v>
      </c>
      <c r="D7" s="3">
        <v>282</v>
      </c>
      <c r="E7" s="3">
        <v>0</v>
      </c>
      <c r="F7" s="3">
        <v>96</v>
      </c>
      <c r="G7" s="43">
        <v>2274</v>
      </c>
      <c r="H7" s="41">
        <f t="shared" ref="H7:H17" si="1">SUM(C7:G7)</f>
        <v>2897</v>
      </c>
      <c r="I7" s="29">
        <f t="shared" si="0"/>
        <v>7.6433961268534648E-2</v>
      </c>
      <c r="J7" s="37">
        <v>6.8402777777777776E-3</v>
      </c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>
        <v>175</v>
      </c>
      <c r="D8" s="3">
        <v>265</v>
      </c>
      <c r="E8" s="3">
        <v>1</v>
      </c>
      <c r="F8" s="3">
        <v>96</v>
      </c>
      <c r="G8" s="43">
        <v>2823</v>
      </c>
      <c r="H8" s="41">
        <f t="shared" si="1"/>
        <v>3360</v>
      </c>
      <c r="I8" s="29">
        <f t="shared" si="0"/>
        <v>8.8649675478866555E-2</v>
      </c>
      <c r="J8" s="37">
        <v>6.9328703703703696E-3</v>
      </c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>
        <v>99</v>
      </c>
      <c r="D9" s="3">
        <v>234</v>
      </c>
      <c r="E9" s="3">
        <v>0</v>
      </c>
      <c r="F9" s="3">
        <v>131</v>
      </c>
      <c r="G9" s="43">
        <v>2791</v>
      </c>
      <c r="H9" s="41">
        <f t="shared" si="1"/>
        <v>3255</v>
      </c>
      <c r="I9" s="29">
        <f t="shared" si="0"/>
        <v>8.5879373120151967E-2</v>
      </c>
      <c r="J9" s="37">
        <v>6.2847222222222228E-3</v>
      </c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>
        <v>103</v>
      </c>
      <c r="D10" s="3">
        <v>298</v>
      </c>
      <c r="E10" s="3">
        <v>4</v>
      </c>
      <c r="F10" s="3">
        <v>130</v>
      </c>
      <c r="G10" s="43">
        <v>2826</v>
      </c>
      <c r="H10" s="41">
        <f t="shared" si="1"/>
        <v>3361</v>
      </c>
      <c r="I10" s="29">
        <f t="shared" si="0"/>
        <v>8.8676059310854302E-2</v>
      </c>
      <c r="J10" s="37">
        <v>6.5856481481481469E-3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>
        <v>95</v>
      </c>
      <c r="D11" s="3">
        <v>266</v>
      </c>
      <c r="E11" s="3">
        <v>4</v>
      </c>
      <c r="F11" s="3">
        <v>126</v>
      </c>
      <c r="G11" s="43">
        <v>2602</v>
      </c>
      <c r="H11" s="41">
        <f t="shared" si="1"/>
        <v>3093</v>
      </c>
      <c r="I11" s="29">
        <f t="shared" si="0"/>
        <v>8.1605192338135193E-2</v>
      </c>
      <c r="J11" s="37">
        <v>6.3425925925925915E-3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>
        <v>95</v>
      </c>
      <c r="D12" s="3">
        <v>276</v>
      </c>
      <c r="E12" s="3">
        <v>5</v>
      </c>
      <c r="F12" s="3">
        <v>146</v>
      </c>
      <c r="G12" s="43">
        <v>2636</v>
      </c>
      <c r="H12" s="41">
        <f t="shared" si="1"/>
        <v>3158</v>
      </c>
      <c r="I12" s="29">
        <f t="shared" si="0"/>
        <v>8.3320141417339455E-2</v>
      </c>
      <c r="J12" s="37">
        <v>6.8171296296296287E-3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>
        <v>138</v>
      </c>
      <c r="D13" s="3">
        <v>237</v>
      </c>
      <c r="E13" s="3">
        <v>3</v>
      </c>
      <c r="F13" s="3">
        <v>144</v>
      </c>
      <c r="G13" s="43">
        <v>2689</v>
      </c>
      <c r="H13" s="41">
        <f t="shared" si="1"/>
        <v>3211</v>
      </c>
      <c r="I13" s="29">
        <f t="shared" si="0"/>
        <v>8.4718484512690623E-2</v>
      </c>
      <c r="J13" s="37">
        <v>6.7129629629629622E-3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>
        <v>142</v>
      </c>
      <c r="D14" s="3">
        <v>230</v>
      </c>
      <c r="E14" s="3">
        <v>4</v>
      </c>
      <c r="F14" s="3">
        <v>150</v>
      </c>
      <c r="G14" s="43">
        <v>2693</v>
      </c>
      <c r="H14" s="41">
        <f t="shared" si="1"/>
        <v>3219</v>
      </c>
      <c r="I14" s="29">
        <f t="shared" si="0"/>
        <v>8.4929555168592685E-2</v>
      </c>
      <c r="J14" s="37">
        <v>6.6898148148148142E-3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>
        <v>110</v>
      </c>
      <c r="D15" s="3">
        <v>245</v>
      </c>
      <c r="E15" s="3">
        <v>11</v>
      </c>
      <c r="F15" s="3">
        <v>158</v>
      </c>
      <c r="G15" s="43">
        <v>2833</v>
      </c>
      <c r="H15" s="41">
        <f t="shared" si="1"/>
        <v>3357</v>
      </c>
      <c r="I15" s="29">
        <f t="shared" si="0"/>
        <v>8.8570523982903271E-2</v>
      </c>
      <c r="J15" s="37">
        <v>7.2685185185185188E-3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>
        <v>100</v>
      </c>
      <c r="D16" s="3">
        <v>230</v>
      </c>
      <c r="E16" s="3">
        <v>2</v>
      </c>
      <c r="F16" s="3">
        <v>157</v>
      </c>
      <c r="G16" s="43">
        <v>2743</v>
      </c>
      <c r="H16" s="41">
        <f t="shared" si="1"/>
        <v>3232</v>
      </c>
      <c r="I16" s="29">
        <f t="shared" si="0"/>
        <v>8.527254498443354E-2</v>
      </c>
      <c r="J16" s="37">
        <v>7.1874999999999994E-3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>
        <v>106</v>
      </c>
      <c r="D17" s="3">
        <v>207</v>
      </c>
      <c r="E17" s="3">
        <v>6</v>
      </c>
      <c r="F17" s="3">
        <v>155</v>
      </c>
      <c r="G17" s="3">
        <v>2530</v>
      </c>
      <c r="H17" s="41">
        <f t="shared" si="1"/>
        <v>3004</v>
      </c>
      <c r="I17" s="29">
        <f t="shared" si="0"/>
        <v>7.9257031291224744E-2</v>
      </c>
      <c r="J17" s="37">
        <v>6.4236111111111117E-3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50" t="s">
        <v>8</v>
      </c>
      <c r="B18" s="51"/>
      <c r="C18" s="43">
        <f>SUM(C6:C17)</f>
        <v>1684</v>
      </c>
      <c r="D18" s="43">
        <f t="shared" ref="D18:G18" si="2">SUM(D6:D17)</f>
        <v>3093</v>
      </c>
      <c r="E18" s="43">
        <f t="shared" si="2"/>
        <v>44</v>
      </c>
      <c r="F18" s="43">
        <f t="shared" si="2"/>
        <v>1586</v>
      </c>
      <c r="G18" s="43">
        <f t="shared" si="2"/>
        <v>31495</v>
      </c>
      <c r="H18" s="82">
        <f>SUM(H6:H17)</f>
        <v>37902</v>
      </c>
      <c r="I18" s="65">
        <f>SUM(I6:I17)</f>
        <v>1</v>
      </c>
      <c r="J18" s="81">
        <v>6.7708333333333336E-3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50" t="s">
        <v>31</v>
      </c>
      <c r="B19" s="51"/>
      <c r="C19" s="29">
        <f>+C18/$H$18</f>
        <v>4.4430373067384309E-2</v>
      </c>
      <c r="D19" s="29">
        <f>+D18/$H$18</f>
        <v>8.1605192338135193E-2</v>
      </c>
      <c r="E19" s="29">
        <f>+E18/$H$18</f>
        <v>1.1608886074613476E-3</v>
      </c>
      <c r="F19" s="29">
        <f>+F18/$H$18</f>
        <v>4.1844757532584036E-2</v>
      </c>
      <c r="G19" s="29">
        <f>+G18/$H$18</f>
        <v>0.83095878845443516</v>
      </c>
      <c r="H19" s="83"/>
      <c r="I19" s="66"/>
      <c r="J19" s="84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Sandra Milena Rojas Quintero</cp:lastModifiedBy>
  <cp:lastPrinted>2017-08-16T15:33:18Z</cp:lastPrinted>
  <dcterms:created xsi:type="dcterms:W3CDTF">2017-08-16T15:31:03Z</dcterms:created>
  <dcterms:modified xsi:type="dcterms:W3CDTF">2020-01-10T14:28:47Z</dcterms:modified>
</cp:coreProperties>
</file>