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ojas\Desktop\SANDRA M. ROJAS QUINTERO-UAECOB 2017-2018\2. PLAN DE ACCION\2019\3.EVIDENCIAS TERCER TRIMESTRE 2019\1.ESTADISTICA\"/>
    </mc:Choice>
  </mc:AlternateContent>
  <workbookProtection workbookAlgorithmName="SHA-512" workbookHashValue="qHXmRfzWcLlbYvl55PkcdJYKaaStj7z/f2OILdZmhwnu2YCi0RYjGCT2QeCsKCDRP4ZzYdwJh103AcieqUSOyg==" workbookSaltValue="9zhPuQXgQtOO1CHSLknL0g==" workbookSpinCount="100000" lockStructure="1"/>
  <bookViews>
    <workbookView xWindow="0" yWindow="0" windowWidth="28800" windowHeight="12435" tabRatio="767"/>
  </bookViews>
  <sheets>
    <sheet name="Inicio" sheetId="13" r:id="rId1"/>
    <sheet name="Incidentes-M" sheetId="1" r:id="rId2"/>
    <sheet name="Incendios-M" sheetId="2" r:id="rId3"/>
    <sheet name="Estación-M" sheetId="7" r:id="rId4"/>
    <sheet name="Incidentes-Ac" sheetId="9" r:id="rId5"/>
    <sheet name="Incendios-Ac" sheetId="10" r:id="rId6"/>
    <sheet name="Estación-Ac" sheetId="11" r:id="rId7"/>
    <sheet name="Mes-Ac" sheetId="12" r:id="rId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H6" i="11" l="1"/>
  <c r="M6" i="10"/>
  <c r="E27" i="2"/>
  <c r="F27" i="2"/>
  <c r="G27" i="2"/>
  <c r="D27" i="2"/>
  <c r="O3" i="7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6" i="2"/>
  <c r="N19" i="2" l="1"/>
  <c r="N15" i="2"/>
  <c r="N7" i="2"/>
  <c r="N6" i="2"/>
  <c r="N11" i="2"/>
  <c r="N23" i="2"/>
  <c r="N10" i="2"/>
  <c r="N13" i="2"/>
  <c r="N8" i="2"/>
  <c r="N18" i="2"/>
  <c r="N14" i="2"/>
  <c r="N17" i="2"/>
  <c r="N22" i="2"/>
  <c r="N21" i="2"/>
  <c r="N20" i="2"/>
  <c r="N16" i="2"/>
  <c r="N9" i="2"/>
  <c r="N24" i="2"/>
  <c r="N12" i="2"/>
  <c r="O3" i="12"/>
  <c r="O3" i="11" l="1"/>
  <c r="O3" i="9" l="1"/>
  <c r="M9" i="10" l="1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7" i="10"/>
  <c r="O3" i="1" l="1"/>
  <c r="H13" i="12" l="1"/>
  <c r="H14" i="12"/>
  <c r="H15" i="12"/>
  <c r="H16" i="12"/>
  <c r="H7" i="11"/>
  <c r="H15" i="11"/>
  <c r="H16" i="11"/>
  <c r="H17" i="11"/>
  <c r="H21" i="11"/>
  <c r="D23" i="11"/>
  <c r="H10" i="11"/>
  <c r="H14" i="11"/>
  <c r="H18" i="11"/>
  <c r="E23" i="11"/>
  <c r="H8" i="11"/>
  <c r="H9" i="11"/>
  <c r="H11" i="11"/>
  <c r="H12" i="11"/>
  <c r="H13" i="11"/>
  <c r="H19" i="11"/>
  <c r="H20" i="11"/>
  <c r="M7" i="10"/>
  <c r="E27" i="10"/>
  <c r="D27" i="10"/>
  <c r="H7" i="10"/>
  <c r="H8" i="10"/>
  <c r="N8" i="10" s="1"/>
  <c r="H11" i="10"/>
  <c r="N11" i="10" s="1"/>
  <c r="H12" i="10"/>
  <c r="N12" i="10" s="1"/>
  <c r="H15" i="10"/>
  <c r="N15" i="10" s="1"/>
  <c r="H16" i="10"/>
  <c r="N16" i="10" s="1"/>
  <c r="H19" i="10"/>
  <c r="N19" i="10" s="1"/>
  <c r="H20" i="10"/>
  <c r="N20" i="10" s="1"/>
  <c r="H23" i="10"/>
  <c r="N23" i="10" s="1"/>
  <c r="H24" i="10"/>
  <c r="N24" i="10" s="1"/>
  <c r="D27" i="9"/>
  <c r="E27" i="9"/>
  <c r="F27" i="9"/>
  <c r="G27" i="9"/>
  <c r="C27" i="9"/>
  <c r="H8" i="9"/>
  <c r="H9" i="9"/>
  <c r="H12" i="9"/>
  <c r="H13" i="9"/>
  <c r="H16" i="9"/>
  <c r="H17" i="9"/>
  <c r="H20" i="9"/>
  <c r="H21" i="9"/>
  <c r="H24" i="9"/>
  <c r="H25" i="9"/>
  <c r="H22" i="9"/>
  <c r="H7" i="9"/>
  <c r="H10" i="9"/>
  <c r="H11" i="9"/>
  <c r="H14" i="9"/>
  <c r="H15" i="9"/>
  <c r="H18" i="9"/>
  <c r="H19" i="9"/>
  <c r="H23" i="9"/>
  <c r="N7" i="10" l="1"/>
  <c r="H12" i="12"/>
  <c r="H8" i="12"/>
  <c r="H11" i="12"/>
  <c r="H7" i="12"/>
  <c r="H9" i="12"/>
  <c r="H10" i="12"/>
  <c r="H6" i="12"/>
  <c r="G23" i="11"/>
  <c r="H22" i="11"/>
  <c r="F23" i="11"/>
  <c r="C23" i="11"/>
  <c r="K27" i="10"/>
  <c r="L27" i="10"/>
  <c r="J27" i="10"/>
  <c r="H22" i="10"/>
  <c r="N22" i="10" s="1"/>
  <c r="H18" i="10"/>
  <c r="N18" i="10" s="1"/>
  <c r="H14" i="10"/>
  <c r="N14" i="10" s="1"/>
  <c r="H10" i="10"/>
  <c r="N10" i="10" s="1"/>
  <c r="F27" i="10"/>
  <c r="H25" i="10"/>
  <c r="N25" i="10" s="1"/>
  <c r="H21" i="10"/>
  <c r="N21" i="10" s="1"/>
  <c r="H17" i="10"/>
  <c r="N17" i="10" s="1"/>
  <c r="H13" i="10"/>
  <c r="N13" i="10" s="1"/>
  <c r="G27" i="10"/>
  <c r="H9" i="10"/>
  <c r="N9" i="10" s="1"/>
  <c r="H6" i="10"/>
  <c r="H26" i="10"/>
  <c r="N26" i="10" s="1"/>
  <c r="H6" i="9"/>
  <c r="H26" i="9"/>
  <c r="M27" i="10" l="1"/>
  <c r="K28" i="10" s="1"/>
  <c r="N6" i="10"/>
  <c r="N27" i="10" s="1"/>
  <c r="H23" i="11"/>
  <c r="I7" i="11" s="1"/>
  <c r="H27" i="10"/>
  <c r="G28" i="10" s="1"/>
  <c r="H27" i="9"/>
  <c r="L28" i="10" l="1"/>
  <c r="J28" i="10"/>
  <c r="I16" i="11"/>
  <c r="I10" i="11"/>
  <c r="F24" i="11"/>
  <c r="I8" i="11"/>
  <c r="I21" i="11"/>
  <c r="E24" i="11"/>
  <c r="G24" i="11"/>
  <c r="I20" i="11"/>
  <c r="I6" i="11"/>
  <c r="C24" i="11"/>
  <c r="I12" i="11"/>
  <c r="D24" i="11"/>
  <c r="I22" i="11"/>
  <c r="I15" i="11"/>
  <c r="I9" i="11"/>
  <c r="I14" i="11"/>
  <c r="I19" i="11"/>
  <c r="I13" i="11"/>
  <c r="I18" i="11"/>
  <c r="I11" i="11"/>
  <c r="I17" i="11"/>
  <c r="O23" i="10"/>
  <c r="O26" i="10"/>
  <c r="O22" i="10"/>
  <c r="O18" i="10"/>
  <c r="O14" i="10"/>
  <c r="O10" i="10"/>
  <c r="O25" i="10"/>
  <c r="O17" i="10"/>
  <c r="O13" i="10"/>
  <c r="O9" i="10"/>
  <c r="O19" i="10"/>
  <c r="O15" i="10"/>
  <c r="O11" i="10"/>
  <c r="O7" i="10"/>
  <c r="O21" i="10"/>
  <c r="O24" i="10"/>
  <c r="O20" i="10"/>
  <c r="O16" i="10"/>
  <c r="O12" i="10"/>
  <c r="O8" i="10"/>
  <c r="O6" i="10"/>
  <c r="E28" i="10"/>
  <c r="F28" i="10"/>
  <c r="D28" i="10"/>
  <c r="I9" i="9"/>
  <c r="I17" i="9"/>
  <c r="I25" i="9"/>
  <c r="I14" i="9"/>
  <c r="I22" i="9"/>
  <c r="F28" i="9"/>
  <c r="I10" i="9"/>
  <c r="I13" i="9"/>
  <c r="E28" i="9"/>
  <c r="I16" i="9"/>
  <c r="I19" i="9"/>
  <c r="I23" i="9"/>
  <c r="I21" i="9"/>
  <c r="I18" i="9"/>
  <c r="I8" i="9"/>
  <c r="C28" i="9"/>
  <c r="I12" i="9"/>
  <c r="I15" i="9"/>
  <c r="I11" i="9"/>
  <c r="G28" i="9"/>
  <c r="I24" i="9"/>
  <c r="I20" i="9"/>
  <c r="I7" i="9"/>
  <c r="D28" i="9"/>
  <c r="I26" i="9"/>
  <c r="I6" i="9"/>
  <c r="H24" i="11" l="1"/>
  <c r="I23" i="11"/>
  <c r="O27" i="10"/>
  <c r="I27" i="9"/>
  <c r="G23" i="7" l="1"/>
  <c r="D23" i="7"/>
  <c r="E23" i="7"/>
  <c r="F23" i="7"/>
  <c r="C23" i="7"/>
  <c r="M25" i="2"/>
  <c r="M26" i="2"/>
  <c r="N26" i="2" s="1"/>
  <c r="L27" i="2"/>
  <c r="K27" i="2"/>
  <c r="J27" i="2"/>
  <c r="I27" i="2"/>
  <c r="H27" i="2"/>
  <c r="M27" i="2" l="1"/>
  <c r="J28" i="2" s="1"/>
  <c r="N25" i="2"/>
  <c r="N27" i="2" s="1"/>
  <c r="O7" i="2" s="1"/>
  <c r="H23" i="7"/>
  <c r="I22" i="7" s="1"/>
  <c r="F28" i="2"/>
  <c r="E28" i="2"/>
  <c r="D28" i="2"/>
  <c r="G28" i="2"/>
  <c r="G27" i="1"/>
  <c r="G18" i="12" s="1"/>
  <c r="F18" i="12"/>
  <c r="E27" i="1"/>
  <c r="E18" i="12" s="1"/>
  <c r="D27" i="1"/>
  <c r="D18" i="12" s="1"/>
  <c r="C27" i="1"/>
  <c r="H17" i="12" l="1"/>
  <c r="C18" i="12"/>
  <c r="L28" i="2"/>
  <c r="K28" i="2"/>
  <c r="O11" i="2"/>
  <c r="O19" i="2"/>
  <c r="O21" i="2"/>
  <c r="O23" i="2"/>
  <c r="O15" i="2"/>
  <c r="O6" i="2"/>
  <c r="O8" i="2"/>
  <c r="O12" i="2"/>
  <c r="O16" i="2"/>
  <c r="O20" i="2"/>
  <c r="O24" i="2"/>
  <c r="O9" i="2"/>
  <c r="O13" i="2"/>
  <c r="O17" i="2"/>
  <c r="O25" i="2"/>
  <c r="O22" i="2"/>
  <c r="O10" i="2"/>
  <c r="O18" i="2"/>
  <c r="O26" i="2"/>
  <c r="O14" i="2"/>
  <c r="C24" i="7"/>
  <c r="I23" i="7"/>
  <c r="I15" i="7"/>
  <c r="I20" i="7"/>
  <c r="I19" i="7"/>
  <c r="I21" i="7"/>
  <c r="F24" i="7"/>
  <c r="I8" i="7"/>
  <c r="I13" i="7"/>
  <c r="I10" i="7"/>
  <c r="G24" i="7"/>
  <c r="I11" i="7"/>
  <c r="H24" i="7"/>
  <c r="I12" i="7"/>
  <c r="I17" i="7"/>
  <c r="I14" i="7"/>
  <c r="I18" i="7"/>
  <c r="I7" i="7"/>
  <c r="I6" i="7"/>
  <c r="E24" i="7"/>
  <c r="I16" i="7"/>
  <c r="I9" i="7"/>
  <c r="D24" i="7"/>
  <c r="H27" i="1"/>
  <c r="I9" i="1" s="1"/>
  <c r="H18" i="12" l="1"/>
  <c r="C19" i="12" s="1"/>
  <c r="O27" i="2"/>
  <c r="I6" i="1"/>
  <c r="I8" i="1"/>
  <c r="I26" i="1"/>
  <c r="I11" i="1"/>
  <c r="I23" i="1"/>
  <c r="I18" i="1"/>
  <c r="E28" i="1"/>
  <c r="I19" i="1"/>
  <c r="I14" i="1"/>
  <c r="I7" i="1"/>
  <c r="I10" i="1"/>
  <c r="I16" i="1"/>
  <c r="I17" i="1"/>
  <c r="I13" i="1"/>
  <c r="I12" i="1"/>
  <c r="I15" i="1"/>
  <c r="I22" i="1"/>
  <c r="I25" i="1"/>
  <c r="I24" i="1"/>
  <c r="G28" i="1"/>
  <c r="I21" i="1"/>
  <c r="I20" i="1"/>
  <c r="F28" i="1"/>
  <c r="C28" i="1"/>
  <c r="D28" i="1"/>
  <c r="I16" i="12" l="1"/>
  <c r="I14" i="12"/>
  <c r="I6" i="12"/>
  <c r="I9" i="12"/>
  <c r="I11" i="12"/>
  <c r="I13" i="12"/>
  <c r="I7" i="12"/>
  <c r="I15" i="12"/>
  <c r="I8" i="12"/>
  <c r="I10" i="12"/>
  <c r="I12" i="12"/>
  <c r="F19" i="12"/>
  <c r="G19" i="12"/>
  <c r="D19" i="12"/>
  <c r="E19" i="12"/>
  <c r="I17" i="12"/>
  <c r="I18" i="12" l="1"/>
</calcChain>
</file>

<file path=xl/sharedStrings.xml><?xml version="1.0" encoding="utf-8"?>
<sst xmlns="http://schemas.openxmlformats.org/spreadsheetml/2006/main" count="297" uniqueCount="117">
  <si>
    <t>LOCALIDAD</t>
  </si>
  <si>
    <t>INCENDIOS</t>
  </si>
  <si>
    <t>MATPEL</t>
  </si>
  <si>
    <t>EXPLOSIÓN</t>
  </si>
  <si>
    <t>RESCATE</t>
  </si>
  <si>
    <t>OTRAS EMERGENCIAS</t>
  </si>
  <si>
    <t>SERVICIO</t>
  </si>
  <si>
    <t>INCIDENTES IMER</t>
  </si>
  <si>
    <t>TOTAL</t>
  </si>
  <si>
    <t>Paticipación en el global</t>
  </si>
  <si>
    <t xml:space="preserve">Tiempo de Respuesta Promedio (Min.) </t>
  </si>
  <si>
    <t>USAQUÉN</t>
  </si>
  <si>
    <t>CHAPINERO</t>
  </si>
  <si>
    <t>SANTA FÉ</t>
  </si>
  <si>
    <t>SAN CRISTOBAL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</si>
  <si>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</si>
  <si>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</si>
  <si>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</si>
  <si>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</si>
  <si>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</si>
  <si>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</si>
  <si>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</si>
  <si>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</si>
  <si>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</si>
  <si>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</si>
  <si>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</si>
  <si>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</si>
  <si>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</si>
  <si>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</si>
  <si>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>FUERA D.C.</t>
  </si>
  <si>
    <t>-</t>
  </si>
  <si>
    <t>Participación Porcentual</t>
  </si>
  <si>
    <t>A continuación se relaciona los incidentes atendidos por la tipologia de incendio para el periodo en estudio, se identifica en los cuadros presentación por localidad y nivel de intervención (Incendios estructurales e incendios vehiculares, de igual forma se relaciona los incidentes forestales por localidad y por tipologia de servicio.</t>
  </si>
  <si>
    <t>NIVEL DE INTERVENCIÓN</t>
  </si>
  <si>
    <t>INCENDIOS ESTRUCTURALES</t>
  </si>
  <si>
    <t>INCENDIOS VEHICULARES</t>
  </si>
  <si>
    <t>NIVEL I</t>
  </si>
  <si>
    <t>NIVEL II</t>
  </si>
  <si>
    <t>NIVEL III</t>
  </si>
  <si>
    <t>NIVEL IV</t>
  </si>
  <si>
    <t>SUBTOTAL</t>
  </si>
  <si>
    <t>POR TIPOLOGÍA DE SERVICIO</t>
  </si>
  <si>
    <t>INCIDENTES FORESTALES</t>
  </si>
  <si>
    <t>QUEMA</t>
  </si>
  <si>
    <t>CONATO</t>
  </si>
  <si>
    <t>INCENDIO</t>
  </si>
  <si>
    <t>TOTAL INCENDIOS</t>
  </si>
  <si>
    <t>PORCENTAJE LOCALIDAD</t>
  </si>
  <si>
    <t>Se describe para el periodo en estudio las emergancias IMER (Incendios - Materiales Peligrosos - Explosiones - Rescates) siendo relevantes para la UAE Cuerpo Oficial de Bomberos de Bogotá debido a la misionalidad y al afectar directamente el  tiempo de respuesta, adicional se identifica el total de las OTRAS EMERGENCIAS (En las que sobresalen las actividades de prevención, accidentes de transito, incidentes  con animales y las quemas prohibidas) para finalmente consolidar las emergencias del mes.</t>
  </si>
  <si>
    <t>ESTACIÓN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</si>
  <si>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</si>
  <si>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</si>
  <si>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</si>
  <si>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</si>
  <si>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</si>
  <si>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</si>
  <si>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</si>
  <si>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</si>
  <si>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</si>
  <si>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</si>
  <si>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</si>
  <si>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</si>
  <si>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</si>
  <si>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</si>
  <si>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</si>
  <si>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</si>
  <si>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</si>
  <si>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NORTE</t>
  </si>
  <si>
    <t>CENTRAL</t>
  </si>
  <si>
    <t>RESTREPO</t>
  </si>
  <si>
    <t>FERIAS</t>
  </si>
  <si>
    <t>BELLAVISTA</t>
  </si>
  <si>
    <t>MARICHUELA</t>
  </si>
  <si>
    <t>CAOBOS SALAZAR</t>
  </si>
  <si>
    <t>BICENTENARIO</t>
  </si>
  <si>
    <t>GARCÉS NAVAS</t>
  </si>
  <si>
    <t>VENECIA</t>
  </si>
  <si>
    <t>CENTRO HISTÓRICO</t>
  </si>
  <si>
    <t>A continuación se relaciona los incidentes atendidos IMER (Incendios - Materiales Peligrosos - Explosiones - Rescates) para el periodo en estudio, se identifica en los cuadros presentación por estación.</t>
  </si>
  <si>
    <t>A continuación se relaciona los incidentes atendidos IMER (Incendios - Materiales Peligrosos - Explosiones - Rescates) para el periodo en estudio, se identifica en los cuadros presentación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</si>
  <si>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</si>
  <si>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</si>
  <si>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</si>
  <si>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</si>
  <si>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</si>
  <si>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</si>
  <si>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</si>
  <si>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</si>
  <si>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</si>
  <si>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</si>
  <si>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</si>
  <si>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</si>
  <si>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Tiempo de Respuesta Promedio Acumalado (Min.) </t>
  </si>
  <si>
    <t xml:space="preserve">Tiempo de Respuesta Promedio Acumulado (Min.) </t>
  </si>
  <si>
    <t>MES</t>
  </si>
  <si>
    <t>Consolidado de Incidentes - Acumulado 2019</t>
  </si>
  <si>
    <t>Consolidado de Incendios - Acumulado 2019</t>
  </si>
  <si>
    <t>Consolidado de Incidentes por Estación - Acumulado 2019</t>
  </si>
  <si>
    <t>Consolidado de Incidentes por Mes - Acumulado 2019</t>
  </si>
  <si>
    <t>CONSOLIDADO DE INCIDENTES - ACUMULADO 2019</t>
  </si>
  <si>
    <t>CONSOLIDADO DE INCENDIOS - ACUMULADO 2019</t>
  </si>
  <si>
    <t>INCENDIOS ESTRUCTURALES ACUMULADOS 2019</t>
  </si>
  <si>
    <t>INCIDENTES FORESTALES ACUMULADOS 2019</t>
  </si>
  <si>
    <t>INCIDENTES IMER ACUMULADOS 2019</t>
  </si>
  <si>
    <t>PROMEDIO TIEMPO DE RESPUESTA ACUMULADO PARA EL AÑO 2019 (Minutos):</t>
  </si>
  <si>
    <t>CONSOLIDADO DE INCIDENTES POR ESTACIÓN - ACUMULADO 2019</t>
  </si>
  <si>
    <t>CONSOLIDADO DE INCIDENTES POR MES - ACUMULADO 2019</t>
  </si>
  <si>
    <t>LOS MÁRTIRES</t>
  </si>
  <si>
    <t>LA CANDELARIA</t>
  </si>
  <si>
    <t>RAFAEL URIBE URIBE</t>
  </si>
  <si>
    <t>Consolidado de Incidentes Atendidos - Septiembre</t>
  </si>
  <si>
    <t>Consolidado de Incendios Atendidos - Septiembre</t>
  </si>
  <si>
    <t>Consolidado de Incidentes por Estación - Septiembre</t>
  </si>
  <si>
    <t>CONSOLIDADO DE SERVICIOS EN EL MES DE SEPTIEMBRE 2019</t>
  </si>
  <si>
    <t>PROMEDIO TIEMPO DE RESPUESTA PARA EL MES DE SEPTIEMBRE (Minutos):</t>
  </si>
  <si>
    <t>CONSOLIDADO DE INCENDIOS EN EL MES DE SEPTIEMBRE 2019</t>
  </si>
  <si>
    <t>CONSOLIDADO DE INCIDENTES POR ESTACIÓN EN EL MES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</si>
</sst>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0"/>
      <name val="Segoe UI Light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left" indent="2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5" fontId="4" fillId="0" borderId="8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 2" xfId="2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stilo personalizado de tabla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tx>
            <c:v>Incidentes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2B-426F-BAC2-62E7D012A1DA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0DB-47C1-8437-066FC6D552D8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DB-47C1-8437-066FC6D552D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DB-47C1-8437-066FC6D552D8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DB-47C1-8437-066FC6D552D8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B-47C1-8437-066FC6D552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'Incidentes-M'!$C$5:$G$5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'Incidentes-M'!$C$28:$G$28</c:f>
              <c:numCache>
                <c:formatCode>0.00%</c:formatCode>
                <c:ptCount val="5"/>
                <c:pt idx="0">
                  <c:v>4.411307859583722E-2</c:v>
                </c:pt>
                <c:pt idx="1">
                  <c:v>7.1450761105933513E-2</c:v>
                </c:pt>
                <c:pt idx="2">
                  <c:v>1.2426219322771047E-3</c:v>
                </c:pt>
                <c:pt idx="3">
                  <c:v>4.6598322460391424E-2</c:v>
                </c:pt>
                <c:pt idx="4">
                  <c:v>0.83659521590556074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7C1-8437-066FC6D552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'Estación-M'!$B$6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'Estación-M'!$I$6</c:f>
              <c:numCache>
                <c:formatCode>0.00%</c:formatCode>
                <c:ptCount val="1"/>
                <c:pt idx="0">
                  <c:v>0.11401056228642435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0AA-4622-92FF-888C81F61F27}"/>
            </c:ext>
          </c:extLst>
        </c:ser>
        <c:ser>
          <c:idx val="1"/>
          <c:order val="1"/>
          <c:tx>
            <c:strRef>
              <c:f>'Estación-M'!$B$7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'Estación-M'!$I$7</c:f>
              <c:numCache>
                <c:formatCode>0.00%</c:formatCode>
                <c:ptCount val="1"/>
                <c:pt idx="0">
                  <c:v>7.4557315936626276E-2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0AA-4622-92FF-888C81F61F27}"/>
            </c:ext>
          </c:extLst>
        </c:ser>
        <c:ser>
          <c:idx val="2"/>
          <c:order val="2"/>
          <c:tx>
            <c:strRef>
              <c:f>'Estación-M'!$B$8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'Estación-M'!$I$8</c:f>
              <c:numCache>
                <c:formatCode>0.00%</c:formatCode>
                <c:ptCount val="1"/>
                <c:pt idx="0">
                  <c:v>5.7471264367816091E-2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0AA-4622-92FF-888C81F61F27}"/>
            </c:ext>
          </c:extLst>
        </c:ser>
        <c:ser>
          <c:idx val="3"/>
          <c:order val="3"/>
          <c:tx>
            <c:strRef>
              <c:f>'Estación-M'!$B$9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'Estación-M'!$I$9</c:f>
              <c:numCache>
                <c:formatCode>0.00%</c:formatCode>
                <c:ptCount val="1"/>
                <c:pt idx="0">
                  <c:v>5.4675365020192608E-2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0AA-4622-92FF-888C81F61F27}"/>
            </c:ext>
          </c:extLst>
        </c:ser>
        <c:ser>
          <c:idx val="4"/>
          <c:order val="4"/>
          <c:tx>
            <c:strRef>
              <c:f>'Estación-M'!$B$10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'Estación-M'!$I$10</c:f>
              <c:numCache>
                <c:formatCode>0.00%</c:formatCode>
                <c:ptCount val="1"/>
                <c:pt idx="0">
                  <c:v>8.9158123640882256E-2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0AA-4622-92FF-888C81F61F27}"/>
            </c:ext>
          </c:extLst>
        </c:ser>
        <c:ser>
          <c:idx val="5"/>
          <c:order val="5"/>
          <c:tx>
            <c:strRef>
              <c:f>'Estación-M'!$B$11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'Estación-M'!$I$11</c:f>
              <c:numCache>
                <c:formatCode>0.00%</c:formatCode>
                <c:ptCount val="1"/>
                <c:pt idx="0">
                  <c:v>4.5977011494252873E-2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0AA-4622-92FF-888C81F61F27}"/>
            </c:ext>
          </c:extLst>
        </c:ser>
        <c:ser>
          <c:idx val="6"/>
          <c:order val="6"/>
          <c:tx>
            <c:strRef>
              <c:f>'Estación-M'!$B$12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'Estación-M'!$I$12</c:f>
              <c:numCache>
                <c:formatCode>0.00%</c:formatCode>
                <c:ptCount val="1"/>
                <c:pt idx="0">
                  <c:v>6.4926995961478717E-2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AA-4622-92FF-888C81F61F27}"/>
            </c:ext>
          </c:extLst>
        </c:ser>
        <c:ser>
          <c:idx val="7"/>
          <c:order val="7"/>
          <c:tx>
            <c:strRef>
              <c:f>'Estación-M'!$B$13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'Estación-M'!$I$13</c:f>
              <c:numCache>
                <c:formatCode>0.00%</c:formatCode>
                <c:ptCount val="1"/>
                <c:pt idx="0">
                  <c:v>5.2500776638707676E-2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0AA-4622-92FF-888C81F61F27}"/>
            </c:ext>
          </c:extLst>
        </c:ser>
        <c:ser>
          <c:idx val="8"/>
          <c:order val="8"/>
          <c:tx>
            <c:strRef>
              <c:f>'Estación-M'!$B$14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'Estación-M'!$I$14</c:f>
              <c:numCache>
                <c:formatCode>0.00%</c:formatCode>
                <c:ptCount val="1"/>
                <c:pt idx="0">
                  <c:v>4.9394221808014914E-2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0AA-4622-92FF-888C81F61F27}"/>
            </c:ext>
          </c:extLst>
        </c:ser>
        <c:ser>
          <c:idx val="9"/>
          <c:order val="9"/>
          <c:tx>
            <c:strRef>
              <c:f>'Estación-M'!$B$15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'Estación-M'!$I$15</c:f>
              <c:numCache>
                <c:formatCode>0.00%</c:formatCode>
                <c:ptCount val="1"/>
                <c:pt idx="0">
                  <c:v>4.318111214662939E-2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0AA-4622-92FF-888C81F61F27}"/>
            </c:ext>
          </c:extLst>
        </c:ser>
        <c:ser>
          <c:idx val="10"/>
          <c:order val="10"/>
          <c:tx>
            <c:strRef>
              <c:f>'Estación-M'!$B$16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'Estación-M'!$I$16</c:f>
              <c:numCache>
                <c:formatCode>0.00%</c:formatCode>
                <c:ptCount val="1"/>
                <c:pt idx="0">
                  <c:v>5.684995340167754E-2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0AA-4622-92FF-888C81F61F27}"/>
            </c:ext>
          </c:extLst>
        </c:ser>
        <c:ser>
          <c:idx val="11"/>
          <c:order val="11"/>
          <c:tx>
            <c:strRef>
              <c:f>'Estación-M'!$B$17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'Estación-M'!$I$17</c:f>
              <c:numCache>
                <c:formatCode>0.00%</c:formatCode>
                <c:ptCount val="1"/>
                <c:pt idx="0">
                  <c:v>4.7219633426529975E-2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0AA-4622-92FF-888C81F61F27}"/>
            </c:ext>
          </c:extLst>
        </c:ser>
        <c:ser>
          <c:idx val="12"/>
          <c:order val="12"/>
          <c:tx>
            <c:strRef>
              <c:f>'Estación-M'!$B$18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'Estación-M'!$I$18</c:f>
              <c:numCache>
                <c:formatCode>0.00%</c:formatCode>
                <c:ptCount val="1"/>
                <c:pt idx="0">
                  <c:v>7.8285181733457596E-2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0AA-4622-92FF-888C81F61F27}"/>
            </c:ext>
          </c:extLst>
        </c:ser>
        <c:ser>
          <c:idx val="13"/>
          <c:order val="13"/>
          <c:tx>
            <c:strRef>
              <c:f>'Estación-M'!$B$19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'Estación-M'!$I$19</c:f>
              <c:numCache>
                <c:formatCode>0.00%</c:formatCode>
                <c:ptCount val="1"/>
                <c:pt idx="0">
                  <c:v>4.7219633426529975E-2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0AA-4622-92FF-888C81F61F27}"/>
            </c:ext>
          </c:extLst>
        </c:ser>
        <c:ser>
          <c:idx val="14"/>
          <c:order val="14"/>
          <c:tx>
            <c:strRef>
              <c:f>'Estación-M'!$B$20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'Estación-M'!$I$20</c:f>
              <c:numCache>
                <c:formatCode>0.00%</c:formatCode>
                <c:ptCount val="1"/>
                <c:pt idx="0">
                  <c:v>4.5045045045045043E-2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0AA-4622-92FF-888C81F61F27}"/>
            </c:ext>
          </c:extLst>
        </c:ser>
        <c:ser>
          <c:idx val="15"/>
          <c:order val="15"/>
          <c:tx>
            <c:strRef>
              <c:f>'Estación-M'!$B$21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'Estación-M'!$I$21</c:f>
              <c:numCache>
                <c:formatCode>0.00%</c:formatCode>
                <c:ptCount val="1"/>
                <c:pt idx="0">
                  <c:v>3.0444237340789066E-2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0AA-4622-92FF-888C81F61F27}"/>
            </c:ext>
          </c:extLst>
        </c:ser>
        <c:ser>
          <c:idx val="16"/>
          <c:order val="16"/>
          <c:tx>
            <c:strRef>
              <c:f>'Estación-M'!$B$22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'Estación-M'!$I$22</c:f>
              <c:numCache>
                <c:formatCode>0.00%</c:formatCode>
                <c:ptCount val="1"/>
                <c:pt idx="0">
                  <c:v>4.9083566324945635E-2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0AA-4622-92FF-888C81F61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28269208"/>
        <c:axId val="428268816"/>
      </c:barChart>
      <c:valAx>
        <c:axId val="42826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8269208"/>
        <c:crosses val="autoZero"/>
        <c:crossBetween val="between"/>
      </c:valAx>
      <c:catAx>
        <c:axId val="428269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8268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8-41DA-B502-B17663688160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8-41DA-B502-B17663688160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8-41DA-B502-B176636881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8-41DA-B502-B17663688160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8-41DA-B502-B17663688160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D8-41DA-B502-B176636881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'Incidentes-Ac'!$C$5:$G$5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'Incidentes-Ac'!$C$28:$G$28</c:f>
              <c:numCache>
                <c:formatCode>0.00%</c:formatCode>
                <c:ptCount val="5"/>
                <c:pt idx="0">
                  <c:v>4.8323854604542728E-2</c:v>
                </c:pt>
                <c:pt idx="1">
                  <c:v>8.5167261294994523E-2</c:v>
                </c:pt>
                <c:pt idx="2">
                  <c:v>8.831113780069942E-4</c:v>
                </c:pt>
                <c:pt idx="3">
                  <c:v>3.9422091914232224E-2</c:v>
                </c:pt>
                <c:pt idx="4">
                  <c:v>0.82620368080822348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D8-41DA-B502-B176636881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'Estación-Ac'!$B$6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'Estación-Ac'!$I$6</c:f>
              <c:numCache>
                <c:formatCode>0.00%</c:formatCode>
                <c:ptCount val="1"/>
                <c:pt idx="0">
                  <c:v>9.4245646260906424E-2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1-4B2C-8459-4F4ACEA65318}"/>
            </c:ext>
          </c:extLst>
        </c:ser>
        <c:ser>
          <c:idx val="1"/>
          <c:order val="1"/>
          <c:tx>
            <c:strRef>
              <c:f>'Estación-Ac'!$B$7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'Estación-Ac'!$I$7</c:f>
              <c:numCache>
                <c:formatCode>0.00%</c:formatCode>
                <c:ptCount val="1"/>
                <c:pt idx="0">
                  <c:v>6.3124801299939942E-2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1-4B2C-8459-4F4ACEA65318}"/>
            </c:ext>
          </c:extLst>
        </c:ser>
        <c:ser>
          <c:idx val="2"/>
          <c:order val="2"/>
          <c:tx>
            <c:strRef>
              <c:f>'Estación-Ac'!$B$8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'Estación-Ac'!$I$8</c:f>
              <c:numCache>
                <c:formatCode>0.00%</c:formatCode>
                <c:ptCount val="1"/>
                <c:pt idx="0">
                  <c:v>5.8921191140626654E-2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61-4B2C-8459-4F4ACEA65318}"/>
            </c:ext>
          </c:extLst>
        </c:ser>
        <c:ser>
          <c:idx val="3"/>
          <c:order val="3"/>
          <c:tx>
            <c:strRef>
              <c:f>'Estación-Ac'!$B$9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'Estación-Ac'!$I$9</c:f>
              <c:numCache>
                <c:formatCode>0.00%</c:formatCode>
                <c:ptCount val="1"/>
                <c:pt idx="0">
                  <c:v>6.2665583383376314E-2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61-4B2C-8459-4F4ACEA65318}"/>
            </c:ext>
          </c:extLst>
        </c:ser>
        <c:ser>
          <c:idx val="4"/>
          <c:order val="4"/>
          <c:tx>
            <c:strRef>
              <c:f>'Estación-Ac'!$B$10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'Estación-Ac'!$I$10</c:f>
              <c:numCache>
                <c:formatCode>0.00%</c:formatCode>
                <c:ptCount val="1"/>
                <c:pt idx="0">
                  <c:v>9.0183333922074255E-2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1-4B2C-8459-4F4ACEA65318}"/>
            </c:ext>
          </c:extLst>
        </c:ser>
        <c:ser>
          <c:idx val="5"/>
          <c:order val="5"/>
          <c:tx>
            <c:strRef>
              <c:f>'Estación-Ac'!$B$11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'Estación-Ac'!$I$11</c:f>
              <c:numCache>
                <c:formatCode>0.00%</c:formatCode>
                <c:ptCount val="1"/>
                <c:pt idx="0">
                  <c:v>5.0054752905436435E-2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1-4B2C-8459-4F4ACEA65318}"/>
            </c:ext>
          </c:extLst>
        </c:ser>
        <c:ser>
          <c:idx val="6"/>
          <c:order val="6"/>
          <c:tx>
            <c:strRef>
              <c:f>'Estación-Ac'!$B$12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'Estación-Ac'!$I$12</c:f>
              <c:numCache>
                <c:formatCode>0.00%</c:formatCode>
                <c:ptCount val="1"/>
                <c:pt idx="0">
                  <c:v>6.2418312197534354E-2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1-4B2C-8459-4F4ACEA65318}"/>
            </c:ext>
          </c:extLst>
        </c:ser>
        <c:ser>
          <c:idx val="7"/>
          <c:order val="7"/>
          <c:tx>
            <c:strRef>
              <c:f>'Estación-Ac'!$B$13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'Estación-Ac'!$I$13</c:f>
              <c:numCache>
                <c:formatCode>0.00%</c:formatCode>
                <c:ptCount val="1"/>
                <c:pt idx="0">
                  <c:v>4.9171641527429442E-2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1-4B2C-8459-4F4ACEA65318}"/>
            </c:ext>
          </c:extLst>
        </c:ser>
        <c:ser>
          <c:idx val="8"/>
          <c:order val="8"/>
          <c:tx>
            <c:strRef>
              <c:f>'Estación-Ac'!$B$14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'Estación-Ac'!$I$14</c:f>
              <c:numCache>
                <c:formatCode>0.00%</c:formatCode>
                <c:ptCount val="1"/>
                <c:pt idx="0">
                  <c:v>5.3834469603306366E-2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61-4B2C-8459-4F4ACEA65318}"/>
            </c:ext>
          </c:extLst>
        </c:ser>
        <c:ser>
          <c:idx val="9"/>
          <c:order val="9"/>
          <c:tx>
            <c:strRef>
              <c:f>'Estación-Ac'!$B$15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'Estación-Ac'!$I$15</c:f>
              <c:numCache>
                <c:formatCode>0.00%</c:formatCode>
                <c:ptCount val="1"/>
                <c:pt idx="0">
                  <c:v>4.8323854604542728E-2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61-4B2C-8459-4F4ACEA65318}"/>
            </c:ext>
          </c:extLst>
        </c:ser>
        <c:ser>
          <c:idx val="10"/>
          <c:order val="10"/>
          <c:tx>
            <c:strRef>
              <c:f>'Estación-Ac'!$B$16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'Estación-Ac'!$I$16</c:f>
              <c:numCache>
                <c:formatCode>0.00%</c:formatCode>
                <c:ptCount val="1"/>
                <c:pt idx="0">
                  <c:v>6.3124801299939942E-2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61-4B2C-8459-4F4ACEA65318}"/>
            </c:ext>
          </c:extLst>
        </c:ser>
        <c:ser>
          <c:idx val="11"/>
          <c:order val="11"/>
          <c:tx>
            <c:strRef>
              <c:f>'Estación-Ac'!$B$17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'Estación-Ac'!$I$17</c:f>
              <c:numCache>
                <c:formatCode>0.00%</c:formatCode>
                <c:ptCount val="1"/>
                <c:pt idx="0">
                  <c:v>4.8606450245504966E-2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61-4B2C-8459-4F4ACEA65318}"/>
            </c:ext>
          </c:extLst>
        </c:ser>
        <c:ser>
          <c:idx val="12"/>
          <c:order val="12"/>
          <c:tx>
            <c:strRef>
              <c:f>'Estación-Ac'!$B$18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'Estación-Ac'!$I$18</c:f>
              <c:numCache>
                <c:formatCode>0.00%</c:formatCode>
                <c:ptCount val="1"/>
                <c:pt idx="0">
                  <c:v>7.5170440495955351E-2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61-4B2C-8459-4F4ACEA65318}"/>
            </c:ext>
          </c:extLst>
        </c:ser>
        <c:ser>
          <c:idx val="13"/>
          <c:order val="13"/>
          <c:tx>
            <c:strRef>
              <c:f>'Estación-Ac'!$B$19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'Estación-Ac'!$I$19</c:f>
              <c:numCache>
                <c:formatCode>0.00%</c:formatCode>
                <c:ptCount val="1"/>
                <c:pt idx="0">
                  <c:v>5.0337348546398673E-2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1-4B2C-8459-4F4ACEA65318}"/>
            </c:ext>
          </c:extLst>
        </c:ser>
        <c:ser>
          <c:idx val="14"/>
          <c:order val="14"/>
          <c:tx>
            <c:strRef>
              <c:f>'Estación-Ac'!$B$20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'Estación-Ac'!$I$20</c:f>
              <c:numCache>
                <c:formatCode>0.00%</c:formatCode>
                <c:ptCount val="1"/>
                <c:pt idx="0">
                  <c:v>5.2845384859938532E-2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61-4B2C-8459-4F4ACEA65318}"/>
            </c:ext>
          </c:extLst>
        </c:ser>
        <c:ser>
          <c:idx val="15"/>
          <c:order val="15"/>
          <c:tx>
            <c:strRef>
              <c:f>'Estación-Ac'!$B$21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'Estación-Ac'!$I$21</c:f>
              <c:numCache>
                <c:formatCode>0.00%</c:formatCode>
                <c:ptCount val="1"/>
                <c:pt idx="0">
                  <c:v>3.3487583454025222E-2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61-4B2C-8459-4F4ACEA65318}"/>
            </c:ext>
          </c:extLst>
        </c:ser>
        <c:ser>
          <c:idx val="16"/>
          <c:order val="16"/>
          <c:tx>
            <c:strRef>
              <c:f>'Estación-Ac'!$B$22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'Estación-Ac'!$I$22</c:f>
              <c:numCache>
                <c:formatCode>0.00%</c:formatCode>
                <c:ptCount val="1"/>
                <c:pt idx="0">
                  <c:v>4.3484404253064393E-2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61-4B2C-8459-4F4ACEA65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28270776"/>
        <c:axId val="428270384"/>
      </c:barChart>
      <c:valAx>
        <c:axId val="428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8270776"/>
        <c:crosses val="autoZero"/>
        <c:crossBetween val="between"/>
      </c:valAx>
      <c:catAx>
        <c:axId val="428270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8270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COMPORTAMIENTO DE LAS EMERGENCIAS POR MES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B-4E65-9BBA-57CBB9E6FB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B-4E65-9BBA-57CBB9E6FB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B-4E65-9BBA-57CBB9E6FB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B-4E65-9BBA-57CBB9E6FB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B-4E65-9BBA-57CBB9E6FB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B-4E65-9BBA-57CBB9E6FB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B-4E65-9BBA-57CBB9E6FB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B-4E65-9BBA-57CBB9E6FB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B-4E65-9BBA-57CBB9E6FB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B-4E65-9BBA-57CBB9E6FB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B-4E65-9BBA-57CBB9E6FB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B-4E65-9BBA-57CBB9E6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'Mes-Ac'!$B$6:$B$17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'Mes-Ac'!$I$6:$I$17</c:f>
              <c:numCache>
                <c:formatCode>0.00%</c:formatCode>
                <c:ptCount val="12"/>
                <c:pt idx="0">
                  <c:v>9.7318873856370766E-2</c:v>
                </c:pt>
                <c:pt idx="1">
                  <c:v>0.1023349464834505</c:v>
                </c:pt>
                <c:pt idx="2">
                  <c:v>0.11869016920414002</c:v>
                </c:pt>
                <c:pt idx="3">
                  <c:v>0.11498110141651065</c:v>
                </c:pt>
                <c:pt idx="4">
                  <c:v>0.1187254936592603</c:v>
                </c:pt>
                <c:pt idx="5">
                  <c:v>0.10925853968702533</c:v>
                </c:pt>
                <c:pt idx="6">
                  <c:v>0.11155462926984351</c:v>
                </c:pt>
                <c:pt idx="7">
                  <c:v>0.11342682539121834</c:v>
                </c:pt>
                <c:pt idx="8">
                  <c:v>0.11370942103218058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A-4C7B-AC5C-588736DF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416677</xdr:colOff>
      <xdr:row>4</xdr:row>
      <xdr:rowOff>94330</xdr:rowOff>
    </xdr:from>
    <xdr:to>
      <xdr:col>13</xdr:col>
      <xdr:colOff>133351</xdr:colOff>
      <xdr:row>7</xdr:row>
      <xdr:rowOff>161926</xdr:rowOff>
    </xdr:to>
    <xdr:sp macro="" textlink="">
      <xdr:nvSpPr>
        <xdr:cNvPr id="4" name="Mensaje de bienvenida">
          <a:extLst>
            <a:ext uri="{FF2B5EF4-FFF2-40B4-BE49-F238E27FC236}">
              <a16:creationId xmlns:a16="http://schemas.microsoft.com/office/drawing/2014/main" xmlns="" id="{3EED2557-AE7A-42CC-A042-1347D2984630}"/>
            </a:ext>
          </a:extLst>
        </xdr:cNvPr>
        <xdr:cNvSpPr txBox="1"/>
      </xdr:nvSpPr>
      <xdr:spPr>
        <a:xfrm>
          <a:off x="416677" y="1008730"/>
          <a:ext cx="6193674" cy="75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4800" b="1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Boletín Estadístico 2019</a:t>
          </a:r>
        </a:p>
      </xdr:txBody>
    </xdr:sp>
    <xdr:clientData/>
  </xdr:twoCellAnchor>
  <xdr:twoCellAnchor editAs="oneCell">
    <xdr:from>
      <xdr:col>17</xdr:col>
      <xdr:colOff>457199</xdr:colOff>
      <xdr:row>0</xdr:row>
      <xdr:rowOff>47625</xdr:rowOff>
    </xdr:from>
    <xdr:to>
      <xdr:col>22</xdr:col>
      <xdr:colOff>32474</xdr:colOff>
      <xdr:row>4</xdr:row>
      <xdr:rowOff>85724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1CBA2059-FD3E-4E4B-B5AA-E8E5C533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47625"/>
          <a:ext cx="21470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8</xdr:col>
      <xdr:colOff>171450</xdr:colOff>
      <xdr:row>4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A381B700-FA86-41A3-8FC3-DAD9FAF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3771900" cy="952500"/>
        </a:xfrm>
        <a:prstGeom prst="rect">
          <a:avLst/>
        </a:prstGeom>
      </xdr:spPr>
    </xdr:pic>
    <xdr:clientData/>
  </xdr:twoCellAnchor>
  <xdr:twoCellAnchor>
    <xdr:from>
      <xdr:col>0</xdr:col>
      <xdr:colOff>295276</xdr:colOff>
      <xdr:row>0</xdr:row>
      <xdr:rowOff>152400</xdr:rowOff>
    </xdr:from>
    <xdr:to>
      <xdr:col>0</xdr:col>
      <xdr:colOff>304800</xdr:colOff>
      <xdr:row>16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xmlns="" id="{CB6F47FC-9826-40E7-8533-C43A0F257703}"/>
            </a:ext>
          </a:extLst>
        </xdr:cNvPr>
        <xdr:cNvCxnSpPr/>
      </xdr:nvCxnSpPr>
      <xdr:spPr>
        <a:xfrm>
          <a:off x="295276" y="152400"/>
          <a:ext cx="9524" cy="3914775"/>
        </a:xfrm>
        <a:prstGeom prst="line">
          <a:avLst/>
        </a:prstGeom>
        <a:ln w="254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9523</xdr:rowOff>
    </xdr:from>
    <xdr:to>
      <xdr:col>14</xdr:col>
      <xdr:colOff>809626</xdr:colOff>
      <xdr:row>27</xdr:row>
      <xdr:rowOff>387349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1BC1D23-AC78-48E1-B8DF-5281EF0B0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15876</xdr:rowOff>
    </xdr:from>
    <xdr:to>
      <xdr:col>14</xdr:col>
      <xdr:colOff>777874</xdr:colOff>
      <xdr:row>23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D251717-C940-4886-8C39-9B36CC12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809626</xdr:colOff>
      <xdr:row>27</xdr:row>
      <xdr:rowOff>381000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338D106-1B7B-4E09-BA35-099BD9B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777874</xdr:colOff>
      <xdr:row>23</xdr:row>
      <xdr:rowOff>380999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A7648E38-ED1A-466F-95B1-0C0C2C99A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5</xdr:row>
      <xdr:rowOff>17462</xdr:rowOff>
    </xdr:from>
    <xdr:to>
      <xdr:col>14</xdr:col>
      <xdr:colOff>777874</xdr:colOff>
      <xdr:row>18</xdr:row>
      <xdr:rowOff>381000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E50DE5A-EE61-488E-8CC0-9CDEADDF8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showGridLines="0" tabSelected="1" zoomScaleNormal="100" workbookViewId="0"/>
  </sheetViews>
  <sheetFormatPr baseColWidth="10" defaultColWidth="8.85546875" defaultRowHeight="15" x14ac:dyDescent="0.25"/>
  <cols>
    <col min="1" max="1" width="7.7109375" style="25" customWidth="1"/>
    <col min="2" max="2" width="4.5703125" style="25" customWidth="1"/>
    <col min="3" max="25" width="7.7109375" style="25" customWidth="1"/>
    <col min="26" max="26" width="9.7109375" style="25" customWidth="1"/>
    <col min="27" max="16384" width="8.85546875" style="25"/>
  </cols>
  <sheetData>
    <row r="1" spans="3:13" ht="18" customHeight="1" x14ac:dyDescent="0.25"/>
    <row r="2" spans="3:13" ht="18" customHeight="1" x14ac:dyDescent="0.25"/>
    <row r="3" spans="3:13" ht="18" customHeight="1" x14ac:dyDescent="0.25"/>
    <row r="4" spans="3:13" ht="18" customHeight="1" x14ac:dyDescent="0.25"/>
    <row r="5" spans="3:13" ht="18" customHeight="1" x14ac:dyDescent="0.25"/>
    <row r="6" spans="3:13" ht="18" customHeight="1" x14ac:dyDescent="0.25"/>
    <row r="7" spans="3:13" ht="18" customHeight="1" x14ac:dyDescent="0.25"/>
    <row r="8" spans="3:13" ht="18" customHeight="1" x14ac:dyDescent="0.25"/>
    <row r="9" spans="3:13" ht="22.5" customHeight="1" x14ac:dyDescent="0.5">
      <c r="C9" s="47" t="s">
        <v>110</v>
      </c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3:13" ht="22.5" customHeight="1" x14ac:dyDescent="0.5">
      <c r="C10" s="47" t="s">
        <v>111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3:13" ht="22.5" customHeight="1" x14ac:dyDescent="0.5">
      <c r="C11" s="47" t="s">
        <v>112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3:13" ht="22.5" customHeight="1" x14ac:dyDescent="0.5">
      <c r="C12" s="47" t="s">
        <v>95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3:13" ht="22.5" customHeight="1" x14ac:dyDescent="0.5">
      <c r="C13" s="47" t="s">
        <v>96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3:13" ht="22.5" customHeight="1" x14ac:dyDescent="0.5">
      <c r="C14" s="47" t="s">
        <v>97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3:13" ht="22.5" customHeight="1" x14ac:dyDescent="0.5">
      <c r="C15" s="47" t="s">
        <v>98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3:13" ht="18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8" customHeight="1" x14ac:dyDescent="0.25"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8" customHeight="1" x14ac:dyDescent="0.25"/>
    <row r="19" spans="3:13" ht="18" customHeight="1" x14ac:dyDescent="0.25"/>
    <row r="20" spans="3:13" ht="18" customHeight="1" x14ac:dyDescent="0.25"/>
    <row r="21" spans="3:13" ht="18" customHeight="1" x14ac:dyDescent="0.25"/>
    <row r="22" spans="3:13" ht="18" customHeight="1" x14ac:dyDescent="0.25"/>
    <row r="23" spans="3:13" ht="18" customHeight="1" x14ac:dyDescent="0.25"/>
    <row r="24" spans="3:13" ht="18" customHeight="1" x14ac:dyDescent="0.25"/>
    <row r="25" spans="3:13" ht="18" customHeight="1" x14ac:dyDescent="0.25"/>
    <row r="26" spans="3:13" ht="18" customHeight="1" x14ac:dyDescent="0.25"/>
    <row r="27" spans="3:13" ht="18" customHeight="1" x14ac:dyDescent="0.25"/>
    <row r="28" spans="3:1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0:M10"/>
    <mergeCell ref="C9:M9"/>
    <mergeCell ref="C14:M14"/>
    <mergeCell ref="C15:M15"/>
    <mergeCell ref="C13:M13"/>
    <mergeCell ref="C12:M12"/>
    <mergeCell ref="C11:M11"/>
  </mergeCells>
  <hyperlinks>
    <hyperlink ref="C9:L9" location="'Incidentes-M'!A1" display="Consolidado de Incidentes Atendidos - Mes"/>
    <hyperlink ref="C10:L10" location="'Incendios-M'!A1" display="Consolidado de Incendios Atendidos - Mes"/>
    <hyperlink ref="C11:L11" location="'Estación-M'!A1" display="Consolidado de Incidentes por Estación - Mes"/>
    <hyperlink ref="C12:L12" location="'Incidentes-Ac'!A1" display="Consolidado de Incidentes - Acumulado 2017"/>
    <hyperlink ref="C13:L13" location="'Incendios-Ac'!A1" display="Consolidado de Incendios - Acumulado 2017"/>
    <hyperlink ref="C14:L14" location="'Estación-Ac'!A1" display="Consolidado de Incidentes por Estación - Acumulado 2017"/>
    <hyperlink ref="C15:L15" location="'Mes-Ac'!A1" display="Consolidado de Incidentes por Mes - Acumulado 2017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16" ht="20.25" customHeight="1" x14ac:dyDescent="0.2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16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16" ht="23.25" customHeight="1" x14ac:dyDescent="0.2">
      <c r="A3" s="49" t="s">
        <v>0</v>
      </c>
      <c r="B3" s="50"/>
      <c r="C3" s="55" t="s">
        <v>7</v>
      </c>
      <c r="D3" s="55"/>
      <c r="E3" s="55"/>
      <c r="F3" s="55"/>
      <c r="G3" s="30"/>
      <c r="H3" s="56" t="s">
        <v>8</v>
      </c>
      <c r="I3" s="55" t="s">
        <v>9</v>
      </c>
      <c r="J3" s="55" t="s">
        <v>10</v>
      </c>
      <c r="K3" s="55" t="s">
        <v>114</v>
      </c>
      <c r="L3" s="55"/>
      <c r="M3" s="55"/>
      <c r="N3" s="55"/>
      <c r="O3" s="61">
        <f>J27</f>
        <v>6.6898148148148142E-3</v>
      </c>
      <c r="P3" s="15"/>
    </row>
    <row r="4" spans="1:16" ht="23.25" customHeight="1" x14ac:dyDescent="0.2">
      <c r="A4" s="51"/>
      <c r="B4" s="52"/>
      <c r="C4" s="55" t="s">
        <v>6</v>
      </c>
      <c r="D4" s="55"/>
      <c r="E4" s="55"/>
      <c r="F4" s="55"/>
      <c r="G4" s="55"/>
      <c r="H4" s="56"/>
      <c r="I4" s="55"/>
      <c r="J4" s="55"/>
      <c r="K4" s="55"/>
      <c r="L4" s="55"/>
      <c r="M4" s="55"/>
      <c r="N4" s="55"/>
      <c r="O4" s="61"/>
      <c r="P4" s="15"/>
    </row>
    <row r="5" spans="1:16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56"/>
      <c r="I5" s="55"/>
      <c r="J5" s="55"/>
      <c r="K5" s="55"/>
      <c r="L5" s="55"/>
      <c r="M5" s="55"/>
      <c r="N5" s="55"/>
      <c r="O5" s="61"/>
      <c r="P5" s="15"/>
    </row>
    <row r="6" spans="1:16" s="5" customFormat="1" ht="20.25" customHeight="1" x14ac:dyDescent="0.2">
      <c r="A6" s="13">
        <v>1</v>
      </c>
      <c r="B6" s="16" t="s">
        <v>11</v>
      </c>
      <c r="C6" s="3">
        <v>12</v>
      </c>
      <c r="D6" s="3">
        <v>17</v>
      </c>
      <c r="E6" s="3">
        <v>0</v>
      </c>
      <c r="F6" s="3">
        <v>11</v>
      </c>
      <c r="G6" s="3">
        <v>237</v>
      </c>
      <c r="H6" s="4">
        <f>SUM(C6:G6)</f>
        <v>277</v>
      </c>
      <c r="I6" s="28">
        <f>H6/$H$27</f>
        <v>8.6051568810189494E-2</v>
      </c>
      <c r="J6" s="37">
        <v>6.23263888888889E-3</v>
      </c>
      <c r="O6" s="7"/>
      <c r="P6" s="15"/>
    </row>
    <row r="7" spans="1:16" s="5" customFormat="1" ht="20.25" customHeight="1" x14ac:dyDescent="0.2">
      <c r="A7" s="13">
        <v>2</v>
      </c>
      <c r="B7" s="16" t="s">
        <v>12</v>
      </c>
      <c r="C7" s="3">
        <v>7</v>
      </c>
      <c r="D7" s="3">
        <v>15</v>
      </c>
      <c r="E7" s="3">
        <v>0</v>
      </c>
      <c r="F7" s="3">
        <v>7</v>
      </c>
      <c r="G7" s="3">
        <v>217</v>
      </c>
      <c r="H7" s="4">
        <f t="shared" ref="H7:H26" si="0">SUM(C7:G7)</f>
        <v>246</v>
      </c>
      <c r="I7" s="28">
        <f t="shared" ref="I7:I26" si="1">H7/$H$27</f>
        <v>7.6421248835041936E-2</v>
      </c>
      <c r="J7" s="37">
        <v>5.9927983539094657E-3</v>
      </c>
      <c r="O7" s="8"/>
      <c r="P7" s="15"/>
    </row>
    <row r="8" spans="1:16" s="5" customFormat="1" ht="20.25" customHeight="1" x14ac:dyDescent="0.2">
      <c r="A8" s="13">
        <v>3</v>
      </c>
      <c r="B8" s="16" t="s">
        <v>13</v>
      </c>
      <c r="C8" s="3">
        <v>4</v>
      </c>
      <c r="D8" s="3">
        <v>10</v>
      </c>
      <c r="E8" s="3">
        <v>0</v>
      </c>
      <c r="F8" s="3">
        <v>7</v>
      </c>
      <c r="G8" s="3">
        <v>118</v>
      </c>
      <c r="H8" s="4">
        <f t="shared" si="0"/>
        <v>139</v>
      </c>
      <c r="I8" s="28">
        <f t="shared" si="1"/>
        <v>4.318111214662939E-2</v>
      </c>
      <c r="J8" s="37">
        <v>6.7013888888888887E-3</v>
      </c>
      <c r="O8" s="8"/>
      <c r="P8" s="15"/>
    </row>
    <row r="9" spans="1:16" s="5" customFormat="1" ht="20.25" customHeight="1" x14ac:dyDescent="0.2">
      <c r="A9" s="13">
        <v>4</v>
      </c>
      <c r="B9" s="16" t="s">
        <v>14</v>
      </c>
      <c r="C9" s="3">
        <v>7</v>
      </c>
      <c r="D9" s="3">
        <v>18</v>
      </c>
      <c r="E9" s="3">
        <v>0</v>
      </c>
      <c r="F9" s="3">
        <v>7</v>
      </c>
      <c r="G9" s="3">
        <v>138</v>
      </c>
      <c r="H9" s="4">
        <f t="shared" si="0"/>
        <v>170</v>
      </c>
      <c r="I9" s="28">
        <f t="shared" si="1"/>
        <v>5.2811432121776948E-2</v>
      </c>
      <c r="J9" s="37">
        <v>6.2500000000000012E-3</v>
      </c>
      <c r="O9" s="8"/>
      <c r="P9" s="15"/>
    </row>
    <row r="10" spans="1:16" s="5" customFormat="1" ht="20.25" customHeight="1" x14ac:dyDescent="0.2">
      <c r="A10" s="13">
        <v>5</v>
      </c>
      <c r="B10" s="16" t="s">
        <v>15</v>
      </c>
      <c r="C10" s="3">
        <v>6</v>
      </c>
      <c r="D10" s="3">
        <v>13</v>
      </c>
      <c r="E10" s="3">
        <v>1</v>
      </c>
      <c r="F10" s="3">
        <v>2</v>
      </c>
      <c r="G10" s="3">
        <v>101</v>
      </c>
      <c r="H10" s="4">
        <f t="shared" si="0"/>
        <v>123</v>
      </c>
      <c r="I10" s="28">
        <f t="shared" si="1"/>
        <v>3.8210624417520968E-2</v>
      </c>
      <c r="J10" s="37">
        <v>6.8713450292397669E-3</v>
      </c>
      <c r="O10" s="8"/>
      <c r="P10" s="15"/>
    </row>
    <row r="11" spans="1:16" s="5" customFormat="1" ht="20.25" customHeight="1" x14ac:dyDescent="0.2">
      <c r="A11" s="13">
        <v>6</v>
      </c>
      <c r="B11" s="16" t="s">
        <v>16</v>
      </c>
      <c r="C11" s="3">
        <v>1</v>
      </c>
      <c r="D11" s="3">
        <v>4</v>
      </c>
      <c r="E11" s="3">
        <v>0</v>
      </c>
      <c r="F11" s="3">
        <v>2</v>
      </c>
      <c r="G11" s="3">
        <v>66</v>
      </c>
      <c r="H11" s="4">
        <f t="shared" si="0"/>
        <v>73</v>
      </c>
      <c r="I11" s="28">
        <f t="shared" si="1"/>
        <v>2.2677850264057161E-2</v>
      </c>
      <c r="J11" s="37">
        <v>5.456349206349206E-3</v>
      </c>
      <c r="O11" s="8"/>
      <c r="P11" s="15"/>
    </row>
    <row r="12" spans="1:16" s="5" customFormat="1" ht="20.25" customHeight="1" x14ac:dyDescent="0.2">
      <c r="A12" s="13">
        <v>7</v>
      </c>
      <c r="B12" s="16" t="s">
        <v>17</v>
      </c>
      <c r="C12" s="3">
        <v>21</v>
      </c>
      <c r="D12" s="3">
        <v>9</v>
      </c>
      <c r="E12" s="3">
        <v>1</v>
      </c>
      <c r="F12" s="3">
        <v>11</v>
      </c>
      <c r="G12" s="3">
        <v>152</v>
      </c>
      <c r="H12" s="4">
        <f t="shared" si="0"/>
        <v>194</v>
      </c>
      <c r="I12" s="28">
        <f t="shared" si="1"/>
        <v>6.0267163715439574E-2</v>
      </c>
      <c r="J12" s="37">
        <v>7.2649572649572652E-3</v>
      </c>
      <c r="O12" s="8"/>
      <c r="P12" s="15"/>
    </row>
    <row r="13" spans="1:16" s="5" customFormat="1" ht="20.25" customHeight="1" x14ac:dyDescent="0.2">
      <c r="A13" s="13">
        <v>8</v>
      </c>
      <c r="B13" s="16" t="s">
        <v>18</v>
      </c>
      <c r="C13" s="3">
        <v>23</v>
      </c>
      <c r="D13" s="3">
        <v>27</v>
      </c>
      <c r="E13" s="3">
        <v>0</v>
      </c>
      <c r="F13" s="3">
        <v>9</v>
      </c>
      <c r="G13" s="3">
        <v>231</v>
      </c>
      <c r="H13" s="4">
        <f t="shared" si="0"/>
        <v>290</v>
      </c>
      <c r="I13" s="28">
        <f t="shared" si="1"/>
        <v>9.0090090090090086E-2</v>
      </c>
      <c r="J13" s="37">
        <v>8.072916666666664E-3</v>
      </c>
      <c r="O13" s="8"/>
      <c r="P13" s="15"/>
    </row>
    <row r="14" spans="1:16" s="5" customFormat="1" ht="20.25" customHeight="1" x14ac:dyDescent="0.2">
      <c r="A14" s="13">
        <v>9</v>
      </c>
      <c r="B14" s="16" t="s">
        <v>19</v>
      </c>
      <c r="C14" s="3">
        <v>5</v>
      </c>
      <c r="D14" s="3">
        <v>16</v>
      </c>
      <c r="E14" s="3">
        <v>0</v>
      </c>
      <c r="F14" s="3">
        <v>6</v>
      </c>
      <c r="G14" s="3">
        <v>128</v>
      </c>
      <c r="H14" s="4">
        <f t="shared" si="0"/>
        <v>155</v>
      </c>
      <c r="I14" s="28">
        <f t="shared" si="1"/>
        <v>4.8151599875737805E-2</v>
      </c>
      <c r="J14" s="37">
        <v>6.3405797101449279E-3</v>
      </c>
      <c r="O14" s="8"/>
      <c r="P14" s="15"/>
    </row>
    <row r="15" spans="1:16" s="5" customFormat="1" ht="20.25" customHeight="1" x14ac:dyDescent="0.2">
      <c r="A15" s="13">
        <v>10</v>
      </c>
      <c r="B15" s="16" t="s">
        <v>20</v>
      </c>
      <c r="C15" s="3">
        <v>13</v>
      </c>
      <c r="D15" s="3">
        <v>25</v>
      </c>
      <c r="E15" s="3">
        <v>0</v>
      </c>
      <c r="F15" s="3">
        <v>21</v>
      </c>
      <c r="G15" s="3">
        <v>209</v>
      </c>
      <c r="H15" s="4">
        <f t="shared" si="0"/>
        <v>268</v>
      </c>
      <c r="I15" s="28">
        <f t="shared" si="1"/>
        <v>8.3255669462566018E-2</v>
      </c>
      <c r="J15" s="37">
        <v>6.4774904214559377E-3</v>
      </c>
      <c r="O15" s="8"/>
      <c r="P15" s="15"/>
    </row>
    <row r="16" spans="1:16" s="5" customFormat="1" ht="20.25" customHeight="1" x14ac:dyDescent="0.2">
      <c r="A16" s="13">
        <v>11</v>
      </c>
      <c r="B16" s="16" t="s">
        <v>21</v>
      </c>
      <c r="C16" s="3">
        <v>11</v>
      </c>
      <c r="D16" s="3">
        <v>24</v>
      </c>
      <c r="E16" s="3">
        <v>1</v>
      </c>
      <c r="F16" s="3">
        <v>27</v>
      </c>
      <c r="G16" s="3">
        <v>289</v>
      </c>
      <c r="H16" s="4">
        <f t="shared" si="0"/>
        <v>352</v>
      </c>
      <c r="I16" s="28">
        <f t="shared" si="1"/>
        <v>0.10935073004038522</v>
      </c>
      <c r="J16" s="37">
        <v>6.7887931034482729E-3</v>
      </c>
      <c r="O16" s="8"/>
      <c r="P16" s="15"/>
    </row>
    <row r="17" spans="1:16" s="5" customFormat="1" ht="20.25" customHeight="1" x14ac:dyDescent="0.2">
      <c r="A17" s="13">
        <v>12</v>
      </c>
      <c r="B17" s="16" t="s">
        <v>22</v>
      </c>
      <c r="C17" s="3">
        <v>2</v>
      </c>
      <c r="D17" s="3">
        <v>4</v>
      </c>
      <c r="E17" s="3">
        <v>0</v>
      </c>
      <c r="F17" s="3">
        <v>3</v>
      </c>
      <c r="G17" s="3">
        <v>76</v>
      </c>
      <c r="H17" s="4">
        <f t="shared" si="0"/>
        <v>85</v>
      </c>
      <c r="I17" s="28">
        <f t="shared" si="1"/>
        <v>2.6405716060888474E-2</v>
      </c>
      <c r="J17" s="37">
        <v>6.7129629629629622E-3</v>
      </c>
      <c r="O17" s="8"/>
      <c r="P17" s="15"/>
    </row>
    <row r="18" spans="1:16" s="5" customFormat="1" ht="20.25" customHeight="1" x14ac:dyDescent="0.2">
      <c r="A18" s="13">
        <v>13</v>
      </c>
      <c r="B18" s="16" t="s">
        <v>23</v>
      </c>
      <c r="C18" s="3">
        <v>4</v>
      </c>
      <c r="D18" s="3">
        <v>10</v>
      </c>
      <c r="E18" s="3">
        <v>0</v>
      </c>
      <c r="F18" s="3">
        <v>6</v>
      </c>
      <c r="G18" s="3">
        <v>127</v>
      </c>
      <c r="H18" s="4">
        <f t="shared" si="0"/>
        <v>147</v>
      </c>
      <c r="I18" s="28">
        <f t="shared" si="1"/>
        <v>4.5666356011183594E-2</v>
      </c>
      <c r="J18" s="37">
        <v>5.9722222222222208E-3</v>
      </c>
      <c r="O18" s="8"/>
      <c r="P18" s="15"/>
    </row>
    <row r="19" spans="1:16" s="5" customFormat="1" ht="20.25" customHeight="1" x14ac:dyDescent="0.2">
      <c r="A19" s="13">
        <v>14</v>
      </c>
      <c r="B19" s="16" t="s">
        <v>107</v>
      </c>
      <c r="C19" s="3">
        <v>4</v>
      </c>
      <c r="D19" s="3">
        <v>4</v>
      </c>
      <c r="E19" s="3">
        <v>1</v>
      </c>
      <c r="F19" s="3">
        <v>4</v>
      </c>
      <c r="G19" s="3">
        <v>101</v>
      </c>
      <c r="H19" s="4">
        <f t="shared" si="0"/>
        <v>114</v>
      </c>
      <c r="I19" s="28">
        <f t="shared" si="1"/>
        <v>3.5414725069897485E-2</v>
      </c>
      <c r="J19" s="37">
        <v>3.9930555555555561E-3</v>
      </c>
      <c r="O19" s="8"/>
      <c r="P19" s="15"/>
    </row>
    <row r="20" spans="1:16" s="5" customFormat="1" ht="20.25" customHeight="1" x14ac:dyDescent="0.2">
      <c r="A20" s="13">
        <v>15</v>
      </c>
      <c r="B20" s="16" t="s">
        <v>24</v>
      </c>
      <c r="C20" s="3">
        <v>2</v>
      </c>
      <c r="D20" s="3">
        <v>3</v>
      </c>
      <c r="E20" s="3">
        <v>0</v>
      </c>
      <c r="F20" s="3">
        <v>4</v>
      </c>
      <c r="G20" s="3">
        <v>83</v>
      </c>
      <c r="H20" s="4">
        <f t="shared" si="0"/>
        <v>92</v>
      </c>
      <c r="I20" s="28">
        <f t="shared" si="1"/>
        <v>2.858030444237341E-2</v>
      </c>
      <c r="J20" s="37">
        <v>4.0123456790123451E-3</v>
      </c>
      <c r="O20" s="8"/>
      <c r="P20" s="15"/>
    </row>
    <row r="21" spans="1:16" s="5" customFormat="1" ht="20.25" customHeight="1" x14ac:dyDescent="0.2">
      <c r="A21" s="13">
        <v>16</v>
      </c>
      <c r="B21" s="16" t="s">
        <v>25</v>
      </c>
      <c r="C21" s="3">
        <v>3</v>
      </c>
      <c r="D21" s="3">
        <v>9</v>
      </c>
      <c r="E21" s="3">
        <v>0</v>
      </c>
      <c r="F21" s="3">
        <v>10</v>
      </c>
      <c r="G21" s="3">
        <v>116</v>
      </c>
      <c r="H21" s="4">
        <f t="shared" si="0"/>
        <v>138</v>
      </c>
      <c r="I21" s="28">
        <f t="shared" si="1"/>
        <v>4.2870456663560111E-2</v>
      </c>
      <c r="J21" s="37">
        <v>6.8181818181818179E-3</v>
      </c>
      <c r="O21" s="8"/>
      <c r="P21" s="15"/>
    </row>
    <row r="22" spans="1:16" s="5" customFormat="1" ht="20.25" customHeight="1" x14ac:dyDescent="0.2">
      <c r="A22" s="13">
        <v>17</v>
      </c>
      <c r="B22" s="16" t="s">
        <v>108</v>
      </c>
      <c r="C22" s="3">
        <v>0</v>
      </c>
      <c r="D22" s="3">
        <v>1</v>
      </c>
      <c r="E22" s="3">
        <v>0</v>
      </c>
      <c r="F22" s="3">
        <v>3</v>
      </c>
      <c r="G22" s="3">
        <v>58</v>
      </c>
      <c r="H22" s="4">
        <f t="shared" si="0"/>
        <v>62</v>
      </c>
      <c r="I22" s="28">
        <f t="shared" si="1"/>
        <v>1.9260639950295123E-2</v>
      </c>
      <c r="J22" s="37">
        <v>6.076388888888889E-3</v>
      </c>
      <c r="O22" s="8"/>
      <c r="P22" s="15"/>
    </row>
    <row r="23" spans="1:16" s="5" customFormat="1" ht="20.25" customHeight="1" x14ac:dyDescent="0.2">
      <c r="A23" s="13">
        <v>18</v>
      </c>
      <c r="B23" s="16" t="s">
        <v>109</v>
      </c>
      <c r="C23" s="3">
        <v>5</v>
      </c>
      <c r="D23" s="3">
        <v>7</v>
      </c>
      <c r="E23" s="3">
        <v>0</v>
      </c>
      <c r="F23" s="3">
        <v>6</v>
      </c>
      <c r="G23" s="3">
        <v>103</v>
      </c>
      <c r="H23" s="4">
        <f t="shared" si="0"/>
        <v>121</v>
      </c>
      <c r="I23" s="28">
        <f t="shared" si="1"/>
        <v>3.7589313451382417E-2</v>
      </c>
      <c r="J23" s="37">
        <v>6.751543209876542E-3</v>
      </c>
      <c r="O23" s="8"/>
      <c r="P23" s="15"/>
    </row>
    <row r="24" spans="1:16" s="5" customFormat="1" ht="20.25" customHeight="1" x14ac:dyDescent="0.2">
      <c r="A24" s="13">
        <v>19</v>
      </c>
      <c r="B24" s="16" t="s">
        <v>27</v>
      </c>
      <c r="C24" s="3">
        <v>12</v>
      </c>
      <c r="D24" s="3">
        <v>14</v>
      </c>
      <c r="E24" s="3">
        <v>0</v>
      </c>
      <c r="F24" s="3">
        <v>4</v>
      </c>
      <c r="G24" s="3">
        <v>143</v>
      </c>
      <c r="H24" s="4">
        <f t="shared" si="0"/>
        <v>173</v>
      </c>
      <c r="I24" s="28">
        <f t="shared" si="1"/>
        <v>5.3743398570984778E-2</v>
      </c>
      <c r="J24" s="37">
        <v>9.4907407407407406E-3</v>
      </c>
      <c r="O24" s="8"/>
      <c r="P24" s="15"/>
    </row>
    <row r="25" spans="1:16" s="5" customFormat="1" ht="20.25" customHeight="1" x14ac:dyDescent="0.2">
      <c r="A25" s="13">
        <v>20</v>
      </c>
      <c r="B25" s="16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4">
        <f t="shared" si="0"/>
        <v>0</v>
      </c>
      <c r="I25" s="28">
        <f t="shared" si="1"/>
        <v>0</v>
      </c>
      <c r="J25" s="37">
        <v>0</v>
      </c>
      <c r="O25" s="8"/>
      <c r="P25" s="15"/>
    </row>
    <row r="26" spans="1:16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4">
        <f t="shared" si="0"/>
        <v>0</v>
      </c>
      <c r="I26" s="28">
        <f t="shared" si="1"/>
        <v>0</v>
      </c>
      <c r="J26" s="37">
        <v>0</v>
      </c>
      <c r="O26" s="8"/>
      <c r="P26" s="15"/>
    </row>
    <row r="27" spans="1:16" s="5" customFormat="1" ht="20.25" customHeight="1" x14ac:dyDescent="0.2">
      <c r="A27" s="57" t="s">
        <v>8</v>
      </c>
      <c r="B27" s="58"/>
      <c r="C27" s="6">
        <f t="shared" ref="C27:H27" si="2">SUM(C6:C26)</f>
        <v>142</v>
      </c>
      <c r="D27" s="6">
        <f t="shared" si="2"/>
        <v>230</v>
      </c>
      <c r="E27" s="6">
        <f t="shared" si="2"/>
        <v>4</v>
      </c>
      <c r="F27" s="6">
        <f>SUM(F6:F26)</f>
        <v>150</v>
      </c>
      <c r="G27" s="42">
        <f t="shared" si="2"/>
        <v>2693</v>
      </c>
      <c r="H27" s="63">
        <f t="shared" si="2"/>
        <v>3219</v>
      </c>
      <c r="I27" s="64">
        <v>1</v>
      </c>
      <c r="J27" s="61">
        <v>6.6898148148148142E-3</v>
      </c>
      <c r="O27" s="8"/>
      <c r="P27" s="15"/>
    </row>
    <row r="28" spans="1:16" ht="30.75" customHeight="1" x14ac:dyDescent="0.2">
      <c r="A28" s="59" t="s">
        <v>31</v>
      </c>
      <c r="B28" s="60"/>
      <c r="C28" s="29">
        <f>+C27/$H$27</f>
        <v>4.411307859583722E-2</v>
      </c>
      <c r="D28" s="29">
        <f t="shared" ref="D28:G28" si="3">+D27/$H$27</f>
        <v>7.1450761105933513E-2</v>
      </c>
      <c r="E28" s="29">
        <f t="shared" si="3"/>
        <v>1.2426219322771047E-3</v>
      </c>
      <c r="F28" s="29">
        <f t="shared" si="3"/>
        <v>4.6598322460391424E-2</v>
      </c>
      <c r="G28" s="29">
        <f t="shared" si="3"/>
        <v>0.83659521590556074</v>
      </c>
      <c r="H28" s="63"/>
      <c r="I28" s="64"/>
      <c r="J28" s="61"/>
      <c r="K28" s="9"/>
      <c r="L28" s="10"/>
      <c r="M28" s="10"/>
      <c r="N28" s="10"/>
      <c r="O28" s="11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A28:B28"/>
    <mergeCell ref="K3:N5"/>
    <mergeCell ref="O3:O5"/>
    <mergeCell ref="A2:O2"/>
    <mergeCell ref="H27:H28"/>
    <mergeCell ref="I27:I28"/>
    <mergeCell ref="J27:J28"/>
    <mergeCell ref="A1:O1"/>
    <mergeCell ref="A3:B5"/>
    <mergeCell ref="C3:F3"/>
    <mergeCell ref="H3:H5"/>
    <mergeCell ref="I3:I5"/>
    <mergeCell ref="J3:J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/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34</v>
      </c>
      <c r="E3" s="55"/>
      <c r="F3" s="55"/>
      <c r="G3" s="55"/>
      <c r="H3" s="55"/>
      <c r="I3" s="55" t="s">
        <v>35</v>
      </c>
      <c r="J3" s="56" t="s">
        <v>42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8</v>
      </c>
      <c r="E6" s="3">
        <v>0</v>
      </c>
      <c r="F6" s="3">
        <v>0</v>
      </c>
      <c r="G6" s="3">
        <v>0</v>
      </c>
      <c r="H6" s="3">
        <f>SUM(D6:G6)</f>
        <v>8</v>
      </c>
      <c r="I6" s="3">
        <v>4</v>
      </c>
      <c r="J6" s="4">
        <v>0</v>
      </c>
      <c r="K6" s="4">
        <v>0</v>
      </c>
      <c r="L6" s="4">
        <v>0</v>
      </c>
      <c r="M6" s="4">
        <f t="shared" ref="M6:M26" si="0">SUM(J6:L6)</f>
        <v>0</v>
      </c>
      <c r="N6" s="4">
        <f>SUM(H6,I6,M6)</f>
        <v>12</v>
      </c>
      <c r="O6" s="29">
        <f>+N6/$N$27</f>
        <v>8.5106382978723402E-2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3</v>
      </c>
      <c r="E7" s="3">
        <v>0</v>
      </c>
      <c r="F7" s="3">
        <v>0</v>
      </c>
      <c r="G7" s="3">
        <v>0</v>
      </c>
      <c r="H7" s="3">
        <f t="shared" ref="H7:H26" si="1">SUM(D7:G7)</f>
        <v>3</v>
      </c>
      <c r="I7" s="3">
        <v>2</v>
      </c>
      <c r="J7" s="4">
        <v>1</v>
      </c>
      <c r="K7" s="4">
        <v>1</v>
      </c>
      <c r="L7" s="4">
        <v>0</v>
      </c>
      <c r="M7" s="4">
        <f t="shared" si="0"/>
        <v>2</v>
      </c>
      <c r="N7" s="4">
        <f t="shared" ref="N7:N24" si="2">SUM(H7,I7,M7)</f>
        <v>7</v>
      </c>
      <c r="O7" s="29">
        <f t="shared" ref="O7:O26" si="3">+N7/$N$27</f>
        <v>4.9645390070921988E-2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2</v>
      </c>
      <c r="E8" s="3">
        <v>0</v>
      </c>
      <c r="F8" s="3">
        <v>0</v>
      </c>
      <c r="G8" s="3">
        <v>0</v>
      </c>
      <c r="H8" s="3">
        <f>SUM(D8:G8)</f>
        <v>2</v>
      </c>
      <c r="I8" s="3">
        <v>1</v>
      </c>
      <c r="J8" s="4">
        <v>0</v>
      </c>
      <c r="K8" s="4">
        <v>1</v>
      </c>
      <c r="L8" s="4">
        <v>0</v>
      </c>
      <c r="M8" s="4">
        <f t="shared" si="0"/>
        <v>1</v>
      </c>
      <c r="N8" s="4">
        <f t="shared" si="2"/>
        <v>4</v>
      </c>
      <c r="O8" s="29">
        <f t="shared" si="3"/>
        <v>2.8368794326241134E-2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5</v>
      </c>
      <c r="E9" s="3">
        <v>0</v>
      </c>
      <c r="F9" s="3">
        <v>0</v>
      </c>
      <c r="G9" s="3">
        <v>0</v>
      </c>
      <c r="H9" s="3">
        <f t="shared" si="1"/>
        <v>5</v>
      </c>
      <c r="I9" s="3">
        <v>0</v>
      </c>
      <c r="J9" s="4">
        <v>1</v>
      </c>
      <c r="K9" s="4">
        <v>1</v>
      </c>
      <c r="L9" s="4">
        <v>0</v>
      </c>
      <c r="M9" s="4">
        <f t="shared" si="0"/>
        <v>2</v>
      </c>
      <c r="N9" s="4">
        <f t="shared" si="2"/>
        <v>7</v>
      </c>
      <c r="O9" s="29">
        <f t="shared" si="3"/>
        <v>4.9645390070921988E-2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1</v>
      </c>
      <c r="E10" s="3">
        <v>0</v>
      </c>
      <c r="F10" s="3">
        <v>0</v>
      </c>
      <c r="G10" s="3">
        <v>0</v>
      </c>
      <c r="H10" s="3">
        <f t="shared" si="1"/>
        <v>1</v>
      </c>
      <c r="I10" s="3">
        <v>1</v>
      </c>
      <c r="J10" s="4">
        <v>2</v>
      </c>
      <c r="K10" s="4">
        <v>1</v>
      </c>
      <c r="L10" s="4">
        <v>0</v>
      </c>
      <c r="M10" s="4">
        <f t="shared" si="0"/>
        <v>3</v>
      </c>
      <c r="N10" s="4">
        <f t="shared" si="2"/>
        <v>5</v>
      </c>
      <c r="O10" s="29">
        <f t="shared" si="3"/>
        <v>3.5460992907801421E-2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1</v>
      </c>
      <c r="E11" s="3">
        <v>0</v>
      </c>
      <c r="F11" s="3">
        <v>0</v>
      </c>
      <c r="G11" s="3">
        <v>0</v>
      </c>
      <c r="H11" s="3">
        <f t="shared" si="1"/>
        <v>1</v>
      </c>
      <c r="I11" s="3">
        <v>0</v>
      </c>
      <c r="J11" s="4">
        <v>0</v>
      </c>
      <c r="K11" s="4">
        <v>0</v>
      </c>
      <c r="L11" s="4">
        <v>0</v>
      </c>
      <c r="M11" s="4">
        <f t="shared" si="0"/>
        <v>0</v>
      </c>
      <c r="N11" s="4">
        <f t="shared" si="2"/>
        <v>1</v>
      </c>
      <c r="O11" s="29">
        <f t="shared" si="3"/>
        <v>7.0921985815602835E-3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5</v>
      </c>
      <c r="E12" s="3">
        <v>0</v>
      </c>
      <c r="F12" s="3">
        <v>0</v>
      </c>
      <c r="G12" s="3">
        <v>0</v>
      </c>
      <c r="H12" s="3">
        <f t="shared" si="1"/>
        <v>5</v>
      </c>
      <c r="I12" s="3">
        <v>0</v>
      </c>
      <c r="J12" s="4">
        <v>16</v>
      </c>
      <c r="K12" s="4">
        <v>0</v>
      </c>
      <c r="L12" s="4">
        <v>0</v>
      </c>
      <c r="M12" s="4">
        <f t="shared" si="0"/>
        <v>16</v>
      </c>
      <c r="N12" s="4">
        <f t="shared" si="2"/>
        <v>21</v>
      </c>
      <c r="O12" s="29">
        <f t="shared" si="3"/>
        <v>0.14893617021276595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8</v>
      </c>
      <c r="E13" s="3">
        <v>0</v>
      </c>
      <c r="F13" s="3">
        <v>0</v>
      </c>
      <c r="G13" s="3">
        <v>0</v>
      </c>
      <c r="H13" s="3">
        <f t="shared" si="1"/>
        <v>8</v>
      </c>
      <c r="I13" s="3">
        <v>4</v>
      </c>
      <c r="J13" s="4">
        <v>11</v>
      </c>
      <c r="K13" s="4">
        <v>0</v>
      </c>
      <c r="L13" s="4">
        <v>0</v>
      </c>
      <c r="M13" s="4">
        <f t="shared" si="0"/>
        <v>11</v>
      </c>
      <c r="N13" s="4">
        <f t="shared" si="2"/>
        <v>23</v>
      </c>
      <c r="O13" s="29">
        <f t="shared" si="3"/>
        <v>0.16312056737588654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1</v>
      </c>
      <c r="E14" s="3">
        <v>0</v>
      </c>
      <c r="F14" s="3">
        <v>0</v>
      </c>
      <c r="G14" s="3">
        <v>0</v>
      </c>
      <c r="H14" s="3">
        <f t="shared" si="1"/>
        <v>1</v>
      </c>
      <c r="I14" s="3">
        <v>0</v>
      </c>
      <c r="J14" s="4">
        <v>4</v>
      </c>
      <c r="K14" s="4">
        <v>0</v>
      </c>
      <c r="L14" s="4">
        <v>0</v>
      </c>
      <c r="M14" s="4">
        <f t="shared" si="0"/>
        <v>4</v>
      </c>
      <c r="N14" s="4">
        <f t="shared" si="2"/>
        <v>5</v>
      </c>
      <c r="O14" s="29">
        <f t="shared" si="3"/>
        <v>3.5460992907801421E-2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8</v>
      </c>
      <c r="E15" s="3">
        <v>0</v>
      </c>
      <c r="F15" s="3">
        <v>0</v>
      </c>
      <c r="G15" s="3">
        <v>0</v>
      </c>
      <c r="H15" s="3">
        <f t="shared" si="1"/>
        <v>8</v>
      </c>
      <c r="I15" s="3">
        <v>4</v>
      </c>
      <c r="J15" s="4">
        <v>1</v>
      </c>
      <c r="K15" s="4">
        <v>0</v>
      </c>
      <c r="L15" s="4">
        <v>0</v>
      </c>
      <c r="M15" s="4">
        <f t="shared" si="0"/>
        <v>1</v>
      </c>
      <c r="N15" s="4">
        <f t="shared" si="2"/>
        <v>13</v>
      </c>
      <c r="O15" s="29">
        <f t="shared" si="3"/>
        <v>9.2198581560283682E-2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6</v>
      </c>
      <c r="E16" s="3">
        <v>0</v>
      </c>
      <c r="F16" s="3">
        <v>0</v>
      </c>
      <c r="G16" s="3">
        <v>0</v>
      </c>
      <c r="H16" s="3">
        <f t="shared" si="1"/>
        <v>6</v>
      </c>
      <c r="I16" s="3">
        <v>0</v>
      </c>
      <c r="J16" s="4">
        <v>5</v>
      </c>
      <c r="K16" s="4">
        <v>0</v>
      </c>
      <c r="L16" s="4">
        <v>0</v>
      </c>
      <c r="M16" s="4">
        <f t="shared" si="0"/>
        <v>5</v>
      </c>
      <c r="N16" s="4">
        <f t="shared" si="2"/>
        <v>11</v>
      </c>
      <c r="O16" s="29">
        <f t="shared" si="3"/>
        <v>7.8014184397163122E-2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1</v>
      </c>
      <c r="E17" s="3">
        <v>0</v>
      </c>
      <c r="F17" s="3">
        <v>0</v>
      </c>
      <c r="G17" s="3">
        <v>0</v>
      </c>
      <c r="H17" s="3">
        <f t="shared" si="1"/>
        <v>1</v>
      </c>
      <c r="I17" s="3">
        <v>1</v>
      </c>
      <c r="J17" s="4">
        <v>0</v>
      </c>
      <c r="K17" s="4">
        <v>0</v>
      </c>
      <c r="L17" s="4">
        <v>0</v>
      </c>
      <c r="M17" s="4">
        <f t="shared" si="0"/>
        <v>0</v>
      </c>
      <c r="N17" s="4">
        <f t="shared" si="2"/>
        <v>2</v>
      </c>
      <c r="O17" s="29">
        <f t="shared" si="3"/>
        <v>1.4184397163120567E-2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4</v>
      </c>
      <c r="E18" s="3">
        <v>0</v>
      </c>
      <c r="F18" s="3">
        <v>0</v>
      </c>
      <c r="G18" s="3">
        <v>0</v>
      </c>
      <c r="H18" s="3">
        <f t="shared" si="1"/>
        <v>4</v>
      </c>
      <c r="I18" s="3">
        <v>0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2"/>
        <v>4</v>
      </c>
      <c r="O18" s="29">
        <f t="shared" si="3"/>
        <v>2.8368794326241134E-2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1</v>
      </c>
      <c r="E19" s="3">
        <v>0</v>
      </c>
      <c r="F19" s="3">
        <v>0</v>
      </c>
      <c r="G19" s="3">
        <v>0</v>
      </c>
      <c r="H19" s="3">
        <f t="shared" si="1"/>
        <v>1</v>
      </c>
      <c r="I19" s="3">
        <v>2</v>
      </c>
      <c r="J19" s="4">
        <v>1</v>
      </c>
      <c r="K19" s="4">
        <v>0</v>
      </c>
      <c r="L19" s="4">
        <v>0</v>
      </c>
      <c r="M19" s="4">
        <f t="shared" si="0"/>
        <v>1</v>
      </c>
      <c r="N19" s="4">
        <f t="shared" si="2"/>
        <v>4</v>
      </c>
      <c r="O19" s="29">
        <f t="shared" si="3"/>
        <v>2.8368794326241134E-2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1</v>
      </c>
      <c r="E20" s="3">
        <v>0</v>
      </c>
      <c r="F20" s="3">
        <v>0</v>
      </c>
      <c r="G20" s="3">
        <v>0</v>
      </c>
      <c r="H20" s="3">
        <f t="shared" si="1"/>
        <v>1</v>
      </c>
      <c r="I20" s="3">
        <v>1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2"/>
        <v>2</v>
      </c>
      <c r="O20" s="29">
        <f t="shared" si="3"/>
        <v>1.4184397163120567E-2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2</v>
      </c>
      <c r="E21" s="3">
        <v>0</v>
      </c>
      <c r="F21" s="3">
        <v>0</v>
      </c>
      <c r="G21" s="3">
        <v>0</v>
      </c>
      <c r="H21" s="3">
        <f t="shared" si="1"/>
        <v>2</v>
      </c>
      <c r="I21" s="3">
        <v>1</v>
      </c>
      <c r="J21" s="4">
        <v>0</v>
      </c>
      <c r="K21" s="4">
        <v>0</v>
      </c>
      <c r="L21" s="4">
        <v>0</v>
      </c>
      <c r="M21" s="4">
        <f t="shared" si="0"/>
        <v>0</v>
      </c>
      <c r="N21" s="4">
        <f t="shared" si="2"/>
        <v>3</v>
      </c>
      <c r="O21" s="29">
        <f t="shared" si="3"/>
        <v>2.1276595744680851E-2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0</v>
      </c>
      <c r="E22" s="3">
        <v>0</v>
      </c>
      <c r="F22" s="3">
        <v>0</v>
      </c>
      <c r="G22" s="3">
        <v>0</v>
      </c>
      <c r="H22" s="3">
        <f t="shared" si="1"/>
        <v>0</v>
      </c>
      <c r="I22" s="3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2"/>
        <v>0</v>
      </c>
      <c r="O22" s="29">
        <f t="shared" si="3"/>
        <v>0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4</v>
      </c>
      <c r="E23" s="3">
        <v>0</v>
      </c>
      <c r="F23" s="3">
        <v>0</v>
      </c>
      <c r="G23" s="3">
        <v>0</v>
      </c>
      <c r="H23" s="3">
        <f t="shared" si="1"/>
        <v>4</v>
      </c>
      <c r="I23" s="3">
        <v>1</v>
      </c>
      <c r="J23" s="4">
        <v>0</v>
      </c>
      <c r="K23" s="4">
        <v>0</v>
      </c>
      <c r="L23" s="4">
        <v>0</v>
      </c>
      <c r="M23" s="4">
        <f t="shared" si="0"/>
        <v>0</v>
      </c>
      <c r="N23" s="4">
        <f t="shared" si="2"/>
        <v>5</v>
      </c>
      <c r="O23" s="29">
        <f t="shared" si="3"/>
        <v>3.5460992907801421E-2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2</v>
      </c>
      <c r="E24" s="3">
        <v>0</v>
      </c>
      <c r="F24" s="3">
        <v>0</v>
      </c>
      <c r="G24" s="3">
        <v>0</v>
      </c>
      <c r="H24" s="3">
        <f t="shared" si="1"/>
        <v>2</v>
      </c>
      <c r="I24" s="3">
        <v>1</v>
      </c>
      <c r="J24" s="4">
        <v>9</v>
      </c>
      <c r="K24" s="4">
        <v>0</v>
      </c>
      <c r="L24" s="4">
        <v>0</v>
      </c>
      <c r="M24" s="4">
        <f t="shared" si="0"/>
        <v>9</v>
      </c>
      <c r="N24" s="4">
        <f t="shared" si="2"/>
        <v>12</v>
      </c>
      <c r="O24" s="29">
        <f t="shared" si="3"/>
        <v>8.5106382978723402E-2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0</v>
      </c>
      <c r="I25" s="3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ref="N25:N26" si="4">SUM(H25,I25,M25)</f>
        <v>0</v>
      </c>
      <c r="O25" s="29">
        <f t="shared" si="3"/>
        <v>0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4"/>
        <v>0</v>
      </c>
      <c r="O26" s="29">
        <f t="shared" si="3"/>
        <v>0</v>
      </c>
    </row>
    <row r="27" spans="1:15" s="5" customFormat="1" ht="20.25" customHeight="1" x14ac:dyDescent="0.2">
      <c r="A27" s="15"/>
      <c r="B27" s="57" t="s">
        <v>8</v>
      </c>
      <c r="C27" s="58"/>
      <c r="D27" s="6">
        <f>SUM(D6:D26)</f>
        <v>63</v>
      </c>
      <c r="E27" s="45">
        <f>SUM(E6:E26)</f>
        <v>0</v>
      </c>
      <c r="F27" s="45">
        <f>SUM(F6:F26)</f>
        <v>0</v>
      </c>
      <c r="G27" s="45">
        <f>SUM(G6:G26)</f>
        <v>0</v>
      </c>
      <c r="H27" s="55">
        <f t="shared" ref="H27:O27" si="5">SUM(H6:H26)</f>
        <v>63</v>
      </c>
      <c r="I27" s="55">
        <f t="shared" si="5"/>
        <v>23</v>
      </c>
      <c r="J27" s="13">
        <f t="shared" si="5"/>
        <v>51</v>
      </c>
      <c r="K27" s="13">
        <f>SUM(K6:K26)</f>
        <v>4</v>
      </c>
      <c r="L27" s="13">
        <f>SUM(L6:L26)</f>
        <v>0</v>
      </c>
      <c r="M27" s="56">
        <f t="shared" si="5"/>
        <v>55</v>
      </c>
      <c r="N27" s="56">
        <f t="shared" si="5"/>
        <v>141</v>
      </c>
      <c r="O27" s="65">
        <f t="shared" si="5"/>
        <v>1.0000000000000002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55"/>
      <c r="I28" s="55"/>
      <c r="J28" s="29">
        <f>+J27/$M$27</f>
        <v>0.92727272727272725</v>
      </c>
      <c r="K28" s="29">
        <f t="shared" ref="K28:L28" si="7">+K27/$M$27</f>
        <v>7.2727272727272724E-2</v>
      </c>
      <c r="L28" s="29">
        <f t="shared" si="7"/>
        <v>0</v>
      </c>
      <c r="M28" s="56"/>
      <c r="N28" s="56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B1:O1"/>
    <mergeCell ref="B2:O2"/>
    <mergeCell ref="B3:C5"/>
    <mergeCell ref="B27:C27"/>
    <mergeCell ref="B28:C28"/>
    <mergeCell ref="M4:M5"/>
    <mergeCell ref="N3:N5"/>
    <mergeCell ref="O3:O5"/>
    <mergeCell ref="H27:H28"/>
    <mergeCell ref="I3:I5"/>
    <mergeCell ref="I27:I28"/>
    <mergeCell ref="M27:M28"/>
    <mergeCell ref="N27:N28"/>
    <mergeCell ref="O27:O28"/>
    <mergeCell ref="D4:G4"/>
    <mergeCell ref="D3:H3"/>
    <mergeCell ref="H4:H5"/>
    <mergeCell ref="J3:M3"/>
    <mergeCell ref="J4:L4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25:M26 M6 M7:M2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10</v>
      </c>
      <c r="K3" s="55" t="s">
        <v>114</v>
      </c>
      <c r="L3" s="55"/>
      <c r="M3" s="55"/>
      <c r="N3" s="55"/>
      <c r="O3" s="61">
        <f>J23</f>
        <v>6.6898148148148142E-3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8" t="s">
        <v>50</v>
      </c>
      <c r="B6" s="19" t="s">
        <v>67</v>
      </c>
      <c r="C6" s="3">
        <v>13</v>
      </c>
      <c r="D6" s="3">
        <v>23</v>
      </c>
      <c r="E6" s="3">
        <v>0</v>
      </c>
      <c r="F6" s="3">
        <v>16</v>
      </c>
      <c r="G6" s="3">
        <v>315</v>
      </c>
      <c r="H6" s="4">
        <f>SUM(C6:G6)</f>
        <v>367</v>
      </c>
      <c r="I6" s="29">
        <f>+H6/$H$23</f>
        <v>0.11401056228642435</v>
      </c>
      <c r="J6" s="37">
        <v>6.1944444444444443E-3</v>
      </c>
      <c r="K6" s="15"/>
      <c r="L6" s="15"/>
      <c r="M6" s="15"/>
      <c r="N6" s="15"/>
      <c r="O6" s="20"/>
    </row>
    <row r="7" spans="1:15" s="5" customFormat="1" ht="20.25" customHeight="1" x14ac:dyDescent="0.2">
      <c r="A7" s="18" t="s">
        <v>51</v>
      </c>
      <c r="B7" s="19" t="s">
        <v>68</v>
      </c>
      <c r="C7" s="3">
        <v>8</v>
      </c>
      <c r="D7" s="3">
        <v>16</v>
      </c>
      <c r="E7" s="3">
        <v>1</v>
      </c>
      <c r="F7" s="3">
        <v>11</v>
      </c>
      <c r="G7" s="3">
        <v>204</v>
      </c>
      <c r="H7" s="4">
        <f t="shared" ref="H7:H21" si="0">SUM(C7:G7)</f>
        <v>240</v>
      </c>
      <c r="I7" s="29">
        <f t="shared" ref="I7:I23" si="1">+H7/$H$23</f>
        <v>7.4557315936626276E-2</v>
      </c>
      <c r="J7" s="37">
        <v>5.8449074074074089E-3</v>
      </c>
      <c r="K7" s="15"/>
      <c r="L7" s="15"/>
      <c r="M7" s="15"/>
      <c r="N7" s="15"/>
      <c r="O7" s="21"/>
    </row>
    <row r="8" spans="1:15" s="5" customFormat="1" ht="20.25" customHeight="1" x14ac:dyDescent="0.2">
      <c r="A8" s="18" t="s">
        <v>52</v>
      </c>
      <c r="B8" s="19" t="s">
        <v>69</v>
      </c>
      <c r="C8" s="3">
        <v>7</v>
      </c>
      <c r="D8" s="3">
        <v>10</v>
      </c>
      <c r="E8" s="3">
        <v>0</v>
      </c>
      <c r="F8" s="3">
        <v>6</v>
      </c>
      <c r="G8" s="3">
        <v>162</v>
      </c>
      <c r="H8" s="4">
        <f t="shared" si="0"/>
        <v>185</v>
      </c>
      <c r="I8" s="29">
        <f t="shared" si="1"/>
        <v>5.7471264367816091E-2</v>
      </c>
      <c r="J8" s="37">
        <v>4.8611111111111112E-3</v>
      </c>
      <c r="K8" s="15"/>
      <c r="L8" s="15"/>
      <c r="M8" s="15"/>
      <c r="N8" s="15"/>
      <c r="O8" s="21"/>
    </row>
    <row r="9" spans="1:15" s="5" customFormat="1" ht="20.25" customHeight="1" x14ac:dyDescent="0.2">
      <c r="A9" s="18" t="s">
        <v>53</v>
      </c>
      <c r="B9" s="19" t="s">
        <v>25</v>
      </c>
      <c r="C9" s="3">
        <v>3</v>
      </c>
      <c r="D9" s="3">
        <v>13</v>
      </c>
      <c r="E9" s="3">
        <v>0</v>
      </c>
      <c r="F9" s="3">
        <v>8</v>
      </c>
      <c r="G9" s="3">
        <v>152</v>
      </c>
      <c r="H9" s="4">
        <f t="shared" si="0"/>
        <v>176</v>
      </c>
      <c r="I9" s="29">
        <f t="shared" si="1"/>
        <v>5.4675365020192608E-2</v>
      </c>
      <c r="J9" s="37">
        <v>7.3369565217391306E-3</v>
      </c>
      <c r="K9" s="15"/>
      <c r="L9" s="15"/>
      <c r="M9" s="15"/>
      <c r="N9" s="15"/>
      <c r="O9" s="21"/>
    </row>
    <row r="10" spans="1:15" s="5" customFormat="1" ht="20.25" customHeight="1" x14ac:dyDescent="0.2">
      <c r="A10" s="18" t="s">
        <v>54</v>
      </c>
      <c r="B10" s="19" t="s">
        <v>18</v>
      </c>
      <c r="C10" s="3">
        <v>21</v>
      </c>
      <c r="D10" s="3">
        <v>25</v>
      </c>
      <c r="E10" s="3">
        <v>0</v>
      </c>
      <c r="F10" s="3">
        <v>11</v>
      </c>
      <c r="G10" s="3">
        <v>230</v>
      </c>
      <c r="H10" s="4">
        <f t="shared" si="0"/>
        <v>287</v>
      </c>
      <c r="I10" s="29">
        <f t="shared" si="1"/>
        <v>8.9158123640882256E-2</v>
      </c>
      <c r="J10" s="37">
        <v>8.825231481481479E-3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8" t="s">
        <v>55</v>
      </c>
      <c r="B11" s="19" t="s">
        <v>19</v>
      </c>
      <c r="C11" s="3">
        <v>4</v>
      </c>
      <c r="D11" s="3">
        <v>11</v>
      </c>
      <c r="E11" s="3">
        <v>0</v>
      </c>
      <c r="F11" s="3">
        <v>6</v>
      </c>
      <c r="G11" s="3">
        <v>127</v>
      </c>
      <c r="H11" s="4">
        <f t="shared" si="0"/>
        <v>148</v>
      </c>
      <c r="I11" s="29">
        <f t="shared" si="1"/>
        <v>4.5977011494252873E-2</v>
      </c>
      <c r="J11" s="37">
        <v>6.1728395061728392E-3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8" t="s">
        <v>56</v>
      </c>
      <c r="B12" s="19" t="s">
        <v>70</v>
      </c>
      <c r="C12" s="3">
        <v>6</v>
      </c>
      <c r="D12" s="3">
        <v>9</v>
      </c>
      <c r="E12" s="3">
        <v>0</v>
      </c>
      <c r="F12" s="3">
        <v>12</v>
      </c>
      <c r="G12" s="3">
        <v>182</v>
      </c>
      <c r="H12" s="4">
        <f t="shared" si="0"/>
        <v>209</v>
      </c>
      <c r="I12" s="29">
        <f t="shared" si="1"/>
        <v>6.4926995961478717E-2</v>
      </c>
      <c r="J12" s="37">
        <v>6.810897435897436E-3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8" t="s">
        <v>57</v>
      </c>
      <c r="B13" s="19" t="s">
        <v>17</v>
      </c>
      <c r="C13" s="3">
        <v>22</v>
      </c>
      <c r="D13" s="3">
        <v>10</v>
      </c>
      <c r="E13" s="3">
        <v>1</v>
      </c>
      <c r="F13" s="3">
        <v>9</v>
      </c>
      <c r="G13" s="3">
        <v>127</v>
      </c>
      <c r="H13" s="4">
        <f t="shared" si="0"/>
        <v>169</v>
      </c>
      <c r="I13" s="29">
        <f t="shared" si="1"/>
        <v>5.2500776638707676E-2</v>
      </c>
      <c r="J13" s="37">
        <v>6.2789351851851851E-3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18" t="s">
        <v>58</v>
      </c>
      <c r="B14" s="19" t="s">
        <v>71</v>
      </c>
      <c r="C14" s="3">
        <v>6</v>
      </c>
      <c r="D14" s="3">
        <v>17</v>
      </c>
      <c r="E14" s="3">
        <v>0</v>
      </c>
      <c r="F14" s="3">
        <v>7</v>
      </c>
      <c r="G14" s="3">
        <v>129</v>
      </c>
      <c r="H14" s="4">
        <f t="shared" si="0"/>
        <v>159</v>
      </c>
      <c r="I14" s="29">
        <f t="shared" si="1"/>
        <v>4.9394221808014914E-2</v>
      </c>
      <c r="J14" s="37">
        <v>6.1471193415637872E-3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8" t="s">
        <v>59</v>
      </c>
      <c r="B15" s="19" t="s">
        <v>72</v>
      </c>
      <c r="C15" s="3">
        <v>6</v>
      </c>
      <c r="D15" s="3">
        <v>13</v>
      </c>
      <c r="E15" s="3">
        <v>1</v>
      </c>
      <c r="F15" s="3">
        <v>5</v>
      </c>
      <c r="G15" s="3">
        <v>114</v>
      </c>
      <c r="H15" s="4">
        <f t="shared" si="0"/>
        <v>139</v>
      </c>
      <c r="I15" s="29">
        <f t="shared" si="1"/>
        <v>4.318111214662939E-2</v>
      </c>
      <c r="J15" s="37">
        <v>7.1557971014492763E-3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8" t="s">
        <v>60</v>
      </c>
      <c r="B16" s="19" t="s">
        <v>26</v>
      </c>
      <c r="C16" s="3">
        <v>12</v>
      </c>
      <c r="D16" s="3">
        <v>15</v>
      </c>
      <c r="E16" s="3">
        <v>0</v>
      </c>
      <c r="F16" s="3">
        <v>6</v>
      </c>
      <c r="G16" s="3">
        <v>150</v>
      </c>
      <c r="H16" s="4">
        <f t="shared" si="0"/>
        <v>183</v>
      </c>
      <c r="I16" s="29">
        <f t="shared" si="1"/>
        <v>5.684995340167754E-2</v>
      </c>
      <c r="J16" s="37">
        <v>9.1724537037037035E-3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8" t="s">
        <v>61</v>
      </c>
      <c r="B17" s="19" t="s">
        <v>21</v>
      </c>
      <c r="C17" s="3">
        <v>6</v>
      </c>
      <c r="D17" s="3">
        <v>14</v>
      </c>
      <c r="E17" s="3">
        <v>0</v>
      </c>
      <c r="F17" s="3">
        <v>12</v>
      </c>
      <c r="G17" s="3">
        <v>120</v>
      </c>
      <c r="H17" s="4">
        <f t="shared" si="0"/>
        <v>152</v>
      </c>
      <c r="I17" s="29">
        <f t="shared" si="1"/>
        <v>4.7219633426529975E-2</v>
      </c>
      <c r="J17" s="37">
        <v>6.7768199233716481E-3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18" t="s">
        <v>62</v>
      </c>
      <c r="B18" s="19" t="s">
        <v>73</v>
      </c>
      <c r="C18" s="3">
        <v>10</v>
      </c>
      <c r="D18" s="3">
        <v>16</v>
      </c>
      <c r="E18" s="3">
        <v>0</v>
      </c>
      <c r="F18" s="3">
        <v>12</v>
      </c>
      <c r="G18" s="3">
        <v>214</v>
      </c>
      <c r="H18" s="4">
        <f t="shared" si="0"/>
        <v>252</v>
      </c>
      <c r="I18" s="29">
        <f t="shared" si="1"/>
        <v>7.8285181733457596E-2</v>
      </c>
      <c r="J18" s="37">
        <v>6.3961988304093581E-3</v>
      </c>
      <c r="K18" s="15"/>
      <c r="L18" s="15"/>
      <c r="M18" s="15"/>
      <c r="N18" s="15"/>
      <c r="O18" s="21"/>
    </row>
    <row r="19" spans="1:15" s="5" customFormat="1" ht="20.25" customHeight="1" x14ac:dyDescent="0.2">
      <c r="A19" s="18" t="s">
        <v>63</v>
      </c>
      <c r="B19" s="19" t="s">
        <v>74</v>
      </c>
      <c r="C19" s="3">
        <v>5</v>
      </c>
      <c r="D19" s="3">
        <v>7</v>
      </c>
      <c r="E19" s="3">
        <v>1</v>
      </c>
      <c r="F19" s="3">
        <v>11</v>
      </c>
      <c r="G19" s="3">
        <v>128</v>
      </c>
      <c r="H19" s="4">
        <f t="shared" si="0"/>
        <v>152</v>
      </c>
      <c r="I19" s="29">
        <f t="shared" si="1"/>
        <v>4.7219633426529975E-2</v>
      </c>
      <c r="J19" s="37">
        <v>6.5821256038647354E-3</v>
      </c>
      <c r="K19" s="15"/>
      <c r="L19" s="15"/>
      <c r="M19" s="15"/>
      <c r="N19" s="15"/>
      <c r="O19" s="21"/>
    </row>
    <row r="20" spans="1:15" s="5" customFormat="1" ht="20.25" customHeight="1" x14ac:dyDescent="0.2">
      <c r="A20" s="18" t="s">
        <v>64</v>
      </c>
      <c r="B20" s="19" t="s">
        <v>75</v>
      </c>
      <c r="C20" s="3">
        <v>8</v>
      </c>
      <c r="D20" s="3">
        <v>19</v>
      </c>
      <c r="E20" s="3">
        <v>0</v>
      </c>
      <c r="F20" s="3">
        <v>9</v>
      </c>
      <c r="G20" s="3">
        <v>109</v>
      </c>
      <c r="H20" s="4">
        <f t="shared" si="0"/>
        <v>145</v>
      </c>
      <c r="I20" s="29">
        <f t="shared" si="1"/>
        <v>4.5045045045045043E-2</v>
      </c>
      <c r="J20" s="37">
        <v>6.2698412698412682E-3</v>
      </c>
      <c r="K20" s="15"/>
      <c r="L20" s="15"/>
      <c r="M20" s="15"/>
      <c r="N20" s="15"/>
      <c r="O20" s="21"/>
    </row>
    <row r="21" spans="1:15" s="5" customFormat="1" ht="20.25" customHeight="1" x14ac:dyDescent="0.2">
      <c r="A21" s="18" t="s">
        <v>65</v>
      </c>
      <c r="B21" s="19" t="s">
        <v>76</v>
      </c>
      <c r="C21" s="3">
        <v>2</v>
      </c>
      <c r="D21" s="3">
        <v>4</v>
      </c>
      <c r="E21" s="3">
        <v>0</v>
      </c>
      <c r="F21" s="3">
        <v>4</v>
      </c>
      <c r="G21" s="3">
        <v>88</v>
      </c>
      <c r="H21" s="4">
        <f t="shared" si="0"/>
        <v>98</v>
      </c>
      <c r="I21" s="29">
        <f t="shared" si="1"/>
        <v>3.0444237340789066E-2</v>
      </c>
      <c r="J21" s="37">
        <v>4.2361111111111106E-3</v>
      </c>
      <c r="K21" s="15"/>
      <c r="L21" s="15"/>
      <c r="M21" s="15"/>
      <c r="N21" s="15"/>
      <c r="O21" s="21"/>
    </row>
    <row r="22" spans="1:15" s="5" customFormat="1" ht="20.25" customHeight="1" x14ac:dyDescent="0.2">
      <c r="A22" s="18" t="s">
        <v>66</v>
      </c>
      <c r="B22" s="19" t="s">
        <v>77</v>
      </c>
      <c r="C22" s="3">
        <v>3</v>
      </c>
      <c r="D22" s="3">
        <v>8</v>
      </c>
      <c r="E22" s="3">
        <v>0</v>
      </c>
      <c r="F22" s="3">
        <v>5</v>
      </c>
      <c r="G22" s="3">
        <v>142</v>
      </c>
      <c r="H22" s="4">
        <f>SUM(C22:G22)</f>
        <v>158</v>
      </c>
      <c r="I22" s="29">
        <f t="shared" si="1"/>
        <v>4.9083566324945635E-2</v>
      </c>
      <c r="J22" s="37">
        <v>6.0185185185185177E-3</v>
      </c>
      <c r="K22" s="15"/>
      <c r="L22" s="15"/>
      <c r="M22" s="15"/>
      <c r="N22" s="15"/>
      <c r="O22" s="21"/>
    </row>
    <row r="23" spans="1:15" s="5" customFormat="1" ht="20.25" customHeight="1" x14ac:dyDescent="0.2">
      <c r="A23" s="59" t="s">
        <v>8</v>
      </c>
      <c r="B23" s="60"/>
      <c r="C23" s="6">
        <f>SUM(C6:C22)</f>
        <v>142</v>
      </c>
      <c r="D23" s="6">
        <f t="shared" ref="D23:G23" si="2">SUM(D6:D22)</f>
        <v>230</v>
      </c>
      <c r="E23" s="6">
        <f t="shared" si="2"/>
        <v>4</v>
      </c>
      <c r="F23" s="6">
        <f t="shared" si="2"/>
        <v>150</v>
      </c>
      <c r="G23" s="42">
        <f t="shared" si="2"/>
        <v>2693</v>
      </c>
      <c r="H23" s="41">
        <f t="shared" ref="H23" si="3">SUM(C23:G23)</f>
        <v>3219</v>
      </c>
      <c r="I23" s="65">
        <f t="shared" si="1"/>
        <v>1</v>
      </c>
      <c r="J23" s="61">
        <v>6.6898148148148142E-3</v>
      </c>
      <c r="K23" s="15"/>
      <c r="L23" s="15"/>
      <c r="M23" s="15"/>
      <c r="N23" s="15"/>
      <c r="O23" s="21"/>
    </row>
    <row r="24" spans="1:15" s="5" customFormat="1" ht="31.5" customHeight="1" x14ac:dyDescent="0.2">
      <c r="A24" s="59" t="s">
        <v>31</v>
      </c>
      <c r="B24" s="60"/>
      <c r="C24" s="29">
        <f>+C23/$H$23</f>
        <v>4.411307859583722E-2</v>
      </c>
      <c r="D24" s="29">
        <f t="shared" ref="D24:H24" si="4">+D23/$H$23</f>
        <v>7.1450761105933513E-2</v>
      </c>
      <c r="E24" s="29">
        <f t="shared" si="4"/>
        <v>1.2426219322771047E-3</v>
      </c>
      <c r="F24" s="29">
        <f t="shared" si="4"/>
        <v>4.6598322460391424E-2</v>
      </c>
      <c r="G24" s="29">
        <f t="shared" si="4"/>
        <v>0.83659521590556074</v>
      </c>
      <c r="H24" s="31">
        <f t="shared" si="4"/>
        <v>1</v>
      </c>
      <c r="I24" s="66"/>
      <c r="J24" s="61"/>
      <c r="K24" s="22"/>
      <c r="L24" s="23"/>
      <c r="M24" s="23"/>
      <c r="N24" s="23"/>
      <c r="O24" s="24"/>
    </row>
    <row r="25" spans="1:15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5">
    <mergeCell ref="O3:O5"/>
    <mergeCell ref="A2:O2"/>
    <mergeCell ref="A1:O1"/>
    <mergeCell ref="C4:F4"/>
    <mergeCell ref="A23:B23"/>
    <mergeCell ref="I3:I5"/>
    <mergeCell ref="J3:J5"/>
    <mergeCell ref="K3:N5"/>
    <mergeCell ref="I23:I24"/>
    <mergeCell ref="J23:J24"/>
    <mergeCell ref="A24:B24"/>
    <mergeCell ref="G3:G5"/>
    <mergeCell ref="A3:B5"/>
    <mergeCell ref="C3:F3"/>
    <mergeCell ref="H3:H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21" ht="20.25" customHeight="1" x14ac:dyDescent="0.2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21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21" ht="23.25" customHeight="1" x14ac:dyDescent="0.2">
      <c r="A3" s="49" t="s">
        <v>0</v>
      </c>
      <c r="B3" s="50"/>
      <c r="C3" s="55" t="s">
        <v>103</v>
      </c>
      <c r="D3" s="55"/>
      <c r="E3" s="55"/>
      <c r="F3" s="55"/>
      <c r="G3" s="3"/>
      <c r="H3" s="56" t="s">
        <v>8</v>
      </c>
      <c r="I3" s="55" t="s">
        <v>9</v>
      </c>
      <c r="J3" s="55" t="s">
        <v>92</v>
      </c>
      <c r="K3" s="55" t="s">
        <v>104</v>
      </c>
      <c r="L3" s="55"/>
      <c r="M3" s="55"/>
      <c r="N3" s="55"/>
      <c r="O3" s="61">
        <f>J27</f>
        <v>6.7013888888888887E-3</v>
      </c>
      <c r="P3" s="15"/>
    </row>
    <row r="4" spans="1:21" ht="23.25" customHeight="1" x14ac:dyDescent="0.2">
      <c r="A4" s="51"/>
      <c r="B4" s="52"/>
      <c r="C4" s="77" t="s">
        <v>6</v>
      </c>
      <c r="D4" s="78"/>
      <c r="E4" s="78"/>
      <c r="F4" s="78"/>
      <c r="G4" s="79"/>
      <c r="H4" s="56"/>
      <c r="I4" s="55"/>
      <c r="J4" s="55"/>
      <c r="K4" s="55"/>
      <c r="L4" s="55"/>
      <c r="M4" s="55"/>
      <c r="N4" s="55"/>
      <c r="O4" s="61"/>
      <c r="P4" s="15"/>
      <c r="T4" s="40"/>
    </row>
    <row r="5" spans="1:21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35" t="s">
        <v>5</v>
      </c>
      <c r="H5" s="56"/>
      <c r="I5" s="55"/>
      <c r="J5" s="55"/>
      <c r="K5" s="55"/>
      <c r="L5" s="55"/>
      <c r="M5" s="55"/>
      <c r="N5" s="55"/>
      <c r="O5" s="61"/>
      <c r="P5" s="15"/>
      <c r="S5" s="40"/>
    </row>
    <row r="6" spans="1:21" s="5" customFormat="1" ht="20.25" customHeight="1" x14ac:dyDescent="0.2">
      <c r="A6" s="13">
        <v>1</v>
      </c>
      <c r="B6" s="16" t="s">
        <v>11</v>
      </c>
      <c r="C6" s="3">
        <v>86</v>
      </c>
      <c r="D6" s="3">
        <v>183</v>
      </c>
      <c r="E6" s="3">
        <v>1</v>
      </c>
      <c r="F6" s="3">
        <v>119</v>
      </c>
      <c r="G6" s="3">
        <v>1822</v>
      </c>
      <c r="H6" s="32">
        <f t="shared" ref="H6:H26" si="0">SUM(C6:G6)</f>
        <v>2211</v>
      </c>
      <c r="I6" s="29">
        <f>+H6/$H$27</f>
        <v>7.8102370270938568E-2</v>
      </c>
      <c r="J6" s="37">
        <v>6.993385354440467E-3</v>
      </c>
      <c r="K6" s="33"/>
      <c r="O6" s="7"/>
      <c r="P6" s="15"/>
      <c r="Q6" s="2"/>
      <c r="R6" s="2"/>
      <c r="S6" s="2"/>
      <c r="T6" s="2"/>
      <c r="U6" s="2"/>
    </row>
    <row r="7" spans="1:21" s="5" customFormat="1" ht="20.25" customHeight="1" x14ac:dyDescent="0.2">
      <c r="A7" s="13">
        <v>2</v>
      </c>
      <c r="B7" s="16" t="s">
        <v>12</v>
      </c>
      <c r="C7" s="3">
        <v>45</v>
      </c>
      <c r="D7" s="3">
        <v>116</v>
      </c>
      <c r="E7" s="3">
        <v>2</v>
      </c>
      <c r="F7" s="3">
        <v>87</v>
      </c>
      <c r="G7" s="3">
        <v>1573</v>
      </c>
      <c r="H7" s="32">
        <f t="shared" si="0"/>
        <v>1823</v>
      </c>
      <c r="I7" s="29">
        <f t="shared" ref="I7:I26" si="1">+H7/$H$27</f>
        <v>6.4396481684270021E-2</v>
      </c>
      <c r="J7" s="37">
        <v>5.7298591326369079E-3</v>
      </c>
      <c r="K7" s="33"/>
      <c r="O7" s="8"/>
      <c r="P7" s="15"/>
      <c r="Q7" s="2"/>
      <c r="R7" s="2"/>
      <c r="S7" s="2"/>
      <c r="T7" s="2"/>
      <c r="U7" s="2"/>
    </row>
    <row r="8" spans="1:21" s="5" customFormat="1" ht="20.25" customHeight="1" x14ac:dyDescent="0.2">
      <c r="A8" s="13">
        <v>3</v>
      </c>
      <c r="B8" s="16" t="s">
        <v>13</v>
      </c>
      <c r="C8" s="3">
        <v>26</v>
      </c>
      <c r="D8" s="3">
        <v>88</v>
      </c>
      <c r="E8" s="3">
        <v>0</v>
      </c>
      <c r="F8" s="3">
        <v>36</v>
      </c>
      <c r="G8" s="3">
        <v>931</v>
      </c>
      <c r="H8" s="32">
        <f t="shared" si="0"/>
        <v>1081</v>
      </c>
      <c r="I8" s="29">
        <f t="shared" si="1"/>
        <v>3.818573598502243E-2</v>
      </c>
      <c r="J8" s="37">
        <v>6.749517053024243E-3</v>
      </c>
      <c r="K8" s="33"/>
      <c r="O8" s="8"/>
      <c r="P8" s="15"/>
      <c r="Q8" s="2"/>
      <c r="R8" s="2"/>
      <c r="S8" s="2"/>
      <c r="T8" s="2"/>
      <c r="U8" s="2"/>
    </row>
    <row r="9" spans="1:21" s="5" customFormat="1" ht="20.25" customHeight="1" x14ac:dyDescent="0.2">
      <c r="A9" s="13">
        <v>4</v>
      </c>
      <c r="B9" s="16" t="s">
        <v>14</v>
      </c>
      <c r="C9" s="3">
        <v>92</v>
      </c>
      <c r="D9" s="3">
        <v>182</v>
      </c>
      <c r="E9" s="3">
        <v>0</v>
      </c>
      <c r="F9" s="3">
        <v>61</v>
      </c>
      <c r="G9" s="3">
        <v>1257</v>
      </c>
      <c r="H9" s="32">
        <f t="shared" si="0"/>
        <v>1592</v>
      </c>
      <c r="I9" s="29">
        <f t="shared" si="1"/>
        <v>5.6236532551485391E-2</v>
      </c>
      <c r="J9" s="37">
        <v>6.8703202299772751E-3</v>
      </c>
      <c r="K9" s="33"/>
      <c r="O9" s="8"/>
      <c r="P9" s="15"/>
      <c r="Q9" s="2"/>
      <c r="R9" s="2"/>
      <c r="S9" s="2"/>
      <c r="T9" s="2"/>
      <c r="U9" s="2"/>
    </row>
    <row r="10" spans="1:21" s="5" customFormat="1" ht="20.25" customHeight="1" x14ac:dyDescent="0.2">
      <c r="A10" s="13">
        <v>5</v>
      </c>
      <c r="B10" s="16" t="s">
        <v>15</v>
      </c>
      <c r="C10" s="3">
        <v>132</v>
      </c>
      <c r="D10" s="3">
        <v>114</v>
      </c>
      <c r="E10" s="3">
        <v>1</v>
      </c>
      <c r="F10" s="3">
        <v>37</v>
      </c>
      <c r="G10" s="3">
        <v>1011</v>
      </c>
      <c r="H10" s="32">
        <f t="shared" si="0"/>
        <v>1295</v>
      </c>
      <c r="I10" s="29">
        <f t="shared" si="1"/>
        <v>4.5745169380762299E-2</v>
      </c>
      <c r="J10" s="37">
        <v>6.5142195767195713E-3</v>
      </c>
      <c r="K10" s="33"/>
      <c r="O10" s="8"/>
      <c r="P10" s="15"/>
      <c r="Q10" s="2"/>
      <c r="R10" s="2"/>
      <c r="S10" s="2"/>
      <c r="T10" s="2"/>
      <c r="U10" s="2"/>
    </row>
    <row r="11" spans="1:21" s="5" customFormat="1" ht="20.25" customHeight="1" x14ac:dyDescent="0.2">
      <c r="A11" s="13">
        <v>6</v>
      </c>
      <c r="B11" s="16" t="s">
        <v>16</v>
      </c>
      <c r="C11" s="3">
        <v>39</v>
      </c>
      <c r="D11" s="3">
        <v>52</v>
      </c>
      <c r="E11" s="3">
        <v>3</v>
      </c>
      <c r="F11" s="3">
        <v>17</v>
      </c>
      <c r="G11" s="3">
        <v>599</v>
      </c>
      <c r="H11" s="32">
        <f t="shared" si="0"/>
        <v>710</v>
      </c>
      <c r="I11" s="29">
        <f t="shared" si="1"/>
        <v>2.5080363135398638E-2</v>
      </c>
      <c r="J11" s="37">
        <v>6.0587705761316829E-3</v>
      </c>
      <c r="K11" s="33"/>
      <c r="O11" s="8"/>
      <c r="P11" s="15"/>
      <c r="Q11" s="2"/>
      <c r="R11" s="2"/>
      <c r="S11" s="2"/>
      <c r="T11" s="2"/>
      <c r="U11" s="2"/>
    </row>
    <row r="12" spans="1:21" s="5" customFormat="1" ht="20.25" customHeight="1" x14ac:dyDescent="0.2">
      <c r="A12" s="13">
        <v>7</v>
      </c>
      <c r="B12" s="16" t="s">
        <v>17</v>
      </c>
      <c r="C12" s="3">
        <v>131</v>
      </c>
      <c r="D12" s="3">
        <v>175</v>
      </c>
      <c r="E12" s="3">
        <v>4</v>
      </c>
      <c r="F12" s="3">
        <v>57</v>
      </c>
      <c r="G12" s="3">
        <v>1214</v>
      </c>
      <c r="H12" s="32">
        <f t="shared" si="0"/>
        <v>1581</v>
      </c>
      <c r="I12" s="29">
        <f t="shared" si="1"/>
        <v>5.5847963545162319E-2</v>
      </c>
      <c r="J12" s="37">
        <v>7.2929526748971218E-3</v>
      </c>
      <c r="K12" s="33"/>
      <c r="O12" s="8"/>
      <c r="P12" s="15"/>
      <c r="Q12" s="2"/>
      <c r="R12" s="2"/>
      <c r="S12" s="2"/>
      <c r="T12" s="2"/>
      <c r="U12" s="2"/>
    </row>
    <row r="13" spans="1:21" s="5" customFormat="1" ht="20.25" customHeight="1" x14ac:dyDescent="0.2">
      <c r="A13" s="13">
        <v>8</v>
      </c>
      <c r="B13" s="16" t="s">
        <v>18</v>
      </c>
      <c r="C13" s="3">
        <v>171</v>
      </c>
      <c r="D13" s="3">
        <v>230</v>
      </c>
      <c r="E13" s="3">
        <v>3</v>
      </c>
      <c r="F13" s="3">
        <v>109</v>
      </c>
      <c r="G13" s="3">
        <v>2060</v>
      </c>
      <c r="H13" s="32">
        <f t="shared" si="0"/>
        <v>2573</v>
      </c>
      <c r="I13" s="29">
        <f t="shared" si="1"/>
        <v>9.0889823024479843E-2</v>
      </c>
      <c r="J13" s="37">
        <v>7.3169191919192069E-3</v>
      </c>
      <c r="K13" s="33"/>
      <c r="O13" s="8"/>
      <c r="P13" s="15"/>
      <c r="Q13" s="2"/>
      <c r="R13" s="2"/>
      <c r="S13" s="2"/>
      <c r="T13" s="2"/>
      <c r="U13" s="2"/>
    </row>
    <row r="14" spans="1:21" s="5" customFormat="1" ht="20.25" customHeight="1" x14ac:dyDescent="0.2">
      <c r="A14" s="13">
        <v>9</v>
      </c>
      <c r="B14" s="16" t="s">
        <v>19</v>
      </c>
      <c r="C14" s="3">
        <v>53</v>
      </c>
      <c r="D14" s="3">
        <v>138</v>
      </c>
      <c r="E14" s="3">
        <v>1</v>
      </c>
      <c r="F14" s="3">
        <v>61</v>
      </c>
      <c r="G14" s="3">
        <v>1384</v>
      </c>
      <c r="H14" s="32">
        <f t="shared" si="0"/>
        <v>1637</v>
      </c>
      <c r="I14" s="29">
        <f t="shared" si="1"/>
        <v>5.7826133031897986E-2</v>
      </c>
      <c r="J14" s="37">
        <v>6.1161057322883031E-3</v>
      </c>
      <c r="K14" s="33"/>
      <c r="O14" s="8"/>
      <c r="P14" s="15"/>
      <c r="Q14" s="2"/>
      <c r="R14" s="2"/>
      <c r="S14" s="2"/>
      <c r="T14" s="2"/>
      <c r="U14" s="2"/>
    </row>
    <row r="15" spans="1:21" s="5" customFormat="1" ht="20.25" customHeight="1" x14ac:dyDescent="0.2">
      <c r="A15" s="13">
        <v>10</v>
      </c>
      <c r="B15" s="16" t="s">
        <v>20</v>
      </c>
      <c r="C15" s="3">
        <v>102</v>
      </c>
      <c r="D15" s="3">
        <v>215</v>
      </c>
      <c r="E15" s="3">
        <v>4</v>
      </c>
      <c r="F15" s="3">
        <v>99</v>
      </c>
      <c r="G15" s="3">
        <v>2142</v>
      </c>
      <c r="H15" s="32">
        <f t="shared" si="0"/>
        <v>2562</v>
      </c>
      <c r="I15" s="29">
        <f t="shared" si="1"/>
        <v>9.0501254018156771E-2</v>
      </c>
      <c r="J15" s="37">
        <v>6.2875367613270932E-3</v>
      </c>
      <c r="K15" s="33"/>
      <c r="O15" s="8"/>
      <c r="P15" s="15"/>
      <c r="Q15" s="2"/>
      <c r="R15" s="2"/>
      <c r="S15" s="2"/>
      <c r="T15" s="2"/>
      <c r="U15" s="2"/>
    </row>
    <row r="16" spans="1:21" s="5" customFormat="1" ht="20.25" customHeight="1" x14ac:dyDescent="0.2">
      <c r="A16" s="13">
        <v>11</v>
      </c>
      <c r="B16" s="16" t="s">
        <v>21</v>
      </c>
      <c r="C16" s="3">
        <v>98</v>
      </c>
      <c r="D16" s="3">
        <v>281</v>
      </c>
      <c r="E16" s="3">
        <v>2</v>
      </c>
      <c r="F16" s="3">
        <v>157</v>
      </c>
      <c r="G16" s="3">
        <v>2723</v>
      </c>
      <c r="H16" s="32">
        <f t="shared" si="0"/>
        <v>3261</v>
      </c>
      <c r="I16" s="29">
        <f t="shared" si="1"/>
        <v>0.11519304814723233</v>
      </c>
      <c r="J16" s="37">
        <v>6.9588553013798125E-3</v>
      </c>
      <c r="K16" s="33"/>
      <c r="O16" s="8"/>
      <c r="P16" s="15"/>
      <c r="Q16" s="2"/>
      <c r="R16" s="2"/>
      <c r="S16" s="2"/>
      <c r="T16" s="2"/>
      <c r="U16" s="2"/>
    </row>
    <row r="17" spans="1:21" s="5" customFormat="1" ht="20.25" customHeight="1" x14ac:dyDescent="0.2">
      <c r="A17" s="13">
        <v>12</v>
      </c>
      <c r="B17" s="16" t="s">
        <v>22</v>
      </c>
      <c r="C17" s="3">
        <v>30</v>
      </c>
      <c r="D17" s="3">
        <v>67</v>
      </c>
      <c r="E17" s="3">
        <v>0</v>
      </c>
      <c r="F17" s="3">
        <v>33</v>
      </c>
      <c r="G17" s="3">
        <v>628</v>
      </c>
      <c r="H17" s="32">
        <f t="shared" si="0"/>
        <v>758</v>
      </c>
      <c r="I17" s="29">
        <f t="shared" si="1"/>
        <v>2.6775936981172064E-2</v>
      </c>
      <c r="J17" s="37">
        <v>5.9819266381766359E-3</v>
      </c>
      <c r="K17" s="33"/>
      <c r="O17" s="8"/>
      <c r="P17" s="15"/>
      <c r="Q17" s="2"/>
      <c r="R17" s="2"/>
      <c r="S17" s="2"/>
      <c r="T17" s="2"/>
      <c r="U17" s="2"/>
    </row>
    <row r="18" spans="1:21" s="5" customFormat="1" ht="20.25" customHeight="1" x14ac:dyDescent="0.2">
      <c r="A18" s="13">
        <v>13</v>
      </c>
      <c r="B18" s="16" t="s">
        <v>23</v>
      </c>
      <c r="C18" s="3">
        <v>31</v>
      </c>
      <c r="D18" s="3">
        <v>89</v>
      </c>
      <c r="E18" s="3">
        <v>0</v>
      </c>
      <c r="F18" s="3">
        <v>50</v>
      </c>
      <c r="G18" s="3">
        <v>1016</v>
      </c>
      <c r="H18" s="32">
        <f t="shared" si="0"/>
        <v>1186</v>
      </c>
      <c r="I18" s="29">
        <f t="shared" si="1"/>
        <v>4.1894803772651805E-2</v>
      </c>
      <c r="J18" s="37">
        <v>5.9642565359477066E-3</v>
      </c>
      <c r="K18" s="33"/>
      <c r="O18" s="8"/>
      <c r="P18" s="15"/>
      <c r="Q18" s="2"/>
      <c r="R18" s="2"/>
      <c r="S18" s="2"/>
      <c r="T18" s="2"/>
      <c r="U18" s="2"/>
    </row>
    <row r="19" spans="1:21" s="5" customFormat="1" ht="20.25" customHeight="1" x14ac:dyDescent="0.2">
      <c r="A19" s="13">
        <v>14</v>
      </c>
      <c r="B19" s="16" t="s">
        <v>107</v>
      </c>
      <c r="C19" s="3">
        <v>34</v>
      </c>
      <c r="D19" s="3">
        <v>70</v>
      </c>
      <c r="E19" s="3">
        <v>1</v>
      </c>
      <c r="F19" s="3">
        <v>35</v>
      </c>
      <c r="G19" s="3">
        <v>783</v>
      </c>
      <c r="H19" s="32">
        <f t="shared" si="0"/>
        <v>923</v>
      </c>
      <c r="I19" s="29">
        <f t="shared" si="1"/>
        <v>3.2604472076018229E-2</v>
      </c>
      <c r="J19" s="37">
        <v>4.0209499067412708E-3</v>
      </c>
      <c r="K19" s="33"/>
      <c r="O19" s="8"/>
      <c r="P19" s="15"/>
      <c r="Q19" s="2"/>
      <c r="R19" s="2"/>
      <c r="S19" s="2"/>
      <c r="T19" s="2"/>
      <c r="U19" s="2"/>
    </row>
    <row r="20" spans="1:21" s="5" customFormat="1" ht="20.25" customHeight="1" x14ac:dyDescent="0.2">
      <c r="A20" s="13">
        <v>15</v>
      </c>
      <c r="B20" s="16" t="s">
        <v>24</v>
      </c>
      <c r="C20" s="3">
        <v>22</v>
      </c>
      <c r="D20" s="3">
        <v>31</v>
      </c>
      <c r="E20" s="3">
        <v>0</v>
      </c>
      <c r="F20" s="3">
        <v>17</v>
      </c>
      <c r="G20" s="3">
        <v>607</v>
      </c>
      <c r="H20" s="32">
        <f t="shared" si="0"/>
        <v>677</v>
      </c>
      <c r="I20" s="29">
        <f t="shared" si="1"/>
        <v>2.3914656116429404E-2</v>
      </c>
      <c r="J20" s="37">
        <v>3.8840939153439152E-3</v>
      </c>
      <c r="K20" s="33"/>
      <c r="O20" s="8"/>
      <c r="P20" s="15"/>
      <c r="Q20" s="2"/>
      <c r="R20" s="2"/>
      <c r="S20" s="2"/>
      <c r="T20" s="2"/>
      <c r="U20" s="2"/>
    </row>
    <row r="21" spans="1:21" s="5" customFormat="1" ht="20.25" customHeight="1" x14ac:dyDescent="0.2">
      <c r="A21" s="13">
        <v>16</v>
      </c>
      <c r="B21" s="16" t="s">
        <v>25</v>
      </c>
      <c r="C21" s="3">
        <v>22</v>
      </c>
      <c r="D21" s="3">
        <v>105</v>
      </c>
      <c r="E21" s="3">
        <v>1</v>
      </c>
      <c r="F21" s="3">
        <v>40</v>
      </c>
      <c r="G21" s="3">
        <v>924</v>
      </c>
      <c r="H21" s="32">
        <f t="shared" si="0"/>
        <v>1092</v>
      </c>
      <c r="I21" s="29">
        <f t="shared" si="1"/>
        <v>3.8574304991345509E-2</v>
      </c>
      <c r="J21" s="37">
        <v>5.8706353190539845E-3</v>
      </c>
      <c r="K21" s="33"/>
      <c r="O21" s="8"/>
      <c r="P21" s="15"/>
      <c r="Q21" s="2"/>
      <c r="R21" s="2"/>
      <c r="S21" s="2"/>
      <c r="T21" s="2"/>
      <c r="U21" s="2"/>
    </row>
    <row r="22" spans="1:21" s="5" customFormat="1" ht="20.25" customHeight="1" x14ac:dyDescent="0.2">
      <c r="A22" s="13">
        <v>17</v>
      </c>
      <c r="B22" s="16" t="s">
        <v>108</v>
      </c>
      <c r="C22" s="3">
        <v>8</v>
      </c>
      <c r="D22" s="3">
        <v>31</v>
      </c>
      <c r="E22" s="3">
        <v>1</v>
      </c>
      <c r="F22" s="3">
        <v>11</v>
      </c>
      <c r="G22" s="3">
        <v>439</v>
      </c>
      <c r="H22" s="32">
        <f t="shared" si="0"/>
        <v>490</v>
      </c>
      <c r="I22" s="29">
        <f t="shared" si="1"/>
        <v>1.7308983008937087E-2</v>
      </c>
      <c r="J22" s="37">
        <v>5.4790758896151063E-3</v>
      </c>
      <c r="K22" s="33"/>
      <c r="O22" s="8"/>
      <c r="P22" s="15"/>
      <c r="Q22" s="2"/>
      <c r="R22" s="2"/>
      <c r="S22" s="2"/>
      <c r="T22" s="2"/>
      <c r="U22" s="2"/>
    </row>
    <row r="23" spans="1:21" s="5" customFormat="1" ht="20.25" customHeight="1" x14ac:dyDescent="0.2">
      <c r="A23" s="13">
        <v>18</v>
      </c>
      <c r="B23" s="16" t="s">
        <v>109</v>
      </c>
      <c r="C23" s="3">
        <v>67</v>
      </c>
      <c r="D23" s="3">
        <v>83</v>
      </c>
      <c r="E23" s="3">
        <v>1</v>
      </c>
      <c r="F23" s="3">
        <v>39</v>
      </c>
      <c r="G23" s="3">
        <v>813</v>
      </c>
      <c r="H23" s="32">
        <f t="shared" si="0"/>
        <v>1003</v>
      </c>
      <c r="I23" s="29">
        <f t="shared" si="1"/>
        <v>3.5430428485640611E-2</v>
      </c>
      <c r="J23" s="37">
        <v>7.2919524462734314E-3</v>
      </c>
      <c r="K23" s="33"/>
      <c r="O23" s="8"/>
      <c r="P23" s="15"/>
      <c r="Q23" s="2"/>
      <c r="R23" s="2"/>
      <c r="S23" s="2"/>
      <c r="T23" s="2"/>
      <c r="U23" s="2"/>
    </row>
    <row r="24" spans="1:21" s="5" customFormat="1" ht="20.25" customHeight="1" x14ac:dyDescent="0.2">
      <c r="A24" s="13">
        <v>19</v>
      </c>
      <c r="B24" s="16" t="s">
        <v>27</v>
      </c>
      <c r="C24" s="3">
        <v>178</v>
      </c>
      <c r="D24" s="3">
        <v>161</v>
      </c>
      <c r="E24" s="3">
        <v>0</v>
      </c>
      <c r="F24" s="3">
        <v>49</v>
      </c>
      <c r="G24" s="3">
        <v>1428</v>
      </c>
      <c r="H24" s="32">
        <f t="shared" si="0"/>
        <v>1816</v>
      </c>
      <c r="I24" s="29">
        <f t="shared" si="1"/>
        <v>6.4149210498428061E-2</v>
      </c>
      <c r="J24" s="37">
        <v>9.3900101273148174E-3</v>
      </c>
      <c r="K24" s="33"/>
      <c r="O24" s="8"/>
      <c r="P24" s="15"/>
      <c r="Q24" s="2"/>
      <c r="R24" s="2"/>
      <c r="S24" s="2"/>
      <c r="T24" s="2"/>
      <c r="U24" s="2"/>
    </row>
    <row r="25" spans="1:21" s="5" customFormat="1" ht="20.25" customHeight="1" x14ac:dyDescent="0.2">
      <c r="A25" s="13">
        <v>20</v>
      </c>
      <c r="B25" s="16" t="s">
        <v>28</v>
      </c>
      <c r="C25" s="3">
        <v>1</v>
      </c>
      <c r="D25" s="3">
        <v>0</v>
      </c>
      <c r="E25" s="3">
        <v>0</v>
      </c>
      <c r="F25" s="3">
        <v>2</v>
      </c>
      <c r="G25" s="3">
        <v>11</v>
      </c>
      <c r="H25" s="32">
        <f t="shared" si="0"/>
        <v>14</v>
      </c>
      <c r="I25" s="29">
        <f t="shared" si="1"/>
        <v>4.9454237168391677E-4</v>
      </c>
      <c r="J25" s="37">
        <v>4.5486111111111109E-2</v>
      </c>
      <c r="K25" s="33"/>
      <c r="O25" s="8"/>
      <c r="P25" s="15"/>
      <c r="Q25" s="2"/>
      <c r="R25" s="2"/>
      <c r="S25" s="2"/>
      <c r="T25" s="2"/>
      <c r="U25" s="2"/>
    </row>
    <row r="26" spans="1:21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24</v>
      </c>
      <c r="H26" s="32">
        <f t="shared" si="0"/>
        <v>24</v>
      </c>
      <c r="I26" s="29">
        <f t="shared" si="1"/>
        <v>8.4778692288671443E-4</v>
      </c>
      <c r="J26" s="37">
        <v>0</v>
      </c>
      <c r="K26" s="33"/>
      <c r="O26" s="8"/>
      <c r="P26" s="15"/>
      <c r="Q26" s="2"/>
      <c r="R26" s="2"/>
      <c r="S26" s="2"/>
      <c r="T26" s="2"/>
      <c r="U26" s="2"/>
    </row>
    <row r="27" spans="1:21" s="5" customFormat="1" ht="20.25" customHeight="1" x14ac:dyDescent="0.2">
      <c r="A27" s="57" t="s">
        <v>8</v>
      </c>
      <c r="B27" s="58"/>
      <c r="C27" s="42">
        <f>SUM(C6:C26)</f>
        <v>1368</v>
      </c>
      <c r="D27" s="42">
        <f t="shared" ref="D27:G27" si="2">SUM(D6:D26)</f>
        <v>2411</v>
      </c>
      <c r="E27" s="42">
        <f t="shared" si="2"/>
        <v>25</v>
      </c>
      <c r="F27" s="42">
        <f t="shared" si="2"/>
        <v>1116</v>
      </c>
      <c r="G27" s="42">
        <f t="shared" si="2"/>
        <v>23389</v>
      </c>
      <c r="H27" s="63">
        <f>SUM(H6:H26)</f>
        <v>28309</v>
      </c>
      <c r="I27" s="64">
        <f>SUM(I6:I26)</f>
        <v>0.99999999999999989</v>
      </c>
      <c r="J27" s="61">
        <v>6.7013888888888887E-3</v>
      </c>
      <c r="K27" s="4"/>
      <c r="L27" s="4"/>
      <c r="M27" s="4"/>
      <c r="N27" s="4"/>
      <c r="O27" s="4"/>
      <c r="P27" s="15"/>
    </row>
    <row r="28" spans="1:21" ht="30.75" customHeight="1" x14ac:dyDescent="0.2">
      <c r="A28" s="59" t="s">
        <v>31</v>
      </c>
      <c r="B28" s="60"/>
      <c r="C28" s="29">
        <f>+C27/$H$27</f>
        <v>4.8323854604542728E-2</v>
      </c>
      <c r="D28" s="29">
        <f t="shared" ref="D28:G28" si="3">+D27/$H$27</f>
        <v>8.5167261294994523E-2</v>
      </c>
      <c r="E28" s="29">
        <f t="shared" si="3"/>
        <v>8.831113780069942E-4</v>
      </c>
      <c r="F28" s="29">
        <f t="shared" si="3"/>
        <v>3.9422091914232224E-2</v>
      </c>
      <c r="G28" s="29">
        <f t="shared" si="3"/>
        <v>0.82620368080822348</v>
      </c>
      <c r="H28" s="56"/>
      <c r="I28" s="64"/>
      <c r="J28" s="61"/>
      <c r="K28" s="36"/>
      <c r="L28" s="36"/>
      <c r="M28" s="36"/>
      <c r="N28" s="36"/>
      <c r="O28" s="36"/>
      <c r="P28" s="15"/>
    </row>
    <row r="29" spans="1:2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H27:H28"/>
    <mergeCell ref="I27:I28"/>
    <mergeCell ref="J27:J28"/>
    <mergeCell ref="A28:B28"/>
    <mergeCell ref="A1:O1"/>
    <mergeCell ref="A2:O2"/>
    <mergeCell ref="A3:B5"/>
    <mergeCell ref="C3:F3"/>
    <mergeCell ref="H3:H5"/>
    <mergeCell ref="I3:I5"/>
    <mergeCell ref="J3:J5"/>
    <mergeCell ref="K3:N5"/>
    <mergeCell ref="O3:O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/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101</v>
      </c>
      <c r="E3" s="55"/>
      <c r="F3" s="55"/>
      <c r="G3" s="55"/>
      <c r="H3" s="55"/>
      <c r="I3" s="55" t="s">
        <v>35</v>
      </c>
      <c r="J3" s="56" t="s">
        <v>102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51</v>
      </c>
      <c r="E6" s="3">
        <v>0</v>
      </c>
      <c r="F6" s="3">
        <v>0</v>
      </c>
      <c r="G6" s="3">
        <v>0</v>
      </c>
      <c r="H6" s="3">
        <f t="shared" ref="H6:H26" si="0">SUM(D6:G6)</f>
        <v>51</v>
      </c>
      <c r="I6" s="3">
        <v>17</v>
      </c>
      <c r="J6" s="4">
        <v>11</v>
      </c>
      <c r="K6" s="4">
        <v>6</v>
      </c>
      <c r="L6" s="4">
        <v>0</v>
      </c>
      <c r="M6" s="4">
        <f>SUM(J6:L6)</f>
        <v>17</v>
      </c>
      <c r="N6" s="4">
        <f>SUM(H6,I6,M6)</f>
        <v>85</v>
      </c>
      <c r="O6" s="29">
        <f>N6/$N$27</f>
        <v>6.2916358253145815E-2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17</v>
      </c>
      <c r="E7" s="3">
        <v>0</v>
      </c>
      <c r="F7" s="3">
        <v>0</v>
      </c>
      <c r="G7" s="3">
        <v>0</v>
      </c>
      <c r="H7" s="3">
        <f t="shared" si="0"/>
        <v>17</v>
      </c>
      <c r="I7" s="3">
        <v>10</v>
      </c>
      <c r="J7" s="4">
        <v>6</v>
      </c>
      <c r="K7" s="4">
        <v>7</v>
      </c>
      <c r="L7" s="4">
        <v>3</v>
      </c>
      <c r="M7" s="4">
        <f t="shared" ref="M7:M26" si="1">SUM(J7:L7)</f>
        <v>16</v>
      </c>
      <c r="N7" s="4">
        <f>SUM(H7,I7,M7)</f>
        <v>43</v>
      </c>
      <c r="O7" s="29">
        <f t="shared" ref="O7:O26" si="2">N7/$N$27</f>
        <v>3.1828275351591412E-2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12</v>
      </c>
      <c r="E8" s="3">
        <v>0</v>
      </c>
      <c r="F8" s="3">
        <v>0</v>
      </c>
      <c r="G8" s="3">
        <v>0</v>
      </c>
      <c r="H8" s="3">
        <f t="shared" si="0"/>
        <v>12</v>
      </c>
      <c r="I8" s="3">
        <v>3</v>
      </c>
      <c r="J8" s="4">
        <v>5</v>
      </c>
      <c r="K8" s="4">
        <v>6</v>
      </c>
      <c r="L8" s="4">
        <v>0</v>
      </c>
      <c r="M8" s="4">
        <f t="shared" si="1"/>
        <v>11</v>
      </c>
      <c r="N8" s="4">
        <f t="shared" ref="N8:N26" si="3">SUM(H8,I8,M8)</f>
        <v>26</v>
      </c>
      <c r="O8" s="29">
        <f t="shared" si="2"/>
        <v>1.924500370096225E-2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26</v>
      </c>
      <c r="E9" s="3">
        <v>1</v>
      </c>
      <c r="F9" s="3">
        <v>0</v>
      </c>
      <c r="G9" s="3">
        <v>0</v>
      </c>
      <c r="H9" s="3">
        <f t="shared" si="0"/>
        <v>27</v>
      </c>
      <c r="I9" s="3">
        <v>6</v>
      </c>
      <c r="J9" s="4">
        <v>22</v>
      </c>
      <c r="K9" s="4">
        <v>32</v>
      </c>
      <c r="L9" s="4">
        <v>4</v>
      </c>
      <c r="M9" s="4">
        <f>SUM(J9:L9)</f>
        <v>58</v>
      </c>
      <c r="N9" s="4">
        <f t="shared" si="3"/>
        <v>91</v>
      </c>
      <c r="O9" s="29">
        <f t="shared" si="2"/>
        <v>6.7357512953367879E-2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18</v>
      </c>
      <c r="E10" s="3">
        <v>0</v>
      </c>
      <c r="F10" s="3">
        <v>0</v>
      </c>
      <c r="G10" s="3">
        <v>0</v>
      </c>
      <c r="H10" s="3">
        <f t="shared" si="0"/>
        <v>18</v>
      </c>
      <c r="I10" s="3">
        <v>4</v>
      </c>
      <c r="J10" s="4">
        <v>72</v>
      </c>
      <c r="K10" s="4">
        <v>24</v>
      </c>
      <c r="L10" s="4">
        <v>13</v>
      </c>
      <c r="M10" s="4">
        <f t="shared" si="1"/>
        <v>109</v>
      </c>
      <c r="N10" s="4">
        <f t="shared" si="3"/>
        <v>131</v>
      </c>
      <c r="O10" s="29">
        <f t="shared" si="2"/>
        <v>9.6965210954848266E-2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14</v>
      </c>
      <c r="E11" s="3">
        <v>0</v>
      </c>
      <c r="F11" s="3">
        <v>0</v>
      </c>
      <c r="G11" s="3">
        <v>0</v>
      </c>
      <c r="H11" s="3">
        <f t="shared" si="0"/>
        <v>14</v>
      </c>
      <c r="I11" s="3">
        <v>4</v>
      </c>
      <c r="J11" s="4">
        <v>20</v>
      </c>
      <c r="K11" s="4">
        <v>0</v>
      </c>
      <c r="L11" s="4">
        <v>1</v>
      </c>
      <c r="M11" s="4">
        <f t="shared" si="1"/>
        <v>21</v>
      </c>
      <c r="N11" s="4">
        <f t="shared" si="3"/>
        <v>39</v>
      </c>
      <c r="O11" s="29">
        <f t="shared" si="2"/>
        <v>2.8867505551443375E-2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43</v>
      </c>
      <c r="E12" s="3">
        <v>0</v>
      </c>
      <c r="F12" s="3">
        <v>0</v>
      </c>
      <c r="G12" s="3">
        <v>0</v>
      </c>
      <c r="H12" s="3">
        <f t="shared" si="0"/>
        <v>43</v>
      </c>
      <c r="I12" s="3">
        <v>9</v>
      </c>
      <c r="J12" s="4">
        <v>79</v>
      </c>
      <c r="K12" s="4">
        <v>0</v>
      </c>
      <c r="L12" s="4">
        <v>0</v>
      </c>
      <c r="M12" s="4">
        <f t="shared" si="1"/>
        <v>79</v>
      </c>
      <c r="N12" s="4">
        <f t="shared" si="3"/>
        <v>131</v>
      </c>
      <c r="O12" s="29">
        <f t="shared" si="2"/>
        <v>9.6965210954848266E-2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78</v>
      </c>
      <c r="E13" s="3">
        <v>0</v>
      </c>
      <c r="F13" s="3">
        <v>0</v>
      </c>
      <c r="G13" s="3">
        <v>0</v>
      </c>
      <c r="H13" s="3">
        <f t="shared" si="0"/>
        <v>78</v>
      </c>
      <c r="I13" s="3">
        <v>27</v>
      </c>
      <c r="J13" s="4">
        <v>60</v>
      </c>
      <c r="K13" s="4">
        <v>0</v>
      </c>
      <c r="L13" s="4">
        <v>2</v>
      </c>
      <c r="M13" s="4">
        <f t="shared" si="1"/>
        <v>62</v>
      </c>
      <c r="N13" s="4">
        <f t="shared" si="3"/>
        <v>167</v>
      </c>
      <c r="O13" s="29">
        <f t="shared" si="2"/>
        <v>0.12361213915618061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27</v>
      </c>
      <c r="E14" s="3">
        <v>0</v>
      </c>
      <c r="F14" s="3">
        <v>0</v>
      </c>
      <c r="G14" s="3">
        <v>0</v>
      </c>
      <c r="H14" s="3">
        <f t="shared" si="0"/>
        <v>27</v>
      </c>
      <c r="I14" s="3">
        <v>13</v>
      </c>
      <c r="J14" s="4">
        <v>12</v>
      </c>
      <c r="K14" s="4">
        <v>0</v>
      </c>
      <c r="L14" s="4">
        <v>0</v>
      </c>
      <c r="M14" s="4">
        <f t="shared" si="1"/>
        <v>12</v>
      </c>
      <c r="N14" s="4">
        <f t="shared" si="3"/>
        <v>52</v>
      </c>
      <c r="O14" s="29">
        <f t="shared" si="2"/>
        <v>3.84900074019245E-2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61</v>
      </c>
      <c r="E15" s="3">
        <v>0</v>
      </c>
      <c r="F15" s="3">
        <v>0</v>
      </c>
      <c r="G15" s="3">
        <v>0</v>
      </c>
      <c r="H15" s="3">
        <f t="shared" si="0"/>
        <v>61</v>
      </c>
      <c r="I15" s="3">
        <v>23</v>
      </c>
      <c r="J15" s="4">
        <v>16</v>
      </c>
      <c r="K15" s="4">
        <v>1</v>
      </c>
      <c r="L15" s="4">
        <v>0</v>
      </c>
      <c r="M15" s="4">
        <f t="shared" si="1"/>
        <v>17</v>
      </c>
      <c r="N15" s="4">
        <f t="shared" si="3"/>
        <v>101</v>
      </c>
      <c r="O15" s="29">
        <f t="shared" si="2"/>
        <v>7.4759437453737976E-2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53</v>
      </c>
      <c r="E16" s="3">
        <v>0</v>
      </c>
      <c r="F16" s="3">
        <v>0</v>
      </c>
      <c r="G16" s="3">
        <v>0</v>
      </c>
      <c r="H16" s="3">
        <f t="shared" si="0"/>
        <v>53</v>
      </c>
      <c r="I16" s="3">
        <v>16</v>
      </c>
      <c r="J16" s="4">
        <v>25</v>
      </c>
      <c r="K16" s="4">
        <v>3</v>
      </c>
      <c r="L16" s="4">
        <v>0</v>
      </c>
      <c r="M16" s="4">
        <f t="shared" si="1"/>
        <v>28</v>
      </c>
      <c r="N16" s="4">
        <f t="shared" si="3"/>
        <v>97</v>
      </c>
      <c r="O16" s="29">
        <f t="shared" si="2"/>
        <v>7.1798667653589929E-2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19</v>
      </c>
      <c r="E17" s="3">
        <v>0</v>
      </c>
      <c r="F17" s="3">
        <v>0</v>
      </c>
      <c r="G17" s="3">
        <v>0</v>
      </c>
      <c r="H17" s="3">
        <f t="shared" si="0"/>
        <v>19</v>
      </c>
      <c r="I17" s="3">
        <v>10</v>
      </c>
      <c r="J17" s="4">
        <v>0</v>
      </c>
      <c r="K17" s="4">
        <v>0</v>
      </c>
      <c r="L17" s="4">
        <v>0</v>
      </c>
      <c r="M17" s="4">
        <f t="shared" si="1"/>
        <v>0</v>
      </c>
      <c r="N17" s="4">
        <f t="shared" si="3"/>
        <v>29</v>
      </c>
      <c r="O17" s="29">
        <f t="shared" si="2"/>
        <v>2.1465581051073278E-2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20</v>
      </c>
      <c r="E18" s="3">
        <v>0</v>
      </c>
      <c r="F18" s="3">
        <v>0</v>
      </c>
      <c r="G18" s="3">
        <v>0</v>
      </c>
      <c r="H18" s="3">
        <f t="shared" si="0"/>
        <v>20</v>
      </c>
      <c r="I18" s="3">
        <v>9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f t="shared" si="3"/>
        <v>29</v>
      </c>
      <c r="O18" s="29">
        <f t="shared" si="2"/>
        <v>2.1465581051073278E-2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20</v>
      </c>
      <c r="E19" s="3">
        <v>0</v>
      </c>
      <c r="F19" s="3">
        <v>0</v>
      </c>
      <c r="G19" s="3">
        <v>0</v>
      </c>
      <c r="H19" s="3">
        <f t="shared" si="0"/>
        <v>20</v>
      </c>
      <c r="I19" s="3">
        <v>12</v>
      </c>
      <c r="J19" s="4">
        <v>1</v>
      </c>
      <c r="K19" s="4">
        <v>0</v>
      </c>
      <c r="L19" s="4">
        <v>0</v>
      </c>
      <c r="M19" s="4">
        <f t="shared" si="1"/>
        <v>1</v>
      </c>
      <c r="N19" s="4">
        <f t="shared" si="3"/>
        <v>33</v>
      </c>
      <c r="O19" s="29">
        <f t="shared" si="2"/>
        <v>2.4426350851221319E-2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16</v>
      </c>
      <c r="E20" s="3">
        <v>0</v>
      </c>
      <c r="F20" s="3">
        <v>0</v>
      </c>
      <c r="G20" s="3">
        <v>0</v>
      </c>
      <c r="H20" s="3">
        <f t="shared" si="0"/>
        <v>16</v>
      </c>
      <c r="I20" s="3">
        <v>6</v>
      </c>
      <c r="J20" s="4">
        <v>0</v>
      </c>
      <c r="K20" s="4">
        <v>0</v>
      </c>
      <c r="L20" s="4">
        <v>0</v>
      </c>
      <c r="M20" s="4">
        <f t="shared" si="1"/>
        <v>0</v>
      </c>
      <c r="N20" s="4">
        <f t="shared" si="3"/>
        <v>22</v>
      </c>
      <c r="O20" s="29">
        <f t="shared" si="2"/>
        <v>1.628423390081421E-2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12</v>
      </c>
      <c r="E21" s="3">
        <v>0</v>
      </c>
      <c r="F21" s="3">
        <v>0</v>
      </c>
      <c r="G21" s="3">
        <v>0</v>
      </c>
      <c r="H21" s="3">
        <f t="shared" si="0"/>
        <v>12</v>
      </c>
      <c r="I21" s="3">
        <v>7</v>
      </c>
      <c r="J21" s="4">
        <v>2</v>
      </c>
      <c r="K21" s="4">
        <v>0</v>
      </c>
      <c r="L21" s="4">
        <v>0</v>
      </c>
      <c r="M21" s="4">
        <f t="shared" si="1"/>
        <v>2</v>
      </c>
      <c r="N21" s="4">
        <f t="shared" si="3"/>
        <v>21</v>
      </c>
      <c r="O21" s="29">
        <f t="shared" si="2"/>
        <v>1.5544041450777202E-2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7</v>
      </c>
      <c r="E22" s="3">
        <v>0</v>
      </c>
      <c r="F22" s="3">
        <v>0</v>
      </c>
      <c r="G22" s="3">
        <v>0</v>
      </c>
      <c r="H22" s="3">
        <f t="shared" si="0"/>
        <v>7</v>
      </c>
      <c r="I22" s="3">
        <v>1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f t="shared" si="3"/>
        <v>8</v>
      </c>
      <c r="O22" s="29">
        <f t="shared" si="2"/>
        <v>5.9215396002960767E-3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30</v>
      </c>
      <c r="E23" s="3">
        <v>0</v>
      </c>
      <c r="F23" s="3">
        <v>0</v>
      </c>
      <c r="G23" s="3">
        <v>0</v>
      </c>
      <c r="H23" s="3">
        <f t="shared" si="0"/>
        <v>30</v>
      </c>
      <c r="I23" s="3">
        <v>9</v>
      </c>
      <c r="J23" s="4">
        <v>23</v>
      </c>
      <c r="K23" s="4">
        <v>5</v>
      </c>
      <c r="L23" s="4">
        <v>0</v>
      </c>
      <c r="M23" s="4">
        <f t="shared" si="1"/>
        <v>28</v>
      </c>
      <c r="N23" s="4">
        <f t="shared" si="3"/>
        <v>67</v>
      </c>
      <c r="O23" s="29">
        <f t="shared" si="2"/>
        <v>4.9592894152479645E-2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35</v>
      </c>
      <c r="E24" s="3">
        <v>0</v>
      </c>
      <c r="F24" s="3">
        <v>0</v>
      </c>
      <c r="G24" s="3">
        <v>0</v>
      </c>
      <c r="H24" s="3">
        <f t="shared" si="0"/>
        <v>35</v>
      </c>
      <c r="I24" s="3">
        <v>11</v>
      </c>
      <c r="J24" s="4">
        <v>118</v>
      </c>
      <c r="K24" s="4">
        <v>6</v>
      </c>
      <c r="L24" s="4">
        <v>8</v>
      </c>
      <c r="M24" s="4">
        <f t="shared" si="1"/>
        <v>132</v>
      </c>
      <c r="N24" s="4">
        <f t="shared" si="3"/>
        <v>178</v>
      </c>
      <c r="O24" s="29">
        <f t="shared" si="2"/>
        <v>0.13175425610658772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4">
        <v>0</v>
      </c>
      <c r="K25" s="4">
        <v>0</v>
      </c>
      <c r="L25" s="4">
        <v>1</v>
      </c>
      <c r="M25" s="4">
        <f t="shared" si="1"/>
        <v>1</v>
      </c>
      <c r="N25" s="4">
        <f t="shared" si="3"/>
        <v>1</v>
      </c>
      <c r="O25" s="29">
        <f t="shared" si="2"/>
        <v>7.4019245003700959E-4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1"/>
        <v>0</v>
      </c>
      <c r="N26" s="4">
        <f t="shared" si="3"/>
        <v>0</v>
      </c>
      <c r="O26" s="29">
        <f t="shared" si="2"/>
        <v>0</v>
      </c>
    </row>
    <row r="27" spans="1:15" s="5" customFormat="1" ht="20.25" customHeight="1" x14ac:dyDescent="0.2">
      <c r="A27" s="15"/>
      <c r="B27" s="57" t="s">
        <v>8</v>
      </c>
      <c r="C27" s="58"/>
      <c r="D27" s="46">
        <f>SUM(D6:D26)</f>
        <v>559</v>
      </c>
      <c r="E27" s="46">
        <f>SUM(E6:E26)</f>
        <v>1</v>
      </c>
      <c r="F27" s="46">
        <f t="shared" ref="F27:G27" si="4">SUM(F6:F26)</f>
        <v>0</v>
      </c>
      <c r="G27" s="46">
        <f t="shared" si="4"/>
        <v>0</v>
      </c>
      <c r="H27" s="80">
        <f>SUM(H6:H26)</f>
        <v>560</v>
      </c>
      <c r="I27" s="80">
        <f>SUM(I6:I26)</f>
        <v>197</v>
      </c>
      <c r="J27" s="41">
        <f>SUM(J6:J26)</f>
        <v>472</v>
      </c>
      <c r="K27" s="41">
        <f t="shared" ref="K27:L27" si="5">SUM(K6:K26)</f>
        <v>90</v>
      </c>
      <c r="L27" s="41">
        <f t="shared" si="5"/>
        <v>32</v>
      </c>
      <c r="M27" s="63">
        <f>SUM(M6:M26)</f>
        <v>594</v>
      </c>
      <c r="N27" s="63">
        <f>SUM(N6:N26)</f>
        <v>1351</v>
      </c>
      <c r="O27" s="65">
        <f>SUM(O6:O26)</f>
        <v>1.0000000000000004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0.99821428571428572</v>
      </c>
      <c r="E28" s="29">
        <f t="shared" ref="E28:G28" si="6">+E27/$H$27</f>
        <v>1.7857142857142857E-3</v>
      </c>
      <c r="F28" s="29">
        <f t="shared" si="6"/>
        <v>0</v>
      </c>
      <c r="G28" s="29">
        <f t="shared" si="6"/>
        <v>0</v>
      </c>
      <c r="H28" s="80"/>
      <c r="I28" s="80"/>
      <c r="J28" s="29">
        <f>+J27/$M$27</f>
        <v>0.79461279461279466</v>
      </c>
      <c r="K28" s="29">
        <f t="shared" ref="K28:L28" si="7">+K27/$M$27</f>
        <v>0.15151515151515152</v>
      </c>
      <c r="L28" s="29">
        <f t="shared" si="7"/>
        <v>5.387205387205387E-2</v>
      </c>
      <c r="M28" s="63"/>
      <c r="N28" s="63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N27:N28"/>
    <mergeCell ref="O27:O28"/>
    <mergeCell ref="B28:C28"/>
    <mergeCell ref="J4:L4"/>
    <mergeCell ref="M4:M5"/>
    <mergeCell ref="B27:C27"/>
    <mergeCell ref="H27:H28"/>
    <mergeCell ref="I27:I28"/>
    <mergeCell ref="M27:M28"/>
    <mergeCell ref="B1:O1"/>
    <mergeCell ref="B2:O2"/>
    <mergeCell ref="B3:C5"/>
    <mergeCell ref="D3:H3"/>
    <mergeCell ref="I3:I5"/>
    <mergeCell ref="J3:M3"/>
    <mergeCell ref="N3:N5"/>
    <mergeCell ref="O3:O5"/>
    <mergeCell ref="D4:G4"/>
    <mergeCell ref="H4:H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6:M7 M8:M21 M23:M26 M22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85546875" style="2" bestFit="1" customWidth="1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22" ht="20.25" customHeight="1" x14ac:dyDescent="0.2">
      <c r="A1" s="70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22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22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J23</f>
        <v>6.7013888888888887E-3</v>
      </c>
    </row>
    <row r="4" spans="1:22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22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22" s="5" customFormat="1" ht="20.25" customHeight="1" x14ac:dyDescent="0.2">
      <c r="A6" s="18" t="s">
        <v>50</v>
      </c>
      <c r="B6" s="19" t="s">
        <v>67</v>
      </c>
      <c r="C6" s="3">
        <v>85</v>
      </c>
      <c r="D6" s="3">
        <v>193</v>
      </c>
      <c r="E6" s="3">
        <v>2</v>
      </c>
      <c r="F6" s="3">
        <v>142</v>
      </c>
      <c r="G6" s="3">
        <v>2246</v>
      </c>
      <c r="H6" s="4">
        <f>SUM(C6:G6)</f>
        <v>2668</v>
      </c>
      <c r="I6" s="29">
        <f>H6/$H$23</f>
        <v>9.4245646260906424E-2</v>
      </c>
      <c r="J6" s="37">
        <v>5.7034243295019209E-3</v>
      </c>
      <c r="K6" s="15"/>
      <c r="L6" s="15"/>
      <c r="M6" s="15"/>
      <c r="N6" s="15"/>
      <c r="O6" s="20"/>
      <c r="P6" s="2"/>
      <c r="Q6" s="39"/>
      <c r="R6" s="44"/>
      <c r="S6" s="44"/>
      <c r="T6" s="44"/>
      <c r="U6" s="44"/>
      <c r="V6" s="44"/>
    </row>
    <row r="7" spans="1:22" s="5" customFormat="1" ht="20.25" customHeight="1" x14ac:dyDescent="0.2">
      <c r="A7" s="18" t="s">
        <v>51</v>
      </c>
      <c r="B7" s="19" t="s">
        <v>68</v>
      </c>
      <c r="C7" s="3">
        <v>63</v>
      </c>
      <c r="D7" s="3">
        <v>155</v>
      </c>
      <c r="E7" s="3">
        <v>1</v>
      </c>
      <c r="F7" s="3">
        <v>76</v>
      </c>
      <c r="G7" s="3">
        <v>1492</v>
      </c>
      <c r="H7" s="4">
        <f t="shared" ref="H7:H22" si="0">SUM(C7:G7)</f>
        <v>1787</v>
      </c>
      <c r="I7" s="29">
        <f t="shared" ref="I7:I22" si="1">H7/$H$23</f>
        <v>6.3124801299939942E-2</v>
      </c>
      <c r="J7" s="37">
        <v>5.1377713920817388E-3</v>
      </c>
      <c r="K7" s="15"/>
      <c r="L7" s="15"/>
      <c r="M7" s="15"/>
      <c r="N7" s="15"/>
      <c r="O7" s="21"/>
      <c r="P7" s="2"/>
      <c r="Q7" s="39"/>
      <c r="R7" s="44"/>
      <c r="S7" s="44"/>
      <c r="T7" s="44"/>
      <c r="U7" s="44"/>
      <c r="V7" s="44"/>
    </row>
    <row r="8" spans="1:22" s="5" customFormat="1" ht="20.25" customHeight="1" x14ac:dyDescent="0.2">
      <c r="A8" s="18" t="s">
        <v>52</v>
      </c>
      <c r="B8" s="19" t="s">
        <v>69</v>
      </c>
      <c r="C8" s="3">
        <v>74</v>
      </c>
      <c r="D8" s="3">
        <v>115</v>
      </c>
      <c r="E8" s="3">
        <v>1</v>
      </c>
      <c r="F8" s="3">
        <v>52</v>
      </c>
      <c r="G8" s="3">
        <v>1426</v>
      </c>
      <c r="H8" s="4">
        <f t="shared" si="0"/>
        <v>1668</v>
      </c>
      <c r="I8" s="29">
        <f t="shared" si="1"/>
        <v>5.8921191140626654E-2</v>
      </c>
      <c r="J8" s="37">
        <v>5.5299789186507896E-3</v>
      </c>
      <c r="K8" s="15"/>
      <c r="L8" s="15"/>
      <c r="M8" s="15"/>
      <c r="N8" s="15"/>
      <c r="O8" s="21"/>
      <c r="P8" s="2"/>
      <c r="Q8" s="39"/>
      <c r="R8" s="44"/>
      <c r="S8" s="44"/>
      <c r="T8" s="44"/>
      <c r="U8" s="44"/>
      <c r="V8" s="44"/>
    </row>
    <row r="9" spans="1:22" s="5" customFormat="1" ht="20.25" customHeight="1" x14ac:dyDescent="0.2">
      <c r="A9" s="18" t="s">
        <v>53</v>
      </c>
      <c r="B9" s="19" t="s">
        <v>25</v>
      </c>
      <c r="C9" s="3">
        <v>32</v>
      </c>
      <c r="D9" s="3">
        <v>114</v>
      </c>
      <c r="E9" s="3">
        <v>1</v>
      </c>
      <c r="F9" s="3">
        <v>64</v>
      </c>
      <c r="G9" s="3">
        <v>1563</v>
      </c>
      <c r="H9" s="4">
        <f t="shared" si="0"/>
        <v>1774</v>
      </c>
      <c r="I9" s="29">
        <f t="shared" si="1"/>
        <v>6.2665583383376314E-2</v>
      </c>
      <c r="J9" s="37">
        <v>6.2456946680980452E-3</v>
      </c>
      <c r="K9" s="15"/>
      <c r="L9" s="15"/>
      <c r="M9" s="15"/>
      <c r="N9" s="15"/>
      <c r="O9" s="21"/>
      <c r="P9" s="2"/>
      <c r="Q9" s="39"/>
      <c r="R9" s="44"/>
      <c r="S9" s="44"/>
      <c r="T9" s="44"/>
      <c r="U9" s="44"/>
      <c r="V9" s="44"/>
    </row>
    <row r="10" spans="1:22" s="5" customFormat="1" ht="20.25" customHeight="1" x14ac:dyDescent="0.2">
      <c r="A10" s="18" t="s">
        <v>54</v>
      </c>
      <c r="B10" s="19" t="s">
        <v>18</v>
      </c>
      <c r="C10" s="3">
        <v>171</v>
      </c>
      <c r="D10" s="3">
        <v>215</v>
      </c>
      <c r="E10" s="3">
        <v>6</v>
      </c>
      <c r="F10" s="3">
        <v>99</v>
      </c>
      <c r="G10" s="3">
        <v>2062</v>
      </c>
      <c r="H10" s="4">
        <f t="shared" si="0"/>
        <v>2553</v>
      </c>
      <c r="I10" s="29">
        <f t="shared" si="1"/>
        <v>9.0183333922074255E-2</v>
      </c>
      <c r="J10" s="37">
        <v>7.5994766982622579E-3</v>
      </c>
      <c r="K10" s="15"/>
      <c r="L10" s="15"/>
      <c r="M10" s="15"/>
      <c r="N10" s="15"/>
      <c r="O10" s="21"/>
      <c r="P10" s="2"/>
      <c r="Q10" s="39"/>
      <c r="R10" s="44"/>
      <c r="S10" s="44"/>
      <c r="T10" s="44"/>
      <c r="U10" s="44"/>
      <c r="V10" s="44"/>
    </row>
    <row r="11" spans="1:22" s="5" customFormat="1" ht="20.25" customHeight="1" x14ac:dyDescent="0.2">
      <c r="A11" s="18" t="s">
        <v>55</v>
      </c>
      <c r="B11" s="19" t="s">
        <v>19</v>
      </c>
      <c r="C11" s="3">
        <v>50</v>
      </c>
      <c r="D11" s="3">
        <v>113</v>
      </c>
      <c r="E11" s="3">
        <v>1</v>
      </c>
      <c r="F11" s="3">
        <v>46</v>
      </c>
      <c r="G11" s="3">
        <v>1207</v>
      </c>
      <c r="H11" s="4">
        <f t="shared" si="0"/>
        <v>1417</v>
      </c>
      <c r="I11" s="29">
        <f t="shared" si="1"/>
        <v>5.0054752905436435E-2</v>
      </c>
      <c r="J11" s="37">
        <v>6.3203124999999926E-3</v>
      </c>
      <c r="K11" s="15"/>
      <c r="L11" s="15"/>
      <c r="M11" s="15"/>
      <c r="N11" s="15"/>
      <c r="O11" s="21"/>
      <c r="P11" s="2"/>
      <c r="Q11" s="39"/>
      <c r="R11" s="44"/>
      <c r="S11" s="44"/>
      <c r="T11" s="44"/>
      <c r="U11" s="44"/>
      <c r="V11" s="44"/>
    </row>
    <row r="12" spans="1:22" s="5" customFormat="1" ht="20.25" customHeight="1" x14ac:dyDescent="0.2">
      <c r="A12" s="18" t="s">
        <v>56</v>
      </c>
      <c r="B12" s="19" t="s">
        <v>70</v>
      </c>
      <c r="C12" s="3">
        <v>48</v>
      </c>
      <c r="D12" s="3">
        <v>132</v>
      </c>
      <c r="E12" s="3">
        <v>2</v>
      </c>
      <c r="F12" s="3">
        <v>73</v>
      </c>
      <c r="G12" s="3">
        <v>1512</v>
      </c>
      <c r="H12" s="4">
        <f t="shared" si="0"/>
        <v>1767</v>
      </c>
      <c r="I12" s="29">
        <f t="shared" si="1"/>
        <v>6.2418312197534354E-2</v>
      </c>
      <c r="J12" s="37">
        <v>7.0541922851705494E-3</v>
      </c>
      <c r="K12" s="15"/>
      <c r="L12" s="15"/>
      <c r="M12" s="15"/>
      <c r="N12" s="15"/>
      <c r="O12" s="21"/>
      <c r="P12" s="2"/>
      <c r="Q12" s="39"/>
      <c r="R12" s="44"/>
      <c r="S12" s="44"/>
      <c r="T12" s="44"/>
      <c r="U12" s="44"/>
      <c r="V12" s="44"/>
    </row>
    <row r="13" spans="1:22" s="5" customFormat="1" ht="20.25" customHeight="1" x14ac:dyDescent="0.2">
      <c r="A13" s="18" t="s">
        <v>57</v>
      </c>
      <c r="B13" s="19" t="s">
        <v>17</v>
      </c>
      <c r="C13" s="3">
        <v>119</v>
      </c>
      <c r="D13" s="3">
        <v>167</v>
      </c>
      <c r="E13" s="3">
        <v>2</v>
      </c>
      <c r="F13" s="3">
        <v>52</v>
      </c>
      <c r="G13" s="3">
        <v>1052</v>
      </c>
      <c r="H13" s="4">
        <f t="shared" si="0"/>
        <v>1392</v>
      </c>
      <c r="I13" s="29">
        <f t="shared" si="1"/>
        <v>4.9171641527429442E-2</v>
      </c>
      <c r="J13" s="37">
        <v>7.0961598258706474E-3</v>
      </c>
      <c r="K13" s="15"/>
      <c r="L13" s="15"/>
      <c r="M13" s="15"/>
      <c r="N13" s="15"/>
      <c r="O13" s="21"/>
      <c r="P13" s="2"/>
      <c r="Q13" s="39"/>
      <c r="R13" s="44"/>
      <c r="S13" s="44"/>
      <c r="T13" s="44"/>
      <c r="U13" s="44"/>
      <c r="V13" s="44"/>
    </row>
    <row r="14" spans="1:22" s="5" customFormat="1" ht="20.25" customHeight="1" x14ac:dyDescent="0.2">
      <c r="A14" s="18" t="s">
        <v>58</v>
      </c>
      <c r="B14" s="19" t="s">
        <v>71</v>
      </c>
      <c r="C14" s="3">
        <v>100</v>
      </c>
      <c r="D14" s="3">
        <v>174</v>
      </c>
      <c r="E14" s="3">
        <v>0</v>
      </c>
      <c r="F14" s="3">
        <v>51</v>
      </c>
      <c r="G14" s="3">
        <v>1199</v>
      </c>
      <c r="H14" s="4">
        <f t="shared" si="0"/>
        <v>1524</v>
      </c>
      <c r="I14" s="29">
        <f t="shared" si="1"/>
        <v>5.3834469603306366E-2</v>
      </c>
      <c r="J14" s="37">
        <v>6.7781529058703023E-3</v>
      </c>
      <c r="K14" s="15"/>
      <c r="L14" s="15"/>
      <c r="M14" s="15"/>
      <c r="N14" s="15"/>
      <c r="O14" s="21"/>
      <c r="P14" s="2"/>
      <c r="Q14" s="39"/>
      <c r="R14" s="44"/>
      <c r="S14" s="44"/>
      <c r="T14" s="44"/>
      <c r="U14" s="44"/>
      <c r="V14" s="44"/>
    </row>
    <row r="15" spans="1:22" s="5" customFormat="1" ht="20.25" customHeight="1" x14ac:dyDescent="0.2">
      <c r="A15" s="18" t="s">
        <v>59</v>
      </c>
      <c r="B15" s="19" t="s">
        <v>72</v>
      </c>
      <c r="C15" s="3">
        <v>130</v>
      </c>
      <c r="D15" s="3">
        <v>119</v>
      </c>
      <c r="E15" s="3">
        <v>1</v>
      </c>
      <c r="F15" s="3">
        <v>43</v>
      </c>
      <c r="G15" s="3">
        <v>1075</v>
      </c>
      <c r="H15" s="4">
        <f t="shared" si="0"/>
        <v>1368</v>
      </c>
      <c r="I15" s="29">
        <f t="shared" si="1"/>
        <v>4.8323854604542728E-2</v>
      </c>
      <c r="J15" s="37">
        <v>7.1770166763622245E-3</v>
      </c>
      <c r="K15" s="15"/>
      <c r="L15" s="15"/>
      <c r="M15" s="15"/>
      <c r="N15" s="15"/>
      <c r="O15" s="21"/>
      <c r="P15" s="2"/>
      <c r="Q15" s="39"/>
      <c r="R15" s="44"/>
      <c r="S15" s="44"/>
      <c r="T15" s="44"/>
      <c r="U15" s="44"/>
      <c r="V15" s="44"/>
    </row>
    <row r="16" spans="1:22" s="5" customFormat="1" ht="20.25" customHeight="1" x14ac:dyDescent="0.2">
      <c r="A16" s="18" t="s">
        <v>60</v>
      </c>
      <c r="B16" s="19" t="s">
        <v>26</v>
      </c>
      <c r="C16" s="3">
        <v>157</v>
      </c>
      <c r="D16" s="3">
        <v>175</v>
      </c>
      <c r="E16" s="3">
        <v>1</v>
      </c>
      <c r="F16" s="3">
        <v>57</v>
      </c>
      <c r="G16" s="3">
        <v>1397</v>
      </c>
      <c r="H16" s="4">
        <f t="shared" si="0"/>
        <v>1787</v>
      </c>
      <c r="I16" s="29">
        <f t="shared" si="1"/>
        <v>6.3124801299939942E-2</v>
      </c>
      <c r="J16" s="37">
        <v>9.0788374114186433E-3</v>
      </c>
      <c r="K16" s="15"/>
      <c r="L16" s="15"/>
      <c r="M16" s="15"/>
      <c r="N16" s="15"/>
      <c r="O16" s="21"/>
      <c r="P16" s="2"/>
      <c r="Q16" s="39"/>
      <c r="R16" s="44"/>
      <c r="S16" s="44"/>
      <c r="T16" s="44"/>
      <c r="U16" s="44"/>
      <c r="V16" s="44"/>
    </row>
    <row r="17" spans="1:22" s="5" customFormat="1" ht="20.25" customHeight="1" x14ac:dyDescent="0.2">
      <c r="A17" s="18" t="s">
        <v>61</v>
      </c>
      <c r="B17" s="19" t="s">
        <v>21</v>
      </c>
      <c r="C17" s="3">
        <v>43</v>
      </c>
      <c r="D17" s="3">
        <v>147</v>
      </c>
      <c r="E17" s="3">
        <v>0</v>
      </c>
      <c r="F17" s="3">
        <v>72</v>
      </c>
      <c r="G17" s="3">
        <v>1114</v>
      </c>
      <c r="H17" s="4">
        <f t="shared" si="0"/>
        <v>1376</v>
      </c>
      <c r="I17" s="29">
        <f t="shared" si="1"/>
        <v>4.8606450245504966E-2</v>
      </c>
      <c r="J17" s="37">
        <v>7.0375402576489518E-3</v>
      </c>
      <c r="K17" s="15"/>
      <c r="L17" s="15"/>
      <c r="M17" s="15"/>
      <c r="N17" s="15"/>
      <c r="O17" s="21"/>
      <c r="P17" s="2"/>
      <c r="Q17" s="39"/>
      <c r="R17" s="44"/>
      <c r="S17" s="44"/>
      <c r="T17" s="44"/>
      <c r="U17" s="44"/>
      <c r="V17" s="44"/>
    </row>
    <row r="18" spans="1:22" s="5" customFormat="1" ht="20.25" customHeight="1" x14ac:dyDescent="0.2">
      <c r="A18" s="18" t="s">
        <v>62</v>
      </c>
      <c r="B18" s="19" t="s">
        <v>73</v>
      </c>
      <c r="C18" s="3">
        <v>88</v>
      </c>
      <c r="D18" s="3">
        <v>183</v>
      </c>
      <c r="E18" s="3">
        <v>1</v>
      </c>
      <c r="F18" s="3">
        <v>117</v>
      </c>
      <c r="G18" s="3">
        <v>1739</v>
      </c>
      <c r="H18" s="4">
        <f t="shared" si="0"/>
        <v>2128</v>
      </c>
      <c r="I18" s="29">
        <f t="shared" si="1"/>
        <v>7.5170440495955351E-2</v>
      </c>
      <c r="J18" s="37">
        <v>6.8425179211469593E-3</v>
      </c>
      <c r="K18" s="15"/>
      <c r="L18" s="15"/>
      <c r="M18" s="15"/>
      <c r="N18" s="15"/>
      <c r="O18" s="21"/>
      <c r="P18" s="2"/>
      <c r="Q18" s="39"/>
      <c r="R18" s="44"/>
      <c r="S18" s="44"/>
      <c r="T18" s="44"/>
      <c r="U18" s="44"/>
      <c r="V18" s="44"/>
    </row>
    <row r="19" spans="1:22" s="5" customFormat="1" ht="20.25" customHeight="1" x14ac:dyDescent="0.2">
      <c r="A19" s="18" t="s">
        <v>63</v>
      </c>
      <c r="B19" s="19" t="s">
        <v>74</v>
      </c>
      <c r="C19" s="3">
        <v>38</v>
      </c>
      <c r="D19" s="3">
        <v>91</v>
      </c>
      <c r="E19" s="3">
        <v>2</v>
      </c>
      <c r="F19" s="3">
        <v>65</v>
      </c>
      <c r="G19" s="3">
        <v>1229</v>
      </c>
      <c r="H19" s="4">
        <f t="shared" si="0"/>
        <v>1425</v>
      </c>
      <c r="I19" s="29">
        <f t="shared" si="1"/>
        <v>5.0337348546398673E-2</v>
      </c>
      <c r="J19" s="37">
        <v>6.2673611111111055E-3</v>
      </c>
      <c r="K19" s="15"/>
      <c r="L19" s="15"/>
      <c r="M19" s="15"/>
      <c r="N19" s="15"/>
      <c r="O19" s="21"/>
      <c r="P19" s="2"/>
      <c r="Q19" s="39"/>
      <c r="R19" s="44"/>
      <c r="S19" s="44"/>
      <c r="T19" s="44"/>
      <c r="U19" s="44"/>
      <c r="V19" s="44"/>
    </row>
    <row r="20" spans="1:22" s="5" customFormat="1" ht="20.25" customHeight="1" x14ac:dyDescent="0.2">
      <c r="A20" s="18" t="s">
        <v>64</v>
      </c>
      <c r="B20" s="19" t="s">
        <v>75</v>
      </c>
      <c r="C20" s="3">
        <v>72</v>
      </c>
      <c r="D20" s="3">
        <v>148</v>
      </c>
      <c r="E20" s="3">
        <v>2</v>
      </c>
      <c r="F20" s="3">
        <v>47</v>
      </c>
      <c r="G20" s="3">
        <v>1227</v>
      </c>
      <c r="H20" s="4">
        <f t="shared" si="0"/>
        <v>1496</v>
      </c>
      <c r="I20" s="29">
        <f t="shared" si="1"/>
        <v>5.2845384859938532E-2</v>
      </c>
      <c r="J20" s="37">
        <v>6.4514814814814799E-3</v>
      </c>
      <c r="K20" s="15"/>
      <c r="L20" s="15"/>
      <c r="M20" s="15"/>
      <c r="N20" s="15"/>
      <c r="O20" s="21"/>
      <c r="P20" s="2"/>
      <c r="Q20" s="39"/>
      <c r="R20" s="44"/>
      <c r="S20" s="44"/>
      <c r="T20" s="44"/>
      <c r="U20" s="44"/>
      <c r="V20" s="44"/>
    </row>
    <row r="21" spans="1:22" s="5" customFormat="1" ht="20.25" customHeight="1" x14ac:dyDescent="0.2">
      <c r="A21" s="18" t="s">
        <v>65</v>
      </c>
      <c r="B21" s="19" t="s">
        <v>76</v>
      </c>
      <c r="C21" s="3">
        <v>66</v>
      </c>
      <c r="D21" s="3">
        <v>67</v>
      </c>
      <c r="E21" s="3">
        <v>1</v>
      </c>
      <c r="F21" s="3">
        <v>28</v>
      </c>
      <c r="G21" s="3">
        <v>786</v>
      </c>
      <c r="H21" s="4">
        <f t="shared" si="0"/>
        <v>948</v>
      </c>
      <c r="I21" s="29">
        <f t="shared" si="1"/>
        <v>3.3487583454025222E-2</v>
      </c>
      <c r="J21" s="37">
        <v>6.5184805707346645E-3</v>
      </c>
      <c r="K21" s="15"/>
      <c r="L21" s="15"/>
      <c r="M21" s="15"/>
      <c r="N21" s="15"/>
      <c r="O21" s="21"/>
      <c r="P21" s="2"/>
      <c r="Q21" s="39"/>
      <c r="R21" s="44"/>
      <c r="S21" s="44"/>
      <c r="T21" s="44"/>
      <c r="U21" s="44"/>
      <c r="V21" s="44"/>
    </row>
    <row r="22" spans="1:22" s="5" customFormat="1" ht="20.25" customHeight="1" x14ac:dyDescent="0.2">
      <c r="A22" s="18" t="s">
        <v>66</v>
      </c>
      <c r="B22" s="19" t="s">
        <v>77</v>
      </c>
      <c r="C22" s="3">
        <v>32</v>
      </c>
      <c r="D22" s="3">
        <v>103</v>
      </c>
      <c r="E22" s="3">
        <v>1</v>
      </c>
      <c r="F22" s="3">
        <v>32</v>
      </c>
      <c r="G22" s="3">
        <v>1063</v>
      </c>
      <c r="H22" s="4">
        <f t="shared" si="0"/>
        <v>1231</v>
      </c>
      <c r="I22" s="29">
        <f t="shared" si="1"/>
        <v>4.3484404253064393E-2</v>
      </c>
      <c r="J22" s="37">
        <v>6.4655300332383606E-3</v>
      </c>
      <c r="K22" s="15"/>
      <c r="L22" s="15"/>
      <c r="M22" s="15"/>
      <c r="N22" s="15"/>
      <c r="O22" s="21"/>
      <c r="P22" s="2"/>
      <c r="Q22" s="39"/>
      <c r="R22" s="44"/>
      <c r="S22" s="44"/>
      <c r="T22" s="44"/>
      <c r="U22" s="44"/>
      <c r="V22" s="44"/>
    </row>
    <row r="23" spans="1:22" s="5" customFormat="1" ht="20.25" customHeight="1" x14ac:dyDescent="0.2">
      <c r="A23" s="59" t="s">
        <v>8</v>
      </c>
      <c r="B23" s="60"/>
      <c r="C23" s="42">
        <f t="shared" ref="C23:I23" si="2">SUM(C6:C22)</f>
        <v>1368</v>
      </c>
      <c r="D23" s="42">
        <f t="shared" si="2"/>
        <v>2411</v>
      </c>
      <c r="E23" s="42">
        <f t="shared" si="2"/>
        <v>25</v>
      </c>
      <c r="F23" s="42">
        <f t="shared" si="2"/>
        <v>1116</v>
      </c>
      <c r="G23" s="42">
        <f t="shared" si="2"/>
        <v>23389</v>
      </c>
      <c r="H23" s="42">
        <f>SUM(H6:H22)</f>
        <v>28309</v>
      </c>
      <c r="I23" s="31">
        <f t="shared" si="2"/>
        <v>1</v>
      </c>
      <c r="J23" s="81">
        <v>6.7013888888888887E-3</v>
      </c>
      <c r="K23" s="15"/>
      <c r="L23" s="15"/>
      <c r="M23" s="15"/>
      <c r="N23" s="15"/>
      <c r="O23" s="21"/>
      <c r="P23" s="2"/>
      <c r="Q23" s="39"/>
    </row>
    <row r="24" spans="1:22" s="5" customFormat="1" ht="31.5" customHeight="1" x14ac:dyDescent="0.2">
      <c r="A24" s="59" t="s">
        <v>31</v>
      </c>
      <c r="B24" s="60"/>
      <c r="C24" s="29">
        <f>+C23/$H$23</f>
        <v>4.8323854604542728E-2</v>
      </c>
      <c r="D24" s="29">
        <f t="shared" ref="D24:G24" si="3">+D23/$H$23</f>
        <v>8.5167261294994523E-2</v>
      </c>
      <c r="E24" s="29">
        <f t="shared" si="3"/>
        <v>8.831113780069942E-4</v>
      </c>
      <c r="F24" s="29">
        <f t="shared" si="3"/>
        <v>3.9422091914232224E-2</v>
      </c>
      <c r="G24" s="29">
        <f t="shared" si="3"/>
        <v>0.82620368080822348</v>
      </c>
      <c r="H24" s="34">
        <f>SUM(C24:G24)</f>
        <v>1</v>
      </c>
      <c r="I24" s="31"/>
      <c r="J24" s="76"/>
      <c r="K24" s="22"/>
      <c r="L24" s="23"/>
      <c r="M24" s="23"/>
      <c r="N24" s="23"/>
      <c r="O24" s="24"/>
    </row>
    <row r="25" spans="1:22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2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2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2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2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4">
    <mergeCell ref="C4:F4"/>
    <mergeCell ref="A23:B23"/>
    <mergeCell ref="A24:B24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J23:J24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H23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94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J18</f>
        <v>6.7013888888888887E-3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3">
        <v>1</v>
      </c>
      <c r="B6" s="19" t="s">
        <v>80</v>
      </c>
      <c r="C6" s="3">
        <v>276</v>
      </c>
      <c r="D6" s="3">
        <v>323</v>
      </c>
      <c r="E6" s="3">
        <v>4</v>
      </c>
      <c r="F6" s="3">
        <v>97</v>
      </c>
      <c r="G6" s="43">
        <v>2055</v>
      </c>
      <c r="H6" s="41">
        <f>SUM(C6:G6)</f>
        <v>2755</v>
      </c>
      <c r="I6" s="29">
        <f t="shared" ref="I6:I17" si="0">H6/$H$18</f>
        <v>9.7318873856370766E-2</v>
      </c>
      <c r="J6" s="37">
        <v>7.0486111111111105E-3</v>
      </c>
      <c r="K6" s="15"/>
      <c r="L6" s="15"/>
      <c r="M6" s="15"/>
      <c r="N6" s="15"/>
      <c r="O6" s="20"/>
    </row>
    <row r="7" spans="1:15" s="5" customFormat="1" ht="20.25" customHeight="1" x14ac:dyDescent="0.2">
      <c r="A7" s="13">
        <v>2</v>
      </c>
      <c r="B7" s="19" t="s">
        <v>81</v>
      </c>
      <c r="C7" s="3">
        <v>245</v>
      </c>
      <c r="D7" s="3">
        <v>282</v>
      </c>
      <c r="E7" s="3">
        <v>0</v>
      </c>
      <c r="F7" s="3">
        <v>96</v>
      </c>
      <c r="G7" s="43">
        <v>2274</v>
      </c>
      <c r="H7" s="41">
        <f t="shared" ref="H7:H17" si="1">SUM(C7:G7)</f>
        <v>2897</v>
      </c>
      <c r="I7" s="29">
        <f t="shared" si="0"/>
        <v>0.1023349464834505</v>
      </c>
      <c r="J7" s="37">
        <v>6.8402777777777776E-3</v>
      </c>
      <c r="K7" s="15"/>
      <c r="L7" s="15"/>
      <c r="M7" s="15"/>
      <c r="N7" s="15"/>
      <c r="O7" s="21"/>
    </row>
    <row r="8" spans="1:15" s="5" customFormat="1" ht="20.25" customHeight="1" x14ac:dyDescent="0.2">
      <c r="A8" s="13">
        <v>3</v>
      </c>
      <c r="B8" s="19" t="s">
        <v>82</v>
      </c>
      <c r="C8" s="3">
        <v>175</v>
      </c>
      <c r="D8" s="3">
        <v>265</v>
      </c>
      <c r="E8" s="3">
        <v>1</v>
      </c>
      <c r="F8" s="3">
        <v>96</v>
      </c>
      <c r="G8" s="43">
        <v>2823</v>
      </c>
      <c r="H8" s="41">
        <f t="shared" si="1"/>
        <v>3360</v>
      </c>
      <c r="I8" s="29">
        <f t="shared" si="0"/>
        <v>0.11869016920414002</v>
      </c>
      <c r="J8" s="37">
        <v>6.9328703703703696E-3</v>
      </c>
      <c r="K8" s="15"/>
      <c r="L8" s="15"/>
      <c r="M8" s="15"/>
      <c r="N8" s="15"/>
      <c r="O8" s="21"/>
    </row>
    <row r="9" spans="1:15" s="5" customFormat="1" ht="20.25" customHeight="1" x14ac:dyDescent="0.2">
      <c r="A9" s="13">
        <v>4</v>
      </c>
      <c r="B9" s="19" t="s">
        <v>83</v>
      </c>
      <c r="C9" s="3">
        <v>99</v>
      </c>
      <c r="D9" s="3">
        <v>234</v>
      </c>
      <c r="E9" s="3">
        <v>0</v>
      </c>
      <c r="F9" s="3">
        <v>131</v>
      </c>
      <c r="G9" s="43">
        <v>2791</v>
      </c>
      <c r="H9" s="41">
        <f t="shared" si="1"/>
        <v>3255</v>
      </c>
      <c r="I9" s="29">
        <f t="shared" si="0"/>
        <v>0.11498110141651065</v>
      </c>
      <c r="J9" s="37">
        <v>6.2847222222222228E-3</v>
      </c>
      <c r="K9" s="15"/>
      <c r="L9" s="15"/>
      <c r="M9" s="15"/>
      <c r="N9" s="15"/>
      <c r="O9" s="21"/>
    </row>
    <row r="10" spans="1:15" s="5" customFormat="1" ht="20.25" customHeight="1" x14ac:dyDescent="0.2">
      <c r="A10" s="13">
        <v>5</v>
      </c>
      <c r="B10" s="19" t="s">
        <v>84</v>
      </c>
      <c r="C10" s="3">
        <v>103</v>
      </c>
      <c r="D10" s="3">
        <v>298</v>
      </c>
      <c r="E10" s="3">
        <v>4</v>
      </c>
      <c r="F10" s="3">
        <v>130</v>
      </c>
      <c r="G10" s="43">
        <v>2826</v>
      </c>
      <c r="H10" s="41">
        <f t="shared" si="1"/>
        <v>3361</v>
      </c>
      <c r="I10" s="29">
        <f t="shared" si="0"/>
        <v>0.1187254936592603</v>
      </c>
      <c r="J10" s="37">
        <v>6.5856481481481469E-3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3">
        <v>6</v>
      </c>
      <c r="B11" s="19" t="s">
        <v>85</v>
      </c>
      <c r="C11" s="3">
        <v>95</v>
      </c>
      <c r="D11" s="3">
        <v>266</v>
      </c>
      <c r="E11" s="3">
        <v>4</v>
      </c>
      <c r="F11" s="3">
        <v>126</v>
      </c>
      <c r="G11" s="43">
        <v>2602</v>
      </c>
      <c r="H11" s="41">
        <f t="shared" si="1"/>
        <v>3093</v>
      </c>
      <c r="I11" s="29">
        <f t="shared" si="0"/>
        <v>0.10925853968702533</v>
      </c>
      <c r="J11" s="37">
        <v>6.3425925925925915E-3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3">
        <v>7</v>
      </c>
      <c r="B12" s="19" t="s">
        <v>86</v>
      </c>
      <c r="C12" s="3">
        <v>95</v>
      </c>
      <c r="D12" s="3">
        <v>276</v>
      </c>
      <c r="E12" s="3">
        <v>5</v>
      </c>
      <c r="F12" s="3">
        <v>146</v>
      </c>
      <c r="G12" s="43">
        <v>2636</v>
      </c>
      <c r="H12" s="41">
        <f t="shared" si="1"/>
        <v>3158</v>
      </c>
      <c r="I12" s="29">
        <f t="shared" si="0"/>
        <v>0.11155462926984351</v>
      </c>
      <c r="J12" s="37">
        <v>6.8171296296296287E-3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3">
        <v>8</v>
      </c>
      <c r="B13" s="19" t="s">
        <v>87</v>
      </c>
      <c r="C13" s="3">
        <v>138</v>
      </c>
      <c r="D13" s="3">
        <v>237</v>
      </c>
      <c r="E13" s="3">
        <v>3</v>
      </c>
      <c r="F13" s="3">
        <v>144</v>
      </c>
      <c r="G13" s="43">
        <v>2689</v>
      </c>
      <c r="H13" s="41">
        <f t="shared" si="1"/>
        <v>3211</v>
      </c>
      <c r="I13" s="29">
        <f t="shared" si="0"/>
        <v>0.11342682539121834</v>
      </c>
      <c r="J13" s="37">
        <v>6.7129629629629622E-3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38">
        <v>9</v>
      </c>
      <c r="B14" s="19" t="s">
        <v>88</v>
      </c>
      <c r="C14" s="3">
        <v>142</v>
      </c>
      <c r="D14" s="3">
        <v>230</v>
      </c>
      <c r="E14" s="3">
        <v>4</v>
      </c>
      <c r="F14" s="3">
        <v>150</v>
      </c>
      <c r="G14" s="43">
        <v>2693</v>
      </c>
      <c r="H14" s="41">
        <f t="shared" si="1"/>
        <v>3219</v>
      </c>
      <c r="I14" s="29">
        <f t="shared" si="0"/>
        <v>0.11370942103218058</v>
      </c>
      <c r="J14" s="37">
        <v>6.6898148148148142E-3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3">
        <v>10</v>
      </c>
      <c r="B15" s="19" t="s">
        <v>89</v>
      </c>
      <c r="C15" s="3"/>
      <c r="D15" s="3"/>
      <c r="E15" s="3"/>
      <c r="F15" s="3"/>
      <c r="G15" s="43"/>
      <c r="H15" s="41">
        <f t="shared" si="1"/>
        <v>0</v>
      </c>
      <c r="I15" s="29">
        <f t="shared" si="0"/>
        <v>0</v>
      </c>
      <c r="J15" s="37"/>
      <c r="K15" s="15"/>
      <c r="L15" s="15"/>
      <c r="M15" s="15"/>
      <c r="N15" s="15"/>
      <c r="O15" s="21"/>
    </row>
    <row r="16" spans="1:15" s="5" customFormat="1" ht="20.25" customHeight="1" x14ac:dyDescent="0.2">
      <c r="A16" s="13">
        <v>11</v>
      </c>
      <c r="B16" s="19" t="s">
        <v>90</v>
      </c>
      <c r="C16" s="3"/>
      <c r="D16" s="3"/>
      <c r="E16" s="3"/>
      <c r="F16" s="3"/>
      <c r="G16" s="43"/>
      <c r="H16" s="41">
        <f t="shared" si="1"/>
        <v>0</v>
      </c>
      <c r="I16" s="29">
        <f t="shared" si="0"/>
        <v>0</v>
      </c>
      <c r="J16" s="37"/>
      <c r="K16" s="15"/>
      <c r="L16" s="15"/>
      <c r="M16" s="15"/>
      <c r="N16" s="15"/>
      <c r="O16" s="21"/>
    </row>
    <row r="17" spans="1:15" s="5" customFormat="1" ht="20.25" customHeight="1" x14ac:dyDescent="0.2">
      <c r="A17" s="13">
        <v>12</v>
      </c>
      <c r="B17" s="19" t="s">
        <v>91</v>
      </c>
      <c r="C17" s="3"/>
      <c r="D17" s="3"/>
      <c r="E17" s="3"/>
      <c r="F17" s="3"/>
      <c r="G17" s="3"/>
      <c r="H17" s="41">
        <f t="shared" si="1"/>
        <v>0</v>
      </c>
      <c r="I17" s="29">
        <f t="shared" si="0"/>
        <v>0</v>
      </c>
      <c r="J17" s="37"/>
      <c r="K17" s="15"/>
      <c r="L17" s="15"/>
      <c r="M17" s="15"/>
      <c r="N17" s="15"/>
      <c r="O17" s="21"/>
    </row>
    <row r="18" spans="1:15" s="5" customFormat="1" ht="20.25" customHeight="1" x14ac:dyDescent="0.2">
      <c r="A18" s="59" t="s">
        <v>8</v>
      </c>
      <c r="B18" s="60"/>
      <c r="C18" s="43">
        <f>SUM(C6:C17)</f>
        <v>1368</v>
      </c>
      <c r="D18" s="43">
        <f t="shared" ref="D18:G18" si="2">SUM(D6:D17)</f>
        <v>2411</v>
      </c>
      <c r="E18" s="43">
        <f t="shared" si="2"/>
        <v>25</v>
      </c>
      <c r="F18" s="43">
        <f t="shared" si="2"/>
        <v>1116</v>
      </c>
      <c r="G18" s="43">
        <f t="shared" si="2"/>
        <v>23389</v>
      </c>
      <c r="H18" s="82">
        <f>SUM(H6:H17)</f>
        <v>28309</v>
      </c>
      <c r="I18" s="65">
        <f>SUM(I6:I17)</f>
        <v>1</v>
      </c>
      <c r="J18" s="81">
        <v>6.7013888888888887E-3</v>
      </c>
      <c r="K18" s="15"/>
      <c r="L18" s="15"/>
      <c r="M18" s="15"/>
      <c r="N18" s="15"/>
      <c r="O18" s="21"/>
    </row>
    <row r="19" spans="1:15" s="5" customFormat="1" ht="31.5" customHeight="1" x14ac:dyDescent="0.2">
      <c r="A19" s="59" t="s">
        <v>31</v>
      </c>
      <c r="B19" s="60"/>
      <c r="C19" s="29">
        <f>+C18/$H$18</f>
        <v>4.8323854604542728E-2</v>
      </c>
      <c r="D19" s="29">
        <f>+D18/$H$18</f>
        <v>8.5167261294994523E-2</v>
      </c>
      <c r="E19" s="29">
        <f>+E18/$H$18</f>
        <v>8.831113780069942E-4</v>
      </c>
      <c r="F19" s="29">
        <f>+F18/$H$18</f>
        <v>3.9422091914232224E-2</v>
      </c>
      <c r="G19" s="29">
        <f>+G18/$H$18</f>
        <v>0.82620368080822348</v>
      </c>
      <c r="H19" s="83"/>
      <c r="I19" s="66"/>
      <c r="J19" s="84"/>
      <c r="K19" s="22"/>
      <c r="L19" s="23"/>
      <c r="M19" s="23"/>
      <c r="N19" s="23"/>
      <c r="O19" s="24"/>
    </row>
    <row r="20" spans="1:15" s="5" customFormat="1" ht="20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5" customFormat="1" ht="20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30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6">
    <mergeCell ref="C4:F4"/>
    <mergeCell ref="A18:B18"/>
    <mergeCell ref="A19:B19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H18:H19"/>
    <mergeCell ref="I18:I19"/>
    <mergeCell ref="J18:J19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Incidentes-M</vt:lpstr>
      <vt:lpstr>Incendios-M</vt:lpstr>
      <vt:lpstr>Estación-M</vt:lpstr>
      <vt:lpstr>Incidentes-Ac</vt:lpstr>
      <vt:lpstr>Incendios-Ac</vt:lpstr>
      <vt:lpstr>Estación-Ac</vt:lpstr>
      <vt:lpstr>Mes-Ac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Ardila Pallares</dc:creator>
  <cp:lastModifiedBy>Sandra Milena Rojas Quintero</cp:lastModifiedBy>
  <cp:lastPrinted>2017-08-16T15:33:18Z</cp:lastPrinted>
  <dcterms:created xsi:type="dcterms:W3CDTF">2017-08-16T15:31:03Z</dcterms:created>
  <dcterms:modified xsi:type="dcterms:W3CDTF">2019-10-09T19:57:49Z</dcterms:modified>
</cp:coreProperties>
</file>